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6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6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6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6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6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6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6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6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6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7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7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7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7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7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7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1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12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rcos/Desktop/"/>
    </mc:Choice>
  </mc:AlternateContent>
  <xr:revisionPtr revIDLastSave="0" documentId="8_{ECA4A247-7705-A244-955C-C7550C39665D}" xr6:coauthVersionLast="45" xr6:coauthVersionMax="45" xr10:uidLastSave="{00000000-0000-0000-0000-000000000000}"/>
  <bookViews>
    <workbookView xWindow="0" yWindow="460" windowWidth="28800" windowHeight="16260" tabRatio="876" activeTab="9" xr2:uid="{00000000-000D-0000-FFFF-FFFF00000000}"/>
  </bookViews>
  <sheets>
    <sheet name="cond over" sheetId="1" r:id="rId1"/>
    <sheet name="cond-over ave" sheetId="6" r:id="rId2"/>
    <sheet name="cond-over ave (2)" sheetId="20" r:id="rId3"/>
    <sheet name="cond reg" sheetId="2" r:id="rId4"/>
    <sheet name="cond-reg ave" sheetId="7" r:id="rId5"/>
    <sheet name="ext-rp over" sheetId="3" r:id="rId6"/>
    <sheet name="ext-rp reg" sheetId="8" r:id="rId7"/>
    <sheet name="ext-rp freezing" sheetId="9" r:id="rId8"/>
    <sheet name="ext-rp supp" sheetId="10" r:id="rId9"/>
    <sheet name="test" sheetId="4" r:id="rId10"/>
    <sheet name="corre test" sheetId="13" r:id="rId11"/>
    <sheet name="corre ext-rp" sheetId="14" r:id="rId12"/>
  </sheets>
  <externalReferences>
    <externalReference r:id="rId13"/>
  </externalReferences>
  <calcPr calcId="191029" refMode="R1C1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86" i="4" l="1"/>
  <c r="N85" i="4"/>
  <c r="R514" i="2"/>
  <c r="T514" i="2"/>
  <c r="T513" i="2"/>
  <c r="Q471" i="2"/>
  <c r="S471" i="2"/>
  <c r="Q475" i="2"/>
  <c r="S475" i="2"/>
  <c r="Q479" i="2"/>
  <c r="S479" i="2"/>
  <c r="Q483" i="2"/>
  <c r="S483" i="2" s="1"/>
  <c r="Q487" i="2"/>
  <c r="S487" i="2"/>
  <c r="Q491" i="2"/>
  <c r="S491" i="2" s="1"/>
  <c r="Q495" i="2"/>
  <c r="S495" i="2"/>
  <c r="Q499" i="2"/>
  <c r="S499" i="2"/>
  <c r="Q503" i="2"/>
  <c r="S503" i="2"/>
  <c r="Q507" i="2"/>
  <c r="S507" i="2" s="1"/>
  <c r="R513" i="2"/>
  <c r="M2" i="4"/>
  <c r="Q472" i="2"/>
  <c r="S472" i="2" s="1"/>
  <c r="Q473" i="2"/>
  <c r="S473" i="2"/>
  <c r="Q474" i="2"/>
  <c r="S474" i="2"/>
  <c r="Q476" i="2"/>
  <c r="S476" i="2"/>
  <c r="Q477" i="2"/>
  <c r="S477" i="2" s="1"/>
  <c r="Q478" i="2"/>
  <c r="S478" i="2"/>
  <c r="Q480" i="2"/>
  <c r="S480" i="2" s="1"/>
  <c r="Q481" i="2"/>
  <c r="S481" i="2"/>
  <c r="Q482" i="2"/>
  <c r="S482" i="2"/>
  <c r="Q484" i="2"/>
  <c r="S484" i="2"/>
  <c r="Q485" i="2"/>
  <c r="S485" i="2" s="1"/>
  <c r="Q486" i="2"/>
  <c r="S486" i="2"/>
  <c r="Q488" i="2"/>
  <c r="S488" i="2" s="1"/>
  <c r="Q489" i="2"/>
  <c r="S489" i="2"/>
  <c r="Q490" i="2"/>
  <c r="S490" i="2"/>
  <c r="Q492" i="2"/>
  <c r="S492" i="2"/>
  <c r="Q493" i="2"/>
  <c r="S493" i="2" s="1"/>
  <c r="Q494" i="2"/>
  <c r="S494" i="2"/>
  <c r="Q496" i="2"/>
  <c r="S496" i="2" s="1"/>
  <c r="Q497" i="2"/>
  <c r="S497" i="2"/>
  <c r="Q498" i="2"/>
  <c r="S498" i="2"/>
  <c r="Q500" i="2"/>
  <c r="S500" i="2"/>
  <c r="Q501" i="2"/>
  <c r="S501" i="2" s="1"/>
  <c r="Q502" i="2"/>
  <c r="S502" i="2"/>
  <c r="Q504" i="2"/>
  <c r="S504" i="2" s="1"/>
  <c r="Q505" i="2"/>
  <c r="S505" i="2"/>
  <c r="Q506" i="2"/>
  <c r="S506" i="2"/>
  <c r="Q470" i="2"/>
  <c r="S515" i="2"/>
  <c r="P358" i="2"/>
  <c r="Q1014" i="1"/>
  <c r="P1058" i="1"/>
  <c r="P1059" i="1"/>
  <c r="O1050" i="1"/>
  <c r="Q1050" i="1" s="1"/>
  <c r="O1051" i="1"/>
  <c r="Q1051" i="1"/>
  <c r="O1054" i="1"/>
  <c r="Q1054" i="1"/>
  <c r="M45" i="4"/>
  <c r="O1055" i="1"/>
  <c r="Q1055" i="1" s="1"/>
  <c r="O1052" i="1"/>
  <c r="Q1052" i="1"/>
  <c r="O1053" i="1"/>
  <c r="Q1053" i="1" s="1"/>
  <c r="O1049" i="1"/>
  <c r="Q1049" i="1"/>
  <c r="O1017" i="1"/>
  <c r="Q1017" i="1" s="1"/>
  <c r="O1018" i="1"/>
  <c r="Q1018" i="1" s="1"/>
  <c r="O1019" i="1"/>
  <c r="Q1019" i="1" s="1"/>
  <c r="O1020" i="1"/>
  <c r="Q1020" i="1"/>
  <c r="O1021" i="1"/>
  <c r="Q1021" i="1" s="1"/>
  <c r="O1022" i="1"/>
  <c r="Q1022" i="1"/>
  <c r="O1023" i="1"/>
  <c r="Q1023" i="1" s="1"/>
  <c r="O1024" i="1"/>
  <c r="Q1024" i="1" s="1"/>
  <c r="O1025" i="1"/>
  <c r="Q1025" i="1" s="1"/>
  <c r="O1026" i="1"/>
  <c r="Q1026" i="1"/>
  <c r="O1027" i="1"/>
  <c r="Q1027" i="1" s="1"/>
  <c r="O1028" i="1"/>
  <c r="Q1028" i="1"/>
  <c r="O1029" i="1"/>
  <c r="Q1029" i="1" s="1"/>
  <c r="O1030" i="1"/>
  <c r="Q1030" i="1" s="1"/>
  <c r="O1031" i="1"/>
  <c r="Q1031" i="1" s="1"/>
  <c r="O1032" i="1"/>
  <c r="Q1032" i="1"/>
  <c r="O1033" i="1"/>
  <c r="Q1033" i="1" s="1"/>
  <c r="O1034" i="1"/>
  <c r="Q1034" i="1"/>
  <c r="O1035" i="1"/>
  <c r="Q1035" i="1" s="1"/>
  <c r="O1036" i="1"/>
  <c r="Q1036" i="1" s="1"/>
  <c r="O1037" i="1"/>
  <c r="Q1037" i="1" s="1"/>
  <c r="O1038" i="1"/>
  <c r="Q1038" i="1"/>
  <c r="O1039" i="1"/>
  <c r="Q1039" i="1" s="1"/>
  <c r="O1040" i="1"/>
  <c r="Q1040" i="1"/>
  <c r="O1041" i="1"/>
  <c r="Q1041" i="1" s="1"/>
  <c r="O1042" i="1"/>
  <c r="Q1042" i="1" s="1"/>
  <c r="O1043" i="1"/>
  <c r="Q1043" i="1" s="1"/>
  <c r="O1044" i="1"/>
  <c r="Q1044" i="1"/>
  <c r="O1045" i="1"/>
  <c r="Q1045" i="1" s="1"/>
  <c r="O1046" i="1"/>
  <c r="Q1046" i="1"/>
  <c r="O1047" i="1"/>
  <c r="Q1047" i="1" s="1"/>
  <c r="O1048" i="1"/>
  <c r="Q1048" i="1" s="1"/>
  <c r="O1014" i="1"/>
  <c r="O1016" i="1"/>
  <c r="O1059" i="1" s="1"/>
  <c r="Y468" i="2"/>
  <c r="AB468" i="2"/>
  <c r="V468" i="2"/>
  <c r="Y347" i="2"/>
  <c r="M80" i="4"/>
  <c r="W410" i="2"/>
  <c r="X410" i="2"/>
  <c r="Y410" i="2"/>
  <c r="BJ410" i="2" s="1"/>
  <c r="Z410" i="2"/>
  <c r="AA410" i="2"/>
  <c r="BK410" i="2" s="1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Q1085" i="1"/>
  <c r="BG1085" i="1" s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Y97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2" i="1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2" i="2"/>
  <c r="O910" i="1"/>
  <c r="Y910" i="1" s="1"/>
  <c r="P910" i="1"/>
  <c r="Q910" i="1"/>
  <c r="R910" i="1"/>
  <c r="S910" i="1"/>
  <c r="T910" i="1"/>
  <c r="U910" i="1"/>
  <c r="V910" i="1"/>
  <c r="W910" i="1"/>
  <c r="Y1041" i="1"/>
  <c r="P42" i="2"/>
  <c r="Q42" i="2"/>
  <c r="Z42" i="2" s="1"/>
  <c r="R42" i="2"/>
  <c r="S42" i="2"/>
  <c r="T42" i="2"/>
  <c r="U42" i="2"/>
  <c r="V42" i="2"/>
  <c r="W42" i="2"/>
  <c r="X42" i="2"/>
  <c r="P86" i="2"/>
  <c r="Q86" i="2"/>
  <c r="R86" i="2"/>
  <c r="S86" i="2"/>
  <c r="T86" i="2"/>
  <c r="U86" i="2"/>
  <c r="V86" i="2"/>
  <c r="W86" i="2"/>
  <c r="X86" i="2"/>
  <c r="Z86" i="2"/>
  <c r="P130" i="2"/>
  <c r="Z130" i="2" s="1"/>
  <c r="Q130" i="2"/>
  <c r="R130" i="2"/>
  <c r="S130" i="2"/>
  <c r="T130" i="2"/>
  <c r="U130" i="2"/>
  <c r="V130" i="2"/>
  <c r="W130" i="2"/>
  <c r="X130" i="2"/>
  <c r="P174" i="2"/>
  <c r="Z174" i="2" s="1"/>
  <c r="Q174" i="2"/>
  <c r="R174" i="2"/>
  <c r="S174" i="2"/>
  <c r="T174" i="2"/>
  <c r="U174" i="2"/>
  <c r="V174" i="2"/>
  <c r="W174" i="2"/>
  <c r="X174" i="2"/>
  <c r="P218" i="2"/>
  <c r="Z218" i="2" s="1"/>
  <c r="Q218" i="2"/>
  <c r="R218" i="2"/>
  <c r="S218" i="2"/>
  <c r="T218" i="2"/>
  <c r="U218" i="2"/>
  <c r="V218" i="2"/>
  <c r="W218" i="2"/>
  <c r="X218" i="2"/>
  <c r="P262" i="2"/>
  <c r="Z262" i="2" s="1"/>
  <c r="Q262" i="2"/>
  <c r="R262" i="2"/>
  <c r="S262" i="2"/>
  <c r="T262" i="2"/>
  <c r="U262" i="2"/>
  <c r="V262" i="2"/>
  <c r="W262" i="2"/>
  <c r="X262" i="2"/>
  <c r="P306" i="2"/>
  <c r="Q306" i="2"/>
  <c r="R306" i="2"/>
  <c r="Z306" i="2" s="1"/>
  <c r="S306" i="2"/>
  <c r="T306" i="2"/>
  <c r="U306" i="2"/>
  <c r="V306" i="2"/>
  <c r="W306" i="2"/>
  <c r="X306" i="2"/>
  <c r="P350" i="2"/>
  <c r="Q350" i="2"/>
  <c r="R350" i="2"/>
  <c r="S350" i="2"/>
  <c r="T350" i="2"/>
  <c r="U350" i="2"/>
  <c r="V350" i="2"/>
  <c r="W350" i="2"/>
  <c r="X350" i="2"/>
  <c r="Z350" i="2"/>
  <c r="O44" i="1"/>
  <c r="Y44" i="1" s="1"/>
  <c r="P44" i="1"/>
  <c r="Q44" i="1"/>
  <c r="R44" i="1"/>
  <c r="S44" i="1"/>
  <c r="T44" i="1"/>
  <c r="U44" i="1"/>
  <c r="V44" i="1"/>
  <c r="W44" i="1"/>
  <c r="Z359" i="2"/>
  <c r="W1014" i="1"/>
  <c r="V1014" i="1"/>
  <c r="U1014" i="1"/>
  <c r="T1014" i="1"/>
  <c r="S1014" i="1"/>
  <c r="R1014" i="1"/>
  <c r="P1014" i="1"/>
  <c r="DD2" i="4" a="1"/>
  <c r="DD8" i="4" s="1"/>
  <c r="N40" i="4"/>
  <c r="N41" i="4"/>
  <c r="BG2" i="8"/>
  <c r="BG165" i="8"/>
  <c r="BG164" i="8"/>
  <c r="BG163" i="8"/>
  <c r="BG162" i="8"/>
  <c r="BG161" i="8"/>
  <c r="BG160" i="8"/>
  <c r="BG159" i="8"/>
  <c r="BG158" i="8"/>
  <c r="BG157" i="8"/>
  <c r="BG156" i="8"/>
  <c r="BG155" i="8"/>
  <c r="BG154" i="8"/>
  <c r="BG153" i="8"/>
  <c r="BG152" i="8"/>
  <c r="BG151" i="8"/>
  <c r="BG150" i="8"/>
  <c r="BG149" i="8"/>
  <c r="BG148" i="8"/>
  <c r="BG147" i="8"/>
  <c r="BG146" i="8"/>
  <c r="BG145" i="8"/>
  <c r="BG144" i="8"/>
  <c r="BG143" i="8"/>
  <c r="BG142" i="8"/>
  <c r="BG141" i="8"/>
  <c r="BG140" i="8"/>
  <c r="BG139" i="8"/>
  <c r="BG138" i="8"/>
  <c r="BG137" i="8"/>
  <c r="BG136" i="8"/>
  <c r="BG135" i="8"/>
  <c r="BG134" i="8"/>
  <c r="BG133" i="8"/>
  <c r="BG132" i="8"/>
  <c r="BG131" i="8"/>
  <c r="BG130" i="8"/>
  <c r="BG129" i="8"/>
  <c r="BG128" i="8"/>
  <c r="BG123" i="8"/>
  <c r="BG122" i="8"/>
  <c r="BG121" i="8"/>
  <c r="BG120" i="8"/>
  <c r="BG119" i="8"/>
  <c r="BG118" i="8"/>
  <c r="BG117" i="8"/>
  <c r="BG116" i="8"/>
  <c r="BG115" i="8"/>
  <c r="BG114" i="8"/>
  <c r="BG113" i="8"/>
  <c r="BG112" i="8"/>
  <c r="BG111" i="8"/>
  <c r="BG110" i="8"/>
  <c r="BG109" i="8"/>
  <c r="BG108" i="8"/>
  <c r="BG107" i="8"/>
  <c r="BG106" i="8"/>
  <c r="BG105" i="8"/>
  <c r="BG104" i="8"/>
  <c r="BG103" i="8"/>
  <c r="BG102" i="8"/>
  <c r="BG101" i="8"/>
  <c r="BG100" i="8"/>
  <c r="BG99" i="8"/>
  <c r="BG98" i="8"/>
  <c r="BG97" i="8"/>
  <c r="BG96" i="8"/>
  <c r="BG95" i="8"/>
  <c r="BG94" i="8"/>
  <c r="BG93" i="8"/>
  <c r="BG92" i="8"/>
  <c r="BG91" i="8"/>
  <c r="BG90" i="8"/>
  <c r="BG89" i="8"/>
  <c r="BG88" i="8"/>
  <c r="BG87" i="8"/>
  <c r="BG86" i="8"/>
  <c r="BG81" i="8"/>
  <c r="BG80" i="8"/>
  <c r="BG79" i="8"/>
  <c r="BG78" i="8"/>
  <c r="BG77" i="8"/>
  <c r="BG76" i="8"/>
  <c r="BG75" i="8"/>
  <c r="BG74" i="8"/>
  <c r="BG73" i="8"/>
  <c r="BG72" i="8"/>
  <c r="BG71" i="8"/>
  <c r="BG70" i="8"/>
  <c r="BG69" i="8"/>
  <c r="BG68" i="8"/>
  <c r="BG67" i="8"/>
  <c r="BG66" i="8"/>
  <c r="BG65" i="8"/>
  <c r="BG64" i="8"/>
  <c r="BG63" i="8"/>
  <c r="BG62" i="8"/>
  <c r="BG61" i="8"/>
  <c r="BG60" i="8"/>
  <c r="BG59" i="8"/>
  <c r="BG58" i="8"/>
  <c r="BG57" i="8"/>
  <c r="BG56" i="8"/>
  <c r="BG55" i="8"/>
  <c r="BG54" i="8"/>
  <c r="BG53" i="8"/>
  <c r="BG52" i="8"/>
  <c r="BG51" i="8"/>
  <c r="BG50" i="8"/>
  <c r="BG49" i="8"/>
  <c r="BG48" i="8"/>
  <c r="BG47" i="8"/>
  <c r="BG46" i="8"/>
  <c r="BG45" i="8"/>
  <c r="BG44" i="8"/>
  <c r="BG3" i="8"/>
  <c r="BG4" i="8"/>
  <c r="BG5" i="8"/>
  <c r="BG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H173" i="3"/>
  <c r="BH172" i="3"/>
  <c r="BH171" i="3"/>
  <c r="BH170" i="3"/>
  <c r="BH169" i="3"/>
  <c r="BH168" i="3"/>
  <c r="BH167" i="3"/>
  <c r="BH166" i="3"/>
  <c r="BH165" i="3"/>
  <c r="BH164" i="3"/>
  <c r="BH163" i="3"/>
  <c r="BH162" i="3"/>
  <c r="BH161" i="3"/>
  <c r="BH160" i="3"/>
  <c r="BH159" i="3"/>
  <c r="BH158" i="3"/>
  <c r="BH157" i="3"/>
  <c r="BH156" i="3"/>
  <c r="BH155" i="3"/>
  <c r="BH154" i="3"/>
  <c r="BH153" i="3"/>
  <c r="BH152" i="3"/>
  <c r="BH151" i="3"/>
  <c r="BH150" i="3"/>
  <c r="BH149" i="3"/>
  <c r="BH148" i="3"/>
  <c r="BH147" i="3"/>
  <c r="BH146" i="3"/>
  <c r="BH145" i="3"/>
  <c r="BH144" i="3"/>
  <c r="BH143" i="3"/>
  <c r="BH142" i="3"/>
  <c r="BH141" i="3"/>
  <c r="BH140" i="3"/>
  <c r="BH139" i="3"/>
  <c r="BH138" i="3"/>
  <c r="BH137" i="3"/>
  <c r="BH136" i="3"/>
  <c r="BH135" i="3"/>
  <c r="BH134" i="3"/>
  <c r="BH129" i="3"/>
  <c r="BH128" i="3"/>
  <c r="BH127" i="3"/>
  <c r="BH126" i="3"/>
  <c r="BH125" i="3"/>
  <c r="BH124" i="3"/>
  <c r="BH123" i="3"/>
  <c r="BH122" i="3"/>
  <c r="BH121" i="3"/>
  <c r="BH120" i="3"/>
  <c r="BH119" i="3"/>
  <c r="BH118" i="3"/>
  <c r="BH117" i="3"/>
  <c r="BH116" i="3"/>
  <c r="BH115" i="3"/>
  <c r="BH114" i="3"/>
  <c r="BH113" i="3"/>
  <c r="BH112" i="3"/>
  <c r="BH111" i="3"/>
  <c r="BH110" i="3"/>
  <c r="BH109" i="3"/>
  <c r="BH108" i="3"/>
  <c r="BH107" i="3"/>
  <c r="BH106" i="3"/>
  <c r="BH105" i="3"/>
  <c r="BH104" i="3"/>
  <c r="BH103" i="3"/>
  <c r="BH102" i="3"/>
  <c r="BH101" i="3"/>
  <c r="BH100" i="3"/>
  <c r="BH99" i="3"/>
  <c r="BH98" i="3"/>
  <c r="BH97" i="3"/>
  <c r="BH96" i="3"/>
  <c r="BH95" i="3"/>
  <c r="BH94" i="3"/>
  <c r="BH93" i="3"/>
  <c r="BH92" i="3"/>
  <c r="BH91" i="3"/>
  <c r="BH90" i="3"/>
  <c r="BH85" i="3"/>
  <c r="BH84" i="3"/>
  <c r="BH83" i="3"/>
  <c r="BH82" i="3"/>
  <c r="BH81" i="3"/>
  <c r="BH80" i="3"/>
  <c r="BH79" i="3"/>
  <c r="BH78" i="3"/>
  <c r="BH77" i="3"/>
  <c r="BH76" i="3"/>
  <c r="BH75" i="3"/>
  <c r="BH74" i="3"/>
  <c r="BH73" i="3"/>
  <c r="BH72" i="3"/>
  <c r="BH71" i="3"/>
  <c r="BH70" i="3"/>
  <c r="BH69" i="3"/>
  <c r="BH68" i="3"/>
  <c r="BH67" i="3"/>
  <c r="BH66" i="3"/>
  <c r="BH65" i="3"/>
  <c r="BH64" i="3"/>
  <c r="BH63" i="3"/>
  <c r="BH62" i="3"/>
  <c r="BH61" i="3"/>
  <c r="BH60" i="3"/>
  <c r="BH59" i="3"/>
  <c r="BH58" i="3"/>
  <c r="BH57" i="3"/>
  <c r="BH56" i="3"/>
  <c r="BH55" i="3"/>
  <c r="BH54" i="3"/>
  <c r="BH53" i="3"/>
  <c r="BH52" i="3"/>
  <c r="BH51" i="3"/>
  <c r="BH50" i="3"/>
  <c r="BH49" i="3"/>
  <c r="BH48" i="3"/>
  <c r="BH47" i="3"/>
  <c r="BH46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2" i="3"/>
  <c r="CB2" i="3"/>
  <c r="BN2" i="3"/>
  <c r="BO2" i="3"/>
  <c r="BF2" i="3"/>
  <c r="U128" i="8"/>
  <c r="U2" i="8"/>
  <c r="T2" i="8"/>
  <c r="U2" i="3"/>
  <c r="T2" i="3"/>
  <c r="Y2" i="3"/>
  <c r="DL29" i="4"/>
  <c r="DL34" i="4" s="1"/>
  <c r="DL33" i="4"/>
  <c r="DK29" i="4"/>
  <c r="DK34" i="4" s="1"/>
  <c r="DK33" i="4"/>
  <c r="CZ16" i="4" a="1"/>
  <c r="CZ19" i="4" s="1"/>
  <c r="CZ16" i="4"/>
  <c r="DD16" i="4" a="1"/>
  <c r="DD16" i="4" s="1"/>
  <c r="CZ2" i="4" a="1"/>
  <c r="CZ12" i="4" s="1"/>
  <c r="CZ4" i="4"/>
  <c r="CZ5" i="4"/>
  <c r="CZ11" i="4"/>
  <c r="DD34" i="4"/>
  <c r="DD22" i="4"/>
  <c r="CW16" i="4" a="1"/>
  <c r="CW34" i="4" s="1"/>
  <c r="CW2" i="4" a="1"/>
  <c r="CW7" i="4" s="1"/>
  <c r="Z360" i="2"/>
  <c r="Z361" i="2"/>
  <c r="Z362" i="2"/>
  <c r="Z363" i="2"/>
  <c r="Z364" i="2"/>
  <c r="Z365" i="2"/>
  <c r="Z366" i="2"/>
  <c r="Z367" i="2"/>
  <c r="Z368" i="2"/>
  <c r="Z369" i="2"/>
  <c r="Z370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Z373" i="2"/>
  <c r="W962" i="1"/>
  <c r="V962" i="1"/>
  <c r="U962" i="1"/>
  <c r="T962" i="1"/>
  <c r="S962" i="1"/>
  <c r="R962" i="1"/>
  <c r="Q962" i="1"/>
  <c r="P962" i="1"/>
  <c r="O962" i="1"/>
  <c r="Y962" i="1"/>
  <c r="W858" i="1"/>
  <c r="V858" i="1"/>
  <c r="Y858" i="1" s="1"/>
  <c r="U858" i="1"/>
  <c r="T858" i="1"/>
  <c r="S858" i="1"/>
  <c r="R858" i="1"/>
  <c r="Q858" i="1"/>
  <c r="P858" i="1"/>
  <c r="O858" i="1"/>
  <c r="W806" i="1"/>
  <c r="V806" i="1"/>
  <c r="U806" i="1"/>
  <c r="T806" i="1"/>
  <c r="S806" i="1"/>
  <c r="R806" i="1"/>
  <c r="Q806" i="1"/>
  <c r="P806" i="1"/>
  <c r="O806" i="1"/>
  <c r="W754" i="1"/>
  <c r="V754" i="1"/>
  <c r="U754" i="1"/>
  <c r="T754" i="1"/>
  <c r="S754" i="1"/>
  <c r="R754" i="1"/>
  <c r="Q754" i="1"/>
  <c r="P754" i="1"/>
  <c r="Y754" i="1" s="1"/>
  <c r="O754" i="1"/>
  <c r="W702" i="1"/>
  <c r="V702" i="1"/>
  <c r="U702" i="1"/>
  <c r="T702" i="1"/>
  <c r="S702" i="1"/>
  <c r="R702" i="1"/>
  <c r="Q702" i="1"/>
  <c r="P702" i="1"/>
  <c r="O702" i="1"/>
  <c r="Y702" i="1" s="1"/>
  <c r="W650" i="1"/>
  <c r="Y650" i="1" s="1"/>
  <c r="V650" i="1"/>
  <c r="U650" i="1"/>
  <c r="T650" i="1"/>
  <c r="S650" i="1"/>
  <c r="R650" i="1"/>
  <c r="Q650" i="1"/>
  <c r="P650" i="1"/>
  <c r="O650" i="1"/>
  <c r="W598" i="1"/>
  <c r="V598" i="1"/>
  <c r="U598" i="1"/>
  <c r="T598" i="1"/>
  <c r="S598" i="1"/>
  <c r="R598" i="1"/>
  <c r="Q598" i="1"/>
  <c r="P598" i="1"/>
  <c r="O598" i="1"/>
  <c r="W546" i="1"/>
  <c r="V546" i="1"/>
  <c r="U546" i="1"/>
  <c r="T546" i="1"/>
  <c r="S546" i="1"/>
  <c r="R546" i="1"/>
  <c r="Q546" i="1"/>
  <c r="Y546" i="1" s="1"/>
  <c r="P546" i="1"/>
  <c r="O546" i="1"/>
  <c r="W494" i="1"/>
  <c r="V494" i="1"/>
  <c r="U494" i="1"/>
  <c r="T494" i="1"/>
  <c r="S494" i="1"/>
  <c r="R494" i="1"/>
  <c r="Q494" i="1"/>
  <c r="P494" i="1"/>
  <c r="Y494" i="1" s="1"/>
  <c r="O494" i="1"/>
  <c r="W442" i="1"/>
  <c r="V442" i="1"/>
  <c r="U442" i="1"/>
  <c r="T442" i="1"/>
  <c r="Y442" i="1" s="1"/>
  <c r="S442" i="1"/>
  <c r="R442" i="1"/>
  <c r="Q442" i="1"/>
  <c r="P442" i="1"/>
  <c r="O442" i="1"/>
  <c r="W390" i="1"/>
  <c r="V390" i="1"/>
  <c r="U390" i="1"/>
  <c r="T390" i="1"/>
  <c r="S390" i="1"/>
  <c r="R390" i="1"/>
  <c r="Q390" i="1"/>
  <c r="P390" i="1"/>
  <c r="O390" i="1"/>
  <c r="W338" i="1"/>
  <c r="V338" i="1"/>
  <c r="U338" i="1"/>
  <c r="T338" i="1"/>
  <c r="S338" i="1"/>
  <c r="R338" i="1"/>
  <c r="Q338" i="1"/>
  <c r="P338" i="1"/>
  <c r="O338" i="1"/>
  <c r="W286" i="1"/>
  <c r="V286" i="1"/>
  <c r="U286" i="1"/>
  <c r="T286" i="1"/>
  <c r="S286" i="1"/>
  <c r="R286" i="1"/>
  <c r="Q286" i="1"/>
  <c r="P286" i="1"/>
  <c r="O286" i="1"/>
  <c r="Y286" i="1" s="1"/>
  <c r="W234" i="1"/>
  <c r="V234" i="1"/>
  <c r="U234" i="1"/>
  <c r="T234" i="1"/>
  <c r="S234" i="1"/>
  <c r="R234" i="1"/>
  <c r="Q234" i="1"/>
  <c r="P234" i="1"/>
  <c r="O234" i="1"/>
  <c r="Y234" i="1" s="1"/>
  <c r="O182" i="1"/>
  <c r="W182" i="1"/>
  <c r="V182" i="1"/>
  <c r="U182" i="1"/>
  <c r="T182" i="1"/>
  <c r="S182" i="1"/>
  <c r="R182" i="1"/>
  <c r="Q182" i="1"/>
  <c r="P182" i="1"/>
  <c r="W136" i="1"/>
  <c r="V136" i="1"/>
  <c r="U136" i="1"/>
  <c r="T136" i="1"/>
  <c r="S136" i="1"/>
  <c r="R136" i="1"/>
  <c r="Q136" i="1"/>
  <c r="P136" i="1"/>
  <c r="O136" i="1"/>
  <c r="Y136" i="1" s="1"/>
  <c r="W90" i="1"/>
  <c r="V90" i="1"/>
  <c r="U90" i="1"/>
  <c r="T90" i="1"/>
  <c r="S90" i="1"/>
  <c r="R90" i="1"/>
  <c r="Q90" i="1"/>
  <c r="P90" i="1"/>
  <c r="O90" i="1"/>
  <c r="O42" i="1"/>
  <c r="BF134" i="3"/>
  <c r="BF173" i="3"/>
  <c r="BF172" i="3"/>
  <c r="BF171" i="3"/>
  <c r="BF170" i="3"/>
  <c r="BF169" i="3"/>
  <c r="BF168" i="3"/>
  <c r="BF167" i="3"/>
  <c r="BF166" i="3"/>
  <c r="BF165" i="3"/>
  <c r="BF164" i="3"/>
  <c r="BF163" i="3"/>
  <c r="BF162" i="3"/>
  <c r="BF161" i="3"/>
  <c r="BF160" i="3"/>
  <c r="BF159" i="3"/>
  <c r="BF158" i="3"/>
  <c r="BF157" i="3"/>
  <c r="BF156" i="3"/>
  <c r="BF155" i="3"/>
  <c r="BF154" i="3"/>
  <c r="BF153" i="3"/>
  <c r="BF152" i="3"/>
  <c r="BF151" i="3"/>
  <c r="BF150" i="3"/>
  <c r="BF149" i="3"/>
  <c r="BF148" i="3"/>
  <c r="BF147" i="3"/>
  <c r="BF146" i="3"/>
  <c r="BF145" i="3"/>
  <c r="BF144" i="3"/>
  <c r="BF143" i="3"/>
  <c r="BF142" i="3"/>
  <c r="BF141" i="3"/>
  <c r="BF140" i="3"/>
  <c r="BF139" i="3"/>
  <c r="BF138" i="3"/>
  <c r="BF137" i="3"/>
  <c r="BF136" i="3"/>
  <c r="BF135" i="3"/>
  <c r="BF129" i="3"/>
  <c r="BF128" i="3"/>
  <c r="BF127" i="3"/>
  <c r="BF126" i="3"/>
  <c r="BF125" i="3"/>
  <c r="BF124" i="3"/>
  <c r="BF123" i="3"/>
  <c r="BF122" i="3"/>
  <c r="BF121" i="3"/>
  <c r="BF120" i="3"/>
  <c r="BF119" i="3"/>
  <c r="BF118" i="3"/>
  <c r="BF117" i="3"/>
  <c r="BF116" i="3"/>
  <c r="BF115" i="3"/>
  <c r="BF114" i="3"/>
  <c r="BF113" i="3"/>
  <c r="BF112" i="3"/>
  <c r="BF111" i="3"/>
  <c r="BF110" i="3"/>
  <c r="BF109" i="3"/>
  <c r="BF108" i="3"/>
  <c r="BF107" i="3"/>
  <c r="BF106" i="3"/>
  <c r="BF105" i="3"/>
  <c r="BF104" i="3"/>
  <c r="BF103" i="3"/>
  <c r="BF102" i="3"/>
  <c r="BF101" i="3"/>
  <c r="BF100" i="3"/>
  <c r="BF99" i="3"/>
  <c r="BF98" i="3"/>
  <c r="BF97" i="3"/>
  <c r="BF96" i="3"/>
  <c r="BF95" i="3"/>
  <c r="BF94" i="3"/>
  <c r="BF93" i="3"/>
  <c r="BF92" i="3"/>
  <c r="BF91" i="3"/>
  <c r="BF90" i="3"/>
  <c r="BF85" i="3"/>
  <c r="BF84" i="3"/>
  <c r="BF83" i="3"/>
  <c r="BF82" i="3"/>
  <c r="BF81" i="3"/>
  <c r="BF80" i="3"/>
  <c r="BF79" i="3"/>
  <c r="BF78" i="3"/>
  <c r="BF77" i="3"/>
  <c r="BF76" i="3"/>
  <c r="BF75" i="3"/>
  <c r="BF74" i="3"/>
  <c r="BF73" i="3"/>
  <c r="BF72" i="3"/>
  <c r="BF71" i="3"/>
  <c r="BF70" i="3"/>
  <c r="BF69" i="3"/>
  <c r="BF68" i="3"/>
  <c r="BF67" i="3"/>
  <c r="BF66" i="3"/>
  <c r="BF65" i="3"/>
  <c r="BF64" i="3"/>
  <c r="BF63" i="3"/>
  <c r="BF62" i="3"/>
  <c r="BF61" i="3"/>
  <c r="BF60" i="3"/>
  <c r="BF59" i="3"/>
  <c r="BF58" i="3"/>
  <c r="BF57" i="3"/>
  <c r="BF56" i="3"/>
  <c r="BF55" i="3"/>
  <c r="BF54" i="3"/>
  <c r="BF53" i="3"/>
  <c r="BF52" i="3"/>
  <c r="BF51" i="3"/>
  <c r="BF50" i="3"/>
  <c r="BF49" i="3"/>
  <c r="BF48" i="3"/>
  <c r="BF47" i="3"/>
  <c r="BF46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165" i="8"/>
  <c r="BF164" i="8"/>
  <c r="BF163" i="8"/>
  <c r="BF162" i="8"/>
  <c r="BF161" i="8"/>
  <c r="BF160" i="8"/>
  <c r="BF159" i="8"/>
  <c r="BF158" i="8"/>
  <c r="BF157" i="8"/>
  <c r="BF156" i="8"/>
  <c r="BF155" i="8"/>
  <c r="BF154" i="8"/>
  <c r="BF153" i="8"/>
  <c r="BF152" i="8"/>
  <c r="BF151" i="8"/>
  <c r="BF150" i="8"/>
  <c r="BF149" i="8"/>
  <c r="BF148" i="8"/>
  <c r="BF147" i="8"/>
  <c r="BF146" i="8"/>
  <c r="BF145" i="8"/>
  <c r="BF144" i="8"/>
  <c r="BF143" i="8"/>
  <c r="BF142" i="8"/>
  <c r="BF141" i="8"/>
  <c r="BF140" i="8"/>
  <c r="BF139" i="8"/>
  <c r="BF138" i="8"/>
  <c r="BF137" i="8"/>
  <c r="BF136" i="8"/>
  <c r="BF135" i="8"/>
  <c r="BF134" i="8"/>
  <c r="BF133" i="8"/>
  <c r="BF132" i="8"/>
  <c r="BF131" i="8"/>
  <c r="BF130" i="8"/>
  <c r="BF129" i="8"/>
  <c r="BF128" i="8"/>
  <c r="BF123" i="8"/>
  <c r="BF122" i="8"/>
  <c r="BF121" i="8"/>
  <c r="BF120" i="8"/>
  <c r="BF119" i="8"/>
  <c r="BF118" i="8"/>
  <c r="BF117" i="8"/>
  <c r="BF116" i="8"/>
  <c r="BF115" i="8"/>
  <c r="BF114" i="8"/>
  <c r="BF113" i="8"/>
  <c r="BF112" i="8"/>
  <c r="BF111" i="8"/>
  <c r="BF110" i="8"/>
  <c r="BF109" i="8"/>
  <c r="BF108" i="8"/>
  <c r="BF107" i="8"/>
  <c r="BF106" i="8"/>
  <c r="BF105" i="8"/>
  <c r="BF104" i="8"/>
  <c r="BF103" i="8"/>
  <c r="BF102" i="8"/>
  <c r="BF101" i="8"/>
  <c r="BF100" i="8"/>
  <c r="BF99" i="8"/>
  <c r="BF98" i="8"/>
  <c r="BF97" i="8"/>
  <c r="BF96" i="8"/>
  <c r="BF95" i="8"/>
  <c r="BF94" i="8"/>
  <c r="BF93" i="8"/>
  <c r="BF92" i="8"/>
  <c r="BF91" i="8"/>
  <c r="BF90" i="8"/>
  <c r="BF89" i="8"/>
  <c r="BF88" i="8"/>
  <c r="BF87" i="8"/>
  <c r="BF86" i="8"/>
  <c r="BF81" i="8"/>
  <c r="BF80" i="8"/>
  <c r="BF79" i="8"/>
  <c r="BF78" i="8"/>
  <c r="BF77" i="8"/>
  <c r="BF76" i="8"/>
  <c r="BF75" i="8"/>
  <c r="BF74" i="8"/>
  <c r="BF73" i="8"/>
  <c r="BF72" i="8"/>
  <c r="BF71" i="8"/>
  <c r="BF70" i="8"/>
  <c r="BF69" i="8"/>
  <c r="BF68" i="8"/>
  <c r="BF67" i="8"/>
  <c r="BF66" i="8"/>
  <c r="BF65" i="8"/>
  <c r="BF64" i="8"/>
  <c r="BF63" i="8"/>
  <c r="BF62" i="8"/>
  <c r="BF61" i="8"/>
  <c r="BF60" i="8"/>
  <c r="BF59" i="8"/>
  <c r="BF58" i="8"/>
  <c r="BF57" i="8"/>
  <c r="BF56" i="8"/>
  <c r="BF55" i="8"/>
  <c r="BF54" i="8"/>
  <c r="BF53" i="8"/>
  <c r="BF52" i="8"/>
  <c r="BF51" i="8"/>
  <c r="BF50" i="8"/>
  <c r="BF49" i="8"/>
  <c r="BF48" i="8"/>
  <c r="BF47" i="8"/>
  <c r="BF46" i="8"/>
  <c r="BF45" i="8"/>
  <c r="BF44" i="8"/>
  <c r="BF3" i="8"/>
  <c r="BF4" i="8"/>
  <c r="BF5" i="8"/>
  <c r="BF6" i="8"/>
  <c r="BF7" i="8"/>
  <c r="BF8" i="8"/>
  <c r="BF9" i="8"/>
  <c r="BF10" i="8"/>
  <c r="BF11" i="8"/>
  <c r="BF12" i="8"/>
  <c r="BF13" i="8"/>
  <c r="BF14" i="8"/>
  <c r="BF15" i="8"/>
  <c r="BF16" i="8"/>
  <c r="BF17" i="8"/>
  <c r="BF18" i="8"/>
  <c r="BF19" i="8"/>
  <c r="BF20" i="8"/>
  <c r="BF21" i="8"/>
  <c r="BF22" i="8"/>
  <c r="BF23" i="8"/>
  <c r="BF24" i="8"/>
  <c r="BF25" i="8"/>
  <c r="BF26" i="8"/>
  <c r="BF27" i="8"/>
  <c r="BF28" i="8"/>
  <c r="BF29" i="8"/>
  <c r="BF30" i="8"/>
  <c r="BF31" i="8"/>
  <c r="BF32" i="8"/>
  <c r="BF33" i="8"/>
  <c r="BF34" i="8"/>
  <c r="BF35" i="8"/>
  <c r="BF36" i="8"/>
  <c r="BF37" i="8"/>
  <c r="BF38" i="8"/>
  <c r="BF39" i="8"/>
  <c r="BF2" i="8"/>
  <c r="BO180" i="8"/>
  <c r="BS181" i="8"/>
  <c r="BR181" i="8"/>
  <c r="BQ181" i="8"/>
  <c r="BP181" i="8"/>
  <c r="BO181" i="8"/>
  <c r="BS180" i="8"/>
  <c r="BR180" i="8"/>
  <c r="BQ180" i="8"/>
  <c r="BP180" i="8"/>
  <c r="BS190" i="8"/>
  <c r="BR190" i="8"/>
  <c r="BQ190" i="8"/>
  <c r="BP190" i="8"/>
  <c r="BO190" i="8"/>
  <c r="BS189" i="8"/>
  <c r="BR189" i="8"/>
  <c r="BQ189" i="8"/>
  <c r="BP189" i="8"/>
  <c r="BO189" i="8"/>
  <c r="BM190" i="8"/>
  <c r="BF190" i="8"/>
  <c r="BE190" i="8"/>
  <c r="BD190" i="8"/>
  <c r="BC190" i="8"/>
  <c r="BM189" i="8"/>
  <c r="BF189" i="8"/>
  <c r="BE189" i="8"/>
  <c r="BD189" i="8"/>
  <c r="BC189" i="8"/>
  <c r="BM181" i="8"/>
  <c r="BF181" i="8"/>
  <c r="BE181" i="8"/>
  <c r="BD181" i="8"/>
  <c r="BC181" i="8"/>
  <c r="BM180" i="8"/>
  <c r="BF180" i="8"/>
  <c r="BE180" i="8"/>
  <c r="BD180" i="8"/>
  <c r="BC180" i="8"/>
  <c r="BA190" i="8"/>
  <c r="BA189" i="8"/>
  <c r="D18" i="9"/>
  <c r="D17" i="9"/>
  <c r="B18" i="9"/>
  <c r="B17" i="9"/>
  <c r="BA181" i="8"/>
  <c r="BA180" i="8"/>
  <c r="AZ190" i="8"/>
  <c r="AY190" i="8"/>
  <c r="AX190" i="8"/>
  <c r="AW190" i="8"/>
  <c r="AZ189" i="8"/>
  <c r="AY189" i="8"/>
  <c r="AX189" i="8"/>
  <c r="AW189" i="8"/>
  <c r="AZ181" i="8"/>
  <c r="AY181" i="8"/>
  <c r="AX181" i="8"/>
  <c r="AW181" i="8"/>
  <c r="AZ180" i="8"/>
  <c r="AY180" i="8"/>
  <c r="AX180" i="8"/>
  <c r="AW180" i="8"/>
  <c r="AU190" i="8"/>
  <c r="AU189" i="8"/>
  <c r="AT190" i="8"/>
  <c r="AS190" i="8"/>
  <c r="AR190" i="8"/>
  <c r="AQ190" i="8"/>
  <c r="AT189" i="8"/>
  <c r="AS189" i="8"/>
  <c r="AR189" i="8"/>
  <c r="AQ189" i="8"/>
  <c r="AR180" i="8"/>
  <c r="AU180" i="8"/>
  <c r="AU181" i="8"/>
  <c r="AT181" i="8"/>
  <c r="AS181" i="8"/>
  <c r="AR181" i="8"/>
  <c r="AQ181" i="8"/>
  <c r="AT180" i="8"/>
  <c r="AS180" i="8"/>
  <c r="AQ180" i="8"/>
  <c r="B74" i="20"/>
  <c r="F74" i="20"/>
  <c r="F73" i="20"/>
  <c r="D73" i="20"/>
  <c r="C74" i="20"/>
  <c r="AD74" i="20"/>
  <c r="G74" i="6"/>
  <c r="G73" i="6"/>
  <c r="B7" i="20"/>
  <c r="C7" i="20"/>
  <c r="D7" i="20"/>
  <c r="F7" i="20"/>
  <c r="G7" i="20"/>
  <c r="H7" i="20"/>
  <c r="J7" i="20"/>
  <c r="K7" i="20"/>
  <c r="L7" i="20"/>
  <c r="N7" i="20"/>
  <c r="O7" i="20"/>
  <c r="P7" i="20"/>
  <c r="R7" i="20"/>
  <c r="S7" i="20"/>
  <c r="T7" i="20"/>
  <c r="V7" i="20"/>
  <c r="W7" i="20"/>
  <c r="X7" i="20"/>
  <c r="Z7" i="20"/>
  <c r="AA7" i="20"/>
  <c r="AB7" i="20"/>
  <c r="AD7" i="20"/>
  <c r="AE7" i="20"/>
  <c r="AF7" i="20"/>
  <c r="AH7" i="20"/>
  <c r="AI7" i="20"/>
  <c r="AJ7" i="20"/>
  <c r="AL7" i="20"/>
  <c r="AM7" i="20"/>
  <c r="AN7" i="20"/>
  <c r="AP7" i="20"/>
  <c r="AQ7" i="20"/>
  <c r="AR7" i="20"/>
  <c r="AT7" i="20"/>
  <c r="AU7" i="20"/>
  <c r="AV7" i="20"/>
  <c r="AX7" i="20"/>
  <c r="AY7" i="20"/>
  <c r="AZ7" i="20"/>
  <c r="BB7" i="20"/>
  <c r="BC7" i="20"/>
  <c r="BD7" i="20"/>
  <c r="BF7" i="20"/>
  <c r="BG7" i="20"/>
  <c r="BH7" i="20"/>
  <c r="BJ7" i="20"/>
  <c r="BK7" i="20"/>
  <c r="BL7" i="20"/>
  <c r="BN7" i="20"/>
  <c r="BO7" i="20"/>
  <c r="BP7" i="20"/>
  <c r="BR7" i="20"/>
  <c r="BS7" i="20"/>
  <c r="BT7" i="20"/>
  <c r="BV7" i="20"/>
  <c r="BW7" i="20"/>
  <c r="BX7" i="20"/>
  <c r="BZ7" i="20"/>
  <c r="CA7" i="20"/>
  <c r="CB7" i="20"/>
  <c r="B31" i="20"/>
  <c r="C31" i="20"/>
  <c r="D31" i="20"/>
  <c r="F31" i="20"/>
  <c r="G31" i="20"/>
  <c r="H31" i="20"/>
  <c r="J31" i="20"/>
  <c r="K31" i="20"/>
  <c r="L31" i="20"/>
  <c r="N31" i="20"/>
  <c r="O31" i="20"/>
  <c r="P31" i="20"/>
  <c r="R31" i="20"/>
  <c r="S31" i="20"/>
  <c r="T31" i="20"/>
  <c r="V31" i="20"/>
  <c r="W31" i="20"/>
  <c r="X31" i="20"/>
  <c r="Z31" i="20"/>
  <c r="AA31" i="20"/>
  <c r="AB31" i="20"/>
  <c r="AD31" i="20"/>
  <c r="AE31" i="20"/>
  <c r="AF31" i="20"/>
  <c r="AH31" i="20"/>
  <c r="AI31" i="20"/>
  <c r="AJ31" i="20"/>
  <c r="AL31" i="20"/>
  <c r="AM31" i="20"/>
  <c r="AN31" i="20"/>
  <c r="AP31" i="20"/>
  <c r="AQ31" i="20"/>
  <c r="AR31" i="20"/>
  <c r="AT31" i="20"/>
  <c r="AU31" i="20"/>
  <c r="AV31" i="20"/>
  <c r="AX31" i="20"/>
  <c r="AY31" i="20"/>
  <c r="AZ31" i="20"/>
  <c r="BB31" i="20"/>
  <c r="BC31" i="20"/>
  <c r="BD31" i="20"/>
  <c r="BF31" i="20"/>
  <c r="BG31" i="20"/>
  <c r="BH31" i="20"/>
  <c r="BJ31" i="20"/>
  <c r="BK31" i="20"/>
  <c r="BL31" i="20"/>
  <c r="BN31" i="20"/>
  <c r="BO31" i="20"/>
  <c r="BP31" i="20"/>
  <c r="BR31" i="20"/>
  <c r="BS31" i="20"/>
  <c r="BT31" i="20"/>
  <c r="BV31" i="20"/>
  <c r="BW31" i="20"/>
  <c r="BX31" i="20"/>
  <c r="BZ31" i="20"/>
  <c r="CA31" i="20"/>
  <c r="CB31" i="20"/>
  <c r="B18" i="20"/>
  <c r="C18" i="20"/>
  <c r="D18" i="20"/>
  <c r="F18" i="20"/>
  <c r="G18" i="20"/>
  <c r="H18" i="20"/>
  <c r="J18" i="20"/>
  <c r="K18" i="20"/>
  <c r="L18" i="20"/>
  <c r="N18" i="20"/>
  <c r="O18" i="20"/>
  <c r="P18" i="20"/>
  <c r="R18" i="20"/>
  <c r="S18" i="20"/>
  <c r="T18" i="20"/>
  <c r="V18" i="20"/>
  <c r="W18" i="20"/>
  <c r="X18" i="20"/>
  <c r="Z18" i="20"/>
  <c r="AA18" i="20"/>
  <c r="AB18" i="20"/>
  <c r="AD18" i="20"/>
  <c r="AE18" i="20"/>
  <c r="AF18" i="20"/>
  <c r="AH18" i="20"/>
  <c r="AI18" i="20"/>
  <c r="AJ18" i="20"/>
  <c r="AL18" i="20"/>
  <c r="AM18" i="20"/>
  <c r="AN18" i="20"/>
  <c r="AP18" i="20"/>
  <c r="AQ18" i="20"/>
  <c r="AR18" i="20"/>
  <c r="AT18" i="20"/>
  <c r="AU18" i="20"/>
  <c r="AV18" i="20"/>
  <c r="AX18" i="20"/>
  <c r="AY18" i="20"/>
  <c r="AZ18" i="20"/>
  <c r="BB18" i="20"/>
  <c r="BC18" i="20"/>
  <c r="BD18" i="20"/>
  <c r="BF18" i="20"/>
  <c r="BG18" i="20"/>
  <c r="BH18" i="20"/>
  <c r="BJ18" i="20"/>
  <c r="BK18" i="20"/>
  <c r="BL18" i="20"/>
  <c r="BN18" i="20"/>
  <c r="BO18" i="20"/>
  <c r="BP18" i="20"/>
  <c r="BR18" i="20"/>
  <c r="BS18" i="20"/>
  <c r="BT18" i="20"/>
  <c r="BV18" i="20"/>
  <c r="BW18" i="20"/>
  <c r="BX18" i="20"/>
  <c r="BZ18" i="20"/>
  <c r="CA18" i="20"/>
  <c r="CB18" i="20"/>
  <c r="D74" i="20"/>
  <c r="G74" i="20"/>
  <c r="H74" i="20"/>
  <c r="J74" i="20"/>
  <c r="K74" i="20"/>
  <c r="L74" i="20"/>
  <c r="N74" i="20"/>
  <c r="O74" i="20"/>
  <c r="P74" i="20"/>
  <c r="R74" i="20"/>
  <c r="S74" i="20"/>
  <c r="T74" i="20"/>
  <c r="V74" i="20"/>
  <c r="W74" i="20"/>
  <c r="X74" i="20"/>
  <c r="Z74" i="20"/>
  <c r="AA74" i="20"/>
  <c r="AB74" i="20"/>
  <c r="AE74" i="20"/>
  <c r="AF74" i="20"/>
  <c r="B42" i="20"/>
  <c r="C42" i="20"/>
  <c r="D42" i="20"/>
  <c r="F42" i="20"/>
  <c r="G42" i="20"/>
  <c r="H42" i="20"/>
  <c r="J42" i="20"/>
  <c r="K42" i="20"/>
  <c r="L42" i="20"/>
  <c r="N42" i="20"/>
  <c r="O42" i="20"/>
  <c r="P42" i="20"/>
  <c r="R42" i="20"/>
  <c r="S42" i="20"/>
  <c r="T42" i="20"/>
  <c r="V42" i="20"/>
  <c r="W42" i="20"/>
  <c r="X42" i="20"/>
  <c r="Z42" i="20"/>
  <c r="AA42" i="20"/>
  <c r="AB42" i="20"/>
  <c r="AD42" i="20"/>
  <c r="AE42" i="20"/>
  <c r="AF42" i="20"/>
  <c r="F55" i="20"/>
  <c r="C55" i="20"/>
  <c r="AF55" i="20"/>
  <c r="AE55" i="20"/>
  <c r="AD55" i="20"/>
  <c r="AB55" i="20"/>
  <c r="AA55" i="20"/>
  <c r="Z55" i="20"/>
  <c r="X55" i="20"/>
  <c r="W55" i="20"/>
  <c r="V55" i="20"/>
  <c r="T55" i="20"/>
  <c r="S55" i="20"/>
  <c r="R55" i="20"/>
  <c r="P55" i="20"/>
  <c r="O55" i="20"/>
  <c r="N55" i="20"/>
  <c r="L55" i="20"/>
  <c r="K55" i="20"/>
  <c r="J55" i="20"/>
  <c r="H55" i="20"/>
  <c r="G55" i="20"/>
  <c r="D55" i="20"/>
  <c r="B55" i="20"/>
  <c r="AF73" i="20"/>
  <c r="AE73" i="20"/>
  <c r="AD73" i="20"/>
  <c r="AB73" i="20"/>
  <c r="AA73" i="20"/>
  <c r="Z73" i="20"/>
  <c r="X73" i="20"/>
  <c r="W73" i="20"/>
  <c r="V73" i="20"/>
  <c r="T73" i="20"/>
  <c r="S73" i="20"/>
  <c r="R73" i="20"/>
  <c r="P73" i="20"/>
  <c r="O73" i="20"/>
  <c r="N73" i="20"/>
  <c r="L73" i="20"/>
  <c r="K73" i="20"/>
  <c r="J73" i="20"/>
  <c r="H73" i="20"/>
  <c r="G73" i="20"/>
  <c r="C73" i="20"/>
  <c r="B73" i="20"/>
  <c r="AF54" i="20"/>
  <c r="AE54" i="20"/>
  <c r="AD54" i="20"/>
  <c r="AB54" i="20"/>
  <c r="AA54" i="20"/>
  <c r="Z54" i="20"/>
  <c r="X54" i="20"/>
  <c r="W54" i="20"/>
  <c r="V54" i="20"/>
  <c r="T54" i="20"/>
  <c r="S54" i="20"/>
  <c r="R54" i="20"/>
  <c r="P54" i="20"/>
  <c r="O54" i="20"/>
  <c r="N54" i="20"/>
  <c r="L54" i="20"/>
  <c r="K54" i="20"/>
  <c r="J54" i="20"/>
  <c r="H54" i="20"/>
  <c r="G54" i="20"/>
  <c r="F54" i="20"/>
  <c r="D54" i="20"/>
  <c r="C54" i="20"/>
  <c r="B54" i="20"/>
  <c r="CC46" i="20"/>
  <c r="CE43" i="20"/>
  <c r="CC43" i="20"/>
  <c r="AF41" i="20"/>
  <c r="AE41" i="20"/>
  <c r="AD41" i="20"/>
  <c r="AB41" i="20"/>
  <c r="AA41" i="20"/>
  <c r="Z41" i="20"/>
  <c r="X41" i="20"/>
  <c r="W41" i="20"/>
  <c r="V41" i="20"/>
  <c r="T41" i="20"/>
  <c r="S41" i="20"/>
  <c r="R41" i="20"/>
  <c r="P41" i="20"/>
  <c r="O41" i="20"/>
  <c r="N41" i="20"/>
  <c r="L41" i="20"/>
  <c r="K41" i="20"/>
  <c r="J41" i="20"/>
  <c r="H41" i="20"/>
  <c r="G41" i="20"/>
  <c r="F41" i="20"/>
  <c r="D41" i="20"/>
  <c r="C41" i="20"/>
  <c r="B41" i="20"/>
  <c r="CC39" i="20"/>
  <c r="CB30" i="20"/>
  <c r="CA30" i="20"/>
  <c r="BZ30" i="20"/>
  <c r="BX30" i="20"/>
  <c r="BW30" i="20"/>
  <c r="BV30" i="20"/>
  <c r="BT30" i="20"/>
  <c r="BS30" i="20"/>
  <c r="BR30" i="20"/>
  <c r="BP30" i="20"/>
  <c r="BO30" i="20"/>
  <c r="BN30" i="20"/>
  <c r="BL30" i="20"/>
  <c r="BK30" i="20"/>
  <c r="BJ30" i="20"/>
  <c r="BH30" i="20"/>
  <c r="BG30" i="20"/>
  <c r="BF30" i="20"/>
  <c r="BD30" i="20"/>
  <c r="BC30" i="20"/>
  <c r="BB30" i="20"/>
  <c r="AZ30" i="20"/>
  <c r="AY30" i="20"/>
  <c r="AX30" i="20"/>
  <c r="AV30" i="20"/>
  <c r="AU30" i="20"/>
  <c r="AT30" i="20"/>
  <c r="AR30" i="20"/>
  <c r="AQ30" i="20"/>
  <c r="AP30" i="20"/>
  <c r="AN30" i="20"/>
  <c r="AM30" i="20"/>
  <c r="AL30" i="20"/>
  <c r="AJ30" i="20"/>
  <c r="AI30" i="20"/>
  <c r="AH30" i="20"/>
  <c r="AF30" i="20"/>
  <c r="AE30" i="20"/>
  <c r="AD30" i="20"/>
  <c r="AB30" i="20"/>
  <c r="AA30" i="20"/>
  <c r="Z30" i="20"/>
  <c r="X30" i="20"/>
  <c r="W30" i="20"/>
  <c r="V30" i="20"/>
  <c r="T30" i="20"/>
  <c r="S30" i="20"/>
  <c r="R30" i="20"/>
  <c r="P30" i="20"/>
  <c r="O30" i="20"/>
  <c r="N30" i="20"/>
  <c r="L30" i="20"/>
  <c r="K30" i="20"/>
  <c r="J30" i="20"/>
  <c r="H30" i="20"/>
  <c r="G30" i="20"/>
  <c r="F30" i="20"/>
  <c r="D30" i="20"/>
  <c r="C30" i="20"/>
  <c r="B30" i="20"/>
  <c r="CB17" i="20"/>
  <c r="CA17" i="20"/>
  <c r="BZ17" i="20"/>
  <c r="BX17" i="20"/>
  <c r="BW17" i="20"/>
  <c r="BV17" i="20"/>
  <c r="BT17" i="20"/>
  <c r="BS17" i="20"/>
  <c r="BR17" i="20"/>
  <c r="BP17" i="20"/>
  <c r="BO17" i="20"/>
  <c r="BN17" i="20"/>
  <c r="BL17" i="20"/>
  <c r="BK17" i="20"/>
  <c r="BJ17" i="20"/>
  <c r="BH17" i="20"/>
  <c r="BG17" i="20"/>
  <c r="BF17" i="20"/>
  <c r="BD17" i="20"/>
  <c r="BC17" i="20"/>
  <c r="BB17" i="20"/>
  <c r="AZ17" i="20"/>
  <c r="AY17" i="20"/>
  <c r="AX17" i="20"/>
  <c r="AV17" i="20"/>
  <c r="AU17" i="20"/>
  <c r="AT17" i="20"/>
  <c r="AR17" i="20"/>
  <c r="AQ17" i="20"/>
  <c r="AP17" i="20"/>
  <c r="AN17" i="20"/>
  <c r="AM17" i="20"/>
  <c r="AL17" i="20"/>
  <c r="AJ17" i="20"/>
  <c r="AI17" i="20"/>
  <c r="AH17" i="20"/>
  <c r="AF17" i="20"/>
  <c r="AE17" i="20"/>
  <c r="AD17" i="20"/>
  <c r="AB17" i="20"/>
  <c r="AA17" i="20"/>
  <c r="Z17" i="20"/>
  <c r="X17" i="20"/>
  <c r="W17" i="20"/>
  <c r="V17" i="20"/>
  <c r="T17" i="20"/>
  <c r="S17" i="20"/>
  <c r="R17" i="20"/>
  <c r="P17" i="20"/>
  <c r="O17" i="20"/>
  <c r="N17" i="20"/>
  <c r="L17" i="20"/>
  <c r="K17" i="20"/>
  <c r="J17" i="20"/>
  <c r="H17" i="20"/>
  <c r="G17" i="20"/>
  <c r="F17" i="20"/>
  <c r="D17" i="20"/>
  <c r="C17" i="20"/>
  <c r="B17" i="20"/>
  <c r="CB6" i="20"/>
  <c r="CA6" i="20"/>
  <c r="BZ6" i="20"/>
  <c r="BX6" i="20"/>
  <c r="BW6" i="20"/>
  <c r="BV6" i="20"/>
  <c r="BT6" i="20"/>
  <c r="BS6" i="20"/>
  <c r="BR6" i="20"/>
  <c r="BP6" i="20"/>
  <c r="BO6" i="20"/>
  <c r="BN6" i="20"/>
  <c r="BL6" i="20"/>
  <c r="BK6" i="20"/>
  <c r="BJ6" i="20"/>
  <c r="BH6" i="20"/>
  <c r="BG6" i="20"/>
  <c r="BF6" i="20"/>
  <c r="BD6" i="20"/>
  <c r="BC6" i="20"/>
  <c r="BB6" i="20"/>
  <c r="AZ6" i="20"/>
  <c r="AY6" i="20"/>
  <c r="AX6" i="20"/>
  <c r="AV6" i="20"/>
  <c r="AU6" i="20"/>
  <c r="AT6" i="20"/>
  <c r="AR6" i="20"/>
  <c r="AQ6" i="20"/>
  <c r="AP6" i="20"/>
  <c r="AN6" i="20"/>
  <c r="AM6" i="20"/>
  <c r="AL6" i="20"/>
  <c r="AJ6" i="20"/>
  <c r="AI6" i="20"/>
  <c r="AH6" i="20"/>
  <c r="AF6" i="20"/>
  <c r="AE6" i="20"/>
  <c r="AD6" i="20"/>
  <c r="AB6" i="20"/>
  <c r="AA6" i="20"/>
  <c r="Z6" i="20"/>
  <c r="X6" i="20"/>
  <c r="W6" i="20"/>
  <c r="V6" i="20"/>
  <c r="T6" i="20"/>
  <c r="S6" i="20"/>
  <c r="R6" i="20"/>
  <c r="P6" i="20"/>
  <c r="O6" i="20"/>
  <c r="N6" i="20"/>
  <c r="L6" i="20"/>
  <c r="K6" i="20"/>
  <c r="J6" i="20"/>
  <c r="H6" i="20"/>
  <c r="G6" i="20"/>
  <c r="F6" i="20"/>
  <c r="D6" i="20"/>
  <c r="C6" i="20"/>
  <c r="B6" i="20"/>
  <c r="F55" i="6"/>
  <c r="C55" i="6"/>
  <c r="B55" i="6"/>
  <c r="F73" i="6"/>
  <c r="F74" i="6"/>
  <c r="B74" i="6"/>
  <c r="AF42" i="6"/>
  <c r="CC39" i="6"/>
  <c r="D42" i="6"/>
  <c r="C42" i="6"/>
  <c r="B42" i="6"/>
  <c r="L42" i="6"/>
  <c r="F54" i="6"/>
  <c r="D55" i="6"/>
  <c r="BZ173" i="3"/>
  <c r="CA173" i="3"/>
  <c r="CH173" i="3" s="1"/>
  <c r="CB173" i="3"/>
  <c r="BN90" i="3"/>
  <c r="BO90" i="3"/>
  <c r="BP90" i="3"/>
  <c r="BZ129" i="3"/>
  <c r="CA129" i="3"/>
  <c r="CB129" i="3"/>
  <c r="CH129" i="3"/>
  <c r="BZ41" i="3"/>
  <c r="CA41" i="3"/>
  <c r="CH41" i="3" s="1"/>
  <c r="CB41" i="3"/>
  <c r="Y123" i="8"/>
  <c r="U86" i="8"/>
  <c r="Y86" i="8"/>
  <c r="BN134" i="3"/>
  <c r="BO134" i="3"/>
  <c r="BP134" i="3"/>
  <c r="BZ85" i="3"/>
  <c r="CA85" i="3"/>
  <c r="CB85" i="3"/>
  <c r="BN46" i="3"/>
  <c r="BO46" i="3"/>
  <c r="BP46" i="3"/>
  <c r="BP2" i="3"/>
  <c r="CD2" i="3" s="1"/>
  <c r="BZ2" i="3"/>
  <c r="CA2" i="3"/>
  <c r="BW173" i="3"/>
  <c r="BX173" i="3"/>
  <c r="BY173" i="3"/>
  <c r="BT173" i="3"/>
  <c r="BU173" i="3"/>
  <c r="BV173" i="3"/>
  <c r="BQ173" i="3"/>
  <c r="BR173" i="3"/>
  <c r="BS173" i="3"/>
  <c r="BN173" i="3"/>
  <c r="BO173" i="3"/>
  <c r="BP173" i="3"/>
  <c r="BZ172" i="3"/>
  <c r="CA172" i="3"/>
  <c r="CB172" i="3"/>
  <c r="BW172" i="3"/>
  <c r="BX172" i="3"/>
  <c r="BY172" i="3"/>
  <c r="BT172" i="3"/>
  <c r="BU172" i="3"/>
  <c r="BV172" i="3"/>
  <c r="BQ172" i="3"/>
  <c r="BR172" i="3"/>
  <c r="BS172" i="3"/>
  <c r="BN172" i="3"/>
  <c r="BO172" i="3"/>
  <c r="BP172" i="3"/>
  <c r="BZ171" i="3"/>
  <c r="CA171" i="3"/>
  <c r="CB171" i="3"/>
  <c r="BW171" i="3"/>
  <c r="BX171" i="3"/>
  <c r="BY171" i="3"/>
  <c r="BT171" i="3"/>
  <c r="BU171" i="3"/>
  <c r="BV171" i="3"/>
  <c r="BQ171" i="3"/>
  <c r="BR171" i="3"/>
  <c r="BS171" i="3"/>
  <c r="BN171" i="3"/>
  <c r="BO171" i="3"/>
  <c r="BP171" i="3"/>
  <c r="BZ170" i="3"/>
  <c r="CA170" i="3"/>
  <c r="CB170" i="3"/>
  <c r="BW170" i="3"/>
  <c r="CG170" i="3" s="1"/>
  <c r="BX170" i="3"/>
  <c r="BY170" i="3"/>
  <c r="BT170" i="3"/>
  <c r="BU170" i="3"/>
  <c r="BV170" i="3"/>
  <c r="BQ170" i="3"/>
  <c r="BR170" i="3"/>
  <c r="BS170" i="3"/>
  <c r="BN170" i="3"/>
  <c r="BO170" i="3"/>
  <c r="BP170" i="3"/>
  <c r="BZ169" i="3"/>
  <c r="CH169" i="3" s="1"/>
  <c r="CA169" i="3"/>
  <c r="CB169" i="3"/>
  <c r="BW169" i="3"/>
  <c r="BX169" i="3"/>
  <c r="BY169" i="3"/>
  <c r="BT169" i="3"/>
  <c r="BU169" i="3"/>
  <c r="BV169" i="3"/>
  <c r="BQ169" i="3"/>
  <c r="BR169" i="3"/>
  <c r="BS169" i="3"/>
  <c r="BN169" i="3"/>
  <c r="BO169" i="3"/>
  <c r="BP169" i="3"/>
  <c r="BZ168" i="3"/>
  <c r="CA168" i="3"/>
  <c r="CB168" i="3"/>
  <c r="BW168" i="3"/>
  <c r="BX168" i="3"/>
  <c r="BY168" i="3"/>
  <c r="BT168" i="3"/>
  <c r="BU168" i="3"/>
  <c r="BV168" i="3"/>
  <c r="BQ168" i="3"/>
  <c r="BR168" i="3"/>
  <c r="BS168" i="3"/>
  <c r="BN168" i="3"/>
  <c r="BO168" i="3"/>
  <c r="BP168" i="3"/>
  <c r="BZ167" i="3"/>
  <c r="CA167" i="3"/>
  <c r="CB167" i="3"/>
  <c r="BW167" i="3"/>
  <c r="BX167" i="3"/>
  <c r="BY167" i="3"/>
  <c r="BT167" i="3"/>
  <c r="BU167" i="3"/>
  <c r="BV167" i="3"/>
  <c r="BQ167" i="3"/>
  <c r="BR167" i="3"/>
  <c r="BS167" i="3"/>
  <c r="BN167" i="3"/>
  <c r="BO167" i="3"/>
  <c r="BP167" i="3"/>
  <c r="BZ166" i="3"/>
  <c r="CA166" i="3"/>
  <c r="CB166" i="3"/>
  <c r="BW166" i="3"/>
  <c r="BX166" i="3"/>
  <c r="BY166" i="3"/>
  <c r="BT166" i="3"/>
  <c r="BU166" i="3"/>
  <c r="BV166" i="3"/>
  <c r="BQ166" i="3"/>
  <c r="BR166" i="3"/>
  <c r="BS166" i="3"/>
  <c r="BN166" i="3"/>
  <c r="BO166" i="3"/>
  <c r="BP166" i="3"/>
  <c r="BZ165" i="3"/>
  <c r="CA165" i="3"/>
  <c r="CB165" i="3"/>
  <c r="BW165" i="3"/>
  <c r="BX165" i="3"/>
  <c r="BY165" i="3"/>
  <c r="BT165" i="3"/>
  <c r="BU165" i="3"/>
  <c r="BV165" i="3"/>
  <c r="BQ165" i="3"/>
  <c r="BR165" i="3"/>
  <c r="BS165" i="3"/>
  <c r="BN165" i="3"/>
  <c r="BO165" i="3"/>
  <c r="BP165" i="3"/>
  <c r="BZ164" i="3"/>
  <c r="CA164" i="3"/>
  <c r="CB164" i="3"/>
  <c r="BW164" i="3"/>
  <c r="BX164" i="3"/>
  <c r="BY164" i="3"/>
  <c r="BT164" i="3"/>
  <c r="BU164" i="3"/>
  <c r="BV164" i="3"/>
  <c r="BQ164" i="3"/>
  <c r="BR164" i="3"/>
  <c r="BS164" i="3"/>
  <c r="BN164" i="3"/>
  <c r="BO164" i="3"/>
  <c r="BP164" i="3"/>
  <c r="BZ163" i="3"/>
  <c r="CA163" i="3"/>
  <c r="CB163" i="3"/>
  <c r="BW163" i="3"/>
  <c r="BX163" i="3"/>
  <c r="BY163" i="3"/>
  <c r="BT163" i="3"/>
  <c r="BU163" i="3"/>
  <c r="BV163" i="3"/>
  <c r="BQ163" i="3"/>
  <c r="BR163" i="3"/>
  <c r="BS163" i="3"/>
  <c r="BN163" i="3"/>
  <c r="BO163" i="3"/>
  <c r="BP163" i="3"/>
  <c r="BZ162" i="3"/>
  <c r="CH162" i="3" s="1"/>
  <c r="BW162" i="3"/>
  <c r="BX162" i="3"/>
  <c r="BY162" i="3"/>
  <c r="BT162" i="3"/>
  <c r="CF162" i="3" s="1"/>
  <c r="BU162" i="3"/>
  <c r="BV162" i="3"/>
  <c r="BQ162" i="3"/>
  <c r="BR162" i="3"/>
  <c r="BS162" i="3"/>
  <c r="BN162" i="3"/>
  <c r="BO162" i="3"/>
  <c r="BP162" i="3"/>
  <c r="BZ161" i="3"/>
  <c r="CA161" i="3"/>
  <c r="CB161" i="3"/>
  <c r="BW161" i="3"/>
  <c r="BX161" i="3"/>
  <c r="BT161" i="3"/>
  <c r="BU161" i="3"/>
  <c r="BV161" i="3"/>
  <c r="CF161" i="3"/>
  <c r="BQ161" i="3"/>
  <c r="CE161" i="3" s="1"/>
  <c r="BR161" i="3"/>
  <c r="BS161" i="3"/>
  <c r="BN161" i="3"/>
  <c r="CD161" i="3" s="1"/>
  <c r="BO161" i="3"/>
  <c r="BP161" i="3"/>
  <c r="BZ160" i="3"/>
  <c r="CA160" i="3"/>
  <c r="CB160" i="3"/>
  <c r="CH160" i="3"/>
  <c r="BW160" i="3"/>
  <c r="CG160" i="3" s="1"/>
  <c r="BX160" i="3"/>
  <c r="BY160" i="3"/>
  <c r="BT160" i="3"/>
  <c r="CF160" i="3" s="1"/>
  <c r="BU160" i="3"/>
  <c r="BV160" i="3"/>
  <c r="BQ160" i="3"/>
  <c r="BR160" i="3"/>
  <c r="BS160" i="3"/>
  <c r="CE160" i="3"/>
  <c r="BN160" i="3"/>
  <c r="CD160" i="3" s="1"/>
  <c r="BO160" i="3"/>
  <c r="BP160" i="3"/>
  <c r="BZ159" i="3"/>
  <c r="CA159" i="3"/>
  <c r="CB159" i="3"/>
  <c r="BW159" i="3"/>
  <c r="CG159" i="3" s="1"/>
  <c r="BX159" i="3"/>
  <c r="BY159" i="3"/>
  <c r="BT159" i="3"/>
  <c r="CF159" i="3" s="1"/>
  <c r="BU159" i="3"/>
  <c r="BV159" i="3"/>
  <c r="BQ159" i="3"/>
  <c r="CE159" i="3" s="1"/>
  <c r="BR159" i="3"/>
  <c r="BS159" i="3"/>
  <c r="BN159" i="3"/>
  <c r="CD159" i="3" s="1"/>
  <c r="BO159" i="3"/>
  <c r="BP159" i="3"/>
  <c r="BZ158" i="3"/>
  <c r="CH158" i="3" s="1"/>
  <c r="CA158" i="3"/>
  <c r="CB158" i="3"/>
  <c r="BW158" i="3"/>
  <c r="BX158" i="3"/>
  <c r="BY158" i="3"/>
  <c r="BT158" i="3"/>
  <c r="BU158" i="3"/>
  <c r="BV158" i="3"/>
  <c r="CF158" i="3"/>
  <c r="BQ158" i="3"/>
  <c r="CE158" i="3" s="1"/>
  <c r="BR158" i="3"/>
  <c r="BS158" i="3"/>
  <c r="BN158" i="3"/>
  <c r="BO158" i="3"/>
  <c r="BP158" i="3"/>
  <c r="BZ157" i="3"/>
  <c r="CA157" i="3"/>
  <c r="CB157" i="3"/>
  <c r="CH157" i="3"/>
  <c r="BW157" i="3"/>
  <c r="CG157" i="3" s="1"/>
  <c r="BX157" i="3"/>
  <c r="BY157" i="3"/>
  <c r="BT157" i="3"/>
  <c r="CF157" i="3" s="1"/>
  <c r="BU157" i="3"/>
  <c r="BV157" i="3"/>
  <c r="BQ157" i="3"/>
  <c r="BR157" i="3"/>
  <c r="BS157" i="3"/>
  <c r="CE157" i="3"/>
  <c r="BN157" i="3"/>
  <c r="CD157" i="3" s="1"/>
  <c r="BO157" i="3"/>
  <c r="BP157" i="3"/>
  <c r="BZ156" i="3"/>
  <c r="CH156" i="3" s="1"/>
  <c r="CA156" i="3"/>
  <c r="CB156" i="3"/>
  <c r="BW156" i="3"/>
  <c r="BX156" i="3"/>
  <c r="BY156" i="3"/>
  <c r="CG156" i="3"/>
  <c r="BT156" i="3"/>
  <c r="CF156" i="3" s="1"/>
  <c r="BU156" i="3"/>
  <c r="BV156" i="3"/>
  <c r="BQ156" i="3"/>
  <c r="BR156" i="3"/>
  <c r="BS156" i="3"/>
  <c r="BN156" i="3"/>
  <c r="CD156" i="3" s="1"/>
  <c r="BO156" i="3"/>
  <c r="BP156" i="3"/>
  <c r="BZ155" i="3"/>
  <c r="CH155" i="3" s="1"/>
  <c r="CA155" i="3"/>
  <c r="CB155" i="3"/>
  <c r="BW155" i="3"/>
  <c r="CG155" i="3" s="1"/>
  <c r="BX155" i="3"/>
  <c r="BY155" i="3"/>
  <c r="BT155" i="3"/>
  <c r="CF155" i="3" s="1"/>
  <c r="BU155" i="3"/>
  <c r="BV155" i="3"/>
  <c r="BQ155" i="3"/>
  <c r="CE155" i="3" s="1"/>
  <c r="BR155" i="3"/>
  <c r="BS155" i="3"/>
  <c r="BN155" i="3"/>
  <c r="BO155" i="3"/>
  <c r="BP155" i="3"/>
  <c r="BZ154" i="3"/>
  <c r="CA154" i="3"/>
  <c r="CB154" i="3"/>
  <c r="BW154" i="3"/>
  <c r="CG154" i="3" s="1"/>
  <c r="BX154" i="3"/>
  <c r="BY154" i="3"/>
  <c r="BT154" i="3"/>
  <c r="BU154" i="3"/>
  <c r="BV154" i="3"/>
  <c r="CF154" i="3"/>
  <c r="BQ154" i="3"/>
  <c r="BR154" i="3"/>
  <c r="BS154" i="3"/>
  <c r="BN154" i="3"/>
  <c r="BO154" i="3"/>
  <c r="BP154" i="3"/>
  <c r="BZ153" i="3"/>
  <c r="CA153" i="3"/>
  <c r="CB153" i="3"/>
  <c r="CH153" i="3"/>
  <c r="BW153" i="3"/>
  <c r="CG153" i="3" s="1"/>
  <c r="BX153" i="3"/>
  <c r="BY153" i="3"/>
  <c r="BT153" i="3"/>
  <c r="BU153" i="3"/>
  <c r="BV153" i="3"/>
  <c r="BQ153" i="3"/>
  <c r="CE153" i="3" s="1"/>
  <c r="BR153" i="3"/>
  <c r="BS153" i="3"/>
  <c r="BN153" i="3"/>
  <c r="BO153" i="3"/>
  <c r="BP153" i="3"/>
  <c r="CD153" i="3"/>
  <c r="BZ152" i="3"/>
  <c r="CA152" i="3"/>
  <c r="CB152" i="3"/>
  <c r="BW152" i="3"/>
  <c r="BX152" i="3"/>
  <c r="BY152" i="3"/>
  <c r="BT152" i="3"/>
  <c r="BU152" i="3"/>
  <c r="BV152" i="3"/>
  <c r="CF152" i="3"/>
  <c r="BQ152" i="3"/>
  <c r="BR152" i="3"/>
  <c r="CE152" i="3" s="1"/>
  <c r="BS152" i="3"/>
  <c r="BN152" i="3"/>
  <c r="BO152" i="3"/>
  <c r="BP152" i="3"/>
  <c r="BZ151" i="3"/>
  <c r="CA151" i="3"/>
  <c r="CB151" i="3"/>
  <c r="BW151" i="3"/>
  <c r="BX151" i="3"/>
  <c r="BY151" i="3"/>
  <c r="BT151" i="3"/>
  <c r="BU151" i="3"/>
  <c r="BV151" i="3"/>
  <c r="CF151" i="3" s="1"/>
  <c r="BQ151" i="3"/>
  <c r="CE151" i="3" s="1"/>
  <c r="BR151" i="3"/>
  <c r="BS151" i="3"/>
  <c r="BN151" i="3"/>
  <c r="BO151" i="3"/>
  <c r="BP151" i="3"/>
  <c r="BZ150" i="3"/>
  <c r="CA150" i="3"/>
  <c r="CB150" i="3"/>
  <c r="BW150" i="3"/>
  <c r="BX150" i="3"/>
  <c r="BY150" i="3"/>
  <c r="BT150" i="3"/>
  <c r="BU150" i="3"/>
  <c r="BV150" i="3"/>
  <c r="CF150" i="3"/>
  <c r="BQ150" i="3"/>
  <c r="BR150" i="3"/>
  <c r="BS150" i="3"/>
  <c r="BN150" i="3"/>
  <c r="BO150" i="3"/>
  <c r="BP150" i="3"/>
  <c r="BZ149" i="3"/>
  <c r="CA149" i="3"/>
  <c r="CB149" i="3"/>
  <c r="CH149" i="3"/>
  <c r="BW149" i="3"/>
  <c r="BX149" i="3"/>
  <c r="BY149" i="3"/>
  <c r="BT149" i="3"/>
  <c r="BU149" i="3"/>
  <c r="BV149" i="3"/>
  <c r="BQ149" i="3"/>
  <c r="BR149" i="3"/>
  <c r="BS149" i="3"/>
  <c r="BN149" i="3"/>
  <c r="BO149" i="3"/>
  <c r="BP149" i="3"/>
  <c r="BZ148" i="3"/>
  <c r="CA148" i="3"/>
  <c r="CB148" i="3"/>
  <c r="CH148" i="3"/>
  <c r="BW148" i="3"/>
  <c r="BX148" i="3"/>
  <c r="BY148" i="3"/>
  <c r="BT148" i="3"/>
  <c r="BU148" i="3"/>
  <c r="BV148" i="3"/>
  <c r="BQ148" i="3"/>
  <c r="CE148" i="3" s="1"/>
  <c r="BR148" i="3"/>
  <c r="BS148" i="3"/>
  <c r="BN148" i="3"/>
  <c r="BO148" i="3"/>
  <c r="BP148" i="3"/>
  <c r="BZ147" i="3"/>
  <c r="CA147" i="3"/>
  <c r="CB147" i="3"/>
  <c r="BW147" i="3"/>
  <c r="BX147" i="3"/>
  <c r="BY147" i="3"/>
  <c r="CG147" i="3"/>
  <c r="BT147" i="3"/>
  <c r="BU147" i="3"/>
  <c r="BV147" i="3"/>
  <c r="CF147" i="3"/>
  <c r="BQ147" i="3"/>
  <c r="BR147" i="3"/>
  <c r="BS147" i="3"/>
  <c r="CE147" i="3" s="1"/>
  <c r="BN147" i="3"/>
  <c r="BO147" i="3"/>
  <c r="CD147" i="3" s="1"/>
  <c r="BP147" i="3"/>
  <c r="BZ146" i="3"/>
  <c r="CA146" i="3"/>
  <c r="CB146" i="3"/>
  <c r="CH146" i="3"/>
  <c r="BW146" i="3"/>
  <c r="BX146" i="3"/>
  <c r="CG146" i="3" s="1"/>
  <c r="BY146" i="3"/>
  <c r="BT146" i="3"/>
  <c r="BU146" i="3"/>
  <c r="BV146" i="3"/>
  <c r="CF146" i="3"/>
  <c r="BQ146" i="3"/>
  <c r="BR146" i="3"/>
  <c r="BS146" i="3"/>
  <c r="CE146" i="3" s="1"/>
  <c r="BP146" i="3"/>
  <c r="CD146" i="3" s="1"/>
  <c r="BZ145" i="3"/>
  <c r="CA145" i="3"/>
  <c r="CB145" i="3"/>
  <c r="BW145" i="3"/>
  <c r="BX145" i="3"/>
  <c r="BY145" i="3"/>
  <c r="BT145" i="3"/>
  <c r="BU145" i="3"/>
  <c r="BV145" i="3"/>
  <c r="BQ145" i="3"/>
  <c r="BR145" i="3"/>
  <c r="BS145" i="3"/>
  <c r="BN145" i="3"/>
  <c r="BO145" i="3"/>
  <c r="BP145" i="3"/>
  <c r="BZ144" i="3"/>
  <c r="CA144" i="3"/>
  <c r="CH144" i="3" s="1"/>
  <c r="CB144" i="3"/>
  <c r="BW144" i="3"/>
  <c r="BX144" i="3"/>
  <c r="BY144" i="3"/>
  <c r="BT144" i="3"/>
  <c r="BU144" i="3"/>
  <c r="BV144" i="3"/>
  <c r="BQ144" i="3"/>
  <c r="BR144" i="3"/>
  <c r="BS144" i="3"/>
  <c r="BN144" i="3"/>
  <c r="BO144" i="3"/>
  <c r="BP144" i="3"/>
  <c r="CD144" i="3"/>
  <c r="BZ143" i="3"/>
  <c r="CA143" i="3"/>
  <c r="CB143" i="3"/>
  <c r="BW143" i="3"/>
  <c r="BX143" i="3"/>
  <c r="BY143" i="3"/>
  <c r="BT143" i="3"/>
  <c r="BU143" i="3"/>
  <c r="BV143" i="3"/>
  <c r="BQ143" i="3"/>
  <c r="BR143" i="3"/>
  <c r="BS143" i="3"/>
  <c r="CE143" i="3" s="1"/>
  <c r="BN143" i="3"/>
  <c r="BO143" i="3"/>
  <c r="BP143" i="3"/>
  <c r="BZ142" i="3"/>
  <c r="CA142" i="3"/>
  <c r="CB142" i="3"/>
  <c r="BW142" i="3"/>
  <c r="BX142" i="3"/>
  <c r="BY142" i="3"/>
  <c r="BT142" i="3"/>
  <c r="BU142" i="3"/>
  <c r="BV142" i="3"/>
  <c r="BQ142" i="3"/>
  <c r="BR142" i="3"/>
  <c r="BS142" i="3"/>
  <c r="BN142" i="3"/>
  <c r="BO142" i="3"/>
  <c r="CD142" i="3" s="1"/>
  <c r="BP142" i="3"/>
  <c r="BZ141" i="3"/>
  <c r="CA141" i="3"/>
  <c r="CB141" i="3"/>
  <c r="BW141" i="3"/>
  <c r="CG141" i="3" s="1"/>
  <c r="BX141" i="3"/>
  <c r="BY141" i="3"/>
  <c r="BT141" i="3"/>
  <c r="BU141" i="3"/>
  <c r="BV141" i="3"/>
  <c r="BQ141" i="3"/>
  <c r="BR141" i="3"/>
  <c r="BS141" i="3"/>
  <c r="BN141" i="3"/>
  <c r="BO141" i="3"/>
  <c r="BP141" i="3"/>
  <c r="BZ140" i="3"/>
  <c r="CH140" i="3" s="1"/>
  <c r="CA140" i="3"/>
  <c r="CB140" i="3"/>
  <c r="BW140" i="3"/>
  <c r="BX140" i="3"/>
  <c r="BY140" i="3"/>
  <c r="BT140" i="3"/>
  <c r="BU140" i="3"/>
  <c r="BV140" i="3"/>
  <c r="BQ140" i="3"/>
  <c r="BR140" i="3"/>
  <c r="BS140" i="3"/>
  <c r="BN140" i="3"/>
  <c r="BO140" i="3"/>
  <c r="BP140" i="3"/>
  <c r="CD140" i="3"/>
  <c r="BZ139" i="3"/>
  <c r="CA139" i="3"/>
  <c r="CB139" i="3"/>
  <c r="BW139" i="3"/>
  <c r="BX139" i="3"/>
  <c r="BY139" i="3"/>
  <c r="BT139" i="3"/>
  <c r="BU139" i="3"/>
  <c r="BV139" i="3"/>
  <c r="BQ139" i="3"/>
  <c r="BR139" i="3"/>
  <c r="BS139" i="3"/>
  <c r="CE139" i="3"/>
  <c r="BN139" i="3"/>
  <c r="BO139" i="3"/>
  <c r="BP139" i="3"/>
  <c r="BZ138" i="3"/>
  <c r="CH138" i="3" s="1"/>
  <c r="CA138" i="3"/>
  <c r="CB138" i="3"/>
  <c r="BW138" i="3"/>
  <c r="BX138" i="3"/>
  <c r="BY138" i="3"/>
  <c r="BT138" i="3"/>
  <c r="BU138" i="3"/>
  <c r="CF138" i="3" s="1"/>
  <c r="BV138" i="3"/>
  <c r="BQ138" i="3"/>
  <c r="BR138" i="3"/>
  <c r="BS138" i="3"/>
  <c r="BN138" i="3"/>
  <c r="BO138" i="3"/>
  <c r="BP138" i="3"/>
  <c r="BZ137" i="3"/>
  <c r="CA137" i="3"/>
  <c r="CB137" i="3"/>
  <c r="BW137" i="3"/>
  <c r="CG137" i="3" s="1"/>
  <c r="BX137" i="3"/>
  <c r="BY137" i="3"/>
  <c r="BT137" i="3"/>
  <c r="BU137" i="3"/>
  <c r="BU174" i="3" s="1"/>
  <c r="BV137" i="3"/>
  <c r="BQ137" i="3"/>
  <c r="BR137" i="3"/>
  <c r="BS137" i="3"/>
  <c r="BN137" i="3"/>
  <c r="BO137" i="3"/>
  <c r="BP137" i="3"/>
  <c r="BZ136" i="3"/>
  <c r="CA136" i="3"/>
  <c r="CH136" i="3" s="1"/>
  <c r="CB136" i="3"/>
  <c r="BW136" i="3"/>
  <c r="BX136" i="3"/>
  <c r="BY136" i="3"/>
  <c r="BT136" i="3"/>
  <c r="BU136" i="3"/>
  <c r="BU134" i="3"/>
  <c r="BU135" i="3"/>
  <c r="BV136" i="3"/>
  <c r="BQ136" i="3"/>
  <c r="BR136" i="3"/>
  <c r="BS136" i="3"/>
  <c r="BS134" i="3"/>
  <c r="BS175" i="3" s="1"/>
  <c r="BS135" i="3"/>
  <c r="CE135" i="3" s="1"/>
  <c r="BN136" i="3"/>
  <c r="BO136" i="3"/>
  <c r="BP136" i="3"/>
  <c r="CD136" i="3"/>
  <c r="BZ135" i="3"/>
  <c r="CA135" i="3"/>
  <c r="CB135" i="3"/>
  <c r="BW135" i="3"/>
  <c r="BX135" i="3"/>
  <c r="BY135" i="3"/>
  <c r="BT135" i="3"/>
  <c r="BV135" i="3"/>
  <c r="BV175" i="3" s="1"/>
  <c r="BV134" i="3"/>
  <c r="BQ135" i="3"/>
  <c r="BR135" i="3"/>
  <c r="BN135" i="3"/>
  <c r="BO135" i="3"/>
  <c r="BP135" i="3"/>
  <c r="BZ134" i="3"/>
  <c r="CA134" i="3"/>
  <c r="CB134" i="3"/>
  <c r="BW134" i="3"/>
  <c r="BX134" i="3"/>
  <c r="BY134" i="3"/>
  <c r="BT134" i="3"/>
  <c r="CF134" i="3"/>
  <c r="BQ134" i="3"/>
  <c r="BR134" i="3"/>
  <c r="BW129" i="3"/>
  <c r="BX129" i="3"/>
  <c r="BY129" i="3"/>
  <c r="CG129" i="3"/>
  <c r="BT129" i="3"/>
  <c r="BU129" i="3"/>
  <c r="BV129" i="3"/>
  <c r="BQ129" i="3"/>
  <c r="BR129" i="3"/>
  <c r="BS129" i="3"/>
  <c r="CE129" i="3"/>
  <c r="BN129" i="3"/>
  <c r="BO129" i="3"/>
  <c r="BP129" i="3"/>
  <c r="BZ128" i="3"/>
  <c r="CA128" i="3"/>
  <c r="CB128" i="3"/>
  <c r="BW128" i="3"/>
  <c r="BY128" i="3"/>
  <c r="BT128" i="3"/>
  <c r="BU128" i="3"/>
  <c r="BV128" i="3"/>
  <c r="BQ128" i="3"/>
  <c r="BR128" i="3"/>
  <c r="CE128" i="3" s="1"/>
  <c r="BS128" i="3"/>
  <c r="BN128" i="3"/>
  <c r="CM128" i="3" s="1"/>
  <c r="BO128" i="3"/>
  <c r="BP128" i="3"/>
  <c r="BZ127" i="3"/>
  <c r="CA127" i="3"/>
  <c r="CB127" i="3"/>
  <c r="BW127" i="3"/>
  <c r="BX127" i="3"/>
  <c r="BY127" i="3"/>
  <c r="BT127" i="3"/>
  <c r="BU127" i="3"/>
  <c r="BV127" i="3"/>
  <c r="CF127" i="3"/>
  <c r="BQ127" i="3"/>
  <c r="BR127" i="3"/>
  <c r="BS127" i="3"/>
  <c r="BN127" i="3"/>
  <c r="BO127" i="3"/>
  <c r="CM127" i="3" s="1"/>
  <c r="BP127" i="3"/>
  <c r="BZ126" i="3"/>
  <c r="CA126" i="3"/>
  <c r="CB126" i="3"/>
  <c r="BW126" i="3"/>
  <c r="BX126" i="3"/>
  <c r="BY126" i="3"/>
  <c r="BT126" i="3"/>
  <c r="BU126" i="3"/>
  <c r="BV126" i="3"/>
  <c r="BQ126" i="3"/>
  <c r="BR126" i="3"/>
  <c r="BS126" i="3"/>
  <c r="BN126" i="3"/>
  <c r="BO126" i="3"/>
  <c r="BP126" i="3"/>
  <c r="BZ125" i="3"/>
  <c r="CA125" i="3"/>
  <c r="CB125" i="3"/>
  <c r="BW125" i="3"/>
  <c r="BX125" i="3"/>
  <c r="BY125" i="3"/>
  <c r="CG125" i="3"/>
  <c r="BT125" i="3"/>
  <c r="BU125" i="3"/>
  <c r="BV125" i="3"/>
  <c r="BQ125" i="3"/>
  <c r="BR125" i="3"/>
  <c r="BS125" i="3"/>
  <c r="BN125" i="3"/>
  <c r="BO125" i="3"/>
  <c r="BP125" i="3"/>
  <c r="BZ124" i="3"/>
  <c r="CA124" i="3"/>
  <c r="CB124" i="3"/>
  <c r="CH124" i="3"/>
  <c r="BW124" i="3"/>
  <c r="BX124" i="3"/>
  <c r="BY124" i="3"/>
  <c r="BT124" i="3"/>
  <c r="BU124" i="3"/>
  <c r="BV124" i="3"/>
  <c r="BQ124" i="3"/>
  <c r="BR124" i="3"/>
  <c r="BS124" i="3"/>
  <c r="BN124" i="3"/>
  <c r="BO124" i="3"/>
  <c r="BP124" i="3"/>
  <c r="BZ123" i="3"/>
  <c r="CA123" i="3"/>
  <c r="CB123" i="3"/>
  <c r="BW123" i="3"/>
  <c r="BX123" i="3"/>
  <c r="BY123" i="3"/>
  <c r="BT123" i="3"/>
  <c r="BU123" i="3"/>
  <c r="BV123" i="3"/>
  <c r="BQ123" i="3"/>
  <c r="BR123" i="3"/>
  <c r="BS123" i="3"/>
  <c r="BN123" i="3"/>
  <c r="BO123" i="3"/>
  <c r="BP123" i="3"/>
  <c r="BZ122" i="3"/>
  <c r="CA122" i="3"/>
  <c r="CB122" i="3"/>
  <c r="BW122" i="3"/>
  <c r="BX122" i="3"/>
  <c r="BY122" i="3"/>
  <c r="BT122" i="3"/>
  <c r="BU122" i="3"/>
  <c r="BV122" i="3"/>
  <c r="BQ122" i="3"/>
  <c r="BR122" i="3"/>
  <c r="BS122" i="3"/>
  <c r="BN122" i="3"/>
  <c r="BO122" i="3"/>
  <c r="BP122" i="3"/>
  <c r="BZ121" i="3"/>
  <c r="CA121" i="3"/>
  <c r="CB121" i="3"/>
  <c r="BW121" i="3"/>
  <c r="BX121" i="3"/>
  <c r="BY121" i="3"/>
  <c r="BT121" i="3"/>
  <c r="BU121" i="3"/>
  <c r="BV121" i="3"/>
  <c r="BQ121" i="3"/>
  <c r="BR121" i="3"/>
  <c r="BS121" i="3"/>
  <c r="BN121" i="3"/>
  <c r="BO121" i="3"/>
  <c r="BP121" i="3"/>
  <c r="BZ120" i="3"/>
  <c r="CA120" i="3"/>
  <c r="CH120" i="3" s="1"/>
  <c r="CB120" i="3"/>
  <c r="BW120" i="3"/>
  <c r="BX120" i="3"/>
  <c r="BY120" i="3"/>
  <c r="BT120" i="3"/>
  <c r="BU120" i="3"/>
  <c r="BV120" i="3"/>
  <c r="BQ120" i="3"/>
  <c r="BR120" i="3"/>
  <c r="BS120" i="3"/>
  <c r="BN120" i="3"/>
  <c r="BO120" i="3"/>
  <c r="BP120" i="3"/>
  <c r="BZ119" i="3"/>
  <c r="CA119" i="3"/>
  <c r="CB119" i="3"/>
  <c r="BW119" i="3"/>
  <c r="BX119" i="3"/>
  <c r="BY119" i="3"/>
  <c r="BT119" i="3"/>
  <c r="BU119" i="3"/>
  <c r="BV119" i="3"/>
  <c r="CF119" i="3"/>
  <c r="BQ119" i="3"/>
  <c r="BR119" i="3"/>
  <c r="BS119" i="3"/>
  <c r="BN119" i="3"/>
  <c r="BO119" i="3"/>
  <c r="BP119" i="3"/>
  <c r="BZ118" i="3"/>
  <c r="CH118" i="3" s="1"/>
  <c r="BW118" i="3"/>
  <c r="BX118" i="3"/>
  <c r="BY118" i="3"/>
  <c r="CG118" i="3"/>
  <c r="BT118" i="3"/>
  <c r="BU118" i="3"/>
  <c r="BV118" i="3"/>
  <c r="BQ118" i="3"/>
  <c r="BR118" i="3"/>
  <c r="BS118" i="3"/>
  <c r="BN118" i="3"/>
  <c r="BO118" i="3"/>
  <c r="BP118" i="3"/>
  <c r="BZ117" i="3"/>
  <c r="CA117" i="3"/>
  <c r="CB117" i="3"/>
  <c r="BW117" i="3"/>
  <c r="BX117" i="3"/>
  <c r="BT117" i="3"/>
  <c r="BU117" i="3"/>
  <c r="BV117" i="3"/>
  <c r="BQ117" i="3"/>
  <c r="BR117" i="3"/>
  <c r="BS117" i="3"/>
  <c r="BN117" i="3"/>
  <c r="BO117" i="3"/>
  <c r="BP117" i="3"/>
  <c r="BZ116" i="3"/>
  <c r="CA116" i="3"/>
  <c r="CH116" i="3" s="1"/>
  <c r="CB116" i="3"/>
  <c r="BW116" i="3"/>
  <c r="BX116" i="3"/>
  <c r="BY116" i="3"/>
  <c r="BT116" i="3"/>
  <c r="BU116" i="3"/>
  <c r="BV116" i="3"/>
  <c r="BQ116" i="3"/>
  <c r="BR116" i="3"/>
  <c r="BS116" i="3"/>
  <c r="BN116" i="3"/>
  <c r="CD116" i="3" s="1"/>
  <c r="BO116" i="3"/>
  <c r="BP116" i="3"/>
  <c r="BZ115" i="3"/>
  <c r="CA115" i="3"/>
  <c r="CB115" i="3"/>
  <c r="BW115" i="3"/>
  <c r="BX115" i="3"/>
  <c r="BY115" i="3"/>
  <c r="BT115" i="3"/>
  <c r="BU115" i="3"/>
  <c r="BV115" i="3"/>
  <c r="BQ115" i="3"/>
  <c r="BR115" i="3"/>
  <c r="BS115" i="3"/>
  <c r="BN115" i="3"/>
  <c r="BO115" i="3"/>
  <c r="BP115" i="3"/>
  <c r="BZ114" i="3"/>
  <c r="CA114" i="3"/>
  <c r="CB114" i="3"/>
  <c r="BW114" i="3"/>
  <c r="BX114" i="3"/>
  <c r="BY114" i="3"/>
  <c r="BT114" i="3"/>
  <c r="BU114" i="3"/>
  <c r="BV114" i="3"/>
  <c r="BQ114" i="3"/>
  <c r="BR114" i="3"/>
  <c r="BS114" i="3"/>
  <c r="BN114" i="3"/>
  <c r="BO114" i="3"/>
  <c r="BP114" i="3"/>
  <c r="BZ113" i="3"/>
  <c r="CA113" i="3"/>
  <c r="CB113" i="3"/>
  <c r="BW113" i="3"/>
  <c r="BX113" i="3"/>
  <c r="BY113" i="3"/>
  <c r="BT113" i="3"/>
  <c r="BU113" i="3"/>
  <c r="BV113" i="3"/>
  <c r="BQ113" i="3"/>
  <c r="BR113" i="3"/>
  <c r="BS113" i="3"/>
  <c r="BN113" i="3"/>
  <c r="BO113" i="3"/>
  <c r="BP113" i="3"/>
  <c r="BZ112" i="3"/>
  <c r="CA112" i="3"/>
  <c r="CB112" i="3"/>
  <c r="BW112" i="3"/>
  <c r="BX112" i="3"/>
  <c r="BY112" i="3"/>
  <c r="BT112" i="3"/>
  <c r="BU112" i="3"/>
  <c r="BV112" i="3"/>
  <c r="BQ112" i="3"/>
  <c r="BR112" i="3"/>
  <c r="CE112" i="3" s="1"/>
  <c r="BS112" i="3"/>
  <c r="BN112" i="3"/>
  <c r="BO112" i="3"/>
  <c r="BP112" i="3"/>
  <c r="BZ111" i="3"/>
  <c r="CA111" i="3"/>
  <c r="CB111" i="3"/>
  <c r="BW111" i="3"/>
  <c r="BX111" i="3"/>
  <c r="BY111" i="3"/>
  <c r="BT111" i="3"/>
  <c r="BU111" i="3"/>
  <c r="BV111" i="3"/>
  <c r="CF111" i="3"/>
  <c r="BQ111" i="3"/>
  <c r="CM111" i="3" s="1"/>
  <c r="BR111" i="3"/>
  <c r="BS111" i="3"/>
  <c r="BN111" i="3"/>
  <c r="BO111" i="3"/>
  <c r="BP111" i="3"/>
  <c r="BZ110" i="3"/>
  <c r="CA110" i="3"/>
  <c r="CB110" i="3"/>
  <c r="BW110" i="3"/>
  <c r="BX110" i="3"/>
  <c r="CM110" i="3" s="1"/>
  <c r="BY110" i="3"/>
  <c r="BT110" i="3"/>
  <c r="BU110" i="3"/>
  <c r="BV110" i="3"/>
  <c r="BQ110" i="3"/>
  <c r="BR110" i="3"/>
  <c r="BS110" i="3"/>
  <c r="BN110" i="3"/>
  <c r="BO110" i="3"/>
  <c r="BP110" i="3"/>
  <c r="BZ109" i="3"/>
  <c r="CH109" i="3" s="1"/>
  <c r="CA109" i="3"/>
  <c r="CB109" i="3"/>
  <c r="BW109" i="3"/>
  <c r="BX109" i="3"/>
  <c r="BY109" i="3"/>
  <c r="BT109" i="3"/>
  <c r="BU109" i="3"/>
  <c r="BV109" i="3"/>
  <c r="BQ109" i="3"/>
  <c r="BR109" i="3"/>
  <c r="BS109" i="3"/>
  <c r="BN109" i="3"/>
  <c r="CD109" i="3" s="1"/>
  <c r="BO109" i="3"/>
  <c r="BP109" i="3"/>
  <c r="BZ108" i="3"/>
  <c r="CA108" i="3"/>
  <c r="CB108" i="3"/>
  <c r="BW108" i="3"/>
  <c r="BX108" i="3"/>
  <c r="BY108" i="3"/>
  <c r="BT108" i="3"/>
  <c r="BU108" i="3"/>
  <c r="BV108" i="3"/>
  <c r="BQ108" i="3"/>
  <c r="BR108" i="3"/>
  <c r="BS108" i="3"/>
  <c r="CE108" i="3"/>
  <c r="BN108" i="3"/>
  <c r="BO108" i="3"/>
  <c r="BP108" i="3"/>
  <c r="BZ107" i="3"/>
  <c r="CA107" i="3"/>
  <c r="CB107" i="3"/>
  <c r="BW107" i="3"/>
  <c r="BX107" i="3"/>
  <c r="BY107" i="3"/>
  <c r="BT107" i="3"/>
  <c r="BU107" i="3"/>
  <c r="BV107" i="3"/>
  <c r="CF107" i="3"/>
  <c r="BQ107" i="3"/>
  <c r="BR107" i="3"/>
  <c r="BS107" i="3"/>
  <c r="BN107" i="3"/>
  <c r="BO107" i="3"/>
  <c r="BP107" i="3"/>
  <c r="BZ106" i="3"/>
  <c r="CA106" i="3"/>
  <c r="CB106" i="3"/>
  <c r="BW106" i="3"/>
  <c r="BX106" i="3"/>
  <c r="BY106" i="3"/>
  <c r="CG106" i="3"/>
  <c r="BT106" i="3"/>
  <c r="BU106" i="3"/>
  <c r="BV106" i="3"/>
  <c r="BQ106" i="3"/>
  <c r="CM106" i="3" s="1"/>
  <c r="BR106" i="3"/>
  <c r="BS106" i="3"/>
  <c r="BN106" i="3"/>
  <c r="BO106" i="3"/>
  <c r="BP106" i="3"/>
  <c r="BZ105" i="3"/>
  <c r="CA105" i="3"/>
  <c r="CH105" i="3" s="1"/>
  <c r="CB105" i="3"/>
  <c r="BW105" i="3"/>
  <c r="BX105" i="3"/>
  <c r="BY105" i="3"/>
  <c r="BT105" i="3"/>
  <c r="BU105" i="3"/>
  <c r="BV105" i="3"/>
  <c r="BQ105" i="3"/>
  <c r="BR105" i="3"/>
  <c r="BS105" i="3"/>
  <c r="BN105" i="3"/>
  <c r="BO105" i="3"/>
  <c r="BP105" i="3"/>
  <c r="CD105" i="3"/>
  <c r="BZ104" i="3"/>
  <c r="CA104" i="3"/>
  <c r="CB104" i="3"/>
  <c r="BW104" i="3"/>
  <c r="BX104" i="3"/>
  <c r="BY104" i="3"/>
  <c r="BT104" i="3"/>
  <c r="BU104" i="3"/>
  <c r="BV104" i="3"/>
  <c r="BQ104" i="3"/>
  <c r="BR104" i="3"/>
  <c r="BS104" i="3"/>
  <c r="CE104" i="3"/>
  <c r="BN104" i="3"/>
  <c r="BO104" i="3"/>
  <c r="BP104" i="3"/>
  <c r="BZ103" i="3"/>
  <c r="CA103" i="3"/>
  <c r="CB103" i="3"/>
  <c r="BW103" i="3"/>
  <c r="BX103" i="3"/>
  <c r="BY103" i="3"/>
  <c r="BT103" i="3"/>
  <c r="BU103" i="3"/>
  <c r="BV103" i="3"/>
  <c r="BQ103" i="3"/>
  <c r="BR103" i="3"/>
  <c r="BS103" i="3"/>
  <c r="BN103" i="3"/>
  <c r="BO103" i="3"/>
  <c r="BO130" i="3" s="1"/>
  <c r="BP103" i="3"/>
  <c r="BZ102" i="3"/>
  <c r="CA102" i="3"/>
  <c r="CB102" i="3"/>
  <c r="BW102" i="3"/>
  <c r="CG102" i="3" s="1"/>
  <c r="BX102" i="3"/>
  <c r="BY102" i="3"/>
  <c r="BT102" i="3"/>
  <c r="BU102" i="3"/>
  <c r="BV102" i="3"/>
  <c r="BQ102" i="3"/>
  <c r="CM102" i="3" s="1"/>
  <c r="BR102" i="3"/>
  <c r="BS102" i="3"/>
  <c r="BP102" i="3"/>
  <c r="CD102" i="3"/>
  <c r="BZ101" i="3"/>
  <c r="CA101" i="3"/>
  <c r="CB101" i="3"/>
  <c r="BW101" i="3"/>
  <c r="BX101" i="3"/>
  <c r="BY101" i="3"/>
  <c r="BT101" i="3"/>
  <c r="BU101" i="3"/>
  <c r="BV101" i="3"/>
  <c r="BQ101" i="3"/>
  <c r="BR101" i="3"/>
  <c r="BS101" i="3"/>
  <c r="BN101" i="3"/>
  <c r="BO101" i="3"/>
  <c r="BP101" i="3"/>
  <c r="BZ100" i="3"/>
  <c r="CA100" i="3"/>
  <c r="CB100" i="3"/>
  <c r="BW100" i="3"/>
  <c r="BX100" i="3"/>
  <c r="CG100" i="3" s="1"/>
  <c r="BY100" i="3"/>
  <c r="BT100" i="3"/>
  <c r="BU100" i="3"/>
  <c r="BV100" i="3"/>
  <c r="BQ100" i="3"/>
  <c r="BR100" i="3"/>
  <c r="BS100" i="3"/>
  <c r="BN100" i="3"/>
  <c r="BO100" i="3"/>
  <c r="BP100" i="3"/>
  <c r="BZ99" i="3"/>
  <c r="CH99" i="3" s="1"/>
  <c r="CA99" i="3"/>
  <c r="CB99" i="3"/>
  <c r="BW99" i="3"/>
  <c r="BX99" i="3"/>
  <c r="BY99" i="3"/>
  <c r="BT99" i="3"/>
  <c r="BU99" i="3"/>
  <c r="BV99" i="3"/>
  <c r="BQ99" i="3"/>
  <c r="BR99" i="3"/>
  <c r="BS99" i="3"/>
  <c r="BN99" i="3"/>
  <c r="BO99" i="3"/>
  <c r="BP99" i="3"/>
  <c r="CD99" i="3" s="1"/>
  <c r="BZ98" i="3"/>
  <c r="CA98" i="3"/>
  <c r="CB98" i="3"/>
  <c r="BW98" i="3"/>
  <c r="BX98" i="3"/>
  <c r="BY98" i="3"/>
  <c r="BT98" i="3"/>
  <c r="BU98" i="3"/>
  <c r="BV98" i="3"/>
  <c r="BQ98" i="3"/>
  <c r="CE98" i="3" s="1"/>
  <c r="BR98" i="3"/>
  <c r="BS98" i="3"/>
  <c r="BN98" i="3"/>
  <c r="BO98" i="3"/>
  <c r="BP98" i="3"/>
  <c r="BZ97" i="3"/>
  <c r="CA97" i="3"/>
  <c r="CB97" i="3"/>
  <c r="BW97" i="3"/>
  <c r="BX97" i="3"/>
  <c r="BY97" i="3"/>
  <c r="BT97" i="3"/>
  <c r="CF97" i="3" s="1"/>
  <c r="BU97" i="3"/>
  <c r="BV97" i="3"/>
  <c r="BQ97" i="3"/>
  <c r="BR97" i="3"/>
  <c r="BS97" i="3"/>
  <c r="BN97" i="3"/>
  <c r="BO97" i="3"/>
  <c r="BP97" i="3"/>
  <c r="BZ96" i="3"/>
  <c r="CA96" i="3"/>
  <c r="CB96" i="3"/>
  <c r="BW96" i="3"/>
  <c r="CG96" i="3" s="1"/>
  <c r="BX96" i="3"/>
  <c r="BY96" i="3"/>
  <c r="BT96" i="3"/>
  <c r="BU96" i="3"/>
  <c r="BV96" i="3"/>
  <c r="BQ96" i="3"/>
  <c r="BR96" i="3"/>
  <c r="BS96" i="3"/>
  <c r="BN96" i="3"/>
  <c r="BO96" i="3"/>
  <c r="BP96" i="3"/>
  <c r="BZ95" i="3"/>
  <c r="CH95" i="3" s="1"/>
  <c r="CA95" i="3"/>
  <c r="CB95" i="3"/>
  <c r="BW95" i="3"/>
  <c r="BX95" i="3"/>
  <c r="BY95" i="3"/>
  <c r="BT95" i="3"/>
  <c r="BU95" i="3"/>
  <c r="BV95" i="3"/>
  <c r="BQ95" i="3"/>
  <c r="BR95" i="3"/>
  <c r="BS95" i="3"/>
  <c r="BN95" i="3"/>
  <c r="BO95" i="3"/>
  <c r="BP95" i="3"/>
  <c r="CD95" i="3"/>
  <c r="BZ94" i="3"/>
  <c r="CA94" i="3"/>
  <c r="CB94" i="3"/>
  <c r="BW94" i="3"/>
  <c r="BX94" i="3"/>
  <c r="BY94" i="3"/>
  <c r="BT94" i="3"/>
  <c r="BU94" i="3"/>
  <c r="BV94" i="3"/>
  <c r="BQ94" i="3"/>
  <c r="BR94" i="3"/>
  <c r="BS94" i="3"/>
  <c r="CE94" i="3"/>
  <c r="BN94" i="3"/>
  <c r="BO94" i="3"/>
  <c r="BO91" i="3"/>
  <c r="BO92" i="3"/>
  <c r="BO93" i="3"/>
  <c r="BP94" i="3"/>
  <c r="BZ93" i="3"/>
  <c r="CA93" i="3"/>
  <c r="CB93" i="3"/>
  <c r="BW93" i="3"/>
  <c r="BX93" i="3"/>
  <c r="BY93" i="3"/>
  <c r="BT93" i="3"/>
  <c r="BU93" i="3"/>
  <c r="BV93" i="3"/>
  <c r="CF93" i="3"/>
  <c r="BQ93" i="3"/>
  <c r="BR93" i="3"/>
  <c r="BS93" i="3"/>
  <c r="BN93" i="3"/>
  <c r="BP93" i="3"/>
  <c r="BZ92" i="3"/>
  <c r="CA92" i="3"/>
  <c r="CB92" i="3"/>
  <c r="BW92" i="3"/>
  <c r="BX92" i="3"/>
  <c r="BY92" i="3"/>
  <c r="CG92" i="3"/>
  <c r="BT92" i="3"/>
  <c r="BU92" i="3"/>
  <c r="BV92" i="3"/>
  <c r="BQ92" i="3"/>
  <c r="BR92" i="3"/>
  <c r="BS92" i="3"/>
  <c r="BN92" i="3"/>
  <c r="BP92" i="3"/>
  <c r="BZ91" i="3"/>
  <c r="CA91" i="3"/>
  <c r="CB91" i="3"/>
  <c r="CH91" i="3"/>
  <c r="BW91" i="3"/>
  <c r="BX91" i="3"/>
  <c r="BY91" i="3"/>
  <c r="BT91" i="3"/>
  <c r="BU91" i="3"/>
  <c r="BV91" i="3"/>
  <c r="BQ91" i="3"/>
  <c r="BR91" i="3"/>
  <c r="BS91" i="3"/>
  <c r="BN91" i="3"/>
  <c r="BP91" i="3"/>
  <c r="CD91" i="3"/>
  <c r="BZ90" i="3"/>
  <c r="CA90" i="3"/>
  <c r="CB90" i="3"/>
  <c r="BW90" i="3"/>
  <c r="BX90" i="3"/>
  <c r="BY90" i="3"/>
  <c r="BT90" i="3"/>
  <c r="BU90" i="3"/>
  <c r="BV90" i="3"/>
  <c r="BQ90" i="3"/>
  <c r="BR90" i="3"/>
  <c r="BS90" i="3"/>
  <c r="CE90" i="3"/>
  <c r="BW85" i="3"/>
  <c r="BX85" i="3"/>
  <c r="BY85" i="3"/>
  <c r="BT85" i="3"/>
  <c r="BU85" i="3"/>
  <c r="BV85" i="3"/>
  <c r="BQ85" i="3"/>
  <c r="BR85" i="3"/>
  <c r="BS85" i="3"/>
  <c r="BN85" i="3"/>
  <c r="BO85" i="3"/>
  <c r="BP85" i="3"/>
  <c r="BZ84" i="3"/>
  <c r="CA84" i="3"/>
  <c r="CB84" i="3"/>
  <c r="BW84" i="3"/>
  <c r="BX84" i="3"/>
  <c r="BY84" i="3"/>
  <c r="BT84" i="3"/>
  <c r="BU84" i="3"/>
  <c r="BV84" i="3"/>
  <c r="BQ84" i="3"/>
  <c r="BR84" i="3"/>
  <c r="BS84" i="3"/>
  <c r="BO84" i="3"/>
  <c r="BP84" i="3"/>
  <c r="BZ83" i="3"/>
  <c r="CA83" i="3"/>
  <c r="CB83" i="3"/>
  <c r="BW83" i="3"/>
  <c r="BX83" i="3"/>
  <c r="BY83" i="3"/>
  <c r="BT83" i="3"/>
  <c r="BU83" i="3"/>
  <c r="BV83" i="3"/>
  <c r="BQ83" i="3"/>
  <c r="BR83" i="3"/>
  <c r="BS83" i="3"/>
  <c r="BN83" i="3"/>
  <c r="BO83" i="3"/>
  <c r="BP83" i="3"/>
  <c r="BZ82" i="3"/>
  <c r="CH82" i="3" s="1"/>
  <c r="BW82" i="3"/>
  <c r="BY82" i="3"/>
  <c r="CG82" i="3"/>
  <c r="BU82" i="3"/>
  <c r="CF82" i="3" s="1"/>
  <c r="BV82" i="3"/>
  <c r="BQ82" i="3"/>
  <c r="BR82" i="3"/>
  <c r="BS82" i="3"/>
  <c r="BN82" i="3"/>
  <c r="BP82" i="3"/>
  <c r="BZ81" i="3"/>
  <c r="CA81" i="3"/>
  <c r="CB81" i="3"/>
  <c r="BW81" i="3"/>
  <c r="BX81" i="3"/>
  <c r="BY81" i="3"/>
  <c r="BT81" i="3"/>
  <c r="BU81" i="3"/>
  <c r="BV81" i="3"/>
  <c r="BQ81" i="3"/>
  <c r="BR81" i="3"/>
  <c r="BS81" i="3"/>
  <c r="BN81" i="3"/>
  <c r="BO81" i="3"/>
  <c r="BP81" i="3"/>
  <c r="BZ80" i="3"/>
  <c r="CA80" i="3"/>
  <c r="CB80" i="3"/>
  <c r="BW80" i="3"/>
  <c r="BX80" i="3"/>
  <c r="BY80" i="3"/>
  <c r="BT80" i="3"/>
  <c r="BU80" i="3"/>
  <c r="BV80" i="3"/>
  <c r="BQ80" i="3"/>
  <c r="BR80" i="3"/>
  <c r="BS80" i="3"/>
  <c r="BN80" i="3"/>
  <c r="BO80" i="3"/>
  <c r="BZ79" i="3"/>
  <c r="CA79" i="3"/>
  <c r="CB79" i="3"/>
  <c r="CH79" i="3"/>
  <c r="BW79" i="3"/>
  <c r="CG79" i="3" s="1"/>
  <c r="BX79" i="3"/>
  <c r="BY79" i="3"/>
  <c r="BT79" i="3"/>
  <c r="BU79" i="3"/>
  <c r="BV79" i="3"/>
  <c r="BQ79" i="3"/>
  <c r="BR79" i="3"/>
  <c r="BS79" i="3"/>
  <c r="BN79" i="3"/>
  <c r="BO79" i="3"/>
  <c r="BP79" i="3"/>
  <c r="BZ78" i="3"/>
  <c r="CH78" i="3" s="1"/>
  <c r="CA78" i="3"/>
  <c r="CB78" i="3"/>
  <c r="BW78" i="3"/>
  <c r="BX78" i="3"/>
  <c r="BY78" i="3"/>
  <c r="BT78" i="3"/>
  <c r="BU78" i="3"/>
  <c r="BV78" i="3"/>
  <c r="BQ78" i="3"/>
  <c r="BR78" i="3"/>
  <c r="BS78" i="3"/>
  <c r="BN78" i="3"/>
  <c r="CD78" i="3" s="1"/>
  <c r="BO78" i="3"/>
  <c r="BP78" i="3"/>
  <c r="BZ77" i="3"/>
  <c r="CA77" i="3"/>
  <c r="CB77" i="3"/>
  <c r="BW77" i="3"/>
  <c r="BX77" i="3"/>
  <c r="BY77" i="3"/>
  <c r="BT77" i="3"/>
  <c r="CF77" i="3" s="1"/>
  <c r="BU77" i="3"/>
  <c r="BV77" i="3"/>
  <c r="BQ77" i="3"/>
  <c r="CE77" i="3" s="1"/>
  <c r="BR77" i="3"/>
  <c r="BS77" i="3"/>
  <c r="BN77" i="3"/>
  <c r="BO77" i="3"/>
  <c r="BP77" i="3"/>
  <c r="BZ76" i="3"/>
  <c r="CA76" i="3"/>
  <c r="CB76" i="3"/>
  <c r="BW76" i="3"/>
  <c r="CG76" i="3" s="1"/>
  <c r="BX76" i="3"/>
  <c r="BY76" i="3"/>
  <c r="BT76" i="3"/>
  <c r="BU76" i="3"/>
  <c r="BV76" i="3"/>
  <c r="CF76" i="3"/>
  <c r="BQ76" i="3"/>
  <c r="BR76" i="3"/>
  <c r="BS76" i="3"/>
  <c r="BN76" i="3"/>
  <c r="BO76" i="3"/>
  <c r="BP76" i="3"/>
  <c r="BZ75" i="3"/>
  <c r="CA75" i="3"/>
  <c r="CB75" i="3"/>
  <c r="CH75" i="3"/>
  <c r="BW75" i="3"/>
  <c r="CG75" i="3" s="1"/>
  <c r="BX75" i="3"/>
  <c r="BY75" i="3"/>
  <c r="BT75" i="3"/>
  <c r="BU75" i="3"/>
  <c r="BV75" i="3"/>
  <c r="BQ75" i="3"/>
  <c r="BR75" i="3"/>
  <c r="BS75" i="3"/>
  <c r="BN75" i="3"/>
  <c r="CD75" i="3" s="1"/>
  <c r="BO75" i="3"/>
  <c r="BP75" i="3"/>
  <c r="BZ74" i="3"/>
  <c r="CH74" i="3" s="1"/>
  <c r="BW74" i="3"/>
  <c r="BX74" i="3"/>
  <c r="BY74" i="3"/>
  <c r="BT74" i="3"/>
  <c r="CF74" i="3" s="1"/>
  <c r="BU74" i="3"/>
  <c r="BV74" i="3"/>
  <c r="BQ74" i="3"/>
  <c r="BR74" i="3"/>
  <c r="BS74" i="3"/>
  <c r="BN74" i="3"/>
  <c r="BO74" i="3"/>
  <c r="BP74" i="3"/>
  <c r="BZ73" i="3"/>
  <c r="CA73" i="3"/>
  <c r="CB73" i="3"/>
  <c r="BW73" i="3"/>
  <c r="CG73" i="3" s="1"/>
  <c r="BX73" i="3"/>
  <c r="BT73" i="3"/>
  <c r="BU73" i="3"/>
  <c r="BV73" i="3"/>
  <c r="BQ73" i="3"/>
  <c r="BR73" i="3"/>
  <c r="BS73" i="3"/>
  <c r="BN73" i="3"/>
  <c r="BO73" i="3"/>
  <c r="BP73" i="3"/>
  <c r="BZ72" i="3"/>
  <c r="CA72" i="3"/>
  <c r="CB72" i="3"/>
  <c r="BW72" i="3"/>
  <c r="BX72" i="3"/>
  <c r="BY72" i="3"/>
  <c r="BT72" i="3"/>
  <c r="BU72" i="3"/>
  <c r="BV72" i="3"/>
  <c r="BQ72" i="3"/>
  <c r="CE72" i="3" s="1"/>
  <c r="BR72" i="3"/>
  <c r="BS72" i="3"/>
  <c r="BN72" i="3"/>
  <c r="BO72" i="3"/>
  <c r="BP72" i="3"/>
  <c r="BZ71" i="3"/>
  <c r="CA71" i="3"/>
  <c r="CB71" i="3"/>
  <c r="BW71" i="3"/>
  <c r="BX71" i="3"/>
  <c r="BY71" i="3"/>
  <c r="BT71" i="3"/>
  <c r="CF71" i="3" s="1"/>
  <c r="BU71" i="3"/>
  <c r="BV71" i="3"/>
  <c r="BQ71" i="3"/>
  <c r="BR71" i="3"/>
  <c r="BS71" i="3"/>
  <c r="BN71" i="3"/>
  <c r="CM71" i="3" s="1"/>
  <c r="BO71" i="3"/>
  <c r="BP71" i="3"/>
  <c r="BZ70" i="3"/>
  <c r="CA70" i="3"/>
  <c r="CB70" i="3"/>
  <c r="BW70" i="3"/>
  <c r="BX70" i="3"/>
  <c r="BY70" i="3"/>
  <c r="BT70" i="3"/>
  <c r="BU70" i="3"/>
  <c r="BV70" i="3"/>
  <c r="BQ70" i="3"/>
  <c r="BR70" i="3"/>
  <c r="BS70" i="3"/>
  <c r="BN70" i="3"/>
  <c r="CD70" i="3" s="1"/>
  <c r="BO70" i="3"/>
  <c r="BP70" i="3"/>
  <c r="BZ69" i="3"/>
  <c r="CA69" i="3"/>
  <c r="CB69" i="3"/>
  <c r="BW69" i="3"/>
  <c r="BX69" i="3"/>
  <c r="BY69" i="3"/>
  <c r="BT69" i="3"/>
  <c r="BU69" i="3"/>
  <c r="BV69" i="3"/>
  <c r="BQ69" i="3"/>
  <c r="BR69" i="3"/>
  <c r="BS69" i="3"/>
  <c r="CE69" i="3"/>
  <c r="BN69" i="3"/>
  <c r="BO69" i="3"/>
  <c r="BP69" i="3"/>
  <c r="BZ68" i="3"/>
  <c r="CA68" i="3"/>
  <c r="CB68" i="3"/>
  <c r="BW68" i="3"/>
  <c r="BX68" i="3"/>
  <c r="BY68" i="3"/>
  <c r="BT68" i="3"/>
  <c r="BU68" i="3"/>
  <c r="BV68" i="3"/>
  <c r="CF68" i="3"/>
  <c r="BQ68" i="3"/>
  <c r="BR68" i="3"/>
  <c r="CE68" i="3" s="1"/>
  <c r="BS68" i="3"/>
  <c r="BN68" i="3"/>
  <c r="BO68" i="3"/>
  <c r="BP68" i="3"/>
  <c r="BZ67" i="3"/>
  <c r="CA67" i="3"/>
  <c r="CB67" i="3"/>
  <c r="BW67" i="3"/>
  <c r="BX67" i="3"/>
  <c r="BY67" i="3"/>
  <c r="CG67" i="3"/>
  <c r="BT67" i="3"/>
  <c r="BU67" i="3"/>
  <c r="BV67" i="3"/>
  <c r="BQ67" i="3"/>
  <c r="BR67" i="3"/>
  <c r="BS67" i="3"/>
  <c r="BN67" i="3"/>
  <c r="BO67" i="3"/>
  <c r="BP67" i="3"/>
  <c r="BZ66" i="3"/>
  <c r="CA66" i="3"/>
  <c r="CB66" i="3"/>
  <c r="BW66" i="3"/>
  <c r="BX66" i="3"/>
  <c r="BY66" i="3"/>
  <c r="BT66" i="3"/>
  <c r="BU66" i="3"/>
  <c r="BV66" i="3"/>
  <c r="BQ66" i="3"/>
  <c r="BR66" i="3"/>
  <c r="BS66" i="3"/>
  <c r="BN66" i="3"/>
  <c r="BO66" i="3"/>
  <c r="CD66" i="3" s="1"/>
  <c r="BP66" i="3"/>
  <c r="BZ65" i="3"/>
  <c r="CH65" i="3" s="1"/>
  <c r="CA65" i="3"/>
  <c r="CB65" i="3"/>
  <c r="BW65" i="3"/>
  <c r="BX65" i="3"/>
  <c r="BY65" i="3"/>
  <c r="BT65" i="3"/>
  <c r="BU65" i="3"/>
  <c r="BV65" i="3"/>
  <c r="BQ65" i="3"/>
  <c r="BR65" i="3"/>
  <c r="BS65" i="3"/>
  <c r="CE65" i="3"/>
  <c r="BN65" i="3"/>
  <c r="BO65" i="3"/>
  <c r="BP65" i="3"/>
  <c r="BZ64" i="3"/>
  <c r="CA64" i="3"/>
  <c r="CB64" i="3"/>
  <c r="BW64" i="3"/>
  <c r="BX64" i="3"/>
  <c r="BY64" i="3"/>
  <c r="BT64" i="3"/>
  <c r="BU64" i="3"/>
  <c r="BV64" i="3"/>
  <c r="BQ64" i="3"/>
  <c r="BR64" i="3"/>
  <c r="BS64" i="3"/>
  <c r="CE64" i="3"/>
  <c r="BN64" i="3"/>
  <c r="BO64" i="3"/>
  <c r="BP64" i="3"/>
  <c r="BZ63" i="3"/>
  <c r="CA63" i="3"/>
  <c r="CB63" i="3"/>
  <c r="BW63" i="3"/>
  <c r="CG63" i="3" s="1"/>
  <c r="BX63" i="3"/>
  <c r="BY63" i="3"/>
  <c r="BT63" i="3"/>
  <c r="BU63" i="3"/>
  <c r="BV63" i="3"/>
  <c r="BQ63" i="3"/>
  <c r="BR63" i="3"/>
  <c r="BS63" i="3"/>
  <c r="BN63" i="3"/>
  <c r="BO63" i="3"/>
  <c r="BP63" i="3"/>
  <c r="BZ62" i="3"/>
  <c r="CA62" i="3"/>
  <c r="CB62" i="3"/>
  <c r="CH62" i="3"/>
  <c r="BW62" i="3"/>
  <c r="BX62" i="3"/>
  <c r="BY62" i="3"/>
  <c r="BT62" i="3"/>
  <c r="BU62" i="3"/>
  <c r="BV62" i="3"/>
  <c r="BQ62" i="3"/>
  <c r="BR62" i="3"/>
  <c r="BS62" i="3"/>
  <c r="BN62" i="3"/>
  <c r="BO62" i="3"/>
  <c r="BP62" i="3"/>
  <c r="CD62" i="3"/>
  <c r="BZ61" i="3"/>
  <c r="CA61" i="3"/>
  <c r="CB61" i="3"/>
  <c r="BW61" i="3"/>
  <c r="BX61" i="3"/>
  <c r="BY61" i="3"/>
  <c r="BT61" i="3"/>
  <c r="BU61" i="3"/>
  <c r="BV61" i="3"/>
  <c r="BQ61" i="3"/>
  <c r="BR61" i="3"/>
  <c r="BS61" i="3"/>
  <c r="BN61" i="3"/>
  <c r="BO61" i="3"/>
  <c r="BP61" i="3"/>
  <c r="BZ60" i="3"/>
  <c r="CA60" i="3"/>
  <c r="CB60" i="3"/>
  <c r="BW60" i="3"/>
  <c r="BX60" i="3"/>
  <c r="BY60" i="3"/>
  <c r="BT60" i="3"/>
  <c r="BU60" i="3"/>
  <c r="BV60" i="3"/>
  <c r="CF60" i="3"/>
  <c r="BQ60" i="3"/>
  <c r="BR60" i="3"/>
  <c r="BS60" i="3"/>
  <c r="BN60" i="3"/>
  <c r="BO60" i="3"/>
  <c r="BP60" i="3"/>
  <c r="BZ59" i="3"/>
  <c r="CA59" i="3"/>
  <c r="CB59" i="3"/>
  <c r="BW59" i="3"/>
  <c r="BX59" i="3"/>
  <c r="BY59" i="3"/>
  <c r="BT59" i="3"/>
  <c r="BU59" i="3"/>
  <c r="BV59" i="3"/>
  <c r="BQ59" i="3"/>
  <c r="BR59" i="3"/>
  <c r="BS59" i="3"/>
  <c r="BN59" i="3"/>
  <c r="BO59" i="3"/>
  <c r="BP59" i="3"/>
  <c r="BZ58" i="3"/>
  <c r="CA58" i="3"/>
  <c r="CH58" i="3" s="1"/>
  <c r="CB58" i="3"/>
  <c r="BW58" i="3"/>
  <c r="BX58" i="3"/>
  <c r="BY58" i="3"/>
  <c r="BT58" i="3"/>
  <c r="BU58" i="3"/>
  <c r="BV58" i="3"/>
  <c r="BQ58" i="3"/>
  <c r="BR58" i="3"/>
  <c r="BS58" i="3"/>
  <c r="BP58" i="3"/>
  <c r="CD58" i="3" s="1"/>
  <c r="BZ57" i="3"/>
  <c r="CA57" i="3"/>
  <c r="CB57" i="3"/>
  <c r="BW57" i="3"/>
  <c r="BX57" i="3"/>
  <c r="BY57" i="3"/>
  <c r="BT57" i="3"/>
  <c r="BU57" i="3"/>
  <c r="BV57" i="3"/>
  <c r="BQ57" i="3"/>
  <c r="BR57" i="3"/>
  <c r="BS57" i="3"/>
  <c r="BN57" i="3"/>
  <c r="CM57" i="3" s="1"/>
  <c r="BO57" i="3"/>
  <c r="BP57" i="3"/>
  <c r="BZ56" i="3"/>
  <c r="CA56" i="3"/>
  <c r="CB56" i="3"/>
  <c r="BW56" i="3"/>
  <c r="BX56" i="3"/>
  <c r="BY56" i="3"/>
  <c r="BT56" i="3"/>
  <c r="BU56" i="3"/>
  <c r="BV56" i="3"/>
  <c r="BQ56" i="3"/>
  <c r="BR56" i="3"/>
  <c r="BS56" i="3"/>
  <c r="BN56" i="3"/>
  <c r="BO56" i="3"/>
  <c r="BP56" i="3"/>
  <c r="BZ55" i="3"/>
  <c r="CA55" i="3"/>
  <c r="CB55" i="3"/>
  <c r="CH55" i="3"/>
  <c r="BW55" i="3"/>
  <c r="BX55" i="3"/>
  <c r="BY55" i="3"/>
  <c r="BT55" i="3"/>
  <c r="BU55" i="3"/>
  <c r="BV55" i="3"/>
  <c r="BQ55" i="3"/>
  <c r="BR55" i="3"/>
  <c r="BS55" i="3"/>
  <c r="BN55" i="3"/>
  <c r="BO55" i="3"/>
  <c r="BP55" i="3"/>
  <c r="CD55" i="3" s="1"/>
  <c r="BZ54" i="3"/>
  <c r="CA54" i="3"/>
  <c r="CB54" i="3"/>
  <c r="BW54" i="3"/>
  <c r="BX54" i="3"/>
  <c r="BY54" i="3"/>
  <c r="BT54" i="3"/>
  <c r="BU54" i="3"/>
  <c r="BV54" i="3"/>
  <c r="BQ54" i="3"/>
  <c r="BR54" i="3"/>
  <c r="BS54" i="3"/>
  <c r="BN54" i="3"/>
  <c r="BO54" i="3"/>
  <c r="BP54" i="3"/>
  <c r="BZ53" i="3"/>
  <c r="CA53" i="3"/>
  <c r="CB53" i="3"/>
  <c r="BW53" i="3"/>
  <c r="BX53" i="3"/>
  <c r="BY53" i="3"/>
  <c r="BT53" i="3"/>
  <c r="BU53" i="3"/>
  <c r="BV53" i="3"/>
  <c r="BQ53" i="3"/>
  <c r="BR53" i="3"/>
  <c r="BS53" i="3"/>
  <c r="BN53" i="3"/>
  <c r="BO53" i="3"/>
  <c r="BP53" i="3"/>
  <c r="BZ52" i="3"/>
  <c r="CA52" i="3"/>
  <c r="CB52" i="3"/>
  <c r="BW52" i="3"/>
  <c r="CG52" i="3" s="1"/>
  <c r="BX52" i="3"/>
  <c r="BY52" i="3"/>
  <c r="BT52" i="3"/>
  <c r="BU52" i="3"/>
  <c r="BV52" i="3"/>
  <c r="BQ52" i="3"/>
  <c r="BR52" i="3"/>
  <c r="BS52" i="3"/>
  <c r="BN52" i="3"/>
  <c r="BO52" i="3"/>
  <c r="BP52" i="3"/>
  <c r="BZ51" i="3"/>
  <c r="CA51" i="3"/>
  <c r="CB51" i="3"/>
  <c r="CH51" i="3"/>
  <c r="BW51" i="3"/>
  <c r="BX51" i="3"/>
  <c r="BY51" i="3"/>
  <c r="BT51" i="3"/>
  <c r="BU51" i="3"/>
  <c r="BV51" i="3"/>
  <c r="BQ51" i="3"/>
  <c r="BR51" i="3"/>
  <c r="BS51" i="3"/>
  <c r="BN51" i="3"/>
  <c r="CD51" i="3" s="1"/>
  <c r="BO51" i="3"/>
  <c r="BP51" i="3"/>
  <c r="BZ50" i="3"/>
  <c r="CA50" i="3"/>
  <c r="CB50" i="3"/>
  <c r="BW50" i="3"/>
  <c r="BX50" i="3"/>
  <c r="BY50" i="3"/>
  <c r="BT50" i="3"/>
  <c r="BU50" i="3"/>
  <c r="BV50" i="3"/>
  <c r="BQ50" i="3"/>
  <c r="BR50" i="3"/>
  <c r="BS50" i="3"/>
  <c r="CE50" i="3"/>
  <c r="BN50" i="3"/>
  <c r="BO50" i="3"/>
  <c r="BP50" i="3"/>
  <c r="BZ49" i="3"/>
  <c r="CA49" i="3"/>
  <c r="CB49" i="3"/>
  <c r="BW49" i="3"/>
  <c r="BX49" i="3"/>
  <c r="BY49" i="3"/>
  <c r="BT49" i="3"/>
  <c r="BU49" i="3"/>
  <c r="BV49" i="3"/>
  <c r="BQ49" i="3"/>
  <c r="BR49" i="3"/>
  <c r="BS49" i="3"/>
  <c r="BN49" i="3"/>
  <c r="BO49" i="3"/>
  <c r="BP49" i="3"/>
  <c r="BZ48" i="3"/>
  <c r="CA48" i="3"/>
  <c r="CB48" i="3"/>
  <c r="BW48" i="3"/>
  <c r="BX48" i="3"/>
  <c r="CG48" i="3" s="1"/>
  <c r="BY48" i="3"/>
  <c r="BT48" i="3"/>
  <c r="BU48" i="3"/>
  <c r="BV48" i="3"/>
  <c r="BQ48" i="3"/>
  <c r="BR48" i="3"/>
  <c r="BS48" i="3"/>
  <c r="BS46" i="3"/>
  <c r="BS47" i="3"/>
  <c r="BN48" i="3"/>
  <c r="BO48" i="3"/>
  <c r="BP48" i="3"/>
  <c r="BZ47" i="3"/>
  <c r="CH47" i="3" s="1"/>
  <c r="CA47" i="3"/>
  <c r="CB47" i="3"/>
  <c r="BW47" i="3"/>
  <c r="BX47" i="3"/>
  <c r="BY47" i="3"/>
  <c r="BT47" i="3"/>
  <c r="BU47" i="3"/>
  <c r="BV47" i="3"/>
  <c r="BQ47" i="3"/>
  <c r="BR47" i="3"/>
  <c r="BN47" i="3"/>
  <c r="BO47" i="3"/>
  <c r="BP47" i="3"/>
  <c r="BZ46" i="3"/>
  <c r="CA46" i="3"/>
  <c r="CB46" i="3"/>
  <c r="BW46" i="3"/>
  <c r="BX46" i="3"/>
  <c r="BY46" i="3"/>
  <c r="BT46" i="3"/>
  <c r="BU46" i="3"/>
  <c r="BV46" i="3"/>
  <c r="BQ46" i="3"/>
  <c r="BR46" i="3"/>
  <c r="BW41" i="3"/>
  <c r="BX41" i="3"/>
  <c r="BY41" i="3"/>
  <c r="CG41" i="3"/>
  <c r="BT41" i="3"/>
  <c r="BU41" i="3"/>
  <c r="BV41" i="3"/>
  <c r="BQ41" i="3"/>
  <c r="BR41" i="3"/>
  <c r="BS41" i="3"/>
  <c r="BN41" i="3"/>
  <c r="CD41" i="3" s="1"/>
  <c r="BO41" i="3"/>
  <c r="BP41" i="3"/>
  <c r="BZ40" i="3"/>
  <c r="CA40" i="3"/>
  <c r="CB40" i="3"/>
  <c r="BW40" i="3"/>
  <c r="BX40" i="3"/>
  <c r="BY40" i="3"/>
  <c r="BT40" i="3"/>
  <c r="BU40" i="3"/>
  <c r="BV40" i="3"/>
  <c r="BR40" i="3"/>
  <c r="BS40" i="3"/>
  <c r="CE40" i="3"/>
  <c r="BN40" i="3"/>
  <c r="CD40" i="3" s="1"/>
  <c r="BO40" i="3"/>
  <c r="BP40" i="3"/>
  <c r="BZ39" i="3"/>
  <c r="CA39" i="3"/>
  <c r="CB39" i="3"/>
  <c r="CH39" i="3"/>
  <c r="BW39" i="3"/>
  <c r="CG39" i="3" s="1"/>
  <c r="BX39" i="3"/>
  <c r="BY39" i="3"/>
  <c r="BT39" i="3"/>
  <c r="CF39" i="3" s="1"/>
  <c r="BU39" i="3"/>
  <c r="BV39" i="3"/>
  <c r="BQ39" i="3"/>
  <c r="BR39" i="3"/>
  <c r="BS39" i="3"/>
  <c r="CE39" i="3"/>
  <c r="BN39" i="3"/>
  <c r="CD39" i="3" s="1"/>
  <c r="BO39" i="3"/>
  <c r="BP39" i="3"/>
  <c r="BZ38" i="3"/>
  <c r="CA38" i="3"/>
  <c r="CB38" i="3"/>
  <c r="BW38" i="3"/>
  <c r="CG38" i="3" s="1"/>
  <c r="BX38" i="3"/>
  <c r="BY38" i="3"/>
  <c r="BT38" i="3"/>
  <c r="CF38" i="3" s="1"/>
  <c r="BU38" i="3"/>
  <c r="BV38" i="3"/>
  <c r="BQ38" i="3"/>
  <c r="BR38" i="3"/>
  <c r="BS38" i="3"/>
  <c r="BN38" i="3"/>
  <c r="CD38" i="3" s="1"/>
  <c r="BO38" i="3"/>
  <c r="BP38" i="3"/>
  <c r="BZ37" i="3"/>
  <c r="CH37" i="3" s="1"/>
  <c r="CA37" i="3"/>
  <c r="CB37" i="3"/>
  <c r="BW37" i="3"/>
  <c r="BX37" i="3"/>
  <c r="BY37" i="3"/>
  <c r="BT37" i="3"/>
  <c r="BU37" i="3"/>
  <c r="BV37" i="3"/>
  <c r="CF37" i="3"/>
  <c r="BQ37" i="3"/>
  <c r="CE37" i="3" s="1"/>
  <c r="BR37" i="3"/>
  <c r="BS37" i="3"/>
  <c r="BN37" i="3"/>
  <c r="BO37" i="3"/>
  <c r="BP37" i="3"/>
  <c r="BZ36" i="3"/>
  <c r="CA36" i="3"/>
  <c r="CB36" i="3"/>
  <c r="CH36" i="3"/>
  <c r="BW36" i="3"/>
  <c r="CG36" i="3" s="1"/>
  <c r="BX36" i="3"/>
  <c r="BY36" i="3"/>
  <c r="BT36" i="3"/>
  <c r="CF36" i="3" s="1"/>
  <c r="BU36" i="3"/>
  <c r="BV36" i="3"/>
  <c r="BQ36" i="3"/>
  <c r="BR36" i="3"/>
  <c r="BS36" i="3"/>
  <c r="CE36" i="3"/>
  <c r="BN36" i="3"/>
  <c r="CD36" i="3" s="1"/>
  <c r="BO36" i="3"/>
  <c r="BP36" i="3"/>
  <c r="BZ35" i="3"/>
  <c r="CH35" i="3" s="1"/>
  <c r="CA35" i="3"/>
  <c r="CB35" i="3"/>
  <c r="BW35" i="3"/>
  <c r="BX35" i="3"/>
  <c r="BY35" i="3"/>
  <c r="CG35" i="3"/>
  <c r="BT35" i="3"/>
  <c r="CF35" i="3" s="1"/>
  <c r="BU35" i="3"/>
  <c r="BV35" i="3"/>
  <c r="BQ35" i="3"/>
  <c r="BR35" i="3"/>
  <c r="BS35" i="3"/>
  <c r="BN35" i="3"/>
  <c r="CD35" i="3" s="1"/>
  <c r="BO35" i="3"/>
  <c r="BP35" i="3"/>
  <c r="BZ34" i="3"/>
  <c r="CH34" i="3" s="1"/>
  <c r="CA34" i="3"/>
  <c r="CB34" i="3"/>
  <c r="BW34" i="3"/>
  <c r="BX34" i="3"/>
  <c r="BY34" i="3"/>
  <c r="BT34" i="3"/>
  <c r="CF34" i="3" s="1"/>
  <c r="BU34" i="3"/>
  <c r="BV34" i="3"/>
  <c r="BQ34" i="3"/>
  <c r="CE34" i="3" s="1"/>
  <c r="BR34" i="3"/>
  <c r="BS34" i="3"/>
  <c r="BN34" i="3"/>
  <c r="BO34" i="3"/>
  <c r="BP34" i="3"/>
  <c r="BZ33" i="3"/>
  <c r="CA33" i="3"/>
  <c r="CB33" i="3"/>
  <c r="CH33" i="3"/>
  <c r="BW33" i="3"/>
  <c r="CG33" i="3" s="1"/>
  <c r="BX33" i="3"/>
  <c r="BY33" i="3"/>
  <c r="BT33" i="3"/>
  <c r="BU33" i="3"/>
  <c r="BV33" i="3"/>
  <c r="BQ33" i="3"/>
  <c r="BR33" i="3"/>
  <c r="BS33" i="3"/>
  <c r="CE33" i="3"/>
  <c r="BN33" i="3"/>
  <c r="CD33" i="3" s="1"/>
  <c r="BO33" i="3"/>
  <c r="BP33" i="3"/>
  <c r="BZ32" i="3"/>
  <c r="CH32" i="3" s="1"/>
  <c r="CA32" i="3"/>
  <c r="CB32" i="3"/>
  <c r="BW32" i="3"/>
  <c r="BX32" i="3"/>
  <c r="BY32" i="3"/>
  <c r="CG32" i="3"/>
  <c r="BT32" i="3"/>
  <c r="CF32" i="3" s="1"/>
  <c r="BU32" i="3"/>
  <c r="BV32" i="3"/>
  <c r="BQ32" i="3"/>
  <c r="CE32" i="3" s="1"/>
  <c r="BR32" i="3"/>
  <c r="BS32" i="3"/>
  <c r="BN32" i="3"/>
  <c r="BO32" i="3"/>
  <c r="BP32" i="3"/>
  <c r="CD32" i="3"/>
  <c r="BZ31" i="3"/>
  <c r="CH31" i="3" s="1"/>
  <c r="CA31" i="3"/>
  <c r="CB31" i="3"/>
  <c r="BW31" i="3"/>
  <c r="BX31" i="3"/>
  <c r="BY31" i="3"/>
  <c r="BT31" i="3"/>
  <c r="CF31" i="3" s="1"/>
  <c r="BU31" i="3"/>
  <c r="BV31" i="3"/>
  <c r="BQ31" i="3"/>
  <c r="CE31" i="3" s="1"/>
  <c r="BR31" i="3"/>
  <c r="BS31" i="3"/>
  <c r="BN31" i="3"/>
  <c r="BO31" i="3"/>
  <c r="BP31" i="3"/>
  <c r="BZ30" i="3"/>
  <c r="CH30" i="3" s="1"/>
  <c r="CA30" i="3"/>
  <c r="CB30" i="3"/>
  <c r="BW30" i="3"/>
  <c r="CG30" i="3" s="1"/>
  <c r="BX30" i="3"/>
  <c r="BY30" i="3"/>
  <c r="BT30" i="3"/>
  <c r="BU30" i="3"/>
  <c r="BV30" i="3"/>
  <c r="BQ30" i="3"/>
  <c r="BR30" i="3"/>
  <c r="BS30" i="3"/>
  <c r="CE30" i="3"/>
  <c r="BN30" i="3"/>
  <c r="CD30" i="3" s="1"/>
  <c r="BO30" i="3"/>
  <c r="BP30" i="3"/>
  <c r="BZ29" i="3"/>
  <c r="CA29" i="3"/>
  <c r="CB29" i="3"/>
  <c r="BW29" i="3"/>
  <c r="BX29" i="3"/>
  <c r="BT29" i="3"/>
  <c r="BU29" i="3"/>
  <c r="BV29" i="3"/>
  <c r="BQ29" i="3"/>
  <c r="BR29" i="3"/>
  <c r="BS29" i="3"/>
  <c r="BN29" i="3"/>
  <c r="BO29" i="3"/>
  <c r="BP29" i="3"/>
  <c r="BZ28" i="3"/>
  <c r="CA28" i="3"/>
  <c r="CB28" i="3"/>
  <c r="BW28" i="3"/>
  <c r="BX28" i="3"/>
  <c r="BY28" i="3"/>
  <c r="BT28" i="3"/>
  <c r="BU28" i="3"/>
  <c r="BV28" i="3"/>
  <c r="BQ28" i="3"/>
  <c r="BR28" i="3"/>
  <c r="BS28" i="3"/>
  <c r="BN28" i="3"/>
  <c r="BO28" i="3"/>
  <c r="BP28" i="3"/>
  <c r="BZ27" i="3"/>
  <c r="CA27" i="3"/>
  <c r="CB27" i="3"/>
  <c r="BW27" i="3"/>
  <c r="BX27" i="3"/>
  <c r="BY27" i="3"/>
  <c r="BT27" i="3"/>
  <c r="BU27" i="3"/>
  <c r="BV27" i="3"/>
  <c r="BQ27" i="3"/>
  <c r="BR27" i="3"/>
  <c r="BS27" i="3"/>
  <c r="BN27" i="3"/>
  <c r="BO27" i="3"/>
  <c r="BP27" i="3"/>
  <c r="BZ26" i="3"/>
  <c r="CH26" i="3" s="1"/>
  <c r="CA26" i="3"/>
  <c r="CB26" i="3"/>
  <c r="BW26" i="3"/>
  <c r="BX26" i="3"/>
  <c r="BY26" i="3"/>
  <c r="CG26" i="3"/>
  <c r="BT26" i="3"/>
  <c r="BU26" i="3"/>
  <c r="BV26" i="3"/>
  <c r="CF26" i="3"/>
  <c r="BQ26" i="3"/>
  <c r="CE26" i="3" s="1"/>
  <c r="BR26" i="3"/>
  <c r="BS26" i="3"/>
  <c r="BN26" i="3"/>
  <c r="BO26" i="3"/>
  <c r="BP26" i="3"/>
  <c r="CD26" i="3"/>
  <c r="BZ25" i="3"/>
  <c r="CA25" i="3"/>
  <c r="CB25" i="3"/>
  <c r="CH25" i="3"/>
  <c r="BW25" i="3"/>
  <c r="CG25" i="3" s="1"/>
  <c r="BX25" i="3"/>
  <c r="BY25" i="3"/>
  <c r="BT25" i="3"/>
  <c r="BU25" i="3"/>
  <c r="CF25" i="3" s="1"/>
  <c r="BV25" i="3"/>
  <c r="BQ25" i="3"/>
  <c r="BR25" i="3"/>
  <c r="BS25" i="3"/>
  <c r="CE25" i="3"/>
  <c r="BN25" i="3"/>
  <c r="CD25" i="3" s="1"/>
  <c r="BO25" i="3"/>
  <c r="BP25" i="3"/>
  <c r="BZ24" i="3"/>
  <c r="CA24" i="3"/>
  <c r="CH24" i="3" s="1"/>
  <c r="CB24" i="3"/>
  <c r="BW24" i="3"/>
  <c r="BX24" i="3"/>
  <c r="BY24" i="3"/>
  <c r="CG24" i="3" s="1"/>
  <c r="BT24" i="3"/>
  <c r="CF24" i="3" s="1"/>
  <c r="BU24" i="3"/>
  <c r="BV24" i="3"/>
  <c r="BQ24" i="3"/>
  <c r="BR24" i="3"/>
  <c r="CE24" i="3" s="1"/>
  <c r="BS24" i="3"/>
  <c r="BN24" i="3"/>
  <c r="BO24" i="3"/>
  <c r="BP24" i="3"/>
  <c r="CD24" i="3"/>
  <c r="BZ23" i="3"/>
  <c r="CH23" i="3" s="1"/>
  <c r="CA23" i="3"/>
  <c r="CB23" i="3"/>
  <c r="BW23" i="3"/>
  <c r="BX23" i="3"/>
  <c r="BY23" i="3"/>
  <c r="CG23" i="3"/>
  <c r="BT23" i="3"/>
  <c r="BU23" i="3"/>
  <c r="BV23" i="3"/>
  <c r="CF23" i="3"/>
  <c r="BQ23" i="3"/>
  <c r="CE23" i="3" s="1"/>
  <c r="BR23" i="3"/>
  <c r="BS23" i="3"/>
  <c r="BN23" i="3"/>
  <c r="BO23" i="3"/>
  <c r="BP23" i="3"/>
  <c r="CD23" i="3"/>
  <c r="BZ22" i="3"/>
  <c r="CA22" i="3"/>
  <c r="CB22" i="3"/>
  <c r="CH22" i="3"/>
  <c r="BW22" i="3"/>
  <c r="CG22" i="3" s="1"/>
  <c r="BX22" i="3"/>
  <c r="BY22" i="3"/>
  <c r="BT22" i="3"/>
  <c r="BU22" i="3"/>
  <c r="BV22" i="3"/>
  <c r="CF22" i="3"/>
  <c r="BQ22" i="3"/>
  <c r="BR22" i="3"/>
  <c r="BS22" i="3"/>
  <c r="CE22" i="3" s="1"/>
  <c r="BN22" i="3"/>
  <c r="CD22" i="3" s="1"/>
  <c r="BO22" i="3"/>
  <c r="BP22" i="3"/>
  <c r="BZ21" i="3"/>
  <c r="CA21" i="3"/>
  <c r="CB21" i="3"/>
  <c r="CH21" i="3"/>
  <c r="BW21" i="3"/>
  <c r="BX21" i="3"/>
  <c r="BY21" i="3"/>
  <c r="CG21" i="3" s="1"/>
  <c r="BT21" i="3"/>
  <c r="CF21" i="3" s="1"/>
  <c r="BU21" i="3"/>
  <c r="BV21" i="3"/>
  <c r="BQ21" i="3"/>
  <c r="BR21" i="3"/>
  <c r="BS21" i="3"/>
  <c r="CE21" i="3"/>
  <c r="BN21" i="3"/>
  <c r="BO21" i="3"/>
  <c r="BP21" i="3"/>
  <c r="CD21" i="3" s="1"/>
  <c r="BZ20" i="3"/>
  <c r="CH20" i="3" s="1"/>
  <c r="CA20" i="3"/>
  <c r="CB20" i="3"/>
  <c r="BW20" i="3"/>
  <c r="BX20" i="3"/>
  <c r="BY20" i="3"/>
  <c r="CG20" i="3"/>
  <c r="BT20" i="3"/>
  <c r="BU20" i="3"/>
  <c r="BV20" i="3"/>
  <c r="CF20" i="3"/>
  <c r="BQ20" i="3"/>
  <c r="CE20" i="3" s="1"/>
  <c r="BR20" i="3"/>
  <c r="BS20" i="3"/>
  <c r="BN20" i="3"/>
  <c r="BO20" i="3"/>
  <c r="CD20" i="3" s="1"/>
  <c r="BP20" i="3"/>
  <c r="BZ19" i="3"/>
  <c r="CA19" i="3"/>
  <c r="CB19" i="3"/>
  <c r="CH19" i="3"/>
  <c r="BW19" i="3"/>
  <c r="CG19" i="3" s="1"/>
  <c r="BX19" i="3"/>
  <c r="BY19" i="3"/>
  <c r="BT19" i="3"/>
  <c r="BU19" i="3"/>
  <c r="BV19" i="3"/>
  <c r="CF19" i="3"/>
  <c r="BQ19" i="3"/>
  <c r="BR19" i="3"/>
  <c r="BS19" i="3"/>
  <c r="CE19" i="3"/>
  <c r="BN19" i="3"/>
  <c r="CD19" i="3" s="1"/>
  <c r="BO19" i="3"/>
  <c r="BP19" i="3"/>
  <c r="BZ18" i="3"/>
  <c r="CA18" i="3"/>
  <c r="CB18" i="3"/>
  <c r="CH18" i="3"/>
  <c r="BW18" i="3"/>
  <c r="BX18" i="3"/>
  <c r="BY18" i="3"/>
  <c r="CG18" i="3"/>
  <c r="BT18" i="3"/>
  <c r="CF18" i="3" s="1"/>
  <c r="BU18" i="3"/>
  <c r="BV18" i="3"/>
  <c r="BQ18" i="3"/>
  <c r="BR18" i="3"/>
  <c r="CE18" i="3" s="1"/>
  <c r="BS18" i="3"/>
  <c r="BN18" i="3"/>
  <c r="BO18" i="3"/>
  <c r="BP18" i="3"/>
  <c r="CD18" i="3"/>
  <c r="BZ17" i="3"/>
  <c r="CH17" i="3" s="1"/>
  <c r="CA17" i="3"/>
  <c r="CB17" i="3"/>
  <c r="BW17" i="3"/>
  <c r="BX17" i="3"/>
  <c r="CG17" i="3" s="1"/>
  <c r="BY17" i="3"/>
  <c r="BT17" i="3"/>
  <c r="BU17" i="3"/>
  <c r="BV17" i="3"/>
  <c r="CF17" i="3" s="1"/>
  <c r="BQ17" i="3"/>
  <c r="CE17" i="3" s="1"/>
  <c r="BR17" i="3"/>
  <c r="BS17" i="3"/>
  <c r="BN17" i="3"/>
  <c r="BO17" i="3"/>
  <c r="CD17" i="3" s="1"/>
  <c r="BP17" i="3"/>
  <c r="BZ16" i="3"/>
  <c r="CA16" i="3"/>
  <c r="CB16" i="3"/>
  <c r="CH16" i="3"/>
  <c r="BW16" i="3"/>
  <c r="CG16" i="3" s="1"/>
  <c r="BX16" i="3"/>
  <c r="BY16" i="3"/>
  <c r="BT16" i="3"/>
  <c r="BU16" i="3"/>
  <c r="BV16" i="3"/>
  <c r="CF16" i="3"/>
  <c r="BQ16" i="3"/>
  <c r="BR16" i="3"/>
  <c r="BS16" i="3"/>
  <c r="CE16" i="3"/>
  <c r="BN16" i="3"/>
  <c r="CD16" i="3" s="1"/>
  <c r="BO16" i="3"/>
  <c r="BP16" i="3"/>
  <c r="BZ15" i="3"/>
  <c r="CA15" i="3"/>
  <c r="CB15" i="3"/>
  <c r="BW15" i="3"/>
  <c r="BX15" i="3"/>
  <c r="CG15" i="3" s="1"/>
  <c r="BY15" i="3"/>
  <c r="BT15" i="3"/>
  <c r="BU15" i="3"/>
  <c r="BV15" i="3"/>
  <c r="CF15" i="3"/>
  <c r="BQ15" i="3"/>
  <c r="BR15" i="3"/>
  <c r="BS15" i="3"/>
  <c r="BN15" i="3"/>
  <c r="BO15" i="3"/>
  <c r="BP15" i="3"/>
  <c r="BZ14" i="3"/>
  <c r="CA14" i="3"/>
  <c r="CB14" i="3"/>
  <c r="CH14" i="3"/>
  <c r="BW14" i="3"/>
  <c r="BX14" i="3"/>
  <c r="BY14" i="3"/>
  <c r="BT14" i="3"/>
  <c r="BU14" i="3"/>
  <c r="BV14" i="3"/>
  <c r="BQ14" i="3"/>
  <c r="BR14" i="3"/>
  <c r="BS14" i="3"/>
  <c r="CE14" i="3"/>
  <c r="BP14" i="3"/>
  <c r="CD14" i="3" s="1"/>
  <c r="BZ13" i="3"/>
  <c r="CA13" i="3"/>
  <c r="CB13" i="3"/>
  <c r="BW13" i="3"/>
  <c r="BX13" i="3"/>
  <c r="BY13" i="3"/>
  <c r="BT13" i="3"/>
  <c r="BU13" i="3"/>
  <c r="BV13" i="3"/>
  <c r="BQ13" i="3"/>
  <c r="BR13" i="3"/>
  <c r="BS13" i="3"/>
  <c r="BN13" i="3"/>
  <c r="BO13" i="3"/>
  <c r="BP13" i="3"/>
  <c r="BZ12" i="3"/>
  <c r="CA12" i="3"/>
  <c r="CB12" i="3"/>
  <c r="BW12" i="3"/>
  <c r="BX12" i="3"/>
  <c r="BY12" i="3"/>
  <c r="BT12" i="3"/>
  <c r="BU12" i="3"/>
  <c r="BV12" i="3"/>
  <c r="BQ12" i="3"/>
  <c r="BR12" i="3"/>
  <c r="BS12" i="3"/>
  <c r="BN12" i="3"/>
  <c r="BO12" i="3"/>
  <c r="BP12" i="3"/>
  <c r="BZ11" i="3"/>
  <c r="CA11" i="3"/>
  <c r="CB11" i="3"/>
  <c r="BW11" i="3"/>
  <c r="BX11" i="3"/>
  <c r="BY11" i="3"/>
  <c r="BT11" i="3"/>
  <c r="BU11" i="3"/>
  <c r="BV11" i="3"/>
  <c r="BQ11" i="3"/>
  <c r="BR11" i="3"/>
  <c r="BS11" i="3"/>
  <c r="BN11" i="3"/>
  <c r="BO11" i="3"/>
  <c r="BP11" i="3"/>
  <c r="BZ10" i="3"/>
  <c r="CA10" i="3"/>
  <c r="CB10" i="3"/>
  <c r="BW10" i="3"/>
  <c r="BX10" i="3"/>
  <c r="BY10" i="3"/>
  <c r="BT10" i="3"/>
  <c r="BU10" i="3"/>
  <c r="BV10" i="3"/>
  <c r="BQ10" i="3"/>
  <c r="BR10" i="3"/>
  <c r="BS10" i="3"/>
  <c r="BN10" i="3"/>
  <c r="BO10" i="3"/>
  <c r="BP10" i="3"/>
  <c r="BZ9" i="3"/>
  <c r="CA9" i="3"/>
  <c r="CB9" i="3"/>
  <c r="BW9" i="3"/>
  <c r="BX9" i="3"/>
  <c r="BY9" i="3"/>
  <c r="BT9" i="3"/>
  <c r="BU9" i="3"/>
  <c r="BV9" i="3"/>
  <c r="BQ9" i="3"/>
  <c r="BR9" i="3"/>
  <c r="BS9" i="3"/>
  <c r="BN9" i="3"/>
  <c r="BO9" i="3"/>
  <c r="BP9" i="3"/>
  <c r="BZ8" i="3"/>
  <c r="CA8" i="3"/>
  <c r="CB8" i="3"/>
  <c r="BW8" i="3"/>
  <c r="BX8" i="3"/>
  <c r="BY8" i="3"/>
  <c r="BT8" i="3"/>
  <c r="BU8" i="3"/>
  <c r="BV8" i="3"/>
  <c r="BQ8" i="3"/>
  <c r="BR8" i="3"/>
  <c r="BS8" i="3"/>
  <c r="BN8" i="3"/>
  <c r="BO8" i="3"/>
  <c r="BP8" i="3"/>
  <c r="BZ7" i="3"/>
  <c r="CA7" i="3"/>
  <c r="CB7" i="3"/>
  <c r="BW7" i="3"/>
  <c r="BX7" i="3"/>
  <c r="BY7" i="3"/>
  <c r="BT7" i="3"/>
  <c r="BU7" i="3"/>
  <c r="BV7" i="3"/>
  <c r="BQ7" i="3"/>
  <c r="BR7" i="3"/>
  <c r="BS7" i="3"/>
  <c r="BN7" i="3"/>
  <c r="BO7" i="3"/>
  <c r="BP7" i="3"/>
  <c r="BZ6" i="3"/>
  <c r="CA6" i="3"/>
  <c r="CB6" i="3"/>
  <c r="BW6" i="3"/>
  <c r="BX6" i="3"/>
  <c r="BY6" i="3"/>
  <c r="BT6" i="3"/>
  <c r="BU6" i="3"/>
  <c r="BV6" i="3"/>
  <c r="BQ6" i="3"/>
  <c r="BR6" i="3"/>
  <c r="BS6" i="3"/>
  <c r="BN6" i="3"/>
  <c r="BO6" i="3"/>
  <c r="BP6" i="3"/>
  <c r="BZ5" i="3"/>
  <c r="CA5" i="3"/>
  <c r="CB5" i="3"/>
  <c r="BW5" i="3"/>
  <c r="BX5" i="3"/>
  <c r="BY5" i="3"/>
  <c r="BT5" i="3"/>
  <c r="BU5" i="3"/>
  <c r="BV5" i="3"/>
  <c r="BQ5" i="3"/>
  <c r="BR5" i="3"/>
  <c r="BS5" i="3"/>
  <c r="BN5" i="3"/>
  <c r="BO5" i="3"/>
  <c r="BP5" i="3"/>
  <c r="BZ4" i="3"/>
  <c r="CA4" i="3"/>
  <c r="CB4" i="3"/>
  <c r="BW4" i="3"/>
  <c r="BX4" i="3"/>
  <c r="BY4" i="3"/>
  <c r="BT4" i="3"/>
  <c r="BU4" i="3"/>
  <c r="BV4" i="3"/>
  <c r="BQ4" i="3"/>
  <c r="BR4" i="3"/>
  <c r="BS4" i="3"/>
  <c r="BS2" i="3"/>
  <c r="BS3" i="3"/>
  <c r="BN4" i="3"/>
  <c r="BO4" i="3"/>
  <c r="BP4" i="3"/>
  <c r="BZ3" i="3"/>
  <c r="CA3" i="3"/>
  <c r="CB3" i="3"/>
  <c r="BW3" i="3"/>
  <c r="BX3" i="3"/>
  <c r="BY3" i="3"/>
  <c r="BT3" i="3"/>
  <c r="BU3" i="3"/>
  <c r="BV3" i="3"/>
  <c r="BQ3" i="3"/>
  <c r="BR3" i="3"/>
  <c r="BN3" i="3"/>
  <c r="BO3" i="3"/>
  <c r="BP3" i="3"/>
  <c r="BW2" i="3"/>
  <c r="BX2" i="3"/>
  <c r="BY2" i="3"/>
  <c r="BT2" i="3"/>
  <c r="BU2" i="3"/>
  <c r="BV2" i="3"/>
  <c r="BQ2" i="3"/>
  <c r="BR2" i="3"/>
  <c r="CD57" i="8"/>
  <c r="BZ165" i="8"/>
  <c r="CA165" i="8"/>
  <c r="CB165" i="8"/>
  <c r="BW165" i="8"/>
  <c r="BX165" i="8"/>
  <c r="BY165" i="8"/>
  <c r="BT165" i="8"/>
  <c r="BU165" i="8"/>
  <c r="BV165" i="8"/>
  <c r="BQ165" i="8"/>
  <c r="BR165" i="8"/>
  <c r="BS165" i="8"/>
  <c r="BN165" i="8"/>
  <c r="CN165" i="8" s="1"/>
  <c r="BO165" i="8"/>
  <c r="BP165" i="8"/>
  <c r="BZ164" i="8"/>
  <c r="CH164" i="8" s="1"/>
  <c r="CA164" i="8"/>
  <c r="CB164" i="8"/>
  <c r="BW164" i="8"/>
  <c r="BX164" i="8"/>
  <c r="BY164" i="8"/>
  <c r="BT164" i="8"/>
  <c r="BU164" i="8"/>
  <c r="BV164" i="8"/>
  <c r="BQ164" i="8"/>
  <c r="BR164" i="8"/>
  <c r="BS164" i="8"/>
  <c r="BN164" i="8"/>
  <c r="CD164" i="8" s="1"/>
  <c r="BO164" i="8"/>
  <c r="BP164" i="8"/>
  <c r="BZ163" i="8"/>
  <c r="CA163" i="8"/>
  <c r="CB163" i="8"/>
  <c r="BW163" i="8"/>
  <c r="BX163" i="8"/>
  <c r="BY163" i="8"/>
  <c r="BT163" i="8"/>
  <c r="BU163" i="8"/>
  <c r="BV163" i="8"/>
  <c r="BQ163" i="8"/>
  <c r="BR163" i="8"/>
  <c r="BS163" i="8"/>
  <c r="CE163" i="8"/>
  <c r="BN163" i="8"/>
  <c r="BO163" i="8"/>
  <c r="BP163" i="8"/>
  <c r="BZ162" i="8"/>
  <c r="CA162" i="8"/>
  <c r="CB162" i="8"/>
  <c r="BW162" i="8"/>
  <c r="BX162" i="8"/>
  <c r="BY162" i="8"/>
  <c r="BT162" i="8"/>
  <c r="CF162" i="8" s="1"/>
  <c r="BU162" i="8"/>
  <c r="BV162" i="8"/>
  <c r="BQ162" i="8"/>
  <c r="BR162" i="8"/>
  <c r="BS162" i="8"/>
  <c r="BN162" i="8"/>
  <c r="BO162" i="8"/>
  <c r="BP162" i="8"/>
  <c r="BZ161" i="8"/>
  <c r="CA161" i="8"/>
  <c r="CB161" i="8"/>
  <c r="BW161" i="8"/>
  <c r="BX161" i="8"/>
  <c r="CG161" i="8" s="1"/>
  <c r="BY161" i="8"/>
  <c r="BT161" i="8"/>
  <c r="BU161" i="8"/>
  <c r="BV161" i="8"/>
  <c r="BQ161" i="8"/>
  <c r="CN161" i="8" s="1"/>
  <c r="BR161" i="8"/>
  <c r="BS161" i="8"/>
  <c r="BN161" i="8"/>
  <c r="BO161" i="8"/>
  <c r="BP161" i="8"/>
  <c r="BZ160" i="8"/>
  <c r="CA160" i="8"/>
  <c r="CB160" i="8"/>
  <c r="BW160" i="8"/>
  <c r="BX160" i="8"/>
  <c r="BY160" i="8"/>
  <c r="BT160" i="8"/>
  <c r="BU160" i="8"/>
  <c r="BV160" i="8"/>
  <c r="BQ160" i="8"/>
  <c r="BR160" i="8"/>
  <c r="BS160" i="8"/>
  <c r="BN160" i="8"/>
  <c r="BO160" i="8"/>
  <c r="BP160" i="8"/>
  <c r="CD160" i="8"/>
  <c r="BZ159" i="8"/>
  <c r="CA159" i="8"/>
  <c r="CB159" i="8"/>
  <c r="BW159" i="8"/>
  <c r="BX159" i="8"/>
  <c r="BY159" i="8"/>
  <c r="BT159" i="8"/>
  <c r="BU159" i="8"/>
  <c r="BV159" i="8"/>
  <c r="BQ159" i="8"/>
  <c r="BR159" i="8"/>
  <c r="BS159" i="8"/>
  <c r="CE159" i="8"/>
  <c r="BN159" i="8"/>
  <c r="CN159" i="8" s="1"/>
  <c r="BO159" i="8"/>
  <c r="BP159" i="8"/>
  <c r="BZ158" i="8"/>
  <c r="CA158" i="8"/>
  <c r="CB158" i="8"/>
  <c r="BW158" i="8"/>
  <c r="BX158" i="8"/>
  <c r="BY158" i="8"/>
  <c r="BT158" i="8"/>
  <c r="BU158" i="8"/>
  <c r="BV158" i="8"/>
  <c r="BQ158" i="8"/>
  <c r="BR158" i="8"/>
  <c r="BS158" i="8"/>
  <c r="BN158" i="8"/>
  <c r="BO158" i="8"/>
  <c r="BP158" i="8"/>
  <c r="BZ157" i="8"/>
  <c r="CA157" i="8"/>
  <c r="CB157" i="8"/>
  <c r="BW157" i="8"/>
  <c r="CG157" i="8" s="1"/>
  <c r="BX157" i="8"/>
  <c r="BY157" i="8"/>
  <c r="BT157" i="8"/>
  <c r="BU157" i="8"/>
  <c r="BV157" i="8"/>
  <c r="BQ157" i="8"/>
  <c r="BR157" i="8"/>
  <c r="BS157" i="8"/>
  <c r="BN157" i="8"/>
  <c r="BO157" i="8"/>
  <c r="BP157" i="8"/>
  <c r="BZ156" i="8"/>
  <c r="CA156" i="8"/>
  <c r="CB156" i="8"/>
  <c r="CH156" i="8"/>
  <c r="BW156" i="8"/>
  <c r="BX156" i="8"/>
  <c r="BY156" i="8"/>
  <c r="BT156" i="8"/>
  <c r="BU156" i="8"/>
  <c r="BV156" i="8"/>
  <c r="BQ156" i="8"/>
  <c r="BR156" i="8"/>
  <c r="BS156" i="8"/>
  <c r="BN156" i="8"/>
  <c r="BO156" i="8"/>
  <c r="BP156" i="8"/>
  <c r="CD156" i="8"/>
  <c r="BZ155" i="8"/>
  <c r="CA155" i="8"/>
  <c r="CB155" i="8"/>
  <c r="BW155" i="8"/>
  <c r="BX155" i="8"/>
  <c r="BY155" i="8"/>
  <c r="BT155" i="8"/>
  <c r="BU155" i="8"/>
  <c r="BV155" i="8"/>
  <c r="BQ155" i="8"/>
  <c r="BR155" i="8"/>
  <c r="CE155" i="8" s="1"/>
  <c r="BS155" i="8"/>
  <c r="CN155" i="8" s="1"/>
  <c r="BN155" i="8"/>
  <c r="BO155" i="8"/>
  <c r="BP155" i="8"/>
  <c r="BZ154" i="8"/>
  <c r="CA154" i="8"/>
  <c r="CB154" i="8"/>
  <c r="BW154" i="8"/>
  <c r="BX154" i="8"/>
  <c r="BY154" i="8"/>
  <c r="BT154" i="8"/>
  <c r="CF154" i="8" s="1"/>
  <c r="BU154" i="8"/>
  <c r="BV154" i="8"/>
  <c r="BQ154" i="8"/>
  <c r="BR154" i="8"/>
  <c r="BS154" i="8"/>
  <c r="BN154" i="8"/>
  <c r="BO154" i="8"/>
  <c r="BP154" i="8"/>
  <c r="BZ153" i="8"/>
  <c r="CA153" i="8"/>
  <c r="CB153" i="8"/>
  <c r="BW153" i="8"/>
  <c r="CG153" i="8" s="1"/>
  <c r="BX153" i="8"/>
  <c r="BY153" i="8"/>
  <c r="BT153" i="8"/>
  <c r="BU153" i="8"/>
  <c r="BV153" i="8"/>
  <c r="BQ153" i="8"/>
  <c r="BR153" i="8"/>
  <c r="BS153" i="8"/>
  <c r="BN153" i="8"/>
  <c r="BO153" i="8"/>
  <c r="BP153" i="8"/>
  <c r="CN153" i="8"/>
  <c r="BZ152" i="8"/>
  <c r="CA152" i="8"/>
  <c r="CB152" i="8"/>
  <c r="CH152" i="8" s="1"/>
  <c r="BW152" i="8"/>
  <c r="BX152" i="8"/>
  <c r="BY152" i="8"/>
  <c r="BT152" i="8"/>
  <c r="BU152" i="8"/>
  <c r="BV152" i="8"/>
  <c r="BQ152" i="8"/>
  <c r="BR152" i="8"/>
  <c r="BS152" i="8"/>
  <c r="BN152" i="8"/>
  <c r="BO152" i="8"/>
  <c r="CD152" i="8" s="1"/>
  <c r="BP152" i="8"/>
  <c r="BZ151" i="8"/>
  <c r="CA151" i="8"/>
  <c r="CB151" i="8"/>
  <c r="BW151" i="8"/>
  <c r="BX151" i="8"/>
  <c r="BY151" i="8"/>
  <c r="BT151" i="8"/>
  <c r="CN151" i="8" s="1"/>
  <c r="BU151" i="8"/>
  <c r="BV151" i="8"/>
  <c r="BQ151" i="8"/>
  <c r="CE151" i="8" s="1"/>
  <c r="BR151" i="8"/>
  <c r="BS151" i="8"/>
  <c r="BN151" i="8"/>
  <c r="BO151" i="8"/>
  <c r="BP151" i="8"/>
  <c r="BZ150" i="8"/>
  <c r="CA150" i="8"/>
  <c r="CB150" i="8"/>
  <c r="BW150" i="8"/>
  <c r="BX150" i="8"/>
  <c r="BY150" i="8"/>
  <c r="BT150" i="8"/>
  <c r="CF150" i="8" s="1"/>
  <c r="BU150" i="8"/>
  <c r="BV150" i="8"/>
  <c r="BQ150" i="8"/>
  <c r="BR150" i="8"/>
  <c r="BS150" i="8"/>
  <c r="BN150" i="8"/>
  <c r="BO150" i="8"/>
  <c r="BP150" i="8"/>
  <c r="BZ149" i="8"/>
  <c r="CA149" i="8"/>
  <c r="CB149" i="8"/>
  <c r="BW149" i="8"/>
  <c r="BX149" i="8"/>
  <c r="BY149" i="8"/>
  <c r="CG149" i="8"/>
  <c r="BT149" i="8"/>
  <c r="BU149" i="8"/>
  <c r="BV149" i="8"/>
  <c r="BQ149" i="8"/>
  <c r="BR149" i="8"/>
  <c r="BS149" i="8"/>
  <c r="BN149" i="8"/>
  <c r="BO149" i="8"/>
  <c r="BP149" i="8"/>
  <c r="BZ148" i="8"/>
  <c r="CA148" i="8"/>
  <c r="CB148" i="8"/>
  <c r="BW148" i="8"/>
  <c r="BX148" i="8"/>
  <c r="BY148" i="8"/>
  <c r="BT148" i="8"/>
  <c r="BU148" i="8"/>
  <c r="BV148" i="8"/>
  <c r="BQ148" i="8"/>
  <c r="BR148" i="8"/>
  <c r="BS148" i="8"/>
  <c r="BN148" i="8"/>
  <c r="BO148" i="8"/>
  <c r="CD148" i="8" s="1"/>
  <c r="BP148" i="8"/>
  <c r="BZ147" i="8"/>
  <c r="CA147" i="8"/>
  <c r="CB147" i="8"/>
  <c r="BW147" i="8"/>
  <c r="BX147" i="8"/>
  <c r="BY147" i="8"/>
  <c r="BT147" i="8"/>
  <c r="BU147" i="8"/>
  <c r="BV147" i="8"/>
  <c r="BQ147" i="8"/>
  <c r="CE147" i="8" s="1"/>
  <c r="BR147" i="8"/>
  <c r="BS147" i="8"/>
  <c r="BN147" i="8"/>
  <c r="BO147" i="8"/>
  <c r="BP147" i="8"/>
  <c r="BZ146" i="8"/>
  <c r="CA146" i="8"/>
  <c r="CB146" i="8"/>
  <c r="CB128" i="8"/>
  <c r="CB129" i="8"/>
  <c r="CB130" i="8"/>
  <c r="CB131" i="8"/>
  <c r="CB132" i="8"/>
  <c r="CB133" i="8"/>
  <c r="CB134" i="8"/>
  <c r="CB135" i="8"/>
  <c r="CB136" i="8"/>
  <c r="CB137" i="8"/>
  <c r="CB138" i="8"/>
  <c r="CB139" i="8"/>
  <c r="CB140" i="8"/>
  <c r="CB141" i="8"/>
  <c r="CB142" i="8"/>
  <c r="CB143" i="8"/>
  <c r="CB144" i="8"/>
  <c r="CB145" i="8"/>
  <c r="BW146" i="8"/>
  <c r="BX146" i="8"/>
  <c r="BY146" i="8"/>
  <c r="BT146" i="8"/>
  <c r="BU146" i="8"/>
  <c r="BV146" i="8"/>
  <c r="BQ146" i="8"/>
  <c r="BR146" i="8"/>
  <c r="BR128" i="8"/>
  <c r="BR129" i="8"/>
  <c r="BR130" i="8"/>
  <c r="BR131" i="8"/>
  <c r="BR132" i="8"/>
  <c r="CE132" i="8" s="1"/>
  <c r="BR133" i="8"/>
  <c r="BR134" i="8"/>
  <c r="BR135" i="8"/>
  <c r="BR136" i="8"/>
  <c r="BR137" i="8"/>
  <c r="BR138" i="8"/>
  <c r="BR139" i="8"/>
  <c r="BR140" i="8"/>
  <c r="BR141" i="8"/>
  <c r="BR142" i="8"/>
  <c r="BR143" i="8"/>
  <c r="BR144" i="8"/>
  <c r="BR145" i="8"/>
  <c r="BS146" i="8"/>
  <c r="BN146" i="8"/>
  <c r="BO146" i="8"/>
  <c r="BP146" i="8"/>
  <c r="BZ145" i="8"/>
  <c r="CA145" i="8"/>
  <c r="BW145" i="8"/>
  <c r="BX145" i="8"/>
  <c r="BY145" i="8"/>
  <c r="BT145" i="8"/>
  <c r="BU145" i="8"/>
  <c r="BU128" i="8"/>
  <c r="BU129" i="8"/>
  <c r="BU130" i="8"/>
  <c r="BU131" i="8"/>
  <c r="BU132" i="8"/>
  <c r="BU133" i="8"/>
  <c r="BU134" i="8"/>
  <c r="BU135" i="8"/>
  <c r="BU136" i="8"/>
  <c r="BU137" i="8"/>
  <c r="BU138" i="8"/>
  <c r="BU139" i="8"/>
  <c r="BU167" i="8" s="1"/>
  <c r="BU140" i="8"/>
  <c r="BU141" i="8"/>
  <c r="BU142" i="8"/>
  <c r="BU143" i="8"/>
  <c r="BU144" i="8"/>
  <c r="BV145" i="8"/>
  <c r="BQ145" i="8"/>
  <c r="BS145" i="8"/>
  <c r="BN145" i="8"/>
  <c r="BO145" i="8"/>
  <c r="BP145" i="8"/>
  <c r="BZ144" i="8"/>
  <c r="CA144" i="8"/>
  <c r="BW144" i="8"/>
  <c r="BX144" i="8"/>
  <c r="BX128" i="8"/>
  <c r="BX129" i="8"/>
  <c r="BX130" i="8"/>
  <c r="BX131" i="8"/>
  <c r="BX132" i="8"/>
  <c r="BX133" i="8"/>
  <c r="BX134" i="8"/>
  <c r="BW134" i="8"/>
  <c r="CG134" i="8" s="1"/>
  <c r="BY134" i="8"/>
  <c r="BX135" i="8"/>
  <c r="BX136" i="8"/>
  <c r="BX137" i="8"/>
  <c r="CG137" i="8" s="1"/>
  <c r="BX138" i="8"/>
  <c r="BW138" i="8"/>
  <c r="CG138" i="8" s="1"/>
  <c r="BY138" i="8"/>
  <c r="BX139" i="8"/>
  <c r="BX140" i="8"/>
  <c r="BX141" i="8"/>
  <c r="BX142" i="8"/>
  <c r="BX143" i="8"/>
  <c r="BY144" i="8"/>
  <c r="BT144" i="8"/>
  <c r="BV144" i="8"/>
  <c r="BV128" i="8"/>
  <c r="BV129" i="8"/>
  <c r="BV130" i="8"/>
  <c r="BV131" i="8"/>
  <c r="BT131" i="8"/>
  <c r="CF131" i="8"/>
  <c r="BV132" i="8"/>
  <c r="BV133" i="8"/>
  <c r="BV134" i="8"/>
  <c r="BV135" i="8"/>
  <c r="BT135" i="8"/>
  <c r="CF135" i="8"/>
  <c r="BV136" i="8"/>
  <c r="BV137" i="8"/>
  <c r="BV138" i="8"/>
  <c r="BV139" i="8"/>
  <c r="BT139" i="8"/>
  <c r="BV140" i="8"/>
  <c r="BV141" i="8"/>
  <c r="BV142" i="8"/>
  <c r="BV143" i="8"/>
  <c r="BQ144" i="8"/>
  <c r="BS144" i="8"/>
  <c r="BN144" i="8"/>
  <c r="CD144" i="8" s="1"/>
  <c r="BO144" i="8"/>
  <c r="BP144" i="8"/>
  <c r="BZ143" i="8"/>
  <c r="CA143" i="8"/>
  <c r="BW143" i="8"/>
  <c r="BY143" i="8"/>
  <c r="BY128" i="8"/>
  <c r="BY129" i="8"/>
  <c r="BY130" i="8"/>
  <c r="BY131" i="8"/>
  <c r="BY132" i="8"/>
  <c r="BY133" i="8"/>
  <c r="BY135" i="8"/>
  <c r="BY136" i="8"/>
  <c r="BY137" i="8"/>
  <c r="BY139" i="8"/>
  <c r="BY140" i="8"/>
  <c r="BY141" i="8"/>
  <c r="BY142" i="8"/>
  <c r="BT143" i="8"/>
  <c r="BQ143" i="8"/>
  <c r="CE143" i="8" s="1"/>
  <c r="BS143" i="8"/>
  <c r="BN143" i="8"/>
  <c r="BP143" i="8"/>
  <c r="CD143" i="8"/>
  <c r="BZ142" i="8"/>
  <c r="CA142" i="8"/>
  <c r="BW142" i="8"/>
  <c r="BT142" i="8"/>
  <c r="CF142" i="8"/>
  <c r="BQ142" i="8"/>
  <c r="BS142" i="8"/>
  <c r="BN142" i="8"/>
  <c r="BO142" i="8"/>
  <c r="BP142" i="8"/>
  <c r="BZ141" i="8"/>
  <c r="CA141" i="8"/>
  <c r="CH141" i="8" s="1"/>
  <c r="BW141" i="8"/>
  <c r="CG141" i="8" s="1"/>
  <c r="BT141" i="8"/>
  <c r="CF141" i="8"/>
  <c r="BS141" i="8"/>
  <c r="CD141" i="8"/>
  <c r="BZ140" i="8"/>
  <c r="CA140" i="8"/>
  <c r="BW140" i="8"/>
  <c r="CG140" i="8" s="1"/>
  <c r="BT140" i="8"/>
  <c r="CF140" i="8" s="1"/>
  <c r="BQ140" i="8"/>
  <c r="CE140" i="8" s="1"/>
  <c r="BS140" i="8"/>
  <c r="BN140" i="8"/>
  <c r="BO140" i="8"/>
  <c r="BP140" i="8"/>
  <c r="BZ139" i="8"/>
  <c r="CH139" i="8" s="1"/>
  <c r="CA139" i="8"/>
  <c r="BW139" i="8"/>
  <c r="CG139" i="8" s="1"/>
  <c r="BQ139" i="8"/>
  <c r="CE139" i="8" s="1"/>
  <c r="BS139" i="8"/>
  <c r="BN139" i="8"/>
  <c r="CD139" i="8" s="1"/>
  <c r="BO139" i="8"/>
  <c r="BP139" i="8"/>
  <c r="BZ138" i="8"/>
  <c r="CH138" i="8" s="1"/>
  <c r="CA138" i="8"/>
  <c r="BT138" i="8"/>
  <c r="CF138" i="8" s="1"/>
  <c r="BQ138" i="8"/>
  <c r="CE138" i="8" s="1"/>
  <c r="BS138" i="8"/>
  <c r="BN138" i="8"/>
  <c r="BO138" i="8"/>
  <c r="BP138" i="8"/>
  <c r="BZ137" i="8"/>
  <c r="CH137" i="8" s="1"/>
  <c r="CA137" i="8"/>
  <c r="BW137" i="8"/>
  <c r="BT137" i="8"/>
  <c r="BQ137" i="8"/>
  <c r="BS137" i="8"/>
  <c r="CE137" i="8"/>
  <c r="BN137" i="8"/>
  <c r="CD137" i="8" s="1"/>
  <c r="BO137" i="8"/>
  <c r="BP137" i="8"/>
  <c r="BZ136" i="8"/>
  <c r="CA136" i="8"/>
  <c r="CH136" i="8" s="1"/>
  <c r="BW136" i="8"/>
  <c r="CG136" i="8" s="1"/>
  <c r="BT136" i="8"/>
  <c r="CF136" i="8"/>
  <c r="BQ136" i="8"/>
  <c r="CE136" i="8" s="1"/>
  <c r="BS136" i="8"/>
  <c r="BN136" i="8"/>
  <c r="CD136" i="8" s="1"/>
  <c r="BO136" i="8"/>
  <c r="BP136" i="8"/>
  <c r="BZ135" i="8"/>
  <c r="CH135" i="8" s="1"/>
  <c r="CA135" i="8"/>
  <c r="BW135" i="8"/>
  <c r="CG135" i="8"/>
  <c r="BQ135" i="8"/>
  <c r="BS135" i="8"/>
  <c r="BN135" i="8"/>
  <c r="BO135" i="8"/>
  <c r="BP135" i="8"/>
  <c r="CD135" i="8"/>
  <c r="BZ134" i="8"/>
  <c r="CH134" i="8" s="1"/>
  <c r="CA134" i="8"/>
  <c r="BT134" i="8"/>
  <c r="CF134" i="8"/>
  <c r="BQ134" i="8"/>
  <c r="CE134" i="8" s="1"/>
  <c r="BS134" i="8"/>
  <c r="BN134" i="8"/>
  <c r="BO134" i="8"/>
  <c r="BP134" i="8"/>
  <c r="CD134" i="8"/>
  <c r="BZ133" i="8"/>
  <c r="CH133" i="8" s="1"/>
  <c r="CA133" i="8"/>
  <c r="BW133" i="8"/>
  <c r="BT133" i="8"/>
  <c r="CF133" i="8"/>
  <c r="BQ133" i="8"/>
  <c r="CE133" i="8" s="1"/>
  <c r="BS133" i="8"/>
  <c r="BN133" i="8"/>
  <c r="BO133" i="8"/>
  <c r="BP133" i="8"/>
  <c r="BZ132" i="8"/>
  <c r="CH132" i="8" s="1"/>
  <c r="CA132" i="8"/>
  <c r="BW132" i="8"/>
  <c r="CG132" i="8"/>
  <c r="BT132" i="8"/>
  <c r="CF132" i="8"/>
  <c r="BQ132" i="8"/>
  <c r="BS132" i="8"/>
  <c r="BN132" i="8"/>
  <c r="CD132" i="8" s="1"/>
  <c r="BO132" i="8"/>
  <c r="BP132" i="8"/>
  <c r="BZ131" i="8"/>
  <c r="CA131" i="8"/>
  <c r="CH131" i="8"/>
  <c r="BW131" i="8"/>
  <c r="CG131" i="8"/>
  <c r="BQ131" i="8"/>
  <c r="BS131" i="8"/>
  <c r="CE131" i="8"/>
  <c r="BN131" i="8"/>
  <c r="CD131" i="8" s="1"/>
  <c r="BO131" i="8"/>
  <c r="BP131" i="8"/>
  <c r="BZ130" i="8"/>
  <c r="CA130" i="8"/>
  <c r="CH130" i="8"/>
  <c r="BW130" i="8"/>
  <c r="CG130" i="8"/>
  <c r="BT130" i="8"/>
  <c r="CF130" i="8" s="1"/>
  <c r="BQ130" i="8"/>
  <c r="BS130" i="8"/>
  <c r="BN130" i="8"/>
  <c r="BO130" i="8"/>
  <c r="BP130" i="8"/>
  <c r="CD130" i="8"/>
  <c r="BZ129" i="8"/>
  <c r="CH129" i="8" s="1"/>
  <c r="CA129" i="8"/>
  <c r="BW129" i="8"/>
  <c r="CG129" i="8" s="1"/>
  <c r="BT129" i="8"/>
  <c r="CF129" i="8" s="1"/>
  <c r="BQ129" i="8"/>
  <c r="CE129" i="8" s="1"/>
  <c r="BS129" i="8"/>
  <c r="BN129" i="8"/>
  <c r="CD129" i="8" s="1"/>
  <c r="BO129" i="8"/>
  <c r="BP129" i="8"/>
  <c r="BZ128" i="8"/>
  <c r="CH128" i="8" s="1"/>
  <c r="CA128" i="8"/>
  <c r="BW128" i="8"/>
  <c r="CG128" i="8" s="1"/>
  <c r="BT128" i="8"/>
  <c r="CF128" i="8" s="1"/>
  <c r="BQ128" i="8"/>
  <c r="BS128" i="8"/>
  <c r="CE128" i="8"/>
  <c r="BN128" i="8"/>
  <c r="CD128" i="8" s="1"/>
  <c r="BO128" i="8"/>
  <c r="BP128" i="8"/>
  <c r="BZ123" i="8"/>
  <c r="CA123" i="8"/>
  <c r="CB123" i="8"/>
  <c r="BW123" i="8"/>
  <c r="BX123" i="8"/>
  <c r="BY123" i="8"/>
  <c r="CG123" i="8"/>
  <c r="BT123" i="8"/>
  <c r="BU123" i="8"/>
  <c r="BV123" i="8"/>
  <c r="BQ123" i="8"/>
  <c r="BR123" i="8"/>
  <c r="CE123" i="8" s="1"/>
  <c r="BS123" i="8"/>
  <c r="BN123" i="8"/>
  <c r="BO123" i="8"/>
  <c r="BP123" i="8"/>
  <c r="CD123" i="8"/>
  <c r="BZ122" i="8"/>
  <c r="CH122" i="8" s="1"/>
  <c r="CA122" i="8"/>
  <c r="CB122" i="8"/>
  <c r="BW122" i="8"/>
  <c r="BX122" i="8"/>
  <c r="CG122" i="8" s="1"/>
  <c r="BY122" i="8"/>
  <c r="BT122" i="8"/>
  <c r="BU122" i="8"/>
  <c r="BV122" i="8"/>
  <c r="CF122" i="8"/>
  <c r="BQ122" i="8"/>
  <c r="BR122" i="8"/>
  <c r="BS122" i="8"/>
  <c r="BN122" i="8"/>
  <c r="BO122" i="8"/>
  <c r="CD122" i="8" s="1"/>
  <c r="BP122" i="8"/>
  <c r="BZ121" i="8"/>
  <c r="CA121" i="8"/>
  <c r="CB121" i="8"/>
  <c r="CH121" i="8"/>
  <c r="BW121" i="8"/>
  <c r="BX121" i="8"/>
  <c r="BY121" i="8"/>
  <c r="BT121" i="8"/>
  <c r="BU121" i="8"/>
  <c r="CF121" i="8" s="1"/>
  <c r="BV121" i="8"/>
  <c r="BQ121" i="8"/>
  <c r="BR121" i="8"/>
  <c r="BS121" i="8"/>
  <c r="CE121" i="8"/>
  <c r="BN121" i="8"/>
  <c r="CD121" i="8" s="1"/>
  <c r="BO121" i="8"/>
  <c r="BP121" i="8"/>
  <c r="BZ120" i="8"/>
  <c r="CA120" i="8"/>
  <c r="CH120" i="8" s="1"/>
  <c r="CB120" i="8"/>
  <c r="BW120" i="8"/>
  <c r="BX120" i="8"/>
  <c r="BY120" i="8"/>
  <c r="CG120" i="8"/>
  <c r="BT120" i="8"/>
  <c r="CF120" i="8" s="1"/>
  <c r="BU120" i="8"/>
  <c r="BV120" i="8"/>
  <c r="BQ120" i="8"/>
  <c r="BR120" i="8"/>
  <c r="BS120" i="8"/>
  <c r="BN120" i="8"/>
  <c r="BO120" i="8"/>
  <c r="BP120" i="8"/>
  <c r="CD120" i="8"/>
  <c r="BZ119" i="8"/>
  <c r="CA119" i="8"/>
  <c r="CB119" i="8"/>
  <c r="BW119" i="8"/>
  <c r="BX119" i="8"/>
  <c r="CG119" i="8" s="1"/>
  <c r="BY119" i="8"/>
  <c r="BT119" i="8"/>
  <c r="BU119" i="8"/>
  <c r="BV119" i="8"/>
  <c r="CF119" i="8"/>
  <c r="BQ119" i="8"/>
  <c r="CE119" i="8" s="1"/>
  <c r="BR119" i="8"/>
  <c r="BS119" i="8"/>
  <c r="BN119" i="8"/>
  <c r="BO119" i="8"/>
  <c r="CD119" i="8" s="1"/>
  <c r="BP119" i="8"/>
  <c r="BZ118" i="8"/>
  <c r="CA118" i="8"/>
  <c r="CB118" i="8"/>
  <c r="CH118" i="8"/>
  <c r="BW118" i="8"/>
  <c r="BX118" i="8"/>
  <c r="BY118" i="8"/>
  <c r="BT118" i="8"/>
  <c r="BU118" i="8"/>
  <c r="CF118" i="8" s="1"/>
  <c r="BV118" i="8"/>
  <c r="BQ118" i="8"/>
  <c r="BR118" i="8"/>
  <c r="BS118" i="8"/>
  <c r="CE118" i="8"/>
  <c r="BN118" i="8"/>
  <c r="BO118" i="8"/>
  <c r="BP118" i="8"/>
  <c r="BZ117" i="8"/>
  <c r="CA117" i="8"/>
  <c r="CH117" i="8" s="1"/>
  <c r="CB117" i="8"/>
  <c r="BW117" i="8"/>
  <c r="BX117" i="8"/>
  <c r="BY117" i="8"/>
  <c r="CG117" i="8"/>
  <c r="BT117" i="8"/>
  <c r="CF117" i="8" s="1"/>
  <c r="BU117" i="8"/>
  <c r="BV117" i="8"/>
  <c r="BQ117" i="8"/>
  <c r="BR117" i="8"/>
  <c r="CE117" i="8" s="1"/>
  <c r="BS117" i="8"/>
  <c r="BN117" i="8"/>
  <c r="BO117" i="8"/>
  <c r="BP117" i="8"/>
  <c r="CD117" i="8"/>
  <c r="BZ116" i="8"/>
  <c r="CH116" i="8" s="1"/>
  <c r="CA116" i="8"/>
  <c r="CB116" i="8"/>
  <c r="BW116" i="8"/>
  <c r="BX116" i="8"/>
  <c r="BY116" i="8"/>
  <c r="BT116" i="8"/>
  <c r="BU116" i="8"/>
  <c r="BV116" i="8"/>
  <c r="CF116" i="8"/>
  <c r="BQ116" i="8"/>
  <c r="BR116" i="8"/>
  <c r="BS116" i="8"/>
  <c r="BN116" i="8"/>
  <c r="BO116" i="8"/>
  <c r="CD116" i="8" s="1"/>
  <c r="BP116" i="8"/>
  <c r="BZ115" i="8"/>
  <c r="CA115" i="8"/>
  <c r="CB115" i="8"/>
  <c r="CH115" i="8"/>
  <c r="BW115" i="8"/>
  <c r="CG115" i="8" s="1"/>
  <c r="BX115" i="8"/>
  <c r="BY115" i="8"/>
  <c r="BT115" i="8"/>
  <c r="BU115" i="8"/>
  <c r="CF115" i="8" s="1"/>
  <c r="BV115" i="8"/>
  <c r="BQ115" i="8"/>
  <c r="BR115" i="8"/>
  <c r="BS115" i="8"/>
  <c r="CE115" i="8"/>
  <c r="BN115" i="8"/>
  <c r="BO115" i="8"/>
  <c r="BP115" i="8"/>
  <c r="CA114" i="8"/>
  <c r="CH114" i="8"/>
  <c r="BW114" i="8"/>
  <c r="BX114" i="8"/>
  <c r="BY114" i="8"/>
  <c r="BT114" i="8"/>
  <c r="BU114" i="8"/>
  <c r="BV114" i="8"/>
  <c r="CF114" i="8"/>
  <c r="BQ114" i="8"/>
  <c r="BR114" i="8"/>
  <c r="BS114" i="8"/>
  <c r="BN114" i="8"/>
  <c r="BO114" i="8"/>
  <c r="CD114" i="8" s="1"/>
  <c r="BP114" i="8"/>
  <c r="BZ113" i="8"/>
  <c r="CA113" i="8"/>
  <c r="CB113" i="8"/>
  <c r="BW113" i="8"/>
  <c r="BX113" i="8"/>
  <c r="BY113" i="8"/>
  <c r="CG113" i="8"/>
  <c r="BT113" i="8"/>
  <c r="BU113" i="8"/>
  <c r="BV113" i="8"/>
  <c r="BQ113" i="8"/>
  <c r="CE113" i="8" s="1"/>
  <c r="BR113" i="8"/>
  <c r="BS113" i="8"/>
  <c r="BN113" i="8"/>
  <c r="BO113" i="8"/>
  <c r="BP113" i="8"/>
  <c r="BZ112" i="8"/>
  <c r="CA112" i="8"/>
  <c r="CH112" i="8" s="1"/>
  <c r="CB112" i="8"/>
  <c r="BW112" i="8"/>
  <c r="BX112" i="8"/>
  <c r="BY112" i="8"/>
  <c r="BT112" i="8"/>
  <c r="BU112" i="8"/>
  <c r="BV112" i="8"/>
  <c r="CF112" i="8"/>
  <c r="BQ112" i="8"/>
  <c r="BR112" i="8"/>
  <c r="BS112" i="8"/>
  <c r="BN112" i="8"/>
  <c r="BO112" i="8"/>
  <c r="BP112" i="8"/>
  <c r="CD112" i="8"/>
  <c r="BZ111" i="8"/>
  <c r="CA111" i="8"/>
  <c r="CB111" i="8"/>
  <c r="BW111" i="8"/>
  <c r="CG111" i="8" s="1"/>
  <c r="BX111" i="8"/>
  <c r="BY111" i="8"/>
  <c r="BT111" i="8"/>
  <c r="BU111" i="8"/>
  <c r="BV111" i="8"/>
  <c r="BQ111" i="8"/>
  <c r="CE111" i="8" s="1"/>
  <c r="BR111" i="8"/>
  <c r="BS111" i="8"/>
  <c r="BN111" i="8"/>
  <c r="BO111" i="8"/>
  <c r="BP111" i="8"/>
  <c r="BZ110" i="8"/>
  <c r="CH110" i="8" s="1"/>
  <c r="CA110" i="8"/>
  <c r="CB110" i="8"/>
  <c r="BW110" i="8"/>
  <c r="BX110" i="8"/>
  <c r="BY110" i="8"/>
  <c r="BT110" i="8"/>
  <c r="BU110" i="8"/>
  <c r="BV110" i="8"/>
  <c r="CF110" i="8" s="1"/>
  <c r="BQ110" i="8"/>
  <c r="BR110" i="8"/>
  <c r="BS110" i="8"/>
  <c r="BN110" i="8"/>
  <c r="CD110" i="8" s="1"/>
  <c r="BO110" i="8"/>
  <c r="BP110" i="8"/>
  <c r="BZ109" i="8"/>
  <c r="CA109" i="8"/>
  <c r="CB109" i="8"/>
  <c r="BW109" i="8"/>
  <c r="BX109" i="8"/>
  <c r="BY109" i="8"/>
  <c r="CG109" i="8"/>
  <c r="BT109" i="8"/>
  <c r="BU109" i="8"/>
  <c r="BV109" i="8"/>
  <c r="BQ109" i="8"/>
  <c r="BR109" i="8"/>
  <c r="BS109" i="8"/>
  <c r="BN109" i="8"/>
  <c r="BO109" i="8"/>
  <c r="BP109" i="8"/>
  <c r="BZ108" i="8"/>
  <c r="CH108" i="8" s="1"/>
  <c r="CA108" i="8"/>
  <c r="CB108" i="8"/>
  <c r="BW108" i="8"/>
  <c r="BX108" i="8"/>
  <c r="BY108" i="8"/>
  <c r="BT108" i="8"/>
  <c r="CF108" i="8" s="1"/>
  <c r="BU108" i="8"/>
  <c r="BV108" i="8"/>
  <c r="BQ108" i="8"/>
  <c r="BR108" i="8"/>
  <c r="BS108" i="8"/>
  <c r="BN108" i="8"/>
  <c r="BO108" i="8"/>
  <c r="CD108" i="8" s="1"/>
  <c r="BP108" i="8"/>
  <c r="BZ107" i="8"/>
  <c r="CA107" i="8"/>
  <c r="CA125" i="8" s="1"/>
  <c r="CB107" i="8"/>
  <c r="BW107" i="8"/>
  <c r="BX107" i="8"/>
  <c r="BY107" i="8"/>
  <c r="CG107" i="8"/>
  <c r="BT107" i="8"/>
  <c r="BU107" i="8"/>
  <c r="BV107" i="8"/>
  <c r="BQ107" i="8"/>
  <c r="BR107" i="8"/>
  <c r="BS107" i="8"/>
  <c r="CE107" i="8" s="1"/>
  <c r="BN107" i="8"/>
  <c r="BO107" i="8"/>
  <c r="BP107" i="8"/>
  <c r="BZ106" i="8"/>
  <c r="CA106" i="8"/>
  <c r="CB106" i="8"/>
  <c r="BW106" i="8"/>
  <c r="BX106" i="8"/>
  <c r="BY106" i="8"/>
  <c r="BT106" i="8"/>
  <c r="BU106" i="8"/>
  <c r="BV106" i="8"/>
  <c r="BQ106" i="8"/>
  <c r="BR106" i="8"/>
  <c r="BS106" i="8"/>
  <c r="BN106" i="8"/>
  <c r="CD106" i="8" s="1"/>
  <c r="BO106" i="8"/>
  <c r="BP106" i="8"/>
  <c r="BZ105" i="8"/>
  <c r="CA105" i="8"/>
  <c r="CB105" i="8"/>
  <c r="BW105" i="8"/>
  <c r="BX105" i="8"/>
  <c r="BY105" i="8"/>
  <c r="CG105" i="8" s="1"/>
  <c r="BT105" i="8"/>
  <c r="BU105" i="8"/>
  <c r="BV105" i="8"/>
  <c r="BQ105" i="8"/>
  <c r="BR105" i="8"/>
  <c r="BS105" i="8"/>
  <c r="CE105" i="8"/>
  <c r="BN105" i="8"/>
  <c r="BO105" i="8"/>
  <c r="BP105" i="8"/>
  <c r="BZ104" i="8"/>
  <c r="CA104" i="8"/>
  <c r="CB104" i="8"/>
  <c r="CH104" i="8" s="1"/>
  <c r="BW104" i="8"/>
  <c r="BX104" i="8"/>
  <c r="BY104" i="8"/>
  <c r="BT104" i="8"/>
  <c r="BU104" i="8"/>
  <c r="CF104" i="8" s="1"/>
  <c r="BV104" i="8"/>
  <c r="BQ104" i="8"/>
  <c r="BR104" i="8"/>
  <c r="BS104" i="8"/>
  <c r="BN104" i="8"/>
  <c r="CD104" i="8" s="1"/>
  <c r="BO104" i="8"/>
  <c r="BP104" i="8"/>
  <c r="BZ103" i="8"/>
  <c r="CA103" i="8"/>
  <c r="CB103" i="8"/>
  <c r="BW103" i="8"/>
  <c r="CG103" i="8" s="1"/>
  <c r="BX103" i="8"/>
  <c r="BY103" i="8"/>
  <c r="BT103" i="8"/>
  <c r="BU103" i="8"/>
  <c r="BV103" i="8"/>
  <c r="BQ103" i="8"/>
  <c r="BR103" i="8"/>
  <c r="CE103" i="8" s="1"/>
  <c r="BS103" i="8"/>
  <c r="BN103" i="8"/>
  <c r="BO103" i="8"/>
  <c r="BP103" i="8"/>
  <c r="BZ102" i="8"/>
  <c r="CA102" i="8"/>
  <c r="CB102" i="8"/>
  <c r="CH102" i="8"/>
  <c r="BW102" i="8"/>
  <c r="BX102" i="8"/>
  <c r="BY102" i="8"/>
  <c r="BT102" i="8"/>
  <c r="BU102" i="8"/>
  <c r="BV102" i="8"/>
  <c r="CF102" i="8"/>
  <c r="BQ102" i="8"/>
  <c r="BR102" i="8"/>
  <c r="BS102" i="8"/>
  <c r="BN102" i="8"/>
  <c r="BO102" i="8"/>
  <c r="BP102" i="8"/>
  <c r="BZ101" i="8"/>
  <c r="CA101" i="8"/>
  <c r="CB101" i="8"/>
  <c r="BW101" i="8"/>
  <c r="BX101" i="8"/>
  <c r="BY101" i="8"/>
  <c r="BT101" i="8"/>
  <c r="BU101" i="8"/>
  <c r="BV101" i="8"/>
  <c r="BQ101" i="8"/>
  <c r="BR101" i="8"/>
  <c r="BS101" i="8"/>
  <c r="BN101" i="8"/>
  <c r="BP101" i="8"/>
  <c r="BZ100" i="8"/>
  <c r="CH100" i="8" s="1"/>
  <c r="CA100" i="8"/>
  <c r="CB100" i="8"/>
  <c r="BW100" i="8"/>
  <c r="BX100" i="8"/>
  <c r="BY100" i="8"/>
  <c r="BT100" i="8"/>
  <c r="BU100" i="8"/>
  <c r="BV100" i="8"/>
  <c r="BQ100" i="8"/>
  <c r="BR100" i="8"/>
  <c r="BS100" i="8"/>
  <c r="BN100" i="8"/>
  <c r="BO100" i="8"/>
  <c r="BP100" i="8"/>
  <c r="CD100" i="8" s="1"/>
  <c r="BZ99" i="8"/>
  <c r="CA99" i="8"/>
  <c r="CB99" i="8"/>
  <c r="BW99" i="8"/>
  <c r="BX99" i="8"/>
  <c r="BY99" i="8"/>
  <c r="BT99" i="8"/>
  <c r="BU99" i="8"/>
  <c r="BV99" i="8"/>
  <c r="BR99" i="8"/>
  <c r="BS99" i="8"/>
  <c r="CE99" i="8" s="1"/>
  <c r="CD99" i="8"/>
  <c r="BZ98" i="8"/>
  <c r="CA98" i="8"/>
  <c r="CB98" i="8"/>
  <c r="BW98" i="8"/>
  <c r="BX98" i="8"/>
  <c r="BY98" i="8"/>
  <c r="BT98" i="8"/>
  <c r="BU98" i="8"/>
  <c r="BV98" i="8"/>
  <c r="BQ98" i="8"/>
  <c r="BR98" i="8"/>
  <c r="BS98" i="8"/>
  <c r="BN98" i="8"/>
  <c r="BO98" i="8"/>
  <c r="CD98" i="8" s="1"/>
  <c r="BP98" i="8"/>
  <c r="BZ97" i="8"/>
  <c r="CA97" i="8"/>
  <c r="CB97" i="8"/>
  <c r="BW97" i="8"/>
  <c r="BX97" i="8"/>
  <c r="BY97" i="8"/>
  <c r="BT97" i="8"/>
  <c r="BU97" i="8"/>
  <c r="BV97" i="8"/>
  <c r="BQ97" i="8"/>
  <c r="CE97" i="8" s="1"/>
  <c r="BR97" i="8"/>
  <c r="BS97" i="8"/>
  <c r="BN97" i="8"/>
  <c r="CN97" i="8" s="1"/>
  <c r="BO97" i="8"/>
  <c r="BP97" i="8"/>
  <c r="BZ96" i="8"/>
  <c r="CA96" i="8"/>
  <c r="CB96" i="8"/>
  <c r="BW96" i="8"/>
  <c r="BX96" i="8"/>
  <c r="BY96" i="8"/>
  <c r="BT96" i="8"/>
  <c r="BU96" i="8"/>
  <c r="CF96" i="8" s="1"/>
  <c r="BV96" i="8"/>
  <c r="BQ96" i="8"/>
  <c r="BR96" i="8"/>
  <c r="BS96" i="8"/>
  <c r="BN96" i="8"/>
  <c r="CN96" i="8" s="1"/>
  <c r="BO96" i="8"/>
  <c r="BP96" i="8"/>
  <c r="BZ95" i="8"/>
  <c r="CA95" i="8"/>
  <c r="CB95" i="8"/>
  <c r="BW95" i="8"/>
  <c r="BX95" i="8"/>
  <c r="BY95" i="8"/>
  <c r="BT95" i="8"/>
  <c r="BU95" i="8"/>
  <c r="BV95" i="8"/>
  <c r="BQ95" i="8"/>
  <c r="CE95" i="8" s="1"/>
  <c r="BR95" i="8"/>
  <c r="BS95" i="8"/>
  <c r="BN95" i="8"/>
  <c r="BO95" i="8"/>
  <c r="BP95" i="8"/>
  <c r="BZ94" i="8"/>
  <c r="CA94" i="8"/>
  <c r="CB94" i="8"/>
  <c r="BW94" i="8"/>
  <c r="BX94" i="8"/>
  <c r="BY94" i="8"/>
  <c r="BT94" i="8"/>
  <c r="BU94" i="8"/>
  <c r="CF94" i="8" s="1"/>
  <c r="BV94" i="8"/>
  <c r="BQ94" i="8"/>
  <c r="BR94" i="8"/>
  <c r="CN94" i="8" s="1"/>
  <c r="BS94" i="8"/>
  <c r="BN94" i="8"/>
  <c r="BO94" i="8"/>
  <c r="BP94" i="8"/>
  <c r="BZ93" i="8"/>
  <c r="CA93" i="8"/>
  <c r="CB93" i="8"/>
  <c r="BW93" i="8"/>
  <c r="BX93" i="8"/>
  <c r="BY93" i="8"/>
  <c r="CG93" i="8"/>
  <c r="BT93" i="8"/>
  <c r="BU93" i="8"/>
  <c r="BV93" i="8"/>
  <c r="BQ93" i="8"/>
  <c r="BR93" i="8"/>
  <c r="BS93" i="8"/>
  <c r="BN93" i="8"/>
  <c r="BO93" i="8"/>
  <c r="BP93" i="8"/>
  <c r="BZ92" i="8"/>
  <c r="CA92" i="8"/>
  <c r="CB92" i="8"/>
  <c r="BW92" i="8"/>
  <c r="BX92" i="8"/>
  <c r="BY92" i="8"/>
  <c r="BT92" i="8"/>
  <c r="BU92" i="8"/>
  <c r="BV92" i="8"/>
  <c r="BQ92" i="8"/>
  <c r="BR92" i="8"/>
  <c r="BS92" i="8"/>
  <c r="BN92" i="8"/>
  <c r="BO92" i="8"/>
  <c r="BP92" i="8"/>
  <c r="BZ91" i="8"/>
  <c r="CA91" i="8"/>
  <c r="CB91" i="8"/>
  <c r="BW91" i="8"/>
  <c r="BX91" i="8"/>
  <c r="CG91" i="8" s="1"/>
  <c r="BY91" i="8"/>
  <c r="BT91" i="8"/>
  <c r="BU91" i="8"/>
  <c r="BV91" i="8"/>
  <c r="BQ91" i="8"/>
  <c r="BR91" i="8"/>
  <c r="BS91" i="8"/>
  <c r="BN91" i="8"/>
  <c r="BO91" i="8"/>
  <c r="BP91" i="8"/>
  <c r="BZ90" i="8"/>
  <c r="CA90" i="8"/>
  <c r="CB90" i="8"/>
  <c r="CH90" i="8"/>
  <c r="BW90" i="8"/>
  <c r="BX90" i="8"/>
  <c r="BY90" i="8"/>
  <c r="BT90" i="8"/>
  <c r="BU90" i="8"/>
  <c r="BV90" i="8"/>
  <c r="BQ90" i="8"/>
  <c r="BR90" i="8"/>
  <c r="BS90" i="8"/>
  <c r="BN90" i="8"/>
  <c r="BO90" i="8"/>
  <c r="BP90" i="8"/>
  <c r="CD90" i="8" s="1"/>
  <c r="BZ89" i="8"/>
  <c r="CA89" i="8"/>
  <c r="CA86" i="8"/>
  <c r="CA87" i="8"/>
  <c r="CA88" i="8"/>
  <c r="CB89" i="8"/>
  <c r="BW89" i="8"/>
  <c r="BX89" i="8"/>
  <c r="BY89" i="8"/>
  <c r="BT89" i="8"/>
  <c r="BU89" i="8"/>
  <c r="BV89" i="8"/>
  <c r="BQ89" i="8"/>
  <c r="BR89" i="8"/>
  <c r="BS89" i="8"/>
  <c r="CE89" i="8"/>
  <c r="BN89" i="8"/>
  <c r="BO89" i="8"/>
  <c r="BO86" i="8"/>
  <c r="CD86" i="8" s="1"/>
  <c r="BO87" i="8"/>
  <c r="BO88" i="8"/>
  <c r="BO124" i="8"/>
  <c r="BP89" i="8"/>
  <c r="BZ88" i="8"/>
  <c r="CB88" i="8"/>
  <c r="BW88" i="8"/>
  <c r="BX88" i="8"/>
  <c r="BY88" i="8"/>
  <c r="BT88" i="8"/>
  <c r="CF88" i="8" s="1"/>
  <c r="BU88" i="8"/>
  <c r="BV88" i="8"/>
  <c r="BQ88" i="8"/>
  <c r="BR88" i="8"/>
  <c r="BS88" i="8"/>
  <c r="BN88" i="8"/>
  <c r="BP88" i="8"/>
  <c r="BP86" i="8"/>
  <c r="BP87" i="8"/>
  <c r="BZ87" i="8"/>
  <c r="CB87" i="8"/>
  <c r="BW87" i="8"/>
  <c r="BX87" i="8"/>
  <c r="BY87" i="8"/>
  <c r="CG87" i="8"/>
  <c r="BT87" i="8"/>
  <c r="BU87" i="8"/>
  <c r="BU86" i="8"/>
  <c r="BV87" i="8"/>
  <c r="BQ87" i="8"/>
  <c r="BR87" i="8"/>
  <c r="BS87" i="8"/>
  <c r="BN87" i="8"/>
  <c r="BZ86" i="8"/>
  <c r="CB86" i="8"/>
  <c r="CH86" i="8"/>
  <c r="BW86" i="8"/>
  <c r="BX86" i="8"/>
  <c r="BY86" i="8"/>
  <c r="BT86" i="8"/>
  <c r="BV86" i="8"/>
  <c r="BQ86" i="8"/>
  <c r="BR86" i="8"/>
  <c r="BS86" i="8"/>
  <c r="CE86" i="8"/>
  <c r="BN86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BN44" i="8"/>
  <c r="BO44" i="8"/>
  <c r="BP44" i="8"/>
  <c r="BP45" i="8"/>
  <c r="BP46" i="8"/>
  <c r="BP83" i="8" s="1"/>
  <c r="BP47" i="8"/>
  <c r="BP48" i="8"/>
  <c r="BP49" i="8"/>
  <c r="BP50" i="8"/>
  <c r="BP51" i="8"/>
  <c r="BP52" i="8"/>
  <c r="BP53" i="8"/>
  <c r="BP54" i="8"/>
  <c r="BP55" i="8"/>
  <c r="BP56" i="8"/>
  <c r="BP58" i="8"/>
  <c r="BP59" i="8"/>
  <c r="BP60" i="8"/>
  <c r="BP61" i="8"/>
  <c r="BP62" i="8"/>
  <c r="BP63" i="8"/>
  <c r="BP64" i="8"/>
  <c r="BP65" i="8"/>
  <c r="BP66" i="8"/>
  <c r="BP67" i="8"/>
  <c r="BP68" i="8"/>
  <c r="BP69" i="8"/>
  <c r="BP70" i="8"/>
  <c r="BP71" i="8"/>
  <c r="BP72" i="8"/>
  <c r="BP73" i="8"/>
  <c r="BP74" i="8"/>
  <c r="BP75" i="8"/>
  <c r="BP76" i="8"/>
  <c r="BP77" i="8"/>
  <c r="BP78" i="8"/>
  <c r="BP79" i="8"/>
  <c r="BP80" i="8"/>
  <c r="BP81" i="8"/>
  <c r="BZ81" i="8"/>
  <c r="CH81" i="8" s="1"/>
  <c r="CA81" i="8"/>
  <c r="CB81" i="8"/>
  <c r="BW81" i="8"/>
  <c r="BW44" i="8"/>
  <c r="BW45" i="8"/>
  <c r="CG45" i="8" s="1"/>
  <c r="BW46" i="8"/>
  <c r="BW47" i="8"/>
  <c r="BW48" i="8"/>
  <c r="BW49" i="8"/>
  <c r="BW50" i="8"/>
  <c r="BW51" i="8"/>
  <c r="BW52" i="8"/>
  <c r="BW53" i="8"/>
  <c r="CG53" i="8" s="1"/>
  <c r="BW54" i="8"/>
  <c r="BW55" i="8"/>
  <c r="BW56" i="8"/>
  <c r="BW57" i="8"/>
  <c r="BW58" i="8"/>
  <c r="BW59" i="8"/>
  <c r="BW60" i="8"/>
  <c r="BW61" i="8"/>
  <c r="BW62" i="8"/>
  <c r="BW63" i="8"/>
  <c r="BW64" i="8"/>
  <c r="BW65" i="8"/>
  <c r="CG65" i="8" s="1"/>
  <c r="BW66" i="8"/>
  <c r="BW67" i="8"/>
  <c r="BW68" i="8"/>
  <c r="BW69" i="8"/>
  <c r="BW70" i="8"/>
  <c r="BW71" i="8"/>
  <c r="BW72" i="8"/>
  <c r="BW73" i="8"/>
  <c r="BW74" i="8"/>
  <c r="BW75" i="8"/>
  <c r="BW76" i="8"/>
  <c r="BW77" i="8"/>
  <c r="CG77" i="8" s="1"/>
  <c r="BW78" i="8"/>
  <c r="BW79" i="8"/>
  <c r="BW80" i="8"/>
  <c r="CG80" i="8" s="1"/>
  <c r="BW82" i="8"/>
  <c r="BX81" i="8"/>
  <c r="BY81" i="8"/>
  <c r="BT81" i="8"/>
  <c r="BU81" i="8"/>
  <c r="BV81" i="8"/>
  <c r="BQ81" i="8"/>
  <c r="BR81" i="8"/>
  <c r="BS81" i="8"/>
  <c r="BN81" i="8"/>
  <c r="BO81" i="8"/>
  <c r="CD81" i="8"/>
  <c r="BZ80" i="8"/>
  <c r="CH80" i="8" s="1"/>
  <c r="BX80" i="8"/>
  <c r="BY80" i="8"/>
  <c r="BT80" i="8"/>
  <c r="CF80" i="8" s="1"/>
  <c r="BV80" i="8"/>
  <c r="BQ80" i="8"/>
  <c r="BR80" i="8"/>
  <c r="BS80" i="8"/>
  <c r="BN80" i="8"/>
  <c r="CD80" i="8" s="1"/>
  <c r="BO80" i="8"/>
  <c r="BZ79" i="8"/>
  <c r="CA79" i="8"/>
  <c r="CB79" i="8"/>
  <c r="BX79" i="8"/>
  <c r="BY79" i="8"/>
  <c r="BT79" i="8"/>
  <c r="BU79" i="8"/>
  <c r="BV79" i="8"/>
  <c r="BQ79" i="8"/>
  <c r="BR79" i="8"/>
  <c r="BS79" i="8"/>
  <c r="BN79" i="8"/>
  <c r="BO79" i="8"/>
  <c r="BZ78" i="8"/>
  <c r="CA78" i="8"/>
  <c r="CB78" i="8"/>
  <c r="BX78" i="8"/>
  <c r="BY78" i="8"/>
  <c r="BT78" i="8"/>
  <c r="BU78" i="8"/>
  <c r="BV78" i="8"/>
  <c r="CF78" i="8"/>
  <c r="BQ78" i="8"/>
  <c r="BR78" i="8"/>
  <c r="BS78" i="8"/>
  <c r="BN78" i="8"/>
  <c r="BO78" i="8"/>
  <c r="BZ77" i="8"/>
  <c r="CA77" i="8"/>
  <c r="CB77" i="8"/>
  <c r="BX77" i="8"/>
  <c r="BY77" i="8"/>
  <c r="BT77" i="8"/>
  <c r="BU77" i="8"/>
  <c r="BV77" i="8"/>
  <c r="BQ77" i="8"/>
  <c r="BR77" i="8"/>
  <c r="BS77" i="8"/>
  <c r="BN77" i="8"/>
  <c r="BO77" i="8"/>
  <c r="BZ76" i="8"/>
  <c r="CA76" i="8"/>
  <c r="CH76" i="8" s="1"/>
  <c r="CB76" i="8"/>
  <c r="BX76" i="8"/>
  <c r="BY76" i="8"/>
  <c r="BT76" i="8"/>
  <c r="BU76" i="8"/>
  <c r="BV76" i="8"/>
  <c r="BQ76" i="8"/>
  <c r="BR76" i="8"/>
  <c r="BS76" i="8"/>
  <c r="BN76" i="8"/>
  <c r="BO76" i="8"/>
  <c r="CD76" i="8" s="1"/>
  <c r="BZ75" i="8"/>
  <c r="CA75" i="8"/>
  <c r="CB75" i="8"/>
  <c r="BX75" i="8"/>
  <c r="BY75" i="8"/>
  <c r="BT75" i="8"/>
  <c r="BU75" i="8"/>
  <c r="BV75" i="8"/>
  <c r="BQ75" i="8"/>
  <c r="BR75" i="8"/>
  <c r="BS75" i="8"/>
  <c r="CE75" i="8" s="1"/>
  <c r="BN75" i="8"/>
  <c r="BO75" i="8"/>
  <c r="BZ74" i="8"/>
  <c r="CA74" i="8"/>
  <c r="CB74" i="8"/>
  <c r="BX74" i="8"/>
  <c r="BY74" i="8"/>
  <c r="BT74" i="8"/>
  <c r="BU74" i="8"/>
  <c r="BV74" i="8"/>
  <c r="CF74" i="8"/>
  <c r="BQ74" i="8"/>
  <c r="BR74" i="8"/>
  <c r="BS74" i="8"/>
  <c r="BN74" i="8"/>
  <c r="BO74" i="8"/>
  <c r="BZ73" i="8"/>
  <c r="CA73" i="8"/>
  <c r="CB73" i="8"/>
  <c r="CH73" i="8"/>
  <c r="BX73" i="8"/>
  <c r="BY73" i="8"/>
  <c r="CG73" i="8"/>
  <c r="BT73" i="8"/>
  <c r="BU73" i="8"/>
  <c r="BV73" i="8"/>
  <c r="BQ73" i="8"/>
  <c r="BR73" i="8"/>
  <c r="BS73" i="8"/>
  <c r="BN73" i="8"/>
  <c r="BO73" i="8"/>
  <c r="CD73" i="8"/>
  <c r="BZ72" i="8"/>
  <c r="CA72" i="8"/>
  <c r="CB72" i="8"/>
  <c r="CH72" i="8" s="1"/>
  <c r="BX72" i="8"/>
  <c r="BY72" i="8"/>
  <c r="BT72" i="8"/>
  <c r="BU72" i="8"/>
  <c r="BV72" i="8"/>
  <c r="BQ72" i="8"/>
  <c r="BR72" i="8"/>
  <c r="BS72" i="8"/>
  <c r="BN72" i="8"/>
  <c r="BO72" i="8"/>
  <c r="CD72" i="8"/>
  <c r="BZ71" i="8"/>
  <c r="CA71" i="8"/>
  <c r="CB71" i="8"/>
  <c r="BX71" i="8"/>
  <c r="BY71" i="8"/>
  <c r="BT71" i="8"/>
  <c r="BU71" i="8"/>
  <c r="BV71" i="8"/>
  <c r="BQ71" i="8"/>
  <c r="BR71" i="8"/>
  <c r="BS71" i="8"/>
  <c r="CE71" i="8"/>
  <c r="BN71" i="8"/>
  <c r="BO71" i="8"/>
  <c r="BZ70" i="8"/>
  <c r="CA70" i="8"/>
  <c r="CB70" i="8"/>
  <c r="BX70" i="8"/>
  <c r="BY70" i="8"/>
  <c r="BT70" i="8"/>
  <c r="BU70" i="8"/>
  <c r="BV70" i="8"/>
  <c r="BQ70" i="8"/>
  <c r="BR70" i="8"/>
  <c r="BS70" i="8"/>
  <c r="BN70" i="8"/>
  <c r="BO70" i="8"/>
  <c r="BZ69" i="8"/>
  <c r="CA69" i="8"/>
  <c r="CB69" i="8"/>
  <c r="BX69" i="8"/>
  <c r="BY69" i="8"/>
  <c r="BT69" i="8"/>
  <c r="BU69" i="8"/>
  <c r="BV69" i="8"/>
  <c r="BQ69" i="8"/>
  <c r="BR69" i="8"/>
  <c r="BS69" i="8"/>
  <c r="BN69" i="8"/>
  <c r="BO69" i="8"/>
  <c r="BZ68" i="8"/>
  <c r="CH68" i="8" s="1"/>
  <c r="CA68" i="8"/>
  <c r="CB68" i="8"/>
  <c r="BX68" i="8"/>
  <c r="BY68" i="8"/>
  <c r="BT68" i="8"/>
  <c r="BU68" i="8"/>
  <c r="BV68" i="8"/>
  <c r="BQ68" i="8"/>
  <c r="BR68" i="8"/>
  <c r="BS68" i="8"/>
  <c r="BN68" i="8"/>
  <c r="CD68" i="8" s="1"/>
  <c r="BO68" i="8"/>
  <c r="BZ67" i="8"/>
  <c r="CA67" i="8"/>
  <c r="CB67" i="8"/>
  <c r="BX67" i="8"/>
  <c r="BY67" i="8"/>
  <c r="BT67" i="8"/>
  <c r="BU67" i="8"/>
  <c r="BV67" i="8"/>
  <c r="BQ67" i="8"/>
  <c r="BR67" i="8"/>
  <c r="BS67" i="8"/>
  <c r="BN67" i="8"/>
  <c r="BO67" i="8"/>
  <c r="BZ66" i="8"/>
  <c r="CA66" i="8"/>
  <c r="CB66" i="8"/>
  <c r="BX66" i="8"/>
  <c r="BY66" i="8"/>
  <c r="BT66" i="8"/>
  <c r="CF66" i="8" s="1"/>
  <c r="BU66" i="8"/>
  <c r="BV66" i="8"/>
  <c r="BQ66" i="8"/>
  <c r="BR66" i="8"/>
  <c r="BS66" i="8"/>
  <c r="BN66" i="8"/>
  <c r="BO66" i="8"/>
  <c r="BZ65" i="8"/>
  <c r="CA65" i="8"/>
  <c r="CB65" i="8"/>
  <c r="CH65" i="8" s="1"/>
  <c r="BX65" i="8"/>
  <c r="BY65" i="8"/>
  <c r="BT65" i="8"/>
  <c r="BU65" i="8"/>
  <c r="BV65" i="8"/>
  <c r="BQ65" i="8"/>
  <c r="BR65" i="8"/>
  <c r="BS65" i="8"/>
  <c r="BN65" i="8"/>
  <c r="BO65" i="8"/>
  <c r="CD65" i="8"/>
  <c r="BZ64" i="8"/>
  <c r="CH64" i="8" s="1"/>
  <c r="CA64" i="8"/>
  <c r="CB64" i="8"/>
  <c r="BX64" i="8"/>
  <c r="BY64" i="8"/>
  <c r="BT64" i="8"/>
  <c r="BU64" i="8"/>
  <c r="BV64" i="8"/>
  <c r="BQ64" i="8"/>
  <c r="BR64" i="8"/>
  <c r="BS64" i="8"/>
  <c r="BN64" i="8"/>
  <c r="CD64" i="8" s="1"/>
  <c r="BO64" i="8"/>
  <c r="BZ63" i="8"/>
  <c r="CA63" i="8"/>
  <c r="CB63" i="8"/>
  <c r="BX63" i="8"/>
  <c r="BY63" i="8"/>
  <c r="BT63" i="8"/>
  <c r="BU63" i="8"/>
  <c r="BV63" i="8"/>
  <c r="BQ63" i="8"/>
  <c r="BR63" i="8"/>
  <c r="BS63" i="8"/>
  <c r="BN63" i="8"/>
  <c r="BO63" i="8"/>
  <c r="BZ62" i="8"/>
  <c r="CA62" i="8"/>
  <c r="CB62" i="8"/>
  <c r="BX62" i="8"/>
  <c r="BY62" i="8"/>
  <c r="BT62" i="8"/>
  <c r="CF62" i="8" s="1"/>
  <c r="BU62" i="8"/>
  <c r="BV62" i="8"/>
  <c r="BQ62" i="8"/>
  <c r="BR62" i="8"/>
  <c r="BS62" i="8"/>
  <c r="BN62" i="8"/>
  <c r="BO62" i="8"/>
  <c r="BZ61" i="8"/>
  <c r="CA61" i="8"/>
  <c r="CB61" i="8"/>
  <c r="BX61" i="8"/>
  <c r="CG61" i="8" s="1"/>
  <c r="BY61" i="8"/>
  <c r="BT61" i="8"/>
  <c r="BU61" i="8"/>
  <c r="BV61" i="8"/>
  <c r="BQ61" i="8"/>
  <c r="BR61" i="8"/>
  <c r="BS61" i="8"/>
  <c r="BN61" i="8"/>
  <c r="BO61" i="8"/>
  <c r="BZ60" i="8"/>
  <c r="CA60" i="8"/>
  <c r="CB60" i="8"/>
  <c r="BX60" i="8"/>
  <c r="BY60" i="8"/>
  <c r="BT60" i="8"/>
  <c r="BU60" i="8"/>
  <c r="BV60" i="8"/>
  <c r="BQ60" i="8"/>
  <c r="BR60" i="8"/>
  <c r="BS60" i="8"/>
  <c r="BN60" i="8"/>
  <c r="BO60" i="8"/>
  <c r="CD60" i="8" s="1"/>
  <c r="BZ59" i="8"/>
  <c r="CA59" i="8"/>
  <c r="CB59" i="8"/>
  <c r="BX59" i="8"/>
  <c r="BY59" i="8"/>
  <c r="BT59" i="8"/>
  <c r="BU59" i="8"/>
  <c r="BV59" i="8"/>
  <c r="BQ59" i="8"/>
  <c r="BR59" i="8"/>
  <c r="BS59" i="8"/>
  <c r="CE59" i="8" s="1"/>
  <c r="BN59" i="8"/>
  <c r="BZ58" i="8"/>
  <c r="CA58" i="8"/>
  <c r="CB58" i="8"/>
  <c r="CH58" i="8"/>
  <c r="BX58" i="8"/>
  <c r="BY58" i="8"/>
  <c r="BT58" i="8"/>
  <c r="BU58" i="8"/>
  <c r="BV58" i="8"/>
  <c r="BQ58" i="8"/>
  <c r="BR58" i="8"/>
  <c r="BS58" i="8"/>
  <c r="BN58" i="8"/>
  <c r="CD58" i="8" s="1"/>
  <c r="BO58" i="8"/>
  <c r="BZ57" i="8"/>
  <c r="CA57" i="8"/>
  <c r="CB57" i="8"/>
  <c r="BX57" i="8"/>
  <c r="BY57" i="8"/>
  <c r="BU57" i="8"/>
  <c r="BV57" i="8"/>
  <c r="CE57" i="8"/>
  <c r="BZ56" i="8"/>
  <c r="CA56" i="8"/>
  <c r="CB56" i="8"/>
  <c r="BX56" i="8"/>
  <c r="BY56" i="8"/>
  <c r="BT56" i="8"/>
  <c r="BU56" i="8"/>
  <c r="BV56" i="8"/>
  <c r="BQ56" i="8"/>
  <c r="BR56" i="8"/>
  <c r="BS56" i="8"/>
  <c r="BN56" i="8"/>
  <c r="CD56" i="8" s="1"/>
  <c r="BO56" i="8"/>
  <c r="BZ55" i="8"/>
  <c r="CA55" i="8"/>
  <c r="CB55" i="8"/>
  <c r="BX55" i="8"/>
  <c r="BY55" i="8"/>
  <c r="BT55" i="8"/>
  <c r="BU55" i="8"/>
  <c r="BV55" i="8"/>
  <c r="BQ55" i="8"/>
  <c r="BR55" i="8"/>
  <c r="BS55" i="8"/>
  <c r="BN55" i="8"/>
  <c r="BO55" i="8"/>
  <c r="BZ54" i="8"/>
  <c r="CA54" i="8"/>
  <c r="CB54" i="8"/>
  <c r="BX54" i="8"/>
  <c r="BY54" i="8"/>
  <c r="BT54" i="8"/>
  <c r="CF54" i="8" s="1"/>
  <c r="BU54" i="8"/>
  <c r="BV54" i="8"/>
  <c r="BQ54" i="8"/>
  <c r="BR54" i="8"/>
  <c r="BS54" i="8"/>
  <c r="BN54" i="8"/>
  <c r="BO54" i="8"/>
  <c r="BZ53" i="8"/>
  <c r="CA53" i="8"/>
  <c r="CB53" i="8"/>
  <c r="BX53" i="8"/>
  <c r="BY53" i="8"/>
  <c r="BT53" i="8"/>
  <c r="BU53" i="8"/>
  <c r="BV53" i="8"/>
  <c r="BQ53" i="8"/>
  <c r="BR53" i="8"/>
  <c r="BS53" i="8"/>
  <c r="BN53" i="8"/>
  <c r="BO53" i="8"/>
  <c r="BZ52" i="8"/>
  <c r="CH52" i="8" s="1"/>
  <c r="CA52" i="8"/>
  <c r="CB52" i="8"/>
  <c r="BX52" i="8"/>
  <c r="BY52" i="8"/>
  <c r="BT52" i="8"/>
  <c r="BU52" i="8"/>
  <c r="BV52" i="8"/>
  <c r="BQ52" i="8"/>
  <c r="BR52" i="8"/>
  <c r="BS52" i="8"/>
  <c r="BN52" i="8"/>
  <c r="BO52" i="8"/>
  <c r="CD52" i="8" s="1"/>
  <c r="BZ51" i="8"/>
  <c r="CA51" i="8"/>
  <c r="CB51" i="8"/>
  <c r="BX51" i="8"/>
  <c r="BY51" i="8"/>
  <c r="BT51" i="8"/>
  <c r="BU51" i="8"/>
  <c r="BV51" i="8"/>
  <c r="BQ51" i="8"/>
  <c r="BR51" i="8"/>
  <c r="BS51" i="8"/>
  <c r="CE51" i="8" s="1"/>
  <c r="BN51" i="8"/>
  <c r="BO51" i="8"/>
  <c r="BZ50" i="8"/>
  <c r="CA50" i="8"/>
  <c r="CB50" i="8"/>
  <c r="BX50" i="8"/>
  <c r="BY50" i="8"/>
  <c r="BT50" i="8"/>
  <c r="BU50" i="8"/>
  <c r="BV50" i="8"/>
  <c r="CF50" i="8"/>
  <c r="BQ50" i="8"/>
  <c r="BR50" i="8"/>
  <c r="BS50" i="8"/>
  <c r="BN50" i="8"/>
  <c r="BO50" i="8"/>
  <c r="BZ49" i="8"/>
  <c r="CA49" i="8"/>
  <c r="CB49" i="8"/>
  <c r="BX49" i="8"/>
  <c r="BY49" i="8"/>
  <c r="CG49" i="8" s="1"/>
  <c r="BT49" i="8"/>
  <c r="BU49" i="8"/>
  <c r="BV49" i="8"/>
  <c r="BQ49" i="8"/>
  <c r="BR49" i="8"/>
  <c r="BS49" i="8"/>
  <c r="BN49" i="8"/>
  <c r="BO49" i="8"/>
  <c r="BZ48" i="8"/>
  <c r="CH48" i="8" s="1"/>
  <c r="CA48" i="8"/>
  <c r="CB48" i="8"/>
  <c r="BX48" i="8"/>
  <c r="BY48" i="8"/>
  <c r="BT48" i="8"/>
  <c r="BU48" i="8"/>
  <c r="BV48" i="8"/>
  <c r="BQ48" i="8"/>
  <c r="BR48" i="8"/>
  <c r="BS48" i="8"/>
  <c r="BN48" i="8"/>
  <c r="CD48" i="8" s="1"/>
  <c r="BO48" i="8"/>
  <c r="BZ47" i="8"/>
  <c r="CA47" i="8"/>
  <c r="CB47" i="8"/>
  <c r="BX47" i="8"/>
  <c r="BY47" i="8"/>
  <c r="BT47" i="8"/>
  <c r="BU47" i="8"/>
  <c r="BV47" i="8"/>
  <c r="BQ47" i="8"/>
  <c r="BR47" i="8"/>
  <c r="BS47" i="8"/>
  <c r="BN47" i="8"/>
  <c r="BO47" i="8"/>
  <c r="BZ46" i="8"/>
  <c r="CA46" i="8"/>
  <c r="CB46" i="8"/>
  <c r="BX46" i="8"/>
  <c r="BY46" i="8"/>
  <c r="BT46" i="8"/>
  <c r="CF46" i="8" s="1"/>
  <c r="BU46" i="8"/>
  <c r="BV46" i="8"/>
  <c r="BQ46" i="8"/>
  <c r="BR46" i="8"/>
  <c r="BS46" i="8"/>
  <c r="BN46" i="8"/>
  <c r="BO46" i="8"/>
  <c r="BZ45" i="8"/>
  <c r="CA45" i="8"/>
  <c r="CB45" i="8"/>
  <c r="BX45" i="8"/>
  <c r="BY45" i="8"/>
  <c r="BT45" i="8"/>
  <c r="BU45" i="8"/>
  <c r="BV45" i="8"/>
  <c r="BQ45" i="8"/>
  <c r="BR45" i="8"/>
  <c r="BS45" i="8"/>
  <c r="BN45" i="8"/>
  <c r="BO45" i="8"/>
  <c r="BZ44" i="8"/>
  <c r="CA44" i="8"/>
  <c r="CH44" i="8" s="1"/>
  <c r="CB44" i="8"/>
  <c r="BX44" i="8"/>
  <c r="BY44" i="8"/>
  <c r="BT44" i="8"/>
  <c r="BU44" i="8"/>
  <c r="BV44" i="8"/>
  <c r="BQ44" i="8"/>
  <c r="BR44" i="8"/>
  <c r="BS44" i="8"/>
  <c r="BZ39" i="8"/>
  <c r="CA39" i="8"/>
  <c r="CB39" i="8"/>
  <c r="BW39" i="8"/>
  <c r="BX39" i="8"/>
  <c r="BY39" i="8"/>
  <c r="BT39" i="8"/>
  <c r="BU39" i="8"/>
  <c r="BV39" i="8"/>
  <c r="BQ39" i="8"/>
  <c r="BR39" i="8"/>
  <c r="BS39" i="8"/>
  <c r="BN39" i="8"/>
  <c r="BO39" i="8"/>
  <c r="CD39" i="8" s="1"/>
  <c r="BP39" i="8"/>
  <c r="BZ38" i="8"/>
  <c r="CA38" i="8"/>
  <c r="CB38" i="8"/>
  <c r="BW38" i="8"/>
  <c r="BX38" i="8"/>
  <c r="BY38" i="8"/>
  <c r="BT38" i="8"/>
  <c r="BU38" i="8"/>
  <c r="BV38" i="8"/>
  <c r="BQ38" i="8"/>
  <c r="CE38" i="8" s="1"/>
  <c r="BR38" i="8"/>
  <c r="BS38" i="8"/>
  <c r="BN38" i="8"/>
  <c r="BO38" i="8"/>
  <c r="BP38" i="8"/>
  <c r="BZ37" i="8"/>
  <c r="CA37" i="8"/>
  <c r="CB37" i="8"/>
  <c r="BW37" i="8"/>
  <c r="BX37" i="8"/>
  <c r="BY37" i="8"/>
  <c r="BT37" i="8"/>
  <c r="CF37" i="8" s="1"/>
  <c r="BU37" i="8"/>
  <c r="BV37" i="8"/>
  <c r="BQ37" i="8"/>
  <c r="BR37" i="8"/>
  <c r="BS37" i="8"/>
  <c r="BN37" i="8"/>
  <c r="BO37" i="8"/>
  <c r="BP37" i="8"/>
  <c r="BZ36" i="8"/>
  <c r="CA36" i="8"/>
  <c r="CB36" i="8"/>
  <c r="BW36" i="8"/>
  <c r="CG36" i="8" s="1"/>
  <c r="BX36" i="8"/>
  <c r="BY36" i="8"/>
  <c r="BT36" i="8"/>
  <c r="BU36" i="8"/>
  <c r="BV36" i="8"/>
  <c r="BQ36" i="8"/>
  <c r="BR36" i="8"/>
  <c r="BS36" i="8"/>
  <c r="BN36" i="8"/>
  <c r="BP36" i="8"/>
  <c r="BZ35" i="8"/>
  <c r="CA35" i="8"/>
  <c r="CB35" i="8"/>
  <c r="BW35" i="8"/>
  <c r="BX35" i="8"/>
  <c r="BY35" i="8"/>
  <c r="BT35" i="8"/>
  <c r="BU35" i="8"/>
  <c r="BV35" i="8"/>
  <c r="BQ35" i="8"/>
  <c r="BR35" i="8"/>
  <c r="BS35" i="8"/>
  <c r="BP35" i="8"/>
  <c r="CD35" i="8" s="1"/>
  <c r="BZ34" i="8"/>
  <c r="CA34" i="8"/>
  <c r="CB34" i="8"/>
  <c r="BW34" i="8"/>
  <c r="BX34" i="8"/>
  <c r="BY34" i="8"/>
  <c r="BT34" i="8"/>
  <c r="BU34" i="8"/>
  <c r="BV34" i="8"/>
  <c r="CF34" i="8"/>
  <c r="BQ34" i="8"/>
  <c r="BR34" i="8"/>
  <c r="BS34" i="8"/>
  <c r="BP34" i="8"/>
  <c r="CD34" i="8"/>
  <c r="BZ33" i="8"/>
  <c r="CA33" i="8"/>
  <c r="CB33" i="8"/>
  <c r="BW33" i="8"/>
  <c r="BX33" i="8"/>
  <c r="BY33" i="8"/>
  <c r="BT33" i="8"/>
  <c r="BU33" i="8"/>
  <c r="BV33" i="8"/>
  <c r="BQ33" i="8"/>
  <c r="CE33" i="8" s="1"/>
  <c r="BR33" i="8"/>
  <c r="BS33" i="8"/>
  <c r="BN33" i="8"/>
  <c r="BO33" i="8"/>
  <c r="BP33" i="8"/>
  <c r="BZ32" i="8"/>
  <c r="CA32" i="8"/>
  <c r="CB32" i="8"/>
  <c r="BW32" i="8"/>
  <c r="BX32" i="8"/>
  <c r="BY32" i="8"/>
  <c r="BT32" i="8"/>
  <c r="CF32" i="8" s="1"/>
  <c r="BU32" i="8"/>
  <c r="BV32" i="8"/>
  <c r="BQ32" i="8"/>
  <c r="BR32" i="8"/>
  <c r="BS32" i="8"/>
  <c r="BN32" i="8"/>
  <c r="CD32" i="8" s="1"/>
  <c r="BP32" i="8"/>
  <c r="BZ31" i="8"/>
  <c r="CH31" i="8" s="1"/>
  <c r="CA31" i="8"/>
  <c r="CB31" i="8"/>
  <c r="BW31" i="8"/>
  <c r="BX31" i="8"/>
  <c r="BY31" i="8"/>
  <c r="CG31" i="8"/>
  <c r="BT31" i="8"/>
  <c r="BU31" i="8"/>
  <c r="BV31" i="8"/>
  <c r="CF31" i="8"/>
  <c r="BQ31" i="8"/>
  <c r="BR31" i="8"/>
  <c r="BS31" i="8"/>
  <c r="BN31" i="8"/>
  <c r="CD31" i="8" s="1"/>
  <c r="BP31" i="8"/>
  <c r="BZ30" i="8"/>
  <c r="CA30" i="8"/>
  <c r="CB30" i="8"/>
  <c r="BW30" i="8"/>
  <c r="BX30" i="8"/>
  <c r="BY30" i="8"/>
  <c r="BT30" i="8"/>
  <c r="BU30" i="8"/>
  <c r="BV30" i="8"/>
  <c r="BQ30" i="8"/>
  <c r="BR30" i="8"/>
  <c r="BS30" i="8"/>
  <c r="BN30" i="8"/>
  <c r="BO30" i="8"/>
  <c r="BP30" i="8"/>
  <c r="BZ29" i="8"/>
  <c r="CA29" i="8"/>
  <c r="CB29" i="8"/>
  <c r="BW29" i="8"/>
  <c r="BX29" i="8"/>
  <c r="BY29" i="8"/>
  <c r="CG29" i="8"/>
  <c r="BT29" i="8"/>
  <c r="BU29" i="8"/>
  <c r="BV29" i="8"/>
  <c r="BQ29" i="8"/>
  <c r="BR29" i="8"/>
  <c r="BS29" i="8"/>
  <c r="BN29" i="8"/>
  <c r="BO29" i="8"/>
  <c r="BP29" i="8"/>
  <c r="BZ28" i="8"/>
  <c r="CA28" i="8"/>
  <c r="CB28" i="8"/>
  <c r="BW28" i="8"/>
  <c r="BX28" i="8"/>
  <c r="BY28" i="8"/>
  <c r="BT28" i="8"/>
  <c r="BU28" i="8"/>
  <c r="BV28" i="8"/>
  <c r="BQ28" i="8"/>
  <c r="BR28" i="8"/>
  <c r="BS28" i="8"/>
  <c r="CD28" i="8"/>
  <c r="BZ27" i="8"/>
  <c r="CH27" i="8" s="1"/>
  <c r="CA27" i="8"/>
  <c r="CB27" i="8"/>
  <c r="BW27" i="8"/>
  <c r="BX27" i="8"/>
  <c r="BY27" i="8"/>
  <c r="CG27" i="8"/>
  <c r="BT27" i="8"/>
  <c r="BU27" i="8"/>
  <c r="BV27" i="8"/>
  <c r="BQ27" i="8"/>
  <c r="CE27" i="8" s="1"/>
  <c r="BR27" i="8"/>
  <c r="BS27" i="8"/>
  <c r="BN27" i="8"/>
  <c r="BO27" i="8"/>
  <c r="BP27" i="8"/>
  <c r="CD27" i="8"/>
  <c r="BZ26" i="8"/>
  <c r="CA26" i="8"/>
  <c r="CB26" i="8"/>
  <c r="BN26" i="8"/>
  <c r="BO26" i="8"/>
  <c r="BP26" i="8"/>
  <c r="BQ26" i="8"/>
  <c r="CN26" i="8" s="1"/>
  <c r="BR26" i="8"/>
  <c r="BS26" i="8"/>
  <c r="BT26" i="8"/>
  <c r="BU26" i="8"/>
  <c r="BV26" i="8"/>
  <c r="BW26" i="8"/>
  <c r="BX26" i="8"/>
  <c r="BY26" i="8"/>
  <c r="BZ25" i="8"/>
  <c r="CH25" i="8" s="1"/>
  <c r="CA25" i="8"/>
  <c r="CB25" i="8"/>
  <c r="BW25" i="8"/>
  <c r="BX25" i="8"/>
  <c r="BY25" i="8"/>
  <c r="BT25" i="8"/>
  <c r="BU25" i="8"/>
  <c r="BV25" i="8"/>
  <c r="CF25" i="8"/>
  <c r="BQ25" i="8"/>
  <c r="CE25" i="8" s="1"/>
  <c r="BR25" i="8"/>
  <c r="BS25" i="8"/>
  <c r="BN25" i="8"/>
  <c r="BO25" i="8"/>
  <c r="BP25" i="8"/>
  <c r="CD25" i="8"/>
  <c r="BZ24" i="8"/>
  <c r="CA24" i="8"/>
  <c r="CB24" i="8"/>
  <c r="CH24" i="8"/>
  <c r="BN24" i="8"/>
  <c r="BO24" i="8"/>
  <c r="CN24" i="8" s="1"/>
  <c r="BP24" i="8"/>
  <c r="BQ24" i="8"/>
  <c r="BR24" i="8"/>
  <c r="BS24" i="8"/>
  <c r="BT24" i="8"/>
  <c r="BU24" i="8"/>
  <c r="BV24" i="8"/>
  <c r="BW24" i="8"/>
  <c r="BX24" i="8"/>
  <c r="BY24" i="8"/>
  <c r="CE24" i="8"/>
  <c r="CF24" i="8"/>
  <c r="BZ23" i="8"/>
  <c r="CH23" i="8" s="1"/>
  <c r="CA23" i="8"/>
  <c r="CB23" i="8"/>
  <c r="BN23" i="8"/>
  <c r="BO23" i="8"/>
  <c r="BP23" i="8"/>
  <c r="BQ23" i="8"/>
  <c r="BR23" i="8"/>
  <c r="CN23" i="8" s="1"/>
  <c r="BS23" i="8"/>
  <c r="BT23" i="8"/>
  <c r="BU23" i="8"/>
  <c r="CF23" i="8" s="1"/>
  <c r="BV23" i="8"/>
  <c r="BW23" i="8"/>
  <c r="BX23" i="8"/>
  <c r="BY23" i="8"/>
  <c r="CG23" i="8"/>
  <c r="BZ22" i="8"/>
  <c r="CH22" i="8" s="1"/>
  <c r="CA22" i="8"/>
  <c r="CB22" i="8"/>
  <c r="BN22" i="8"/>
  <c r="CD22" i="8" s="1"/>
  <c r="BO22" i="8"/>
  <c r="BP22" i="8"/>
  <c r="BQ22" i="8"/>
  <c r="CE22" i="8" s="1"/>
  <c r="BR22" i="8"/>
  <c r="BS22" i="8"/>
  <c r="BT22" i="8"/>
  <c r="BU22" i="8"/>
  <c r="BV22" i="8"/>
  <c r="BW22" i="8"/>
  <c r="BX22" i="8"/>
  <c r="BY22" i="8"/>
  <c r="CG22" i="8"/>
  <c r="BZ21" i="8"/>
  <c r="CA21" i="8"/>
  <c r="CB21" i="8"/>
  <c r="CH21" i="8"/>
  <c r="BW21" i="8"/>
  <c r="BX21" i="8"/>
  <c r="BY21" i="8"/>
  <c r="CG21" i="8"/>
  <c r="BT21" i="8"/>
  <c r="CF21" i="8" s="1"/>
  <c r="BU21" i="8"/>
  <c r="BV21" i="8"/>
  <c r="BQ21" i="8"/>
  <c r="BR21" i="8"/>
  <c r="BS21" i="8"/>
  <c r="CE21" i="8"/>
  <c r="BN21" i="8"/>
  <c r="BO21" i="8"/>
  <c r="BP21" i="8"/>
  <c r="CD21" i="8"/>
  <c r="BZ20" i="8"/>
  <c r="CH20" i="8" s="1"/>
  <c r="CA20" i="8"/>
  <c r="CB20" i="8"/>
  <c r="BN20" i="8"/>
  <c r="BO20" i="8"/>
  <c r="BP20" i="8"/>
  <c r="BQ20" i="8"/>
  <c r="CE20" i="8" s="1"/>
  <c r="BR20" i="8"/>
  <c r="BS20" i="8"/>
  <c r="BT20" i="8"/>
  <c r="BU20" i="8"/>
  <c r="BV20" i="8"/>
  <c r="BW20" i="8"/>
  <c r="CG20" i="8" s="1"/>
  <c r="BX20" i="8"/>
  <c r="BY20" i="8"/>
  <c r="BZ19" i="8"/>
  <c r="CA19" i="8"/>
  <c r="CB19" i="8"/>
  <c r="CH19" i="8"/>
  <c r="BN19" i="8"/>
  <c r="BO19" i="8"/>
  <c r="CN19" i="8" s="1"/>
  <c r="BP19" i="8"/>
  <c r="BQ19" i="8"/>
  <c r="CE19" i="8" s="1"/>
  <c r="BR19" i="8"/>
  <c r="BS19" i="8"/>
  <c r="BT19" i="8"/>
  <c r="BU19" i="8"/>
  <c r="BV19" i="8"/>
  <c r="BW19" i="8"/>
  <c r="BX19" i="8"/>
  <c r="BY19" i="8"/>
  <c r="CG19" i="8" s="1"/>
  <c r="CF19" i="8"/>
  <c r="BZ18" i="8"/>
  <c r="CA18" i="8"/>
  <c r="CB18" i="8"/>
  <c r="CH18" i="8" s="1"/>
  <c r="BN18" i="8"/>
  <c r="BO18" i="8"/>
  <c r="BP18" i="8"/>
  <c r="CN18" i="8" s="1"/>
  <c r="BQ18" i="8"/>
  <c r="CE18" i="8" s="1"/>
  <c r="BR18" i="8"/>
  <c r="BS18" i="8"/>
  <c r="BT18" i="8"/>
  <c r="CF18" i="8" s="1"/>
  <c r="BU18" i="8"/>
  <c r="BV18" i="8"/>
  <c r="BW18" i="8"/>
  <c r="BX18" i="8"/>
  <c r="BY18" i="8"/>
  <c r="CG18" i="8"/>
  <c r="BZ17" i="8"/>
  <c r="CA17" i="8"/>
  <c r="CB17" i="8"/>
  <c r="CH17" i="8"/>
  <c r="BW17" i="8"/>
  <c r="CG17" i="8" s="1"/>
  <c r="BX17" i="8"/>
  <c r="BY17" i="8"/>
  <c r="BT17" i="8"/>
  <c r="BU17" i="8"/>
  <c r="BV17" i="8"/>
  <c r="CF17" i="8"/>
  <c r="BQ17" i="8"/>
  <c r="BR17" i="8"/>
  <c r="BS17" i="8"/>
  <c r="CE17" i="8"/>
  <c r="BN17" i="8"/>
  <c r="BP17" i="8"/>
  <c r="BZ16" i="8"/>
  <c r="CA16" i="8"/>
  <c r="CB16" i="8"/>
  <c r="BW16" i="8"/>
  <c r="BX16" i="8"/>
  <c r="BY16" i="8"/>
  <c r="BT16" i="8"/>
  <c r="BU16" i="8"/>
  <c r="BV16" i="8"/>
  <c r="BQ16" i="8"/>
  <c r="BR16" i="8"/>
  <c r="BS16" i="8"/>
  <c r="BN16" i="8"/>
  <c r="BO16" i="8"/>
  <c r="BP16" i="8"/>
  <c r="BZ15" i="8"/>
  <c r="CA15" i="8"/>
  <c r="CB15" i="8"/>
  <c r="BW15" i="8"/>
  <c r="BX15" i="8"/>
  <c r="BY15" i="8"/>
  <c r="CG15" i="8"/>
  <c r="BT15" i="8"/>
  <c r="BU15" i="8"/>
  <c r="BV15" i="8"/>
  <c r="BR15" i="8"/>
  <c r="BS15" i="8"/>
  <c r="CD15" i="8"/>
  <c r="BZ14" i="8"/>
  <c r="CA14" i="8"/>
  <c r="CB14" i="8"/>
  <c r="BW14" i="8"/>
  <c r="BX14" i="8"/>
  <c r="BY14" i="8"/>
  <c r="CG14" i="8" s="1"/>
  <c r="BT14" i="8"/>
  <c r="BU14" i="8"/>
  <c r="BV14" i="8"/>
  <c r="BQ14" i="8"/>
  <c r="BR14" i="8"/>
  <c r="BS14" i="8"/>
  <c r="BN14" i="8"/>
  <c r="BO14" i="8"/>
  <c r="BP14" i="8"/>
  <c r="BZ13" i="8"/>
  <c r="CA13" i="8"/>
  <c r="CB13" i="8"/>
  <c r="BW13" i="8"/>
  <c r="BX13" i="8"/>
  <c r="BY13" i="8"/>
  <c r="BT13" i="8"/>
  <c r="BU13" i="8"/>
  <c r="BV13" i="8"/>
  <c r="BQ13" i="8"/>
  <c r="BR13" i="8"/>
  <c r="BS13" i="8"/>
  <c r="BN13" i="8"/>
  <c r="BO13" i="8"/>
  <c r="BP13" i="8"/>
  <c r="BZ12" i="8"/>
  <c r="CA12" i="8"/>
  <c r="CB12" i="8"/>
  <c r="BW12" i="8"/>
  <c r="BX12" i="8"/>
  <c r="BY12" i="8"/>
  <c r="BT12" i="8"/>
  <c r="BU12" i="8"/>
  <c r="BV12" i="8"/>
  <c r="BQ12" i="8"/>
  <c r="BR12" i="8"/>
  <c r="BS12" i="8"/>
  <c r="BN12" i="8"/>
  <c r="BO12" i="8"/>
  <c r="BP12" i="8"/>
  <c r="BZ11" i="8"/>
  <c r="CA11" i="8"/>
  <c r="CB11" i="8"/>
  <c r="BW11" i="8"/>
  <c r="BX11" i="8"/>
  <c r="BY11" i="8"/>
  <c r="BT11" i="8"/>
  <c r="BU11" i="8"/>
  <c r="BV11" i="8"/>
  <c r="BQ11" i="8"/>
  <c r="BR11" i="8"/>
  <c r="BS11" i="8"/>
  <c r="BN11" i="8"/>
  <c r="BO11" i="8"/>
  <c r="BP11" i="8"/>
  <c r="BZ10" i="8"/>
  <c r="CA10" i="8"/>
  <c r="CB10" i="8"/>
  <c r="BW10" i="8"/>
  <c r="CG10" i="8" s="1"/>
  <c r="BX10" i="8"/>
  <c r="BY10" i="8"/>
  <c r="BT10" i="8"/>
  <c r="BU10" i="8"/>
  <c r="BV10" i="8"/>
  <c r="BQ10" i="8"/>
  <c r="BR10" i="8"/>
  <c r="BS10" i="8"/>
  <c r="BN10" i="8"/>
  <c r="BO10" i="8"/>
  <c r="BP10" i="8"/>
  <c r="BZ9" i="8"/>
  <c r="CA9" i="8"/>
  <c r="CB9" i="8"/>
  <c r="BW9" i="8"/>
  <c r="BX9" i="8"/>
  <c r="BY9" i="8"/>
  <c r="BT9" i="8"/>
  <c r="BU9" i="8"/>
  <c r="BV9" i="8"/>
  <c r="BQ9" i="8"/>
  <c r="BR9" i="8"/>
  <c r="BS9" i="8"/>
  <c r="BN9" i="8"/>
  <c r="BO9" i="8"/>
  <c r="BP9" i="8"/>
  <c r="BZ8" i="8"/>
  <c r="CA8" i="8"/>
  <c r="CB8" i="8"/>
  <c r="BW8" i="8"/>
  <c r="BX8" i="8"/>
  <c r="BY8" i="8"/>
  <c r="BT8" i="8"/>
  <c r="BU8" i="8"/>
  <c r="BV8" i="8"/>
  <c r="BQ8" i="8"/>
  <c r="BR8" i="8"/>
  <c r="BS8" i="8"/>
  <c r="BN8" i="8"/>
  <c r="BO8" i="8"/>
  <c r="BP8" i="8"/>
  <c r="BZ7" i="8"/>
  <c r="CA7" i="8"/>
  <c r="CB7" i="8"/>
  <c r="BW7" i="8"/>
  <c r="BW3" i="8"/>
  <c r="BW40" i="8" s="1"/>
  <c r="BW4" i="8"/>
  <c r="BW5" i="8"/>
  <c r="BW6" i="8"/>
  <c r="BX7" i="8"/>
  <c r="BY7" i="8"/>
  <c r="BT7" i="8"/>
  <c r="BU7" i="8"/>
  <c r="BV7" i="8"/>
  <c r="BQ7" i="8"/>
  <c r="BR7" i="8"/>
  <c r="BS7" i="8"/>
  <c r="BN7" i="8"/>
  <c r="BO7" i="8"/>
  <c r="BP7" i="8"/>
  <c r="BZ6" i="8"/>
  <c r="CA6" i="8"/>
  <c r="CB6" i="8"/>
  <c r="BX6" i="8"/>
  <c r="BY6" i="8"/>
  <c r="BT6" i="8"/>
  <c r="BU6" i="8"/>
  <c r="BV6" i="8"/>
  <c r="BQ6" i="8"/>
  <c r="BR6" i="8"/>
  <c r="BS6" i="8"/>
  <c r="BN6" i="8"/>
  <c r="BO6" i="8"/>
  <c r="BP6" i="8"/>
  <c r="BZ5" i="8"/>
  <c r="CA5" i="8"/>
  <c r="CB5" i="8"/>
  <c r="BX5" i="8"/>
  <c r="BY5" i="8"/>
  <c r="BT5" i="8"/>
  <c r="BU5" i="8"/>
  <c r="BV5" i="8"/>
  <c r="BQ5" i="8"/>
  <c r="BR5" i="8"/>
  <c r="BS5" i="8"/>
  <c r="BN5" i="8"/>
  <c r="BO5" i="8"/>
  <c r="BP5" i="8"/>
  <c r="BZ4" i="8"/>
  <c r="CA4" i="8"/>
  <c r="CB4" i="8"/>
  <c r="BX4" i="8"/>
  <c r="BY4" i="8"/>
  <c r="BT4" i="8"/>
  <c r="BU4" i="8"/>
  <c r="BV4" i="8"/>
  <c r="BQ4" i="8"/>
  <c r="BR4" i="8"/>
  <c r="BS4" i="8"/>
  <c r="BN4" i="8"/>
  <c r="BO4" i="8"/>
  <c r="BP4" i="8"/>
  <c r="BZ3" i="8"/>
  <c r="BZ41" i="8" s="1"/>
  <c r="CA3" i="8"/>
  <c r="CB3" i="8"/>
  <c r="BX3" i="8"/>
  <c r="BY3" i="8"/>
  <c r="BT3" i="8"/>
  <c r="BU3" i="8"/>
  <c r="BV3" i="8"/>
  <c r="BQ3" i="8"/>
  <c r="BR3" i="8"/>
  <c r="BS3" i="8"/>
  <c r="BN3" i="8"/>
  <c r="BO3" i="8"/>
  <c r="BP3" i="8"/>
  <c r="Y39" i="8"/>
  <c r="Y2" i="8"/>
  <c r="Y165" i="8"/>
  <c r="X165" i="8"/>
  <c r="W165" i="8"/>
  <c r="V165" i="8"/>
  <c r="U165" i="8"/>
  <c r="Y164" i="8"/>
  <c r="X164" i="8"/>
  <c r="W164" i="8"/>
  <c r="V164" i="8"/>
  <c r="U164" i="8"/>
  <c r="Y163" i="8"/>
  <c r="X163" i="8"/>
  <c r="W163" i="8"/>
  <c r="V163" i="8"/>
  <c r="U163" i="8"/>
  <c r="Y162" i="8"/>
  <c r="X162" i="8"/>
  <c r="W162" i="8"/>
  <c r="V162" i="8"/>
  <c r="U162" i="8"/>
  <c r="Y161" i="8"/>
  <c r="X161" i="8"/>
  <c r="W161" i="8"/>
  <c r="V161" i="8"/>
  <c r="U161" i="8"/>
  <c r="Y160" i="8"/>
  <c r="X160" i="8"/>
  <c r="W160" i="8"/>
  <c r="V160" i="8"/>
  <c r="U160" i="8"/>
  <c r="Y159" i="8"/>
  <c r="X159" i="8"/>
  <c r="W159" i="8"/>
  <c r="V159" i="8"/>
  <c r="U159" i="8"/>
  <c r="Y158" i="8"/>
  <c r="X158" i="8"/>
  <c r="W158" i="8"/>
  <c r="V158" i="8"/>
  <c r="U158" i="8"/>
  <c r="Y157" i="8"/>
  <c r="X157" i="8"/>
  <c r="W157" i="8"/>
  <c r="V157" i="8"/>
  <c r="U157" i="8"/>
  <c r="Y156" i="8"/>
  <c r="X156" i="8"/>
  <c r="W156" i="8"/>
  <c r="V156" i="8"/>
  <c r="U156" i="8"/>
  <c r="Y155" i="8"/>
  <c r="X155" i="8"/>
  <c r="W155" i="8"/>
  <c r="V155" i="8"/>
  <c r="U155" i="8"/>
  <c r="Y154" i="8"/>
  <c r="X154" i="8"/>
  <c r="W154" i="8"/>
  <c r="V154" i="8"/>
  <c r="U154" i="8"/>
  <c r="Y153" i="8"/>
  <c r="X153" i="8"/>
  <c r="W153" i="8"/>
  <c r="V153" i="8"/>
  <c r="U153" i="8"/>
  <c r="Y152" i="8"/>
  <c r="X152" i="8"/>
  <c r="W152" i="8"/>
  <c r="V152" i="8"/>
  <c r="U152" i="8"/>
  <c r="Y151" i="8"/>
  <c r="X151" i="8"/>
  <c r="W151" i="8"/>
  <c r="V151" i="8"/>
  <c r="U151" i="8"/>
  <c r="Y150" i="8"/>
  <c r="X150" i="8"/>
  <c r="W150" i="8"/>
  <c r="V150" i="8"/>
  <c r="U150" i="8"/>
  <c r="Y149" i="8"/>
  <c r="X149" i="8"/>
  <c r="W149" i="8"/>
  <c r="V149" i="8"/>
  <c r="U149" i="8"/>
  <c r="Y148" i="8"/>
  <c r="X148" i="8"/>
  <c r="W148" i="8"/>
  <c r="V148" i="8"/>
  <c r="U148" i="8"/>
  <c r="Y147" i="8"/>
  <c r="X147" i="8"/>
  <c r="W147" i="8"/>
  <c r="V147" i="8"/>
  <c r="U147" i="8"/>
  <c r="Y146" i="8"/>
  <c r="X146" i="8"/>
  <c r="W146" i="8"/>
  <c r="V146" i="8"/>
  <c r="U146" i="8"/>
  <c r="Y145" i="8"/>
  <c r="X145" i="8"/>
  <c r="W145" i="8"/>
  <c r="V145" i="8"/>
  <c r="U145" i="8"/>
  <c r="Y144" i="8"/>
  <c r="X144" i="8"/>
  <c r="W144" i="8"/>
  <c r="V144" i="8"/>
  <c r="U144" i="8"/>
  <c r="Y143" i="8"/>
  <c r="X143" i="8"/>
  <c r="W143" i="8"/>
  <c r="V143" i="8"/>
  <c r="U143" i="8"/>
  <c r="Y142" i="8"/>
  <c r="X142" i="8"/>
  <c r="W142" i="8"/>
  <c r="V142" i="8"/>
  <c r="U142" i="8"/>
  <c r="Y141" i="8"/>
  <c r="X141" i="8"/>
  <c r="W141" i="8"/>
  <c r="V141" i="8"/>
  <c r="U141" i="8"/>
  <c r="Y140" i="8"/>
  <c r="X140" i="8"/>
  <c r="W140" i="8"/>
  <c r="V140" i="8"/>
  <c r="U140" i="8"/>
  <c r="Y139" i="8"/>
  <c r="X139" i="8"/>
  <c r="W139" i="8"/>
  <c r="V139" i="8"/>
  <c r="U139" i="8"/>
  <c r="Y138" i="8"/>
  <c r="X138" i="8"/>
  <c r="W138" i="8"/>
  <c r="V138" i="8"/>
  <c r="U138" i="8"/>
  <c r="Y137" i="8"/>
  <c r="X137" i="8"/>
  <c r="W137" i="8"/>
  <c r="V137" i="8"/>
  <c r="U137" i="8"/>
  <c r="Y136" i="8"/>
  <c r="X136" i="8"/>
  <c r="W136" i="8"/>
  <c r="V136" i="8"/>
  <c r="U136" i="8"/>
  <c r="Y135" i="8"/>
  <c r="X135" i="8"/>
  <c r="W135" i="8"/>
  <c r="V135" i="8"/>
  <c r="U135" i="8"/>
  <c r="Y134" i="8"/>
  <c r="X134" i="8"/>
  <c r="W134" i="8"/>
  <c r="V134" i="8"/>
  <c r="U134" i="8"/>
  <c r="Y133" i="8"/>
  <c r="X133" i="8"/>
  <c r="W133" i="8"/>
  <c r="V133" i="8"/>
  <c r="U133" i="8"/>
  <c r="Y132" i="8"/>
  <c r="X132" i="8"/>
  <c r="W132" i="8"/>
  <c r="V132" i="8"/>
  <c r="U132" i="8"/>
  <c r="Y131" i="8"/>
  <c r="X131" i="8"/>
  <c r="W131" i="8"/>
  <c r="V131" i="8"/>
  <c r="U131" i="8"/>
  <c r="Y130" i="8"/>
  <c r="X130" i="8"/>
  <c r="W130" i="8"/>
  <c r="V130" i="8"/>
  <c r="U130" i="8"/>
  <c r="Y129" i="8"/>
  <c r="X129" i="8"/>
  <c r="W129" i="8"/>
  <c r="V129" i="8"/>
  <c r="U129" i="8"/>
  <c r="Y128" i="8"/>
  <c r="X128" i="8"/>
  <c r="W128" i="8"/>
  <c r="V128" i="8"/>
  <c r="X123" i="8"/>
  <c r="W123" i="8"/>
  <c r="V123" i="8"/>
  <c r="U123" i="8"/>
  <c r="Y122" i="8"/>
  <c r="X122" i="8"/>
  <c r="W122" i="8"/>
  <c r="V122" i="8"/>
  <c r="U122" i="8"/>
  <c r="Y121" i="8"/>
  <c r="X121" i="8"/>
  <c r="W121" i="8"/>
  <c r="V121" i="8"/>
  <c r="U121" i="8"/>
  <c r="Y120" i="8"/>
  <c r="X120" i="8"/>
  <c r="W120" i="8"/>
  <c r="V120" i="8"/>
  <c r="U120" i="8"/>
  <c r="Y119" i="8"/>
  <c r="X119" i="8"/>
  <c r="W119" i="8"/>
  <c r="V119" i="8"/>
  <c r="U119" i="8"/>
  <c r="Y118" i="8"/>
  <c r="X118" i="8"/>
  <c r="W118" i="8"/>
  <c r="V118" i="8"/>
  <c r="U118" i="8"/>
  <c r="Y117" i="8"/>
  <c r="X117" i="8"/>
  <c r="W117" i="8"/>
  <c r="V117" i="8"/>
  <c r="U117" i="8"/>
  <c r="Y116" i="8"/>
  <c r="X116" i="8"/>
  <c r="W116" i="8"/>
  <c r="V116" i="8"/>
  <c r="U116" i="8"/>
  <c r="Y115" i="8"/>
  <c r="X115" i="8"/>
  <c r="W115" i="8"/>
  <c r="V115" i="8"/>
  <c r="U115" i="8"/>
  <c r="Y114" i="8"/>
  <c r="X114" i="8"/>
  <c r="W114" i="8"/>
  <c r="V114" i="8"/>
  <c r="U114" i="8"/>
  <c r="Y113" i="8"/>
  <c r="X113" i="8"/>
  <c r="W113" i="8"/>
  <c r="V113" i="8"/>
  <c r="U113" i="8"/>
  <c r="Y112" i="8"/>
  <c r="X112" i="8"/>
  <c r="W112" i="8"/>
  <c r="V112" i="8"/>
  <c r="U112" i="8"/>
  <c r="Y111" i="8"/>
  <c r="X111" i="8"/>
  <c r="W111" i="8"/>
  <c r="V111" i="8"/>
  <c r="U111" i="8"/>
  <c r="Y110" i="8"/>
  <c r="X110" i="8"/>
  <c r="W110" i="8"/>
  <c r="V110" i="8"/>
  <c r="U110" i="8"/>
  <c r="Y109" i="8"/>
  <c r="X109" i="8"/>
  <c r="W109" i="8"/>
  <c r="V109" i="8"/>
  <c r="U109" i="8"/>
  <c r="Y108" i="8"/>
  <c r="X108" i="8"/>
  <c r="W108" i="8"/>
  <c r="V108" i="8"/>
  <c r="U108" i="8"/>
  <c r="Y107" i="8"/>
  <c r="X107" i="8"/>
  <c r="W107" i="8"/>
  <c r="V107" i="8"/>
  <c r="U107" i="8"/>
  <c r="Y106" i="8"/>
  <c r="X106" i="8"/>
  <c r="W106" i="8"/>
  <c r="V106" i="8"/>
  <c r="U106" i="8"/>
  <c r="Y105" i="8"/>
  <c r="X105" i="8"/>
  <c r="W105" i="8"/>
  <c r="V105" i="8"/>
  <c r="U105" i="8"/>
  <c r="Y104" i="8"/>
  <c r="X104" i="8"/>
  <c r="W104" i="8"/>
  <c r="V104" i="8"/>
  <c r="U104" i="8"/>
  <c r="Y103" i="8"/>
  <c r="X103" i="8"/>
  <c r="W103" i="8"/>
  <c r="V103" i="8"/>
  <c r="U103" i="8"/>
  <c r="Y102" i="8"/>
  <c r="X102" i="8"/>
  <c r="W102" i="8"/>
  <c r="V102" i="8"/>
  <c r="U102" i="8"/>
  <c r="Y101" i="8"/>
  <c r="X101" i="8"/>
  <c r="W101" i="8"/>
  <c r="V101" i="8"/>
  <c r="U101" i="8"/>
  <c r="Y100" i="8"/>
  <c r="X100" i="8"/>
  <c r="W100" i="8"/>
  <c r="V100" i="8"/>
  <c r="U100" i="8"/>
  <c r="Y99" i="8"/>
  <c r="X99" i="8"/>
  <c r="W99" i="8"/>
  <c r="V99" i="8"/>
  <c r="U99" i="8"/>
  <c r="Y98" i="8"/>
  <c r="X98" i="8"/>
  <c r="W98" i="8"/>
  <c r="V98" i="8"/>
  <c r="U98" i="8"/>
  <c r="Y97" i="8"/>
  <c r="X97" i="8"/>
  <c r="W97" i="8"/>
  <c r="V97" i="8"/>
  <c r="U97" i="8"/>
  <c r="Y96" i="8"/>
  <c r="X96" i="8"/>
  <c r="W96" i="8"/>
  <c r="V96" i="8"/>
  <c r="U96" i="8"/>
  <c r="Y95" i="8"/>
  <c r="X95" i="8"/>
  <c r="W95" i="8"/>
  <c r="V95" i="8"/>
  <c r="U95" i="8"/>
  <c r="Y94" i="8"/>
  <c r="X94" i="8"/>
  <c r="W94" i="8"/>
  <c r="V94" i="8"/>
  <c r="U94" i="8"/>
  <c r="Y93" i="8"/>
  <c r="X93" i="8"/>
  <c r="W93" i="8"/>
  <c r="V93" i="8"/>
  <c r="U93" i="8"/>
  <c r="Y92" i="8"/>
  <c r="X92" i="8"/>
  <c r="W92" i="8"/>
  <c r="V92" i="8"/>
  <c r="U92" i="8"/>
  <c r="Y91" i="8"/>
  <c r="X91" i="8"/>
  <c r="W91" i="8"/>
  <c r="V91" i="8"/>
  <c r="U91" i="8"/>
  <c r="Y90" i="8"/>
  <c r="X90" i="8"/>
  <c r="W90" i="8"/>
  <c r="V90" i="8"/>
  <c r="U90" i="8"/>
  <c r="Y89" i="8"/>
  <c r="X89" i="8"/>
  <c r="W89" i="8"/>
  <c r="V89" i="8"/>
  <c r="U89" i="8"/>
  <c r="Y88" i="8"/>
  <c r="X88" i="8"/>
  <c r="W88" i="8"/>
  <c r="V88" i="8"/>
  <c r="U88" i="8"/>
  <c r="Y87" i="8"/>
  <c r="X87" i="8"/>
  <c r="W87" i="8"/>
  <c r="V87" i="8"/>
  <c r="U87" i="8"/>
  <c r="X86" i="8"/>
  <c r="W86" i="8"/>
  <c r="V86" i="8"/>
  <c r="Y81" i="8"/>
  <c r="X81" i="8"/>
  <c r="W81" i="8"/>
  <c r="V81" i="8"/>
  <c r="U81" i="8"/>
  <c r="Y80" i="8"/>
  <c r="X80" i="8"/>
  <c r="W80" i="8"/>
  <c r="V80" i="8"/>
  <c r="U80" i="8"/>
  <c r="Y79" i="8"/>
  <c r="X79" i="8"/>
  <c r="W79" i="8"/>
  <c r="V79" i="8"/>
  <c r="U79" i="8"/>
  <c r="Y78" i="8"/>
  <c r="X78" i="8"/>
  <c r="W78" i="8"/>
  <c r="V78" i="8"/>
  <c r="U78" i="8"/>
  <c r="Y77" i="8"/>
  <c r="X77" i="8"/>
  <c r="W77" i="8"/>
  <c r="V77" i="8"/>
  <c r="U77" i="8"/>
  <c r="Y76" i="8"/>
  <c r="X76" i="8"/>
  <c r="W76" i="8"/>
  <c r="V76" i="8"/>
  <c r="U76" i="8"/>
  <c r="Y75" i="8"/>
  <c r="X75" i="8"/>
  <c r="W75" i="8"/>
  <c r="V75" i="8"/>
  <c r="U75" i="8"/>
  <c r="Y74" i="8"/>
  <c r="X74" i="8"/>
  <c r="W74" i="8"/>
  <c r="V74" i="8"/>
  <c r="U74" i="8"/>
  <c r="Y73" i="8"/>
  <c r="X73" i="8"/>
  <c r="W73" i="8"/>
  <c r="V73" i="8"/>
  <c r="U73" i="8"/>
  <c r="Y72" i="8"/>
  <c r="X72" i="8"/>
  <c r="W72" i="8"/>
  <c r="V72" i="8"/>
  <c r="U72" i="8"/>
  <c r="Y71" i="8"/>
  <c r="X71" i="8"/>
  <c r="W71" i="8"/>
  <c r="V71" i="8"/>
  <c r="U71" i="8"/>
  <c r="Y70" i="8"/>
  <c r="X70" i="8"/>
  <c r="W70" i="8"/>
  <c r="V70" i="8"/>
  <c r="U70" i="8"/>
  <c r="Y69" i="8"/>
  <c r="X69" i="8"/>
  <c r="W69" i="8"/>
  <c r="V69" i="8"/>
  <c r="U69" i="8"/>
  <c r="Y68" i="8"/>
  <c r="X68" i="8"/>
  <c r="W68" i="8"/>
  <c r="V68" i="8"/>
  <c r="U68" i="8"/>
  <c r="Y67" i="8"/>
  <c r="X67" i="8"/>
  <c r="W67" i="8"/>
  <c r="V67" i="8"/>
  <c r="U67" i="8"/>
  <c r="Y66" i="8"/>
  <c r="X66" i="8"/>
  <c r="W66" i="8"/>
  <c r="V66" i="8"/>
  <c r="U66" i="8"/>
  <c r="Y65" i="8"/>
  <c r="X65" i="8"/>
  <c r="W65" i="8"/>
  <c r="V65" i="8"/>
  <c r="U65" i="8"/>
  <c r="Y64" i="8"/>
  <c r="X64" i="8"/>
  <c r="W64" i="8"/>
  <c r="V64" i="8"/>
  <c r="U64" i="8"/>
  <c r="Y63" i="8"/>
  <c r="X63" i="8"/>
  <c r="W63" i="8"/>
  <c r="V63" i="8"/>
  <c r="U63" i="8"/>
  <c r="Y62" i="8"/>
  <c r="X62" i="8"/>
  <c r="W62" i="8"/>
  <c r="V62" i="8"/>
  <c r="U62" i="8"/>
  <c r="Y61" i="8"/>
  <c r="X61" i="8"/>
  <c r="W61" i="8"/>
  <c r="V61" i="8"/>
  <c r="U61" i="8"/>
  <c r="Y60" i="8"/>
  <c r="X60" i="8"/>
  <c r="W60" i="8"/>
  <c r="V60" i="8"/>
  <c r="U60" i="8"/>
  <c r="Y59" i="8"/>
  <c r="X59" i="8"/>
  <c r="W59" i="8"/>
  <c r="V59" i="8"/>
  <c r="U59" i="8"/>
  <c r="Y58" i="8"/>
  <c r="X58" i="8"/>
  <c r="W58" i="8"/>
  <c r="V58" i="8"/>
  <c r="U58" i="8"/>
  <c r="Y57" i="8"/>
  <c r="X57" i="8"/>
  <c r="W57" i="8"/>
  <c r="V57" i="8"/>
  <c r="U57" i="8"/>
  <c r="Y56" i="8"/>
  <c r="X56" i="8"/>
  <c r="W56" i="8"/>
  <c r="V56" i="8"/>
  <c r="U56" i="8"/>
  <c r="Y55" i="8"/>
  <c r="X55" i="8"/>
  <c r="W55" i="8"/>
  <c r="V55" i="8"/>
  <c r="U55" i="8"/>
  <c r="Y54" i="8"/>
  <c r="X54" i="8"/>
  <c r="W54" i="8"/>
  <c r="V54" i="8"/>
  <c r="U54" i="8"/>
  <c r="Y53" i="8"/>
  <c r="X53" i="8"/>
  <c r="W53" i="8"/>
  <c r="V53" i="8"/>
  <c r="U53" i="8"/>
  <c r="Y52" i="8"/>
  <c r="X52" i="8"/>
  <c r="W52" i="8"/>
  <c r="V52" i="8"/>
  <c r="U52" i="8"/>
  <c r="Y51" i="8"/>
  <c r="X51" i="8"/>
  <c r="W51" i="8"/>
  <c r="V51" i="8"/>
  <c r="U51" i="8"/>
  <c r="Y50" i="8"/>
  <c r="X50" i="8"/>
  <c r="W50" i="8"/>
  <c r="V50" i="8"/>
  <c r="U50" i="8"/>
  <c r="Y49" i="8"/>
  <c r="X49" i="8"/>
  <c r="W49" i="8"/>
  <c r="V49" i="8"/>
  <c r="U49" i="8"/>
  <c r="Y48" i="8"/>
  <c r="X48" i="8"/>
  <c r="W48" i="8"/>
  <c r="V48" i="8"/>
  <c r="U48" i="8"/>
  <c r="Y47" i="8"/>
  <c r="X47" i="8"/>
  <c r="W47" i="8"/>
  <c r="V47" i="8"/>
  <c r="U47" i="8"/>
  <c r="Y46" i="8"/>
  <c r="X46" i="8"/>
  <c r="W46" i="8"/>
  <c r="V46" i="8"/>
  <c r="U46" i="8"/>
  <c r="Y45" i="8"/>
  <c r="X45" i="8"/>
  <c r="W45" i="8"/>
  <c r="V45" i="8"/>
  <c r="U45" i="8"/>
  <c r="Y44" i="8"/>
  <c r="X44" i="8"/>
  <c r="W44" i="8"/>
  <c r="V44" i="8"/>
  <c r="U44" i="8"/>
  <c r="U3" i="8"/>
  <c r="V3" i="8"/>
  <c r="W3" i="8"/>
  <c r="X3" i="8"/>
  <c r="Y3" i="8"/>
  <c r="U4" i="8"/>
  <c r="V4" i="8"/>
  <c r="W4" i="8"/>
  <c r="X4" i="8"/>
  <c r="Y4" i="8"/>
  <c r="U5" i="8"/>
  <c r="V5" i="8"/>
  <c r="W5" i="8"/>
  <c r="X5" i="8"/>
  <c r="Y5" i="8"/>
  <c r="U6" i="8"/>
  <c r="V6" i="8"/>
  <c r="W6" i="8"/>
  <c r="X6" i="8"/>
  <c r="Y6" i="8"/>
  <c r="U7" i="8"/>
  <c r="V7" i="8"/>
  <c r="W7" i="8"/>
  <c r="X7" i="8"/>
  <c r="Y7" i="8"/>
  <c r="U8" i="8"/>
  <c r="V8" i="8"/>
  <c r="W8" i="8"/>
  <c r="X8" i="8"/>
  <c r="Y8" i="8"/>
  <c r="U9" i="8"/>
  <c r="V9" i="8"/>
  <c r="W9" i="8"/>
  <c r="X9" i="8"/>
  <c r="Y9" i="8"/>
  <c r="U10" i="8"/>
  <c r="V10" i="8"/>
  <c r="W10" i="8"/>
  <c r="X10" i="8"/>
  <c r="Y10" i="8"/>
  <c r="U11" i="8"/>
  <c r="V11" i="8"/>
  <c r="W11" i="8"/>
  <c r="X11" i="8"/>
  <c r="Y11" i="8"/>
  <c r="U12" i="8"/>
  <c r="V12" i="8"/>
  <c r="W12" i="8"/>
  <c r="X12" i="8"/>
  <c r="Y12" i="8"/>
  <c r="U13" i="8"/>
  <c r="V13" i="8"/>
  <c r="W13" i="8"/>
  <c r="X13" i="8"/>
  <c r="Y13" i="8"/>
  <c r="U14" i="8"/>
  <c r="V14" i="8"/>
  <c r="W14" i="8"/>
  <c r="X14" i="8"/>
  <c r="Y14" i="8"/>
  <c r="U15" i="8"/>
  <c r="V15" i="8"/>
  <c r="W15" i="8"/>
  <c r="X15" i="8"/>
  <c r="Y15" i="8"/>
  <c r="U16" i="8"/>
  <c r="V16" i="8"/>
  <c r="W16" i="8"/>
  <c r="X16" i="8"/>
  <c r="Y16" i="8"/>
  <c r="U17" i="8"/>
  <c r="V17" i="8"/>
  <c r="W17" i="8"/>
  <c r="X17" i="8"/>
  <c r="Y17" i="8"/>
  <c r="U18" i="8"/>
  <c r="V18" i="8"/>
  <c r="W18" i="8"/>
  <c r="X18" i="8"/>
  <c r="Y18" i="8"/>
  <c r="U19" i="8"/>
  <c r="V19" i="8"/>
  <c r="W19" i="8"/>
  <c r="X19" i="8"/>
  <c r="Y19" i="8"/>
  <c r="U20" i="8"/>
  <c r="V20" i="8"/>
  <c r="W20" i="8"/>
  <c r="X20" i="8"/>
  <c r="Y20" i="8"/>
  <c r="U21" i="8"/>
  <c r="V21" i="8"/>
  <c r="W21" i="8"/>
  <c r="X21" i="8"/>
  <c r="Y21" i="8"/>
  <c r="U22" i="8"/>
  <c r="V22" i="8"/>
  <c r="W22" i="8"/>
  <c r="X22" i="8"/>
  <c r="Y22" i="8"/>
  <c r="U23" i="8"/>
  <c r="V23" i="8"/>
  <c r="W23" i="8"/>
  <c r="X23" i="8"/>
  <c r="Y23" i="8"/>
  <c r="U24" i="8"/>
  <c r="V24" i="8"/>
  <c r="W24" i="8"/>
  <c r="X24" i="8"/>
  <c r="Y24" i="8"/>
  <c r="U25" i="8"/>
  <c r="V25" i="8"/>
  <c r="W25" i="8"/>
  <c r="X25" i="8"/>
  <c r="Y25" i="8"/>
  <c r="U26" i="8"/>
  <c r="V26" i="8"/>
  <c r="W26" i="8"/>
  <c r="X26" i="8"/>
  <c r="Y26" i="8"/>
  <c r="U27" i="8"/>
  <c r="V27" i="8"/>
  <c r="W27" i="8"/>
  <c r="X27" i="8"/>
  <c r="Y27" i="8"/>
  <c r="U28" i="8"/>
  <c r="V28" i="8"/>
  <c r="W28" i="8"/>
  <c r="X28" i="8"/>
  <c r="Y28" i="8"/>
  <c r="U29" i="8"/>
  <c r="V29" i="8"/>
  <c r="W29" i="8"/>
  <c r="X29" i="8"/>
  <c r="Y29" i="8"/>
  <c r="U30" i="8"/>
  <c r="V30" i="8"/>
  <c r="W30" i="8"/>
  <c r="X30" i="8"/>
  <c r="Y30" i="8"/>
  <c r="U31" i="8"/>
  <c r="V31" i="8"/>
  <c r="W31" i="8"/>
  <c r="X31" i="8"/>
  <c r="Y31" i="8"/>
  <c r="U32" i="8"/>
  <c r="V32" i="8"/>
  <c r="W32" i="8"/>
  <c r="X32" i="8"/>
  <c r="Y32" i="8"/>
  <c r="U33" i="8"/>
  <c r="V33" i="8"/>
  <c r="W33" i="8"/>
  <c r="X33" i="8"/>
  <c r="Y33" i="8"/>
  <c r="U34" i="8"/>
  <c r="V34" i="8"/>
  <c r="W34" i="8"/>
  <c r="X34" i="8"/>
  <c r="Y34" i="8"/>
  <c r="U35" i="8"/>
  <c r="V35" i="8"/>
  <c r="W35" i="8"/>
  <c r="X35" i="8"/>
  <c r="Y35" i="8"/>
  <c r="U36" i="8"/>
  <c r="V36" i="8"/>
  <c r="W36" i="8"/>
  <c r="X36" i="8"/>
  <c r="Y36" i="8"/>
  <c r="U37" i="8"/>
  <c r="V37" i="8"/>
  <c r="W37" i="8"/>
  <c r="X37" i="8"/>
  <c r="Y37" i="8"/>
  <c r="U38" i="8"/>
  <c r="V38" i="8"/>
  <c r="W38" i="8"/>
  <c r="X38" i="8"/>
  <c r="Y38" i="8"/>
  <c r="U39" i="8"/>
  <c r="V39" i="8"/>
  <c r="W39" i="8"/>
  <c r="X39" i="8"/>
  <c r="X2" i="8"/>
  <c r="W2" i="8"/>
  <c r="V2" i="8"/>
  <c r="Y173" i="3"/>
  <c r="X173" i="3"/>
  <c r="W173" i="3"/>
  <c r="V173" i="3"/>
  <c r="U173" i="3"/>
  <c r="Y172" i="3"/>
  <c r="X172" i="3"/>
  <c r="W172" i="3"/>
  <c r="V172" i="3"/>
  <c r="U172" i="3"/>
  <c r="Y171" i="3"/>
  <c r="X171" i="3"/>
  <c r="W171" i="3"/>
  <c r="V171" i="3"/>
  <c r="U171" i="3"/>
  <c r="Y170" i="3"/>
  <c r="X170" i="3"/>
  <c r="W170" i="3"/>
  <c r="V170" i="3"/>
  <c r="U170" i="3"/>
  <c r="Y169" i="3"/>
  <c r="X169" i="3"/>
  <c r="W169" i="3"/>
  <c r="V169" i="3"/>
  <c r="U169" i="3"/>
  <c r="Y168" i="3"/>
  <c r="X168" i="3"/>
  <c r="W168" i="3"/>
  <c r="V168" i="3"/>
  <c r="U168" i="3"/>
  <c r="Y167" i="3"/>
  <c r="X167" i="3"/>
  <c r="W167" i="3"/>
  <c r="V167" i="3"/>
  <c r="U167" i="3"/>
  <c r="Y166" i="3"/>
  <c r="X166" i="3"/>
  <c r="W166" i="3"/>
  <c r="V166" i="3"/>
  <c r="U166" i="3"/>
  <c r="Y165" i="3"/>
  <c r="X165" i="3"/>
  <c r="W165" i="3"/>
  <c r="V165" i="3"/>
  <c r="U165" i="3"/>
  <c r="Y164" i="3"/>
  <c r="X164" i="3"/>
  <c r="W164" i="3"/>
  <c r="V164" i="3"/>
  <c r="U164" i="3"/>
  <c r="Y163" i="3"/>
  <c r="X163" i="3"/>
  <c r="W163" i="3"/>
  <c r="V163" i="3"/>
  <c r="U163" i="3"/>
  <c r="Y162" i="3"/>
  <c r="X162" i="3"/>
  <c r="W162" i="3"/>
  <c r="V162" i="3"/>
  <c r="U162" i="3"/>
  <c r="Y161" i="3"/>
  <c r="X161" i="3"/>
  <c r="W161" i="3"/>
  <c r="V161" i="3"/>
  <c r="U161" i="3"/>
  <c r="Y160" i="3"/>
  <c r="X160" i="3"/>
  <c r="W160" i="3"/>
  <c r="V160" i="3"/>
  <c r="U160" i="3"/>
  <c r="Y159" i="3"/>
  <c r="X159" i="3"/>
  <c r="W159" i="3"/>
  <c r="V159" i="3"/>
  <c r="U159" i="3"/>
  <c r="Y158" i="3"/>
  <c r="X158" i="3"/>
  <c r="W158" i="3"/>
  <c r="V158" i="3"/>
  <c r="U158" i="3"/>
  <c r="Y157" i="3"/>
  <c r="X157" i="3"/>
  <c r="W157" i="3"/>
  <c r="V157" i="3"/>
  <c r="U157" i="3"/>
  <c r="Y156" i="3"/>
  <c r="X156" i="3"/>
  <c r="W156" i="3"/>
  <c r="V156" i="3"/>
  <c r="U156" i="3"/>
  <c r="Y155" i="3"/>
  <c r="X155" i="3"/>
  <c r="W155" i="3"/>
  <c r="V155" i="3"/>
  <c r="U155" i="3"/>
  <c r="Y154" i="3"/>
  <c r="X154" i="3"/>
  <c r="W154" i="3"/>
  <c r="V154" i="3"/>
  <c r="U154" i="3"/>
  <c r="Y153" i="3"/>
  <c r="X153" i="3"/>
  <c r="W153" i="3"/>
  <c r="V153" i="3"/>
  <c r="U153" i="3"/>
  <c r="Y152" i="3"/>
  <c r="X152" i="3"/>
  <c r="W152" i="3"/>
  <c r="V152" i="3"/>
  <c r="U152" i="3"/>
  <c r="Y151" i="3"/>
  <c r="X151" i="3"/>
  <c r="W151" i="3"/>
  <c r="V151" i="3"/>
  <c r="U151" i="3"/>
  <c r="Y150" i="3"/>
  <c r="X150" i="3"/>
  <c r="W150" i="3"/>
  <c r="V150" i="3"/>
  <c r="U150" i="3"/>
  <c r="Y149" i="3"/>
  <c r="X149" i="3"/>
  <c r="W149" i="3"/>
  <c r="V149" i="3"/>
  <c r="U149" i="3"/>
  <c r="Y148" i="3"/>
  <c r="X148" i="3"/>
  <c r="W148" i="3"/>
  <c r="V148" i="3"/>
  <c r="U148" i="3"/>
  <c r="Y147" i="3"/>
  <c r="X147" i="3"/>
  <c r="W147" i="3"/>
  <c r="V147" i="3"/>
  <c r="U147" i="3"/>
  <c r="Y146" i="3"/>
  <c r="X146" i="3"/>
  <c r="W146" i="3"/>
  <c r="V146" i="3"/>
  <c r="U146" i="3"/>
  <c r="Y145" i="3"/>
  <c r="X145" i="3"/>
  <c r="W145" i="3"/>
  <c r="V145" i="3"/>
  <c r="U145" i="3"/>
  <c r="Y144" i="3"/>
  <c r="X144" i="3"/>
  <c r="W144" i="3"/>
  <c r="V144" i="3"/>
  <c r="U144" i="3"/>
  <c r="Y143" i="3"/>
  <c r="X143" i="3"/>
  <c r="W143" i="3"/>
  <c r="V143" i="3"/>
  <c r="U143" i="3"/>
  <c r="Y142" i="3"/>
  <c r="X142" i="3"/>
  <c r="W142" i="3"/>
  <c r="V142" i="3"/>
  <c r="U142" i="3"/>
  <c r="Y141" i="3"/>
  <c r="X141" i="3"/>
  <c r="W141" i="3"/>
  <c r="V141" i="3"/>
  <c r="U141" i="3"/>
  <c r="Y140" i="3"/>
  <c r="X140" i="3"/>
  <c r="W140" i="3"/>
  <c r="V140" i="3"/>
  <c r="U140" i="3"/>
  <c r="Y139" i="3"/>
  <c r="X139" i="3"/>
  <c r="W139" i="3"/>
  <c r="V139" i="3"/>
  <c r="U139" i="3"/>
  <c r="Y138" i="3"/>
  <c r="X138" i="3"/>
  <c r="W138" i="3"/>
  <c r="V138" i="3"/>
  <c r="U138" i="3"/>
  <c r="Y137" i="3"/>
  <c r="X137" i="3"/>
  <c r="W137" i="3"/>
  <c r="V137" i="3"/>
  <c r="U137" i="3"/>
  <c r="Y136" i="3"/>
  <c r="X136" i="3"/>
  <c r="W136" i="3"/>
  <c r="V136" i="3"/>
  <c r="U136" i="3"/>
  <c r="Y135" i="3"/>
  <c r="X135" i="3"/>
  <c r="W135" i="3"/>
  <c r="V135" i="3"/>
  <c r="U135" i="3"/>
  <c r="Y134" i="3"/>
  <c r="X134" i="3"/>
  <c r="W134" i="3"/>
  <c r="V134" i="3"/>
  <c r="U134" i="3"/>
  <c r="Y129" i="3"/>
  <c r="X129" i="3"/>
  <c r="W129" i="3"/>
  <c r="V129" i="3"/>
  <c r="U129" i="3"/>
  <c r="Y128" i="3"/>
  <c r="X128" i="3"/>
  <c r="W128" i="3"/>
  <c r="V128" i="3"/>
  <c r="U128" i="3"/>
  <c r="Y127" i="3"/>
  <c r="X127" i="3"/>
  <c r="W127" i="3"/>
  <c r="V127" i="3"/>
  <c r="U127" i="3"/>
  <c r="Y126" i="3"/>
  <c r="X126" i="3"/>
  <c r="W126" i="3"/>
  <c r="V126" i="3"/>
  <c r="U126" i="3"/>
  <c r="Y125" i="3"/>
  <c r="X125" i="3"/>
  <c r="W125" i="3"/>
  <c r="V125" i="3"/>
  <c r="U125" i="3"/>
  <c r="Y124" i="3"/>
  <c r="X124" i="3"/>
  <c r="W124" i="3"/>
  <c r="V124" i="3"/>
  <c r="U124" i="3"/>
  <c r="Y123" i="3"/>
  <c r="X123" i="3"/>
  <c r="W123" i="3"/>
  <c r="V123" i="3"/>
  <c r="U123" i="3"/>
  <c r="Y122" i="3"/>
  <c r="X122" i="3"/>
  <c r="W122" i="3"/>
  <c r="V122" i="3"/>
  <c r="U122" i="3"/>
  <c r="Y121" i="3"/>
  <c r="X121" i="3"/>
  <c r="W121" i="3"/>
  <c r="V121" i="3"/>
  <c r="U121" i="3"/>
  <c r="Y120" i="3"/>
  <c r="X120" i="3"/>
  <c r="W120" i="3"/>
  <c r="V120" i="3"/>
  <c r="U120" i="3"/>
  <c r="Y119" i="3"/>
  <c r="X119" i="3"/>
  <c r="W119" i="3"/>
  <c r="V119" i="3"/>
  <c r="U119" i="3"/>
  <c r="Y118" i="3"/>
  <c r="X118" i="3"/>
  <c r="W118" i="3"/>
  <c r="V118" i="3"/>
  <c r="U118" i="3"/>
  <c r="Y117" i="3"/>
  <c r="X117" i="3"/>
  <c r="W117" i="3"/>
  <c r="V117" i="3"/>
  <c r="U117" i="3"/>
  <c r="Y116" i="3"/>
  <c r="X116" i="3"/>
  <c r="W116" i="3"/>
  <c r="V116" i="3"/>
  <c r="U116" i="3"/>
  <c r="Y115" i="3"/>
  <c r="X115" i="3"/>
  <c r="W115" i="3"/>
  <c r="V115" i="3"/>
  <c r="U115" i="3"/>
  <c r="Y114" i="3"/>
  <c r="X114" i="3"/>
  <c r="W114" i="3"/>
  <c r="V114" i="3"/>
  <c r="U114" i="3"/>
  <c r="Y113" i="3"/>
  <c r="X113" i="3"/>
  <c r="W113" i="3"/>
  <c r="V113" i="3"/>
  <c r="U113" i="3"/>
  <c r="Y112" i="3"/>
  <c r="X112" i="3"/>
  <c r="W112" i="3"/>
  <c r="V112" i="3"/>
  <c r="U112" i="3"/>
  <c r="Y111" i="3"/>
  <c r="X111" i="3"/>
  <c r="W111" i="3"/>
  <c r="V111" i="3"/>
  <c r="U111" i="3"/>
  <c r="Y110" i="3"/>
  <c r="X110" i="3"/>
  <c r="W110" i="3"/>
  <c r="V110" i="3"/>
  <c r="U110" i="3"/>
  <c r="Y109" i="3"/>
  <c r="X109" i="3"/>
  <c r="W109" i="3"/>
  <c r="V109" i="3"/>
  <c r="U109" i="3"/>
  <c r="Y108" i="3"/>
  <c r="X108" i="3"/>
  <c r="W108" i="3"/>
  <c r="V108" i="3"/>
  <c r="U108" i="3"/>
  <c r="Y107" i="3"/>
  <c r="X107" i="3"/>
  <c r="W107" i="3"/>
  <c r="V107" i="3"/>
  <c r="U107" i="3"/>
  <c r="Y106" i="3"/>
  <c r="X106" i="3"/>
  <c r="W106" i="3"/>
  <c r="V106" i="3"/>
  <c r="U106" i="3"/>
  <c r="Y105" i="3"/>
  <c r="X105" i="3"/>
  <c r="W105" i="3"/>
  <c r="V105" i="3"/>
  <c r="U105" i="3"/>
  <c r="Y104" i="3"/>
  <c r="X104" i="3"/>
  <c r="W104" i="3"/>
  <c r="V104" i="3"/>
  <c r="U104" i="3"/>
  <c r="Y103" i="3"/>
  <c r="X103" i="3"/>
  <c r="W103" i="3"/>
  <c r="V103" i="3"/>
  <c r="U103" i="3"/>
  <c r="Y102" i="3"/>
  <c r="X102" i="3"/>
  <c r="W102" i="3"/>
  <c r="V102" i="3"/>
  <c r="U102" i="3"/>
  <c r="Y101" i="3"/>
  <c r="X101" i="3"/>
  <c r="W101" i="3"/>
  <c r="V101" i="3"/>
  <c r="U101" i="3"/>
  <c r="Y100" i="3"/>
  <c r="X100" i="3"/>
  <c r="W100" i="3"/>
  <c r="V100" i="3"/>
  <c r="U100" i="3"/>
  <c r="Y99" i="3"/>
  <c r="X99" i="3"/>
  <c r="W99" i="3"/>
  <c r="V99" i="3"/>
  <c r="U99" i="3"/>
  <c r="Y98" i="3"/>
  <c r="X98" i="3"/>
  <c r="W98" i="3"/>
  <c r="V98" i="3"/>
  <c r="U98" i="3"/>
  <c r="Y97" i="3"/>
  <c r="X97" i="3"/>
  <c r="W97" i="3"/>
  <c r="V97" i="3"/>
  <c r="U97" i="3"/>
  <c r="Y96" i="3"/>
  <c r="X96" i="3"/>
  <c r="W96" i="3"/>
  <c r="V96" i="3"/>
  <c r="U96" i="3"/>
  <c r="Y95" i="3"/>
  <c r="X95" i="3"/>
  <c r="W95" i="3"/>
  <c r="V95" i="3"/>
  <c r="U95" i="3"/>
  <c r="Y94" i="3"/>
  <c r="X94" i="3"/>
  <c r="W94" i="3"/>
  <c r="V94" i="3"/>
  <c r="U94" i="3"/>
  <c r="Y93" i="3"/>
  <c r="X93" i="3"/>
  <c r="W93" i="3"/>
  <c r="V93" i="3"/>
  <c r="U93" i="3"/>
  <c r="Y92" i="3"/>
  <c r="X92" i="3"/>
  <c r="W92" i="3"/>
  <c r="V92" i="3"/>
  <c r="U92" i="3"/>
  <c r="Y91" i="3"/>
  <c r="X91" i="3"/>
  <c r="W91" i="3"/>
  <c r="V91" i="3"/>
  <c r="U91" i="3"/>
  <c r="Y90" i="3"/>
  <c r="X90" i="3"/>
  <c r="W90" i="3"/>
  <c r="V90" i="3"/>
  <c r="U90" i="3"/>
  <c r="Y85" i="3"/>
  <c r="X85" i="3"/>
  <c r="W85" i="3"/>
  <c r="V85" i="3"/>
  <c r="U85" i="3"/>
  <c r="Y84" i="3"/>
  <c r="X84" i="3"/>
  <c r="W84" i="3"/>
  <c r="V84" i="3"/>
  <c r="U84" i="3"/>
  <c r="Y83" i="3"/>
  <c r="X83" i="3"/>
  <c r="W83" i="3"/>
  <c r="V83" i="3"/>
  <c r="U83" i="3"/>
  <c r="Y82" i="3"/>
  <c r="X82" i="3"/>
  <c r="W82" i="3"/>
  <c r="V82" i="3"/>
  <c r="U82" i="3"/>
  <c r="Y81" i="3"/>
  <c r="X81" i="3"/>
  <c r="W81" i="3"/>
  <c r="V81" i="3"/>
  <c r="U81" i="3"/>
  <c r="Y80" i="3"/>
  <c r="X80" i="3"/>
  <c r="W80" i="3"/>
  <c r="V80" i="3"/>
  <c r="U80" i="3"/>
  <c r="Y79" i="3"/>
  <c r="X79" i="3"/>
  <c r="W79" i="3"/>
  <c r="V79" i="3"/>
  <c r="U79" i="3"/>
  <c r="Y78" i="3"/>
  <c r="X78" i="3"/>
  <c r="W78" i="3"/>
  <c r="V78" i="3"/>
  <c r="U78" i="3"/>
  <c r="Y77" i="3"/>
  <c r="X77" i="3"/>
  <c r="W77" i="3"/>
  <c r="V77" i="3"/>
  <c r="U77" i="3"/>
  <c r="Y76" i="3"/>
  <c r="X76" i="3"/>
  <c r="W76" i="3"/>
  <c r="V76" i="3"/>
  <c r="U76" i="3"/>
  <c r="Y75" i="3"/>
  <c r="X75" i="3"/>
  <c r="W75" i="3"/>
  <c r="V75" i="3"/>
  <c r="U75" i="3"/>
  <c r="Y74" i="3"/>
  <c r="X74" i="3"/>
  <c r="W74" i="3"/>
  <c r="V74" i="3"/>
  <c r="U74" i="3"/>
  <c r="Y73" i="3"/>
  <c r="X73" i="3"/>
  <c r="W73" i="3"/>
  <c r="V73" i="3"/>
  <c r="U73" i="3"/>
  <c r="Y72" i="3"/>
  <c r="X72" i="3"/>
  <c r="W72" i="3"/>
  <c r="V72" i="3"/>
  <c r="U72" i="3"/>
  <c r="Y71" i="3"/>
  <c r="X71" i="3"/>
  <c r="W71" i="3"/>
  <c r="V71" i="3"/>
  <c r="U71" i="3"/>
  <c r="Y70" i="3"/>
  <c r="X70" i="3"/>
  <c r="W70" i="3"/>
  <c r="V70" i="3"/>
  <c r="U70" i="3"/>
  <c r="Y69" i="3"/>
  <c r="X69" i="3"/>
  <c r="W69" i="3"/>
  <c r="V69" i="3"/>
  <c r="U69" i="3"/>
  <c r="Y68" i="3"/>
  <c r="X68" i="3"/>
  <c r="W68" i="3"/>
  <c r="V68" i="3"/>
  <c r="U68" i="3"/>
  <c r="Y67" i="3"/>
  <c r="X67" i="3"/>
  <c r="W67" i="3"/>
  <c r="V67" i="3"/>
  <c r="U67" i="3"/>
  <c r="Y66" i="3"/>
  <c r="X66" i="3"/>
  <c r="W66" i="3"/>
  <c r="V66" i="3"/>
  <c r="U66" i="3"/>
  <c r="Y65" i="3"/>
  <c r="X65" i="3"/>
  <c r="W65" i="3"/>
  <c r="V65" i="3"/>
  <c r="U65" i="3"/>
  <c r="Y64" i="3"/>
  <c r="X64" i="3"/>
  <c r="W64" i="3"/>
  <c r="V64" i="3"/>
  <c r="U64" i="3"/>
  <c r="Y63" i="3"/>
  <c r="X63" i="3"/>
  <c r="W63" i="3"/>
  <c r="V63" i="3"/>
  <c r="U63" i="3"/>
  <c r="Y62" i="3"/>
  <c r="X62" i="3"/>
  <c r="W62" i="3"/>
  <c r="V62" i="3"/>
  <c r="U62" i="3"/>
  <c r="Y61" i="3"/>
  <c r="X61" i="3"/>
  <c r="W61" i="3"/>
  <c r="V61" i="3"/>
  <c r="U61" i="3"/>
  <c r="Y60" i="3"/>
  <c r="X60" i="3"/>
  <c r="W60" i="3"/>
  <c r="V60" i="3"/>
  <c r="U60" i="3"/>
  <c r="Y59" i="3"/>
  <c r="X59" i="3"/>
  <c r="W59" i="3"/>
  <c r="V59" i="3"/>
  <c r="U59" i="3"/>
  <c r="Y58" i="3"/>
  <c r="X58" i="3"/>
  <c r="W58" i="3"/>
  <c r="V58" i="3"/>
  <c r="U58" i="3"/>
  <c r="Y57" i="3"/>
  <c r="X57" i="3"/>
  <c r="W57" i="3"/>
  <c r="V57" i="3"/>
  <c r="U57" i="3"/>
  <c r="Y56" i="3"/>
  <c r="X56" i="3"/>
  <c r="W56" i="3"/>
  <c r="V56" i="3"/>
  <c r="U56" i="3"/>
  <c r="Y55" i="3"/>
  <c r="X55" i="3"/>
  <c r="W55" i="3"/>
  <c r="V55" i="3"/>
  <c r="U55" i="3"/>
  <c r="Y54" i="3"/>
  <c r="X54" i="3"/>
  <c r="W54" i="3"/>
  <c r="V54" i="3"/>
  <c r="U54" i="3"/>
  <c r="Y53" i="3"/>
  <c r="X53" i="3"/>
  <c r="W53" i="3"/>
  <c r="V53" i="3"/>
  <c r="U53" i="3"/>
  <c r="Y52" i="3"/>
  <c r="X52" i="3"/>
  <c r="W52" i="3"/>
  <c r="V52" i="3"/>
  <c r="U52" i="3"/>
  <c r="Y51" i="3"/>
  <c r="X51" i="3"/>
  <c r="W51" i="3"/>
  <c r="V51" i="3"/>
  <c r="U51" i="3"/>
  <c r="Y50" i="3"/>
  <c r="X50" i="3"/>
  <c r="W50" i="3"/>
  <c r="V50" i="3"/>
  <c r="U50" i="3"/>
  <c r="Y49" i="3"/>
  <c r="X49" i="3"/>
  <c r="W49" i="3"/>
  <c r="V49" i="3"/>
  <c r="U49" i="3"/>
  <c r="Y48" i="3"/>
  <c r="X48" i="3"/>
  <c r="W48" i="3"/>
  <c r="V48" i="3"/>
  <c r="U48" i="3"/>
  <c r="Y47" i="3"/>
  <c r="X47" i="3"/>
  <c r="W47" i="3"/>
  <c r="V47" i="3"/>
  <c r="U47" i="3"/>
  <c r="Y46" i="3"/>
  <c r="X46" i="3"/>
  <c r="W46" i="3"/>
  <c r="V46" i="3"/>
  <c r="U46" i="3"/>
  <c r="U3" i="3"/>
  <c r="V3" i="3"/>
  <c r="W3" i="3"/>
  <c r="X3" i="3"/>
  <c r="Y3" i="3"/>
  <c r="U4" i="3"/>
  <c r="V4" i="3"/>
  <c r="W4" i="3"/>
  <c r="X4" i="3"/>
  <c r="Y4" i="3"/>
  <c r="U5" i="3"/>
  <c r="V5" i="3"/>
  <c r="W5" i="3"/>
  <c r="X5" i="3"/>
  <c r="Y5" i="3"/>
  <c r="U6" i="3"/>
  <c r="V6" i="3"/>
  <c r="W6" i="3"/>
  <c r="X6" i="3"/>
  <c r="Y6" i="3"/>
  <c r="U7" i="3"/>
  <c r="V7" i="3"/>
  <c r="W7" i="3"/>
  <c r="X7" i="3"/>
  <c r="Y7" i="3"/>
  <c r="U8" i="3"/>
  <c r="V8" i="3"/>
  <c r="W8" i="3"/>
  <c r="X8" i="3"/>
  <c r="Y8" i="3"/>
  <c r="U9" i="3"/>
  <c r="V9" i="3"/>
  <c r="W9" i="3"/>
  <c r="X9" i="3"/>
  <c r="Y9" i="3"/>
  <c r="U10" i="3"/>
  <c r="V10" i="3"/>
  <c r="W10" i="3"/>
  <c r="X10" i="3"/>
  <c r="Y10" i="3"/>
  <c r="U11" i="3"/>
  <c r="V11" i="3"/>
  <c r="W11" i="3"/>
  <c r="X11" i="3"/>
  <c r="Y11" i="3"/>
  <c r="U12" i="3"/>
  <c r="V12" i="3"/>
  <c r="W12" i="3"/>
  <c r="X12" i="3"/>
  <c r="Y12" i="3"/>
  <c r="U13" i="3"/>
  <c r="V13" i="3"/>
  <c r="W13" i="3"/>
  <c r="X13" i="3"/>
  <c r="Y13" i="3"/>
  <c r="U14" i="3"/>
  <c r="V14" i="3"/>
  <c r="W14" i="3"/>
  <c r="X14" i="3"/>
  <c r="Y14" i="3"/>
  <c r="U15" i="3"/>
  <c r="V15" i="3"/>
  <c r="W15" i="3"/>
  <c r="X15" i="3"/>
  <c r="Y15" i="3"/>
  <c r="U16" i="3"/>
  <c r="V16" i="3"/>
  <c r="W16" i="3"/>
  <c r="X16" i="3"/>
  <c r="Y16" i="3"/>
  <c r="U17" i="3"/>
  <c r="V17" i="3"/>
  <c r="W17" i="3"/>
  <c r="X17" i="3"/>
  <c r="Y17" i="3"/>
  <c r="U18" i="3"/>
  <c r="V18" i="3"/>
  <c r="W18" i="3"/>
  <c r="X18" i="3"/>
  <c r="Y18" i="3"/>
  <c r="U19" i="3"/>
  <c r="V19" i="3"/>
  <c r="W19" i="3"/>
  <c r="X19" i="3"/>
  <c r="Y19" i="3"/>
  <c r="U20" i="3"/>
  <c r="V20" i="3"/>
  <c r="W20" i="3"/>
  <c r="X20" i="3"/>
  <c r="Y20" i="3"/>
  <c r="U21" i="3"/>
  <c r="V21" i="3"/>
  <c r="W21" i="3"/>
  <c r="X21" i="3"/>
  <c r="Y21" i="3"/>
  <c r="U22" i="3"/>
  <c r="V22" i="3"/>
  <c r="W22" i="3"/>
  <c r="X22" i="3"/>
  <c r="Y22" i="3"/>
  <c r="U23" i="3"/>
  <c r="V23" i="3"/>
  <c r="W23" i="3"/>
  <c r="X23" i="3"/>
  <c r="Y23" i="3"/>
  <c r="U24" i="3"/>
  <c r="V24" i="3"/>
  <c r="W24" i="3"/>
  <c r="X24" i="3"/>
  <c r="Y24" i="3"/>
  <c r="U25" i="3"/>
  <c r="V25" i="3"/>
  <c r="W25" i="3"/>
  <c r="X25" i="3"/>
  <c r="Y25" i="3"/>
  <c r="U26" i="3"/>
  <c r="V26" i="3"/>
  <c r="W26" i="3"/>
  <c r="X26" i="3"/>
  <c r="Y26" i="3"/>
  <c r="U27" i="3"/>
  <c r="V27" i="3"/>
  <c r="W27" i="3"/>
  <c r="X27" i="3"/>
  <c r="Y27" i="3"/>
  <c r="U28" i="3"/>
  <c r="V28" i="3"/>
  <c r="W28" i="3"/>
  <c r="X28" i="3"/>
  <c r="Y28" i="3"/>
  <c r="U29" i="3"/>
  <c r="V29" i="3"/>
  <c r="W29" i="3"/>
  <c r="X29" i="3"/>
  <c r="Y29" i="3"/>
  <c r="U30" i="3"/>
  <c r="V30" i="3"/>
  <c r="W30" i="3"/>
  <c r="X30" i="3"/>
  <c r="Y30" i="3"/>
  <c r="U31" i="3"/>
  <c r="V31" i="3"/>
  <c r="W31" i="3"/>
  <c r="X31" i="3"/>
  <c r="Y31" i="3"/>
  <c r="U32" i="3"/>
  <c r="V32" i="3"/>
  <c r="W32" i="3"/>
  <c r="X32" i="3"/>
  <c r="Y32" i="3"/>
  <c r="U33" i="3"/>
  <c r="V33" i="3"/>
  <c r="W33" i="3"/>
  <c r="X33" i="3"/>
  <c r="Y33" i="3"/>
  <c r="U34" i="3"/>
  <c r="V34" i="3"/>
  <c r="W34" i="3"/>
  <c r="X34" i="3"/>
  <c r="Y34" i="3"/>
  <c r="U35" i="3"/>
  <c r="V35" i="3"/>
  <c r="W35" i="3"/>
  <c r="X35" i="3"/>
  <c r="Y35" i="3"/>
  <c r="U36" i="3"/>
  <c r="V36" i="3"/>
  <c r="W36" i="3"/>
  <c r="X36" i="3"/>
  <c r="Y36" i="3"/>
  <c r="U37" i="3"/>
  <c r="V37" i="3"/>
  <c r="W37" i="3"/>
  <c r="X37" i="3"/>
  <c r="Y37" i="3"/>
  <c r="U38" i="3"/>
  <c r="V38" i="3"/>
  <c r="W38" i="3"/>
  <c r="X38" i="3"/>
  <c r="Y38" i="3"/>
  <c r="U39" i="3"/>
  <c r="V39" i="3"/>
  <c r="W39" i="3"/>
  <c r="X39" i="3"/>
  <c r="Y39" i="3"/>
  <c r="U40" i="3"/>
  <c r="V40" i="3"/>
  <c r="W40" i="3"/>
  <c r="X40" i="3"/>
  <c r="Y40" i="3"/>
  <c r="U41" i="3"/>
  <c r="V41" i="3"/>
  <c r="W41" i="3"/>
  <c r="X41" i="3"/>
  <c r="Y41" i="3"/>
  <c r="X2" i="3"/>
  <c r="W2" i="3"/>
  <c r="V2" i="3"/>
  <c r="BW378" i="2"/>
  <c r="O142" i="4"/>
  <c r="O137" i="4"/>
  <c r="O138" i="4"/>
  <c r="O139" i="4"/>
  <c r="O140" i="4"/>
  <c r="O141" i="4"/>
  <c r="O143" i="4"/>
  <c r="O144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Q373" i="2"/>
  <c r="P365" i="2"/>
  <c r="P359" i="2"/>
  <c r="P360" i="2"/>
  <c r="P361" i="2"/>
  <c r="P362" i="2"/>
  <c r="P363" i="2"/>
  <c r="P364" i="2"/>
  <c r="P366" i="2"/>
  <c r="P367" i="2"/>
  <c r="P368" i="2"/>
  <c r="P369" i="2"/>
  <c r="P348" i="2"/>
  <c r="N345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6" i="2"/>
  <c r="N347" i="2"/>
  <c r="B17" i="6"/>
  <c r="I102" i="9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D2" i="4"/>
  <c r="AF21" i="4"/>
  <c r="AF2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C3" i="4"/>
  <c r="AC2" i="4"/>
  <c r="S3" i="4"/>
  <c r="M4" i="4"/>
  <c r="Q280" i="4"/>
  <c r="Q279" i="4"/>
  <c r="Q326" i="4"/>
  <c r="Q328" i="4"/>
  <c r="Q325" i="4"/>
  <c r="AD3" i="4"/>
  <c r="AD4" i="4"/>
  <c r="AD5" i="4"/>
  <c r="AD6" i="4"/>
  <c r="AD7" i="4"/>
  <c r="AD8" i="4"/>
  <c r="AD9" i="4"/>
  <c r="AD10" i="4"/>
  <c r="AD11" i="4"/>
  <c r="AD12" i="4"/>
  <c r="AD13" i="4"/>
  <c r="AD14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F5" i="4"/>
  <c r="AF7" i="4"/>
  <c r="AF8" i="4"/>
  <c r="AF9" i="4"/>
  <c r="AF10" i="4"/>
  <c r="AF11" i="4"/>
  <c r="AF12" i="4"/>
  <c r="AF13" i="4"/>
  <c r="AF14" i="4"/>
  <c r="AF15" i="4"/>
  <c r="AF16" i="4"/>
  <c r="AF18" i="4"/>
  <c r="AF20" i="4"/>
  <c r="AF23" i="4"/>
  <c r="AF24" i="4"/>
  <c r="AF25" i="4"/>
  <c r="AF26" i="4"/>
  <c r="AF27" i="4"/>
  <c r="AF30" i="4"/>
  <c r="AF31" i="4"/>
  <c r="AF33" i="4"/>
  <c r="AF39" i="4"/>
  <c r="AF45" i="4"/>
  <c r="AF46" i="4"/>
  <c r="AF48" i="4"/>
  <c r="AF49" i="4"/>
  <c r="AF51" i="4"/>
  <c r="AF52" i="4"/>
  <c r="AF55" i="4"/>
  <c r="AF59" i="4"/>
  <c r="AF60" i="4"/>
  <c r="AF63" i="4"/>
  <c r="AF65" i="4"/>
  <c r="AF66" i="4"/>
  <c r="AF67" i="4"/>
  <c r="AF74" i="4"/>
  <c r="AF80" i="4"/>
  <c r="AF81" i="4"/>
  <c r="L40" i="4"/>
  <c r="K40" i="4"/>
  <c r="T134" i="3"/>
  <c r="T174" i="3" s="1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3" i="3"/>
  <c r="T43" i="3" s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128" i="8"/>
  <c r="T129" i="8"/>
  <c r="T130" i="8"/>
  <c r="T131" i="8"/>
  <c r="T132" i="8"/>
  <c r="T167" i="8" s="1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86" i="8"/>
  <c r="T87" i="8"/>
  <c r="T125" i="8" s="1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44" i="8"/>
  <c r="T45" i="8"/>
  <c r="T46" i="8"/>
  <c r="T47" i="8"/>
  <c r="T83" i="8" s="1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3" i="8"/>
  <c r="T41" i="8" s="1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K105" i="4"/>
  <c r="CN130" i="8"/>
  <c r="CN134" i="8"/>
  <c r="CN138" i="8"/>
  <c r="CN141" i="8"/>
  <c r="CN142" i="8"/>
  <c r="CN146" i="8"/>
  <c r="CN150" i="8"/>
  <c r="CN154" i="8"/>
  <c r="CN158" i="8"/>
  <c r="CN162" i="8"/>
  <c r="CN123" i="8"/>
  <c r="CN119" i="8"/>
  <c r="CN115" i="8"/>
  <c r="CN114" i="8"/>
  <c r="CN113" i="8"/>
  <c r="CN112" i="8"/>
  <c r="CN111" i="8"/>
  <c r="CN110" i="8"/>
  <c r="CN109" i="8"/>
  <c r="CN108" i="8"/>
  <c r="CN107" i="8"/>
  <c r="CN106" i="8"/>
  <c r="CN105" i="8"/>
  <c r="CN104" i="8"/>
  <c r="CN103" i="8"/>
  <c r="CN102" i="8"/>
  <c r="CN101" i="8"/>
  <c r="CN100" i="8"/>
  <c r="CN99" i="8"/>
  <c r="CN95" i="8"/>
  <c r="CN69" i="8"/>
  <c r="CN53" i="8"/>
  <c r="CN17" i="8"/>
  <c r="CN21" i="8"/>
  <c r="CN25" i="8"/>
  <c r="CN27" i="8"/>
  <c r="CN31" i="8"/>
  <c r="CN37" i="8"/>
  <c r="CM100" i="3"/>
  <c r="CM75" i="3"/>
  <c r="CM79" i="3"/>
  <c r="CM80" i="3"/>
  <c r="CM17" i="3"/>
  <c r="CM18" i="3"/>
  <c r="CM19" i="3"/>
  <c r="CM20" i="3"/>
  <c r="CM21" i="3"/>
  <c r="CM22" i="3"/>
  <c r="CM23" i="3"/>
  <c r="CM24" i="3"/>
  <c r="CM25" i="3"/>
  <c r="CM26" i="3"/>
  <c r="CM30" i="3"/>
  <c r="CM34" i="3"/>
  <c r="CM38" i="3"/>
  <c r="CM162" i="3"/>
  <c r="CM159" i="3"/>
  <c r="CM155" i="3"/>
  <c r="CM151" i="3"/>
  <c r="CM147" i="3"/>
  <c r="CM146" i="3"/>
  <c r="AA7" i="9"/>
  <c r="L41" i="4"/>
  <c r="M27" i="4"/>
  <c r="M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1" i="4"/>
  <c r="M82" i="4"/>
  <c r="M83" i="4"/>
  <c r="M84" i="4"/>
  <c r="M3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8" i="4"/>
  <c r="M29" i="4"/>
  <c r="M30" i="4"/>
  <c r="M31" i="4"/>
  <c r="M32" i="4"/>
  <c r="M33" i="4"/>
  <c r="M34" i="4"/>
  <c r="M35" i="4"/>
  <c r="M36" i="4"/>
  <c r="M37" i="4"/>
  <c r="M38" i="4"/>
  <c r="M39" i="4"/>
  <c r="AA129" i="10"/>
  <c r="T129" i="10"/>
  <c r="M129" i="10"/>
  <c r="D129" i="10"/>
  <c r="C129" i="10"/>
  <c r="B129" i="10"/>
  <c r="AA130" i="10"/>
  <c r="Z130" i="10"/>
  <c r="Y130" i="10"/>
  <c r="X130" i="10"/>
  <c r="W130" i="10"/>
  <c r="T130" i="10"/>
  <c r="S130" i="10"/>
  <c r="R130" i="10"/>
  <c r="Q130" i="10"/>
  <c r="P130" i="10"/>
  <c r="M130" i="10"/>
  <c r="L130" i="10"/>
  <c r="K130" i="10"/>
  <c r="J130" i="10"/>
  <c r="I130" i="10"/>
  <c r="F130" i="10"/>
  <c r="E130" i="10"/>
  <c r="D130" i="10"/>
  <c r="C130" i="10"/>
  <c r="B130" i="10"/>
  <c r="Z129" i="10"/>
  <c r="Y129" i="10"/>
  <c r="X129" i="10"/>
  <c r="W129" i="10"/>
  <c r="S129" i="10"/>
  <c r="R129" i="10"/>
  <c r="Q129" i="10"/>
  <c r="P129" i="10"/>
  <c r="L129" i="10"/>
  <c r="K129" i="10"/>
  <c r="J129" i="10"/>
  <c r="I129" i="10"/>
  <c r="F129" i="10"/>
  <c r="E129" i="10"/>
  <c r="W103" i="9"/>
  <c r="W102" i="9"/>
  <c r="AA103" i="9"/>
  <c r="Z103" i="9"/>
  <c r="Y103" i="9"/>
  <c r="X103" i="9"/>
  <c r="AA102" i="9"/>
  <c r="Z102" i="9"/>
  <c r="Y102" i="9"/>
  <c r="X102" i="9"/>
  <c r="T103" i="9"/>
  <c r="S103" i="9"/>
  <c r="R103" i="9"/>
  <c r="Q103" i="9"/>
  <c r="P103" i="9"/>
  <c r="T102" i="9"/>
  <c r="S102" i="9"/>
  <c r="R102" i="9"/>
  <c r="Q102" i="9"/>
  <c r="P102" i="9"/>
  <c r="M103" i="9"/>
  <c r="L103" i="9"/>
  <c r="K103" i="9"/>
  <c r="J103" i="9"/>
  <c r="I103" i="9"/>
  <c r="M102" i="9"/>
  <c r="L102" i="9"/>
  <c r="K102" i="9"/>
  <c r="J102" i="9"/>
  <c r="F103" i="9"/>
  <c r="E103" i="9"/>
  <c r="D103" i="9"/>
  <c r="C103" i="9"/>
  <c r="B103" i="9"/>
  <c r="F102" i="9"/>
  <c r="E102" i="9"/>
  <c r="D102" i="9"/>
  <c r="C102" i="9"/>
  <c r="B102" i="9"/>
  <c r="AB15" i="4"/>
  <c r="AB77" i="4"/>
  <c r="AB72" i="4"/>
  <c r="AB26" i="4"/>
  <c r="AB5" i="4"/>
  <c r="AB36" i="4"/>
  <c r="AB2" i="4"/>
  <c r="L230" i="4"/>
  <c r="K230" i="4"/>
  <c r="L229" i="4"/>
  <c r="K229" i="4"/>
  <c r="E175" i="4"/>
  <c r="E17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37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I177" i="4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M348" i="2"/>
  <c r="C41" i="6"/>
  <c r="B41" i="6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S2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45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BV6" i="6"/>
  <c r="D85" i="4"/>
  <c r="D86" i="4"/>
  <c r="D41" i="4"/>
  <c r="D40" i="4"/>
  <c r="S43" i="3"/>
  <c r="E42" i="3"/>
  <c r="W7" i="9"/>
  <c r="B7" i="9"/>
  <c r="M18" i="9"/>
  <c r="L18" i="9"/>
  <c r="K18" i="9"/>
  <c r="J18" i="9"/>
  <c r="I18" i="9"/>
  <c r="M17" i="9"/>
  <c r="L17" i="9"/>
  <c r="K17" i="9"/>
  <c r="J17" i="9"/>
  <c r="I17" i="9"/>
  <c r="T18" i="9"/>
  <c r="S18" i="9"/>
  <c r="R18" i="9"/>
  <c r="Q18" i="9"/>
  <c r="P18" i="9"/>
  <c r="T17" i="9"/>
  <c r="S17" i="9"/>
  <c r="R17" i="9"/>
  <c r="Q17" i="9"/>
  <c r="P17" i="9"/>
  <c r="AA18" i="9"/>
  <c r="Z18" i="9"/>
  <c r="Y18" i="9"/>
  <c r="X18" i="9"/>
  <c r="W18" i="9"/>
  <c r="AA17" i="9"/>
  <c r="Z17" i="9"/>
  <c r="Y17" i="9"/>
  <c r="X17" i="9"/>
  <c r="W17" i="9"/>
  <c r="Z7" i="9"/>
  <c r="Y7" i="9"/>
  <c r="X7" i="9"/>
  <c r="AA6" i="9"/>
  <c r="Z6" i="9"/>
  <c r="Y6" i="9"/>
  <c r="X6" i="9"/>
  <c r="W6" i="9"/>
  <c r="T7" i="9"/>
  <c r="S7" i="9"/>
  <c r="R7" i="9"/>
  <c r="Q7" i="9"/>
  <c r="P7" i="9"/>
  <c r="T6" i="9"/>
  <c r="S6" i="9"/>
  <c r="R6" i="9"/>
  <c r="Q6" i="9"/>
  <c r="P6" i="9"/>
  <c r="M7" i="9"/>
  <c r="L7" i="9"/>
  <c r="K7" i="9"/>
  <c r="J7" i="9"/>
  <c r="I7" i="9"/>
  <c r="M6" i="9"/>
  <c r="L6" i="9"/>
  <c r="K6" i="9"/>
  <c r="J6" i="9"/>
  <c r="I6" i="9"/>
  <c r="F7" i="9"/>
  <c r="E7" i="9"/>
  <c r="D7" i="9"/>
  <c r="C7" i="9"/>
  <c r="F6" i="9"/>
  <c r="E6" i="9"/>
  <c r="D6" i="9"/>
  <c r="C6" i="9"/>
  <c r="B6" i="9"/>
  <c r="F18" i="9"/>
  <c r="E18" i="9"/>
  <c r="C18" i="9"/>
  <c r="F17" i="9"/>
  <c r="E17" i="9"/>
  <c r="C17" i="9"/>
  <c r="Y88" i="4"/>
  <c r="U88" i="4"/>
  <c r="V88" i="4"/>
  <c r="W88" i="4"/>
  <c r="X88" i="4"/>
  <c r="T88" i="4"/>
  <c r="I88" i="4"/>
  <c r="R88" i="4"/>
  <c r="K88" i="4"/>
  <c r="Q88" i="4"/>
  <c r="P88" i="4"/>
  <c r="O88" i="4"/>
  <c r="L88" i="4"/>
  <c r="F88" i="4"/>
  <c r="G88" i="4"/>
  <c r="H88" i="4"/>
  <c r="E88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3" i="4"/>
  <c r="AB74" i="4"/>
  <c r="AB75" i="4"/>
  <c r="AB76" i="4"/>
  <c r="AB78" i="4"/>
  <c r="AB79" i="4"/>
  <c r="AB80" i="4"/>
  <c r="AB81" i="4"/>
  <c r="AB82" i="4"/>
  <c r="AB83" i="4"/>
  <c r="AB84" i="4"/>
  <c r="AB3" i="4"/>
  <c r="AB41" i="4" s="1"/>
  <c r="AB4" i="4"/>
  <c r="AB6" i="4"/>
  <c r="AB7" i="4"/>
  <c r="AB8" i="4"/>
  <c r="AB9" i="4"/>
  <c r="AB10" i="4"/>
  <c r="AB11" i="4"/>
  <c r="AB12" i="4"/>
  <c r="AB13" i="4"/>
  <c r="AB14" i="4"/>
  <c r="AB16" i="4"/>
  <c r="AB17" i="4"/>
  <c r="AB18" i="4"/>
  <c r="AB19" i="4"/>
  <c r="AB20" i="4"/>
  <c r="AB21" i="4"/>
  <c r="AB22" i="4"/>
  <c r="AB23" i="4"/>
  <c r="AB24" i="4"/>
  <c r="AB25" i="4"/>
  <c r="AB27" i="4"/>
  <c r="AB28" i="4"/>
  <c r="AB29" i="4"/>
  <c r="AB30" i="4"/>
  <c r="AB31" i="4"/>
  <c r="AB32" i="4"/>
  <c r="AB33" i="4"/>
  <c r="AB34" i="4"/>
  <c r="AB35" i="4"/>
  <c r="AB37" i="4"/>
  <c r="AB38" i="4"/>
  <c r="AB39" i="4"/>
  <c r="Y86" i="4"/>
  <c r="Y85" i="4"/>
  <c r="T85" i="4"/>
  <c r="T86" i="4"/>
  <c r="U85" i="4"/>
  <c r="V85" i="4"/>
  <c r="W85" i="4"/>
  <c r="X85" i="4"/>
  <c r="U86" i="4"/>
  <c r="V86" i="4"/>
  <c r="W86" i="4"/>
  <c r="X86" i="4"/>
  <c r="R86" i="4"/>
  <c r="R85" i="4"/>
  <c r="Q86" i="4"/>
  <c r="Q85" i="4"/>
  <c r="P85" i="4"/>
  <c r="P86" i="4"/>
  <c r="O86" i="4"/>
  <c r="O85" i="4"/>
  <c r="L86" i="4"/>
  <c r="K85" i="4"/>
  <c r="L85" i="4"/>
  <c r="K86" i="4"/>
  <c r="I86" i="4"/>
  <c r="I85" i="4"/>
  <c r="G85" i="4"/>
  <c r="H85" i="4"/>
  <c r="G86" i="4"/>
  <c r="H86" i="4"/>
  <c r="F85" i="4"/>
  <c r="E85" i="4"/>
  <c r="E86" i="4"/>
  <c r="F86" i="4"/>
  <c r="Y41" i="4"/>
  <c r="Y40" i="4"/>
  <c r="U40" i="4"/>
  <c r="V40" i="4"/>
  <c r="W40" i="4"/>
  <c r="X40" i="4"/>
  <c r="U41" i="4"/>
  <c r="V41" i="4"/>
  <c r="W41" i="4"/>
  <c r="X41" i="4"/>
  <c r="T40" i="4"/>
  <c r="T41" i="4"/>
  <c r="R41" i="4"/>
  <c r="R40" i="4"/>
  <c r="P40" i="4"/>
  <c r="Q40" i="4"/>
  <c r="P41" i="4"/>
  <c r="Q41" i="4"/>
  <c r="O41" i="4"/>
  <c r="O40" i="4"/>
  <c r="K41" i="4"/>
  <c r="E41" i="4"/>
  <c r="E40" i="4"/>
  <c r="I41" i="4"/>
  <c r="I40" i="4"/>
  <c r="G40" i="4"/>
  <c r="H40" i="4"/>
  <c r="G41" i="4"/>
  <c r="H41" i="4"/>
  <c r="F41" i="4"/>
  <c r="F40" i="4"/>
  <c r="AX30" i="10"/>
  <c r="AH30" i="10"/>
  <c r="R30" i="10"/>
  <c r="B30" i="10"/>
  <c r="AX29" i="10"/>
  <c r="AH29" i="10"/>
  <c r="R29" i="10"/>
  <c r="B29" i="10"/>
  <c r="AX25" i="10"/>
  <c r="AH25" i="10"/>
  <c r="R25" i="10"/>
  <c r="B25" i="10"/>
  <c r="AX24" i="10"/>
  <c r="AH24" i="10"/>
  <c r="R24" i="10"/>
  <c r="B24" i="10"/>
  <c r="CB166" i="8"/>
  <c r="AX30" i="9"/>
  <c r="AX29" i="9"/>
  <c r="AX25" i="9"/>
  <c r="AX24" i="9"/>
  <c r="AH30" i="9"/>
  <c r="AH29" i="9"/>
  <c r="AH25" i="9"/>
  <c r="AH24" i="9"/>
  <c r="R29" i="9"/>
  <c r="R30" i="9"/>
  <c r="R25" i="9"/>
  <c r="R24" i="9"/>
  <c r="B29" i="9"/>
  <c r="B30" i="9"/>
  <c r="B25" i="9"/>
  <c r="B24" i="9"/>
  <c r="E167" i="8"/>
  <c r="E166" i="8"/>
  <c r="CA167" i="8"/>
  <c r="BZ167" i="8"/>
  <c r="BW167" i="8"/>
  <c r="BV167" i="8"/>
  <c r="BS167" i="8"/>
  <c r="BQ167" i="8"/>
  <c r="BN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CA166" i="8"/>
  <c r="BX166" i="8"/>
  <c r="BW166" i="8"/>
  <c r="BT166" i="8"/>
  <c r="BS166" i="8"/>
  <c r="BP166" i="8"/>
  <c r="BO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BZ125" i="8"/>
  <c r="BX125" i="8"/>
  <c r="BT125" i="8"/>
  <c r="BR125" i="8"/>
  <c r="BO125" i="8"/>
  <c r="BN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BZ124" i="8"/>
  <c r="BX124" i="8"/>
  <c r="BT124" i="8"/>
  <c r="BR124" i="8"/>
  <c r="BN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CB83" i="8"/>
  <c r="BY83" i="8"/>
  <c r="BV83" i="8"/>
  <c r="BS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CB82" i="8"/>
  <c r="BY82" i="8"/>
  <c r="BV82" i="8"/>
  <c r="BS82" i="8"/>
  <c r="BP82" i="8"/>
  <c r="BO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BE41" i="8"/>
  <c r="BE40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A41" i="8"/>
  <c r="AA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E41" i="8"/>
  <c r="E40" i="8"/>
  <c r="AQ174" i="3"/>
  <c r="AA175" i="3"/>
  <c r="BP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BV174" i="3"/>
  <c r="BP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CA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BS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BN42" i="3"/>
  <c r="BW42" i="3"/>
  <c r="BW43" i="3"/>
  <c r="BE43" i="3"/>
  <c r="AQ43" i="3"/>
  <c r="AQ42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A43" i="3"/>
  <c r="AA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E43" i="3"/>
  <c r="CC46" i="6"/>
  <c r="CC43" i="6"/>
  <c r="CE43" i="6"/>
  <c r="E41" i="2"/>
  <c r="E40" i="2"/>
  <c r="AV80" i="2"/>
  <c r="AX80" i="2"/>
  <c r="AY80" i="2"/>
  <c r="AZ80" i="2"/>
  <c r="BA80" i="2"/>
  <c r="BB80" i="2"/>
  <c r="BC80" i="2"/>
  <c r="BD80" i="2"/>
  <c r="AV81" i="2"/>
  <c r="AW81" i="2"/>
  <c r="AX81" i="2"/>
  <c r="AY81" i="2"/>
  <c r="AZ81" i="2"/>
  <c r="BA81" i="2"/>
  <c r="BB81" i="2"/>
  <c r="BC81" i="2"/>
  <c r="BD81" i="2"/>
  <c r="AV82" i="2"/>
  <c r="AX82" i="2"/>
  <c r="AY82" i="2"/>
  <c r="AZ82" i="2"/>
  <c r="BA82" i="2"/>
  <c r="BB82" i="2"/>
  <c r="BC82" i="2"/>
  <c r="BD82" i="2"/>
  <c r="AV83" i="2"/>
  <c r="AX83" i="2"/>
  <c r="AY83" i="2"/>
  <c r="AZ83" i="2"/>
  <c r="BA83" i="2"/>
  <c r="BB83" i="2"/>
  <c r="BC83" i="2"/>
  <c r="BD83" i="2"/>
  <c r="AV47" i="2"/>
  <c r="AW47" i="2"/>
  <c r="AX47" i="2"/>
  <c r="AY47" i="2"/>
  <c r="AZ47" i="2"/>
  <c r="BA47" i="2"/>
  <c r="BB47" i="2"/>
  <c r="BC47" i="2"/>
  <c r="BD47" i="2"/>
  <c r="AV48" i="2"/>
  <c r="AX48" i="2"/>
  <c r="AY48" i="2"/>
  <c r="AZ48" i="2"/>
  <c r="BA48" i="2"/>
  <c r="BB48" i="2"/>
  <c r="BC48" i="2"/>
  <c r="BD48" i="2"/>
  <c r="AV49" i="2"/>
  <c r="AX49" i="2"/>
  <c r="AY49" i="2"/>
  <c r="AZ49" i="2"/>
  <c r="BA49" i="2"/>
  <c r="BB49" i="2"/>
  <c r="BC49" i="2"/>
  <c r="BD49" i="2"/>
  <c r="AV50" i="2"/>
  <c r="AX50" i="2"/>
  <c r="AY50" i="2"/>
  <c r="AZ50" i="2"/>
  <c r="BA50" i="2"/>
  <c r="BB50" i="2"/>
  <c r="BC50" i="2"/>
  <c r="BD50" i="2"/>
  <c r="AV51" i="2"/>
  <c r="AX51" i="2"/>
  <c r="AY51" i="2"/>
  <c r="AZ51" i="2"/>
  <c r="BA51" i="2"/>
  <c r="BB51" i="2"/>
  <c r="BC51" i="2"/>
  <c r="BD51" i="2"/>
  <c r="AV52" i="2"/>
  <c r="AW52" i="2"/>
  <c r="AX52" i="2"/>
  <c r="AY52" i="2"/>
  <c r="AZ52" i="2"/>
  <c r="BA52" i="2"/>
  <c r="BB52" i="2"/>
  <c r="BC52" i="2"/>
  <c r="BD52" i="2"/>
  <c r="AV53" i="2"/>
  <c r="AW53" i="2"/>
  <c r="AX53" i="2"/>
  <c r="AY53" i="2"/>
  <c r="AZ53" i="2"/>
  <c r="BA53" i="2"/>
  <c r="BB53" i="2"/>
  <c r="BC53" i="2"/>
  <c r="BD53" i="2"/>
  <c r="AV54" i="2"/>
  <c r="AW54" i="2"/>
  <c r="AX54" i="2"/>
  <c r="AY54" i="2"/>
  <c r="AZ54" i="2"/>
  <c r="BA54" i="2"/>
  <c r="BB54" i="2"/>
  <c r="BC54" i="2"/>
  <c r="BD54" i="2"/>
  <c r="AV55" i="2"/>
  <c r="AW55" i="2"/>
  <c r="AX55" i="2"/>
  <c r="AY55" i="2"/>
  <c r="AZ55" i="2"/>
  <c r="BA55" i="2"/>
  <c r="BB55" i="2"/>
  <c r="BC55" i="2"/>
  <c r="BD55" i="2"/>
  <c r="AV56" i="2"/>
  <c r="AW56" i="2"/>
  <c r="AX56" i="2"/>
  <c r="AY56" i="2"/>
  <c r="AZ56" i="2"/>
  <c r="BA56" i="2"/>
  <c r="BB56" i="2"/>
  <c r="BC56" i="2"/>
  <c r="BD56" i="2"/>
  <c r="AV57" i="2"/>
  <c r="AX57" i="2"/>
  <c r="AY57" i="2"/>
  <c r="AZ57" i="2"/>
  <c r="BA57" i="2"/>
  <c r="BB57" i="2"/>
  <c r="BC57" i="2"/>
  <c r="BD57" i="2"/>
  <c r="AV58" i="2"/>
  <c r="AX58" i="2"/>
  <c r="AY58" i="2"/>
  <c r="AZ58" i="2"/>
  <c r="BA58" i="2"/>
  <c r="BB58" i="2"/>
  <c r="BC58" i="2"/>
  <c r="BD58" i="2"/>
  <c r="AV59" i="2"/>
  <c r="AX59" i="2"/>
  <c r="AY59" i="2"/>
  <c r="AZ59" i="2"/>
  <c r="BA59" i="2"/>
  <c r="BB59" i="2"/>
  <c r="BC59" i="2"/>
  <c r="BD59" i="2"/>
  <c r="AV60" i="2"/>
  <c r="AX60" i="2"/>
  <c r="AY60" i="2"/>
  <c r="AZ60" i="2"/>
  <c r="BA60" i="2"/>
  <c r="BB60" i="2"/>
  <c r="BC60" i="2"/>
  <c r="BD60" i="2"/>
  <c r="AV61" i="2"/>
  <c r="AX61" i="2"/>
  <c r="AY61" i="2"/>
  <c r="AZ61" i="2"/>
  <c r="BA61" i="2"/>
  <c r="BB61" i="2"/>
  <c r="BC61" i="2"/>
  <c r="BD61" i="2"/>
  <c r="AV62" i="2"/>
  <c r="AX62" i="2"/>
  <c r="AY62" i="2"/>
  <c r="AZ62" i="2"/>
  <c r="BA62" i="2"/>
  <c r="BB62" i="2"/>
  <c r="BC62" i="2"/>
  <c r="BD62" i="2"/>
  <c r="AV63" i="2"/>
  <c r="AX63" i="2"/>
  <c r="AY63" i="2"/>
  <c r="AZ63" i="2"/>
  <c r="BA63" i="2"/>
  <c r="BB63" i="2"/>
  <c r="BC63" i="2"/>
  <c r="BD63" i="2"/>
  <c r="AV64" i="2"/>
  <c r="AX64" i="2"/>
  <c r="AY64" i="2"/>
  <c r="AZ64" i="2"/>
  <c r="BA64" i="2"/>
  <c r="BB64" i="2"/>
  <c r="BC64" i="2"/>
  <c r="BD64" i="2"/>
  <c r="AV65" i="2"/>
  <c r="AX65" i="2"/>
  <c r="AY65" i="2"/>
  <c r="AZ65" i="2"/>
  <c r="BA65" i="2"/>
  <c r="BB65" i="2"/>
  <c r="BC65" i="2"/>
  <c r="BD65" i="2"/>
  <c r="AV66" i="2"/>
  <c r="AW66" i="2"/>
  <c r="AX66" i="2"/>
  <c r="AY66" i="2"/>
  <c r="AZ66" i="2"/>
  <c r="BA66" i="2"/>
  <c r="BB66" i="2"/>
  <c r="BC66" i="2"/>
  <c r="BD66" i="2"/>
  <c r="AV67" i="2"/>
  <c r="AX67" i="2"/>
  <c r="AY67" i="2"/>
  <c r="AZ67" i="2"/>
  <c r="BA67" i="2"/>
  <c r="BB67" i="2"/>
  <c r="BC67" i="2"/>
  <c r="BD67" i="2"/>
  <c r="AV68" i="2"/>
  <c r="AX68" i="2"/>
  <c r="AY68" i="2"/>
  <c r="AZ68" i="2"/>
  <c r="BA68" i="2"/>
  <c r="BB68" i="2"/>
  <c r="BC68" i="2"/>
  <c r="BD68" i="2"/>
  <c r="AV69" i="2"/>
  <c r="AW69" i="2"/>
  <c r="AX69" i="2"/>
  <c r="AY69" i="2"/>
  <c r="AZ69" i="2"/>
  <c r="BA69" i="2"/>
  <c r="BB69" i="2"/>
  <c r="BC69" i="2"/>
  <c r="BD69" i="2"/>
  <c r="AV70" i="2"/>
  <c r="AW70" i="2"/>
  <c r="AX70" i="2"/>
  <c r="AY70" i="2"/>
  <c r="AZ70" i="2"/>
  <c r="BA70" i="2"/>
  <c r="BB70" i="2"/>
  <c r="BC70" i="2"/>
  <c r="BD70" i="2"/>
  <c r="AV71" i="2"/>
  <c r="AX71" i="2"/>
  <c r="AY71" i="2"/>
  <c r="AZ71" i="2"/>
  <c r="BA71" i="2"/>
  <c r="BB71" i="2"/>
  <c r="BC71" i="2"/>
  <c r="BD71" i="2"/>
  <c r="AV72" i="2"/>
  <c r="AX72" i="2"/>
  <c r="AY72" i="2"/>
  <c r="AZ72" i="2"/>
  <c r="BA72" i="2"/>
  <c r="BB72" i="2"/>
  <c r="BC72" i="2"/>
  <c r="BD72" i="2"/>
  <c r="AV73" i="2"/>
  <c r="AX73" i="2"/>
  <c r="AY73" i="2"/>
  <c r="AZ73" i="2"/>
  <c r="BA73" i="2"/>
  <c r="BB73" i="2"/>
  <c r="BC73" i="2"/>
  <c r="BD73" i="2"/>
  <c r="AV74" i="2"/>
  <c r="AW74" i="2"/>
  <c r="AX74" i="2"/>
  <c r="AY74" i="2"/>
  <c r="AZ74" i="2"/>
  <c r="BA74" i="2"/>
  <c r="BB74" i="2"/>
  <c r="BC74" i="2"/>
  <c r="BD74" i="2"/>
  <c r="AV75" i="2"/>
  <c r="AX75" i="2"/>
  <c r="AY75" i="2"/>
  <c r="AZ75" i="2"/>
  <c r="BA75" i="2"/>
  <c r="BB75" i="2"/>
  <c r="BC75" i="2"/>
  <c r="BD75" i="2"/>
  <c r="AV76" i="2"/>
  <c r="AX76" i="2"/>
  <c r="AY76" i="2"/>
  <c r="AZ76" i="2"/>
  <c r="BA76" i="2"/>
  <c r="BB76" i="2"/>
  <c r="BC76" i="2"/>
  <c r="BD76" i="2"/>
  <c r="AX77" i="2"/>
  <c r="AY77" i="2"/>
  <c r="AZ77" i="2"/>
  <c r="BA77" i="2"/>
  <c r="BB77" i="2"/>
  <c r="BC77" i="2"/>
  <c r="BD77" i="2"/>
  <c r="AX78" i="2"/>
  <c r="AY78" i="2"/>
  <c r="AZ78" i="2"/>
  <c r="BA78" i="2"/>
  <c r="BB78" i="2"/>
  <c r="BC78" i="2"/>
  <c r="BD78" i="2"/>
  <c r="AV79" i="2"/>
  <c r="AX79" i="2"/>
  <c r="AY79" i="2"/>
  <c r="AZ79" i="2"/>
  <c r="BA79" i="2"/>
  <c r="BB79" i="2"/>
  <c r="BC79" i="2"/>
  <c r="BD79" i="2"/>
  <c r="AW46" i="2"/>
  <c r="AX46" i="2"/>
  <c r="AY46" i="2"/>
  <c r="AY84" i="2" s="1"/>
  <c r="AZ46" i="2"/>
  <c r="AZ85" i="2"/>
  <c r="BA46" i="2"/>
  <c r="BA84" i="2"/>
  <c r="BB46" i="2"/>
  <c r="BC46" i="2"/>
  <c r="BD46" i="2"/>
  <c r="BD85" i="2"/>
  <c r="AV46" i="2"/>
  <c r="BD2" i="2"/>
  <c r="AV2" i="2"/>
  <c r="BD38" i="2"/>
  <c r="AV39" i="2"/>
  <c r="AF73" i="6"/>
  <c r="AF74" i="6"/>
  <c r="J6" i="6"/>
  <c r="F6" i="6"/>
  <c r="V6" i="6"/>
  <c r="BC41" i="1"/>
  <c r="BD349" i="2"/>
  <c r="BC349" i="2"/>
  <c r="BB349" i="2"/>
  <c r="BA349" i="2"/>
  <c r="AZ349" i="2"/>
  <c r="AY349" i="2"/>
  <c r="AX349" i="2"/>
  <c r="AW349" i="2"/>
  <c r="AV349" i="2"/>
  <c r="AS349" i="2"/>
  <c r="AR349" i="2"/>
  <c r="AQ349" i="2"/>
  <c r="AP349" i="2"/>
  <c r="AO349" i="2"/>
  <c r="AN349" i="2"/>
  <c r="AM349" i="2"/>
  <c r="AL349" i="2"/>
  <c r="AK349" i="2"/>
  <c r="AI349" i="2"/>
  <c r="AH349" i="2"/>
  <c r="AG349" i="2"/>
  <c r="AF349" i="2"/>
  <c r="AE349" i="2"/>
  <c r="AD349" i="2"/>
  <c r="AC349" i="2"/>
  <c r="AB349" i="2"/>
  <c r="AA349" i="2"/>
  <c r="X349" i="2"/>
  <c r="W349" i="2"/>
  <c r="V349" i="2"/>
  <c r="U349" i="2"/>
  <c r="T349" i="2"/>
  <c r="S349" i="2"/>
  <c r="R349" i="2"/>
  <c r="Q349" i="2"/>
  <c r="P349" i="2"/>
  <c r="M349" i="2"/>
  <c r="L349" i="2"/>
  <c r="K349" i="2"/>
  <c r="J349" i="2"/>
  <c r="I349" i="2"/>
  <c r="H349" i="2"/>
  <c r="G349" i="2"/>
  <c r="F349" i="2"/>
  <c r="E349" i="2"/>
  <c r="BD348" i="2"/>
  <c r="BC348" i="2"/>
  <c r="BB348" i="2"/>
  <c r="BA348" i="2"/>
  <c r="AZ348" i="2"/>
  <c r="AY348" i="2"/>
  <c r="AX348" i="2"/>
  <c r="AW348" i="2"/>
  <c r="AV348" i="2"/>
  <c r="AS348" i="2"/>
  <c r="AR348" i="2"/>
  <c r="AQ348" i="2"/>
  <c r="AP348" i="2"/>
  <c r="AO348" i="2"/>
  <c r="AN348" i="2"/>
  <c r="AM348" i="2"/>
  <c r="AL348" i="2"/>
  <c r="AK348" i="2"/>
  <c r="AI348" i="2"/>
  <c r="AH348" i="2"/>
  <c r="AG348" i="2"/>
  <c r="AF348" i="2"/>
  <c r="AE348" i="2"/>
  <c r="AD348" i="2"/>
  <c r="AC348" i="2"/>
  <c r="AB348" i="2"/>
  <c r="AA348" i="2"/>
  <c r="X348" i="2"/>
  <c r="W348" i="2"/>
  <c r="V348" i="2"/>
  <c r="U348" i="2"/>
  <c r="T348" i="2"/>
  <c r="S348" i="2"/>
  <c r="R348" i="2"/>
  <c r="Q348" i="2"/>
  <c r="L348" i="2"/>
  <c r="K348" i="2"/>
  <c r="J348" i="2"/>
  <c r="I348" i="2"/>
  <c r="H348" i="2"/>
  <c r="G348" i="2"/>
  <c r="F348" i="2"/>
  <c r="E348" i="2"/>
  <c r="BD305" i="2"/>
  <c r="BC305" i="2"/>
  <c r="BB305" i="2"/>
  <c r="BA305" i="2"/>
  <c r="AZ305" i="2"/>
  <c r="AY305" i="2"/>
  <c r="AX305" i="2"/>
  <c r="AW305" i="2"/>
  <c r="AV305" i="2"/>
  <c r="AS305" i="2"/>
  <c r="AR305" i="2"/>
  <c r="AQ305" i="2"/>
  <c r="AP305" i="2"/>
  <c r="AO305" i="2"/>
  <c r="AN305" i="2"/>
  <c r="AM305" i="2"/>
  <c r="AL305" i="2"/>
  <c r="AK305" i="2"/>
  <c r="AI305" i="2"/>
  <c r="AH305" i="2"/>
  <c r="AG305" i="2"/>
  <c r="AF305" i="2"/>
  <c r="AE305" i="2"/>
  <c r="AD305" i="2"/>
  <c r="AC305" i="2"/>
  <c r="AB305" i="2"/>
  <c r="AA305" i="2"/>
  <c r="X305" i="2"/>
  <c r="W305" i="2"/>
  <c r="V305" i="2"/>
  <c r="U305" i="2"/>
  <c r="T305" i="2"/>
  <c r="S305" i="2"/>
  <c r="R305" i="2"/>
  <c r="Q305" i="2"/>
  <c r="P305" i="2"/>
  <c r="M305" i="2"/>
  <c r="L305" i="2"/>
  <c r="K305" i="2"/>
  <c r="J305" i="2"/>
  <c r="I305" i="2"/>
  <c r="H305" i="2"/>
  <c r="G305" i="2"/>
  <c r="F305" i="2"/>
  <c r="E305" i="2"/>
  <c r="BD304" i="2"/>
  <c r="BC304" i="2"/>
  <c r="BB304" i="2"/>
  <c r="BA304" i="2"/>
  <c r="AZ304" i="2"/>
  <c r="AY304" i="2"/>
  <c r="AX304" i="2"/>
  <c r="AW304" i="2"/>
  <c r="AV304" i="2"/>
  <c r="AS304" i="2"/>
  <c r="AR304" i="2"/>
  <c r="AQ304" i="2"/>
  <c r="AP304" i="2"/>
  <c r="AO304" i="2"/>
  <c r="AN304" i="2"/>
  <c r="AM304" i="2"/>
  <c r="AL304" i="2"/>
  <c r="AK304" i="2"/>
  <c r="AI304" i="2"/>
  <c r="AH304" i="2"/>
  <c r="AG304" i="2"/>
  <c r="AF304" i="2"/>
  <c r="AE304" i="2"/>
  <c r="AD304" i="2"/>
  <c r="AC304" i="2"/>
  <c r="AB304" i="2"/>
  <c r="AA304" i="2"/>
  <c r="X304" i="2"/>
  <c r="W304" i="2"/>
  <c r="V304" i="2"/>
  <c r="U304" i="2"/>
  <c r="T304" i="2"/>
  <c r="S304" i="2"/>
  <c r="R304" i="2"/>
  <c r="Q304" i="2"/>
  <c r="P304" i="2"/>
  <c r="M304" i="2"/>
  <c r="L304" i="2"/>
  <c r="K304" i="2"/>
  <c r="J304" i="2"/>
  <c r="I304" i="2"/>
  <c r="H304" i="2"/>
  <c r="G304" i="2"/>
  <c r="F304" i="2"/>
  <c r="E304" i="2"/>
  <c r="BD261" i="2"/>
  <c r="BC261" i="2"/>
  <c r="BB261" i="2"/>
  <c r="BA261" i="2"/>
  <c r="AZ261" i="2"/>
  <c r="AY261" i="2"/>
  <c r="AX261" i="2"/>
  <c r="AW261" i="2"/>
  <c r="AV261" i="2"/>
  <c r="AS261" i="2"/>
  <c r="AR261" i="2"/>
  <c r="AQ261" i="2"/>
  <c r="AP261" i="2"/>
  <c r="AO261" i="2"/>
  <c r="AN261" i="2"/>
  <c r="AM261" i="2"/>
  <c r="AL261" i="2"/>
  <c r="AK261" i="2"/>
  <c r="AI261" i="2"/>
  <c r="AH261" i="2"/>
  <c r="AG261" i="2"/>
  <c r="AF261" i="2"/>
  <c r="AE261" i="2"/>
  <c r="AD261" i="2"/>
  <c r="AC261" i="2"/>
  <c r="AB261" i="2"/>
  <c r="AA261" i="2"/>
  <c r="X261" i="2"/>
  <c r="W261" i="2"/>
  <c r="V261" i="2"/>
  <c r="U261" i="2"/>
  <c r="T261" i="2"/>
  <c r="S261" i="2"/>
  <c r="R261" i="2"/>
  <c r="Q261" i="2"/>
  <c r="P261" i="2"/>
  <c r="M261" i="2"/>
  <c r="L261" i="2"/>
  <c r="K261" i="2"/>
  <c r="J261" i="2"/>
  <c r="I261" i="2"/>
  <c r="H261" i="2"/>
  <c r="G261" i="2"/>
  <c r="F261" i="2"/>
  <c r="E261" i="2"/>
  <c r="BD260" i="2"/>
  <c r="BC260" i="2"/>
  <c r="BB260" i="2"/>
  <c r="BA260" i="2"/>
  <c r="AZ260" i="2"/>
  <c r="AY260" i="2"/>
  <c r="AX260" i="2"/>
  <c r="AW260" i="2"/>
  <c r="AV260" i="2"/>
  <c r="AS260" i="2"/>
  <c r="AR260" i="2"/>
  <c r="AQ260" i="2"/>
  <c r="AP260" i="2"/>
  <c r="AO260" i="2"/>
  <c r="AN260" i="2"/>
  <c r="AM260" i="2"/>
  <c r="AL260" i="2"/>
  <c r="AK260" i="2"/>
  <c r="AI260" i="2"/>
  <c r="AH260" i="2"/>
  <c r="AG260" i="2"/>
  <c r="AF260" i="2"/>
  <c r="AE260" i="2"/>
  <c r="AD260" i="2"/>
  <c r="AC260" i="2"/>
  <c r="AB260" i="2"/>
  <c r="AA260" i="2"/>
  <c r="X260" i="2"/>
  <c r="W260" i="2"/>
  <c r="V260" i="2"/>
  <c r="U260" i="2"/>
  <c r="T260" i="2"/>
  <c r="S260" i="2"/>
  <c r="R260" i="2"/>
  <c r="Q260" i="2"/>
  <c r="P260" i="2"/>
  <c r="M260" i="2"/>
  <c r="L260" i="2"/>
  <c r="K260" i="2"/>
  <c r="J260" i="2"/>
  <c r="I260" i="2"/>
  <c r="H260" i="2"/>
  <c r="G260" i="2"/>
  <c r="F260" i="2"/>
  <c r="E260" i="2"/>
  <c r="BD217" i="2"/>
  <c r="BC217" i="2"/>
  <c r="BB217" i="2"/>
  <c r="BA217" i="2"/>
  <c r="AZ217" i="2"/>
  <c r="AY217" i="2"/>
  <c r="AX217" i="2"/>
  <c r="AW217" i="2"/>
  <c r="AV217" i="2"/>
  <c r="AS217" i="2"/>
  <c r="AR217" i="2"/>
  <c r="AQ217" i="2"/>
  <c r="AP217" i="2"/>
  <c r="AO217" i="2"/>
  <c r="AN217" i="2"/>
  <c r="AM217" i="2"/>
  <c r="AL217" i="2"/>
  <c r="AK217" i="2"/>
  <c r="AI217" i="2"/>
  <c r="AH217" i="2"/>
  <c r="AG217" i="2"/>
  <c r="AF217" i="2"/>
  <c r="AE217" i="2"/>
  <c r="AD217" i="2"/>
  <c r="AC217" i="2"/>
  <c r="AB217" i="2"/>
  <c r="AA217" i="2"/>
  <c r="X217" i="2"/>
  <c r="W217" i="2"/>
  <c r="V217" i="2"/>
  <c r="U217" i="2"/>
  <c r="T217" i="2"/>
  <c r="S217" i="2"/>
  <c r="R217" i="2"/>
  <c r="Q217" i="2"/>
  <c r="P217" i="2"/>
  <c r="M217" i="2"/>
  <c r="L217" i="2"/>
  <c r="K217" i="2"/>
  <c r="J217" i="2"/>
  <c r="I217" i="2"/>
  <c r="H217" i="2"/>
  <c r="G217" i="2"/>
  <c r="F217" i="2"/>
  <c r="E217" i="2"/>
  <c r="BD216" i="2"/>
  <c r="BC216" i="2"/>
  <c r="BB216" i="2"/>
  <c r="BA216" i="2"/>
  <c r="AZ216" i="2"/>
  <c r="AY216" i="2"/>
  <c r="AX216" i="2"/>
  <c r="AW216" i="2"/>
  <c r="AV216" i="2"/>
  <c r="AS216" i="2"/>
  <c r="AR216" i="2"/>
  <c r="AQ216" i="2"/>
  <c r="AP216" i="2"/>
  <c r="AO216" i="2"/>
  <c r="AN216" i="2"/>
  <c r="AM216" i="2"/>
  <c r="AL216" i="2"/>
  <c r="AK216" i="2"/>
  <c r="AI216" i="2"/>
  <c r="AH216" i="2"/>
  <c r="AG216" i="2"/>
  <c r="AF216" i="2"/>
  <c r="AE216" i="2"/>
  <c r="AD216" i="2"/>
  <c r="AC216" i="2"/>
  <c r="AB216" i="2"/>
  <c r="AA216" i="2"/>
  <c r="X216" i="2"/>
  <c r="W216" i="2"/>
  <c r="V216" i="2"/>
  <c r="U216" i="2"/>
  <c r="T216" i="2"/>
  <c r="S216" i="2"/>
  <c r="R216" i="2"/>
  <c r="Q216" i="2"/>
  <c r="P216" i="2"/>
  <c r="M216" i="2"/>
  <c r="L216" i="2"/>
  <c r="K216" i="2"/>
  <c r="J216" i="2"/>
  <c r="I216" i="2"/>
  <c r="H216" i="2"/>
  <c r="G216" i="2"/>
  <c r="F216" i="2"/>
  <c r="E216" i="2"/>
  <c r="BD173" i="2"/>
  <c r="BC173" i="2"/>
  <c r="BB173" i="2"/>
  <c r="BA173" i="2"/>
  <c r="AZ173" i="2"/>
  <c r="AY173" i="2"/>
  <c r="AX173" i="2"/>
  <c r="AW173" i="2"/>
  <c r="AV173" i="2"/>
  <c r="AS173" i="2"/>
  <c r="AR173" i="2"/>
  <c r="AQ173" i="2"/>
  <c r="AP173" i="2"/>
  <c r="AO173" i="2"/>
  <c r="AN173" i="2"/>
  <c r="AM173" i="2"/>
  <c r="AL173" i="2"/>
  <c r="AK173" i="2"/>
  <c r="AI173" i="2"/>
  <c r="AH173" i="2"/>
  <c r="AG173" i="2"/>
  <c r="AF173" i="2"/>
  <c r="AE173" i="2"/>
  <c r="AD173" i="2"/>
  <c r="AC173" i="2"/>
  <c r="AB173" i="2"/>
  <c r="AA173" i="2"/>
  <c r="X173" i="2"/>
  <c r="W173" i="2"/>
  <c r="V173" i="2"/>
  <c r="U173" i="2"/>
  <c r="T173" i="2"/>
  <c r="S173" i="2"/>
  <c r="R173" i="2"/>
  <c r="Q173" i="2"/>
  <c r="P173" i="2"/>
  <c r="M173" i="2"/>
  <c r="L173" i="2"/>
  <c r="K173" i="2"/>
  <c r="J173" i="2"/>
  <c r="I173" i="2"/>
  <c r="H173" i="2"/>
  <c r="G173" i="2"/>
  <c r="F173" i="2"/>
  <c r="E173" i="2"/>
  <c r="BD172" i="2"/>
  <c r="BC172" i="2"/>
  <c r="BB172" i="2"/>
  <c r="BA172" i="2"/>
  <c r="AZ172" i="2"/>
  <c r="AY172" i="2"/>
  <c r="AX172" i="2"/>
  <c r="AW172" i="2"/>
  <c r="AV172" i="2"/>
  <c r="AS172" i="2"/>
  <c r="AR172" i="2"/>
  <c r="AQ172" i="2"/>
  <c r="AP172" i="2"/>
  <c r="AO172" i="2"/>
  <c r="AN172" i="2"/>
  <c r="AM172" i="2"/>
  <c r="AL172" i="2"/>
  <c r="AK172" i="2"/>
  <c r="AI172" i="2"/>
  <c r="AH172" i="2"/>
  <c r="AG172" i="2"/>
  <c r="AF172" i="2"/>
  <c r="AE172" i="2"/>
  <c r="AD172" i="2"/>
  <c r="AC172" i="2"/>
  <c r="AB172" i="2"/>
  <c r="AA172" i="2"/>
  <c r="X172" i="2"/>
  <c r="W172" i="2"/>
  <c r="V172" i="2"/>
  <c r="U172" i="2"/>
  <c r="T172" i="2"/>
  <c r="S172" i="2"/>
  <c r="R172" i="2"/>
  <c r="Q172" i="2"/>
  <c r="P172" i="2"/>
  <c r="M172" i="2"/>
  <c r="L172" i="2"/>
  <c r="K172" i="2"/>
  <c r="J172" i="2"/>
  <c r="I172" i="2"/>
  <c r="H172" i="2"/>
  <c r="G172" i="2"/>
  <c r="F172" i="2"/>
  <c r="E172" i="2"/>
  <c r="BD129" i="2"/>
  <c r="BC129" i="2"/>
  <c r="BB129" i="2"/>
  <c r="BA129" i="2"/>
  <c r="AZ129" i="2"/>
  <c r="AY129" i="2"/>
  <c r="AX129" i="2"/>
  <c r="AW129" i="2"/>
  <c r="AV129" i="2"/>
  <c r="AS129" i="2"/>
  <c r="AR129" i="2"/>
  <c r="AQ129" i="2"/>
  <c r="AP129" i="2"/>
  <c r="AO129" i="2"/>
  <c r="AN129" i="2"/>
  <c r="AM129" i="2"/>
  <c r="AL129" i="2"/>
  <c r="AK129" i="2"/>
  <c r="AI129" i="2"/>
  <c r="AH129" i="2"/>
  <c r="AG129" i="2"/>
  <c r="AF129" i="2"/>
  <c r="AE129" i="2"/>
  <c r="AD129" i="2"/>
  <c r="AC129" i="2"/>
  <c r="AB129" i="2"/>
  <c r="AA129" i="2"/>
  <c r="X129" i="2"/>
  <c r="W129" i="2"/>
  <c r="V129" i="2"/>
  <c r="U129" i="2"/>
  <c r="T129" i="2"/>
  <c r="S129" i="2"/>
  <c r="R129" i="2"/>
  <c r="Q129" i="2"/>
  <c r="P129" i="2"/>
  <c r="M129" i="2"/>
  <c r="L129" i="2"/>
  <c r="K129" i="2"/>
  <c r="J129" i="2"/>
  <c r="I129" i="2"/>
  <c r="H129" i="2"/>
  <c r="G129" i="2"/>
  <c r="F129" i="2"/>
  <c r="E129" i="2"/>
  <c r="BD128" i="2"/>
  <c r="BC128" i="2"/>
  <c r="BB128" i="2"/>
  <c r="BA128" i="2"/>
  <c r="AZ128" i="2"/>
  <c r="AY128" i="2"/>
  <c r="AX128" i="2"/>
  <c r="AW128" i="2"/>
  <c r="AV128" i="2"/>
  <c r="AS128" i="2"/>
  <c r="AR128" i="2"/>
  <c r="AQ128" i="2"/>
  <c r="AP128" i="2"/>
  <c r="AO128" i="2"/>
  <c r="AN128" i="2"/>
  <c r="AM128" i="2"/>
  <c r="AL128" i="2"/>
  <c r="AK128" i="2"/>
  <c r="AI128" i="2"/>
  <c r="AH128" i="2"/>
  <c r="AG128" i="2"/>
  <c r="AF128" i="2"/>
  <c r="AE128" i="2"/>
  <c r="AD128" i="2"/>
  <c r="AC128" i="2"/>
  <c r="AB128" i="2"/>
  <c r="AA128" i="2"/>
  <c r="X128" i="2"/>
  <c r="W128" i="2"/>
  <c r="V128" i="2"/>
  <c r="U128" i="2"/>
  <c r="T128" i="2"/>
  <c r="S128" i="2"/>
  <c r="R128" i="2"/>
  <c r="Q128" i="2"/>
  <c r="P128" i="2"/>
  <c r="M128" i="2"/>
  <c r="L128" i="2"/>
  <c r="K128" i="2"/>
  <c r="J128" i="2"/>
  <c r="I128" i="2"/>
  <c r="H128" i="2"/>
  <c r="G128" i="2"/>
  <c r="F128" i="2"/>
  <c r="E128" i="2"/>
  <c r="BC85" i="2"/>
  <c r="AS85" i="2"/>
  <c r="AR85" i="2"/>
  <c r="AQ85" i="2"/>
  <c r="AP85" i="2"/>
  <c r="AO85" i="2"/>
  <c r="AN85" i="2"/>
  <c r="AM85" i="2"/>
  <c r="AL85" i="2"/>
  <c r="AK85" i="2"/>
  <c r="AI85" i="2"/>
  <c r="AH85" i="2"/>
  <c r="AG85" i="2"/>
  <c r="AF85" i="2"/>
  <c r="AE85" i="2"/>
  <c r="AD85" i="2"/>
  <c r="AC85" i="2"/>
  <c r="AB85" i="2"/>
  <c r="AA85" i="2"/>
  <c r="X85" i="2"/>
  <c r="W85" i="2"/>
  <c r="V85" i="2"/>
  <c r="U85" i="2"/>
  <c r="T85" i="2"/>
  <c r="S85" i="2"/>
  <c r="R85" i="2"/>
  <c r="Q85" i="2"/>
  <c r="P85" i="2"/>
  <c r="M85" i="2"/>
  <c r="L85" i="2"/>
  <c r="K85" i="2"/>
  <c r="J85" i="2"/>
  <c r="I85" i="2"/>
  <c r="H85" i="2"/>
  <c r="G85" i="2"/>
  <c r="F85" i="2"/>
  <c r="E85" i="2"/>
  <c r="BD84" i="2"/>
  <c r="BC84" i="2"/>
  <c r="AW84" i="2"/>
  <c r="AS84" i="2"/>
  <c r="AR84" i="2"/>
  <c r="AQ84" i="2"/>
  <c r="AP84" i="2"/>
  <c r="AO84" i="2"/>
  <c r="AN84" i="2"/>
  <c r="AM84" i="2"/>
  <c r="AL84" i="2"/>
  <c r="AK84" i="2"/>
  <c r="AI84" i="2"/>
  <c r="AH84" i="2"/>
  <c r="AG84" i="2"/>
  <c r="AF84" i="2"/>
  <c r="AE84" i="2"/>
  <c r="AD84" i="2"/>
  <c r="AC84" i="2"/>
  <c r="AB84" i="2"/>
  <c r="AA84" i="2"/>
  <c r="X84" i="2"/>
  <c r="W84" i="2"/>
  <c r="V84" i="2"/>
  <c r="U84" i="2"/>
  <c r="T84" i="2"/>
  <c r="S84" i="2"/>
  <c r="R84" i="2"/>
  <c r="Q84" i="2"/>
  <c r="P84" i="2"/>
  <c r="M84" i="2"/>
  <c r="L84" i="2"/>
  <c r="K84" i="2"/>
  <c r="J84" i="2"/>
  <c r="I84" i="2"/>
  <c r="H84" i="2"/>
  <c r="G84" i="2"/>
  <c r="F84" i="2"/>
  <c r="E84" i="2"/>
  <c r="AA40" i="2"/>
  <c r="AA41" i="2"/>
  <c r="X41" i="2"/>
  <c r="X40" i="2"/>
  <c r="M41" i="2"/>
  <c r="M40" i="2"/>
  <c r="BD3" i="2"/>
  <c r="BD4" i="2"/>
  <c r="BD5" i="2"/>
  <c r="BD6" i="2"/>
  <c r="BD9" i="2"/>
  <c r="BD10" i="2"/>
  <c r="BD12" i="2"/>
  <c r="BD13" i="2"/>
  <c r="BD14" i="2"/>
  <c r="BD16" i="2"/>
  <c r="BD17" i="2"/>
  <c r="BD22" i="2"/>
  <c r="BD25" i="2"/>
  <c r="BD26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20" i="2"/>
  <c r="AW21" i="2"/>
  <c r="AW22" i="2"/>
  <c r="AW23" i="2"/>
  <c r="AW24" i="2"/>
  <c r="AW25" i="2"/>
  <c r="AW26" i="2"/>
  <c r="AW27" i="2"/>
  <c r="AW30" i="2"/>
  <c r="AW31" i="2"/>
  <c r="AW32" i="2"/>
  <c r="AW33" i="2"/>
  <c r="AW34" i="2"/>
  <c r="AW36" i="2"/>
  <c r="AW37" i="2"/>
  <c r="AW38" i="2"/>
  <c r="AW39" i="2"/>
  <c r="AX2" i="2"/>
  <c r="AX40" i="2" s="1"/>
  <c r="AX4" i="2"/>
  <c r="AX6" i="2"/>
  <c r="AX7" i="2"/>
  <c r="AX10" i="2"/>
  <c r="AX11" i="2"/>
  <c r="AX22" i="2"/>
  <c r="AX26" i="2"/>
  <c r="AX33" i="2"/>
  <c r="AY2" i="2"/>
  <c r="AY4" i="2"/>
  <c r="AY5" i="2"/>
  <c r="AY6" i="2"/>
  <c r="AY7" i="2"/>
  <c r="AY9" i="2"/>
  <c r="AY10" i="2"/>
  <c r="AY15" i="2"/>
  <c r="AY16" i="2"/>
  <c r="AY20" i="2"/>
  <c r="AY21" i="2"/>
  <c r="AY24" i="2"/>
  <c r="AY25" i="2"/>
  <c r="AY37" i="2"/>
  <c r="AZ2" i="2"/>
  <c r="AZ4" i="2"/>
  <c r="AZ5" i="2"/>
  <c r="AZ6" i="2"/>
  <c r="AZ7" i="2"/>
  <c r="AZ9" i="2"/>
  <c r="AZ10" i="2"/>
  <c r="AZ15" i="2"/>
  <c r="AZ16" i="2"/>
  <c r="AZ24" i="2"/>
  <c r="AZ26" i="2"/>
  <c r="AZ32" i="2"/>
  <c r="AZ40" i="2"/>
  <c r="BA2" i="2"/>
  <c r="BA3" i="2"/>
  <c r="BA4" i="2"/>
  <c r="BA5" i="2"/>
  <c r="BA6" i="2"/>
  <c r="BA7" i="2"/>
  <c r="BA9" i="2"/>
  <c r="BA10" i="2"/>
  <c r="BA12" i="2"/>
  <c r="BA13" i="2"/>
  <c r="BA16" i="2"/>
  <c r="BA20" i="2"/>
  <c r="BA21" i="2"/>
  <c r="BA24" i="2"/>
  <c r="BA25" i="2"/>
  <c r="BA26" i="2"/>
  <c r="BA36" i="2"/>
  <c r="BB2" i="2"/>
  <c r="BB3" i="2"/>
  <c r="BB4" i="2"/>
  <c r="BB5" i="2"/>
  <c r="BB6" i="2"/>
  <c r="BB7" i="2"/>
  <c r="BB8" i="2"/>
  <c r="BB40" i="2" s="1"/>
  <c r="BB9" i="2"/>
  <c r="BB10" i="2"/>
  <c r="BB12" i="2"/>
  <c r="BB13" i="2"/>
  <c r="BB16" i="2"/>
  <c r="BB17" i="2"/>
  <c r="BB19" i="2"/>
  <c r="BB24" i="2"/>
  <c r="BB25" i="2"/>
  <c r="BB26" i="2"/>
  <c r="BC2" i="2"/>
  <c r="BC41" i="2" s="1"/>
  <c r="BC3" i="2"/>
  <c r="BC4" i="2"/>
  <c r="BC6" i="2"/>
  <c r="BC8" i="2"/>
  <c r="BC9" i="2"/>
  <c r="BC10" i="2"/>
  <c r="BC12" i="2"/>
  <c r="BC16" i="2"/>
  <c r="BC17" i="2"/>
  <c r="BC18" i="2"/>
  <c r="BC19" i="2"/>
  <c r="BC24" i="2"/>
  <c r="BC25" i="2"/>
  <c r="BC26" i="2"/>
  <c r="BC27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S41" i="2"/>
  <c r="AS40" i="2"/>
  <c r="AR41" i="2"/>
  <c r="AQ41" i="2"/>
  <c r="AP41" i="2"/>
  <c r="AO41" i="2"/>
  <c r="AN41" i="2"/>
  <c r="AM41" i="2"/>
  <c r="AL41" i="2"/>
  <c r="AK41" i="2"/>
  <c r="AR40" i="2"/>
  <c r="AQ40" i="2"/>
  <c r="AP40" i="2"/>
  <c r="AO40" i="2"/>
  <c r="AN40" i="2"/>
  <c r="AM40" i="2"/>
  <c r="AL40" i="2"/>
  <c r="AK40" i="2"/>
  <c r="AB40" i="2"/>
  <c r="AC40" i="2"/>
  <c r="AD40" i="2"/>
  <c r="AE40" i="2"/>
  <c r="AF40" i="2"/>
  <c r="AG40" i="2"/>
  <c r="AH40" i="2"/>
  <c r="AI40" i="2"/>
  <c r="AB41" i="2"/>
  <c r="AC41" i="2"/>
  <c r="AD41" i="2"/>
  <c r="AE41" i="2"/>
  <c r="AF41" i="2"/>
  <c r="AG41" i="2"/>
  <c r="AH41" i="2"/>
  <c r="AI41" i="2"/>
  <c r="W41" i="2"/>
  <c r="V41" i="2"/>
  <c r="U41" i="2"/>
  <c r="T41" i="2"/>
  <c r="S41" i="2"/>
  <c r="R41" i="2"/>
  <c r="Q41" i="2"/>
  <c r="P41" i="2"/>
  <c r="W40" i="2"/>
  <c r="V40" i="2"/>
  <c r="U40" i="2"/>
  <c r="T40" i="2"/>
  <c r="S40" i="2"/>
  <c r="R40" i="2"/>
  <c r="Q40" i="2"/>
  <c r="P40" i="2"/>
  <c r="F40" i="2"/>
  <c r="G40" i="2"/>
  <c r="H40" i="2"/>
  <c r="I40" i="2"/>
  <c r="J40" i="2"/>
  <c r="K40" i="2"/>
  <c r="L40" i="2"/>
  <c r="F41" i="2"/>
  <c r="G41" i="2"/>
  <c r="H41" i="2"/>
  <c r="I41" i="2"/>
  <c r="J41" i="2"/>
  <c r="K41" i="2"/>
  <c r="L41" i="2"/>
  <c r="R88" i="1"/>
  <c r="E42" i="1"/>
  <c r="E88" i="1"/>
  <c r="E134" i="1"/>
  <c r="E180" i="1"/>
  <c r="E232" i="1"/>
  <c r="E284" i="1"/>
  <c r="E336" i="1"/>
  <c r="E388" i="1"/>
  <c r="E440" i="1"/>
  <c r="E492" i="1"/>
  <c r="E544" i="1"/>
  <c r="E596" i="1"/>
  <c r="E648" i="1"/>
  <c r="E700" i="1"/>
  <c r="E752" i="1"/>
  <c r="E804" i="1"/>
  <c r="E856" i="1"/>
  <c r="E908" i="1"/>
  <c r="E960" i="1"/>
  <c r="E1013" i="1"/>
  <c r="E1012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5" i="1"/>
  <c r="BC996" i="1"/>
  <c r="BC997" i="1"/>
  <c r="BC998" i="1"/>
  <c r="BC999" i="1"/>
  <c r="BC1000" i="1"/>
  <c r="BC1001" i="1"/>
  <c r="BC1002" i="1"/>
  <c r="BC1003" i="1"/>
  <c r="BC1005" i="1"/>
  <c r="BC1012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5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5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5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1000" i="1"/>
  <c r="AY1001" i="1"/>
  <c r="AY1002" i="1"/>
  <c r="AY1003" i="1"/>
  <c r="AX972" i="1"/>
  <c r="AX973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1000" i="1"/>
  <c r="AX1001" i="1"/>
  <c r="AX1002" i="1"/>
  <c r="AX1003" i="1"/>
  <c r="AX1004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5" i="1"/>
  <c r="AU1013" i="1"/>
  <c r="AR1013" i="1"/>
  <c r="AQ1013" i="1"/>
  <c r="AP1013" i="1"/>
  <c r="AO1013" i="1"/>
  <c r="AN1013" i="1"/>
  <c r="AM1013" i="1"/>
  <c r="AL1013" i="1"/>
  <c r="AK1013" i="1"/>
  <c r="AJ1013" i="1"/>
  <c r="AH1013" i="1"/>
  <c r="AG1013" i="1"/>
  <c r="AF1013" i="1"/>
  <c r="AE1013" i="1"/>
  <c r="AD1013" i="1"/>
  <c r="AC1013" i="1"/>
  <c r="AB1013" i="1"/>
  <c r="AA1013" i="1"/>
  <c r="Z1013" i="1"/>
  <c r="W1013" i="1"/>
  <c r="V1013" i="1"/>
  <c r="U1013" i="1"/>
  <c r="T1013" i="1"/>
  <c r="S1013" i="1"/>
  <c r="R1013" i="1"/>
  <c r="Q1013" i="1"/>
  <c r="P1013" i="1"/>
  <c r="O1013" i="1"/>
  <c r="M1013" i="1"/>
  <c r="L1013" i="1"/>
  <c r="K1013" i="1"/>
  <c r="J1013" i="1"/>
  <c r="I1013" i="1"/>
  <c r="H1013" i="1"/>
  <c r="G1013" i="1"/>
  <c r="F1013" i="1"/>
  <c r="AR1012" i="1"/>
  <c r="AQ1012" i="1"/>
  <c r="AP1012" i="1"/>
  <c r="AO1012" i="1"/>
  <c r="AN1012" i="1"/>
  <c r="AM1012" i="1"/>
  <c r="AL1012" i="1"/>
  <c r="AK1012" i="1"/>
  <c r="AJ1012" i="1"/>
  <c r="AH1012" i="1"/>
  <c r="AG1012" i="1"/>
  <c r="AF1012" i="1"/>
  <c r="AE1012" i="1"/>
  <c r="AD1012" i="1"/>
  <c r="AC1012" i="1"/>
  <c r="AB1012" i="1"/>
  <c r="AA1012" i="1"/>
  <c r="Z1012" i="1"/>
  <c r="W1012" i="1"/>
  <c r="V1012" i="1"/>
  <c r="U1012" i="1"/>
  <c r="T1012" i="1"/>
  <c r="S1012" i="1"/>
  <c r="R1012" i="1"/>
  <c r="Q1012" i="1"/>
  <c r="P1012" i="1"/>
  <c r="O1012" i="1"/>
  <c r="M1012" i="1"/>
  <c r="L1012" i="1"/>
  <c r="K1012" i="1"/>
  <c r="J1012" i="1"/>
  <c r="I1012" i="1"/>
  <c r="H1012" i="1"/>
  <c r="G1012" i="1"/>
  <c r="F1012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Y920" i="1"/>
  <c r="AY921" i="1"/>
  <c r="AY922" i="1"/>
  <c r="AY923" i="1"/>
  <c r="AY924" i="1"/>
  <c r="AY925" i="1"/>
  <c r="AY926" i="1"/>
  <c r="AY928" i="1"/>
  <c r="AY929" i="1"/>
  <c r="AY930" i="1"/>
  <c r="AY931" i="1"/>
  <c r="AY932" i="1"/>
  <c r="AY933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R961" i="1"/>
  <c r="AQ961" i="1"/>
  <c r="AP961" i="1"/>
  <c r="AO961" i="1"/>
  <c r="AN961" i="1"/>
  <c r="AM961" i="1"/>
  <c r="AL961" i="1"/>
  <c r="AK961" i="1"/>
  <c r="AJ961" i="1"/>
  <c r="AH961" i="1"/>
  <c r="AG961" i="1"/>
  <c r="AF961" i="1"/>
  <c r="AE961" i="1"/>
  <c r="AD961" i="1"/>
  <c r="AC961" i="1"/>
  <c r="AB961" i="1"/>
  <c r="AA961" i="1"/>
  <c r="Z961" i="1"/>
  <c r="W961" i="1"/>
  <c r="V961" i="1"/>
  <c r="U961" i="1"/>
  <c r="T961" i="1"/>
  <c r="S961" i="1"/>
  <c r="R961" i="1"/>
  <c r="Q961" i="1"/>
  <c r="P961" i="1"/>
  <c r="O961" i="1"/>
  <c r="M961" i="1"/>
  <c r="L961" i="1"/>
  <c r="K961" i="1"/>
  <c r="J961" i="1"/>
  <c r="I961" i="1"/>
  <c r="H961" i="1"/>
  <c r="G961" i="1"/>
  <c r="F961" i="1"/>
  <c r="E961" i="1"/>
  <c r="AR960" i="1"/>
  <c r="AQ960" i="1"/>
  <c r="AP960" i="1"/>
  <c r="AO960" i="1"/>
  <c r="AN960" i="1"/>
  <c r="AM960" i="1"/>
  <c r="AL960" i="1"/>
  <c r="AK960" i="1"/>
  <c r="AJ960" i="1"/>
  <c r="AH960" i="1"/>
  <c r="AG960" i="1"/>
  <c r="AF960" i="1"/>
  <c r="AE960" i="1"/>
  <c r="AD960" i="1"/>
  <c r="AC960" i="1"/>
  <c r="AB960" i="1"/>
  <c r="AA960" i="1"/>
  <c r="Z960" i="1"/>
  <c r="W960" i="1"/>
  <c r="V960" i="1"/>
  <c r="U960" i="1"/>
  <c r="T960" i="1"/>
  <c r="S960" i="1"/>
  <c r="R960" i="1"/>
  <c r="Q960" i="1"/>
  <c r="P960" i="1"/>
  <c r="O960" i="1"/>
  <c r="M960" i="1"/>
  <c r="L960" i="1"/>
  <c r="K960" i="1"/>
  <c r="J960" i="1"/>
  <c r="I960" i="1"/>
  <c r="H960" i="1"/>
  <c r="G960" i="1"/>
  <c r="F960" i="1"/>
  <c r="BC868" i="1"/>
  <c r="BC869" i="1"/>
  <c r="BC870" i="1"/>
  <c r="BC871" i="1"/>
  <c r="BC872" i="1"/>
  <c r="BC908" i="1" s="1"/>
  <c r="BC873" i="1"/>
  <c r="BC874" i="1"/>
  <c r="BC875" i="1"/>
  <c r="BC876" i="1"/>
  <c r="BC877" i="1"/>
  <c r="BC878" i="1"/>
  <c r="BC879" i="1"/>
  <c r="BC880" i="1"/>
  <c r="BC881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1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1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9" i="1"/>
  <c r="BA901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1" i="1"/>
  <c r="AY869" i="1"/>
  <c r="AY870" i="1"/>
  <c r="AY871" i="1"/>
  <c r="AY872" i="1"/>
  <c r="AY873" i="1"/>
  <c r="AY874" i="1"/>
  <c r="AY875" i="1"/>
  <c r="AY876" i="1"/>
  <c r="AY877" i="1"/>
  <c r="AY878" i="1"/>
  <c r="AY879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1" i="1"/>
  <c r="AX869" i="1"/>
  <c r="AX870" i="1"/>
  <c r="AX908" i="1" s="1"/>
  <c r="AX871" i="1"/>
  <c r="AX872" i="1"/>
  <c r="AX873" i="1"/>
  <c r="AX874" i="1"/>
  <c r="AX875" i="1"/>
  <c r="AX876" i="1"/>
  <c r="AX877" i="1"/>
  <c r="AX878" i="1"/>
  <c r="AX879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W869" i="1"/>
  <c r="AW870" i="1"/>
  <c r="AW871" i="1"/>
  <c r="AW872" i="1"/>
  <c r="AW873" i="1"/>
  <c r="AW874" i="1"/>
  <c r="AW875" i="1"/>
  <c r="AW876" i="1"/>
  <c r="AW877" i="1"/>
  <c r="AW878" i="1"/>
  <c r="AW879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V869" i="1"/>
  <c r="AV870" i="1"/>
  <c r="AV871" i="1"/>
  <c r="AV872" i="1"/>
  <c r="AV873" i="1"/>
  <c r="AV874" i="1"/>
  <c r="AV875" i="1"/>
  <c r="AV876" i="1"/>
  <c r="AV877" i="1"/>
  <c r="AV878" i="1"/>
  <c r="AV879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R909" i="1"/>
  <c r="AQ909" i="1"/>
  <c r="AP909" i="1"/>
  <c r="AO909" i="1"/>
  <c r="AN909" i="1"/>
  <c r="AM909" i="1"/>
  <c r="AL909" i="1"/>
  <c r="AK909" i="1"/>
  <c r="AJ909" i="1"/>
  <c r="AH909" i="1"/>
  <c r="AG909" i="1"/>
  <c r="AF909" i="1"/>
  <c r="AE909" i="1"/>
  <c r="AD909" i="1"/>
  <c r="AC909" i="1"/>
  <c r="AB909" i="1"/>
  <c r="AA909" i="1"/>
  <c r="Z909" i="1"/>
  <c r="W909" i="1"/>
  <c r="V909" i="1"/>
  <c r="U909" i="1"/>
  <c r="T909" i="1"/>
  <c r="S909" i="1"/>
  <c r="R909" i="1"/>
  <c r="Q909" i="1"/>
  <c r="P909" i="1"/>
  <c r="O909" i="1"/>
  <c r="M909" i="1"/>
  <c r="L909" i="1"/>
  <c r="K909" i="1"/>
  <c r="J909" i="1"/>
  <c r="I909" i="1"/>
  <c r="H909" i="1"/>
  <c r="G909" i="1"/>
  <c r="F909" i="1"/>
  <c r="E909" i="1"/>
  <c r="AR908" i="1"/>
  <c r="AQ908" i="1"/>
  <c r="AP908" i="1"/>
  <c r="AO908" i="1"/>
  <c r="AN908" i="1"/>
  <c r="AM908" i="1"/>
  <c r="AL908" i="1"/>
  <c r="AK908" i="1"/>
  <c r="AJ908" i="1"/>
  <c r="AH908" i="1"/>
  <c r="AG908" i="1"/>
  <c r="AF908" i="1"/>
  <c r="AE908" i="1"/>
  <c r="AD908" i="1"/>
  <c r="AC908" i="1"/>
  <c r="AB908" i="1"/>
  <c r="AA908" i="1"/>
  <c r="Z908" i="1"/>
  <c r="W908" i="1"/>
  <c r="V908" i="1"/>
  <c r="U908" i="1"/>
  <c r="T908" i="1"/>
  <c r="S908" i="1"/>
  <c r="R908" i="1"/>
  <c r="Q908" i="1"/>
  <c r="P908" i="1"/>
  <c r="O908" i="1"/>
  <c r="M908" i="1"/>
  <c r="L908" i="1"/>
  <c r="K908" i="1"/>
  <c r="J908" i="1"/>
  <c r="I908" i="1"/>
  <c r="H908" i="1"/>
  <c r="G908" i="1"/>
  <c r="F908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5" i="1"/>
  <c r="BC846" i="1"/>
  <c r="BC847" i="1"/>
  <c r="BC848" i="1"/>
  <c r="BC849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AZ816" i="1"/>
  <c r="AZ817" i="1"/>
  <c r="AZ818" i="1"/>
  <c r="AZ819" i="1"/>
  <c r="AZ820" i="1"/>
  <c r="AZ821" i="1"/>
  <c r="AZ822" i="1"/>
  <c r="AZ823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8" i="1"/>
  <c r="AZ839" i="1"/>
  <c r="AZ840" i="1"/>
  <c r="AZ841" i="1"/>
  <c r="AZ842" i="1"/>
  <c r="AZ843" i="1"/>
  <c r="AZ844" i="1"/>
  <c r="AZ845" i="1"/>
  <c r="AZ846" i="1"/>
  <c r="AZ847" i="1"/>
  <c r="AZ849" i="1"/>
  <c r="AY816" i="1"/>
  <c r="AY817" i="1"/>
  <c r="AY818" i="1"/>
  <c r="AY819" i="1"/>
  <c r="AY820" i="1"/>
  <c r="AY821" i="1"/>
  <c r="AY822" i="1"/>
  <c r="AY823" i="1"/>
  <c r="AY825" i="1"/>
  <c r="AY826" i="1"/>
  <c r="AY827" i="1"/>
  <c r="AY828" i="1"/>
  <c r="AY829" i="1"/>
  <c r="AY830" i="1"/>
  <c r="AY831" i="1"/>
  <c r="AY832" i="1"/>
  <c r="AY833" i="1"/>
  <c r="AY834" i="1"/>
  <c r="AY835" i="1"/>
  <c r="AY837" i="1"/>
  <c r="AY838" i="1"/>
  <c r="AY839" i="1"/>
  <c r="AY840" i="1"/>
  <c r="AY841" i="1"/>
  <c r="AY842" i="1"/>
  <c r="AY843" i="1"/>
  <c r="AY844" i="1"/>
  <c r="AY845" i="1"/>
  <c r="AY846" i="1"/>
  <c r="AY847" i="1"/>
  <c r="AY849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7" i="1"/>
  <c r="AX838" i="1"/>
  <c r="AX839" i="1"/>
  <c r="AX840" i="1"/>
  <c r="AX841" i="1"/>
  <c r="AX842" i="1"/>
  <c r="AX843" i="1"/>
  <c r="AX845" i="1"/>
  <c r="AX846" i="1"/>
  <c r="AX847" i="1"/>
  <c r="AX849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4" i="1"/>
  <c r="AW835" i="1"/>
  <c r="AW836" i="1"/>
  <c r="AW837" i="1"/>
  <c r="AW838" i="1"/>
  <c r="AW839" i="1"/>
  <c r="AW840" i="1"/>
  <c r="AW841" i="1"/>
  <c r="AW842" i="1"/>
  <c r="AW843" i="1"/>
  <c r="AW845" i="1"/>
  <c r="AW846" i="1"/>
  <c r="AW847" i="1"/>
  <c r="AW849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9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9" i="1"/>
  <c r="AR857" i="1"/>
  <c r="AQ857" i="1"/>
  <c r="AP857" i="1"/>
  <c r="AO857" i="1"/>
  <c r="AN857" i="1"/>
  <c r="AM857" i="1"/>
  <c r="AL857" i="1"/>
  <c r="AK857" i="1"/>
  <c r="AJ857" i="1"/>
  <c r="AH857" i="1"/>
  <c r="AG857" i="1"/>
  <c r="AF857" i="1"/>
  <c r="AE857" i="1"/>
  <c r="AD857" i="1"/>
  <c r="AC857" i="1"/>
  <c r="AB857" i="1"/>
  <c r="AA857" i="1"/>
  <c r="Z857" i="1"/>
  <c r="W857" i="1"/>
  <c r="V857" i="1"/>
  <c r="U857" i="1"/>
  <c r="T857" i="1"/>
  <c r="S857" i="1"/>
  <c r="R857" i="1"/>
  <c r="Q857" i="1"/>
  <c r="P857" i="1"/>
  <c r="O857" i="1"/>
  <c r="M857" i="1"/>
  <c r="L857" i="1"/>
  <c r="K857" i="1"/>
  <c r="J857" i="1"/>
  <c r="I857" i="1"/>
  <c r="H857" i="1"/>
  <c r="G857" i="1"/>
  <c r="F857" i="1"/>
  <c r="E857" i="1"/>
  <c r="AR856" i="1"/>
  <c r="AQ856" i="1"/>
  <c r="AP856" i="1"/>
  <c r="AO856" i="1"/>
  <c r="AN856" i="1"/>
  <c r="AM856" i="1"/>
  <c r="AL856" i="1"/>
  <c r="AK856" i="1"/>
  <c r="AJ856" i="1"/>
  <c r="AH856" i="1"/>
  <c r="AG856" i="1"/>
  <c r="AF856" i="1"/>
  <c r="AE856" i="1"/>
  <c r="AD856" i="1"/>
  <c r="AC856" i="1"/>
  <c r="AB856" i="1"/>
  <c r="AA856" i="1"/>
  <c r="Z856" i="1"/>
  <c r="W856" i="1"/>
  <c r="V856" i="1"/>
  <c r="U856" i="1"/>
  <c r="T856" i="1"/>
  <c r="S856" i="1"/>
  <c r="R856" i="1"/>
  <c r="Q856" i="1"/>
  <c r="P856" i="1"/>
  <c r="O856" i="1"/>
  <c r="M856" i="1"/>
  <c r="L856" i="1"/>
  <c r="K856" i="1"/>
  <c r="J856" i="1"/>
  <c r="I856" i="1"/>
  <c r="H856" i="1"/>
  <c r="G856" i="1"/>
  <c r="F856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9" i="1"/>
  <c r="BC780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7" i="1"/>
  <c r="BB779" i="1"/>
  <c r="BB780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9" i="1"/>
  <c r="AZ780" i="1"/>
  <c r="AZ781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7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7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R805" i="1"/>
  <c r="AQ805" i="1"/>
  <c r="AP805" i="1"/>
  <c r="AO805" i="1"/>
  <c r="AN805" i="1"/>
  <c r="AM805" i="1"/>
  <c r="AL805" i="1"/>
  <c r="AK805" i="1"/>
  <c r="AJ805" i="1"/>
  <c r="AH805" i="1"/>
  <c r="AG805" i="1"/>
  <c r="AF805" i="1"/>
  <c r="AE805" i="1"/>
  <c r="AD805" i="1"/>
  <c r="AC805" i="1"/>
  <c r="AB805" i="1"/>
  <c r="AA805" i="1"/>
  <c r="Z805" i="1"/>
  <c r="W805" i="1"/>
  <c r="V805" i="1"/>
  <c r="U805" i="1"/>
  <c r="T805" i="1"/>
  <c r="S805" i="1"/>
  <c r="R805" i="1"/>
  <c r="Q805" i="1"/>
  <c r="P805" i="1"/>
  <c r="O805" i="1"/>
  <c r="M805" i="1"/>
  <c r="L805" i="1"/>
  <c r="K805" i="1"/>
  <c r="J805" i="1"/>
  <c r="I805" i="1"/>
  <c r="H805" i="1"/>
  <c r="G805" i="1"/>
  <c r="F805" i="1"/>
  <c r="E805" i="1"/>
  <c r="AR804" i="1"/>
  <c r="AQ804" i="1"/>
  <c r="AP804" i="1"/>
  <c r="AO804" i="1"/>
  <c r="AN804" i="1"/>
  <c r="AM804" i="1"/>
  <c r="AL804" i="1"/>
  <c r="AK804" i="1"/>
  <c r="AJ804" i="1"/>
  <c r="AH804" i="1"/>
  <c r="AG804" i="1"/>
  <c r="AF804" i="1"/>
  <c r="AE804" i="1"/>
  <c r="AD804" i="1"/>
  <c r="AC804" i="1"/>
  <c r="AB804" i="1"/>
  <c r="AA804" i="1"/>
  <c r="Z804" i="1"/>
  <c r="W804" i="1"/>
  <c r="V804" i="1"/>
  <c r="U804" i="1"/>
  <c r="T804" i="1"/>
  <c r="S804" i="1"/>
  <c r="R804" i="1"/>
  <c r="Q804" i="1"/>
  <c r="P804" i="1"/>
  <c r="O804" i="1"/>
  <c r="M804" i="1"/>
  <c r="L804" i="1"/>
  <c r="K804" i="1"/>
  <c r="J804" i="1"/>
  <c r="I804" i="1"/>
  <c r="H804" i="1"/>
  <c r="G804" i="1"/>
  <c r="F804" i="1"/>
  <c r="BC712" i="1"/>
  <c r="BC713" i="1"/>
  <c r="BC714" i="1"/>
  <c r="BC715" i="1"/>
  <c r="BC752" i="1" s="1"/>
  <c r="BC716" i="1"/>
  <c r="BC717" i="1"/>
  <c r="BC718" i="1"/>
  <c r="BC719" i="1"/>
  <c r="BC720" i="1"/>
  <c r="BC721" i="1"/>
  <c r="BC722" i="1"/>
  <c r="BC723" i="1"/>
  <c r="BC724" i="1"/>
  <c r="BC725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A712" i="1"/>
  <c r="BA713" i="1"/>
  <c r="BA714" i="1"/>
  <c r="BA715" i="1"/>
  <c r="BA716" i="1"/>
  <c r="BA717" i="1"/>
  <c r="BA718" i="1"/>
  <c r="BA719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Y712" i="1"/>
  <c r="AY713" i="1"/>
  <c r="AY753" i="1" s="1"/>
  <c r="AY714" i="1"/>
  <c r="AY715" i="1"/>
  <c r="AY716" i="1"/>
  <c r="AY717" i="1"/>
  <c r="AY718" i="1"/>
  <c r="AY719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X712" i="1"/>
  <c r="AX713" i="1"/>
  <c r="AX714" i="1"/>
  <c r="AX715" i="1"/>
  <c r="AX716" i="1"/>
  <c r="AX717" i="1"/>
  <c r="AX718" i="1"/>
  <c r="AX719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W712" i="1"/>
  <c r="AW713" i="1"/>
  <c r="AW714" i="1"/>
  <c r="AW715" i="1"/>
  <c r="AW716" i="1"/>
  <c r="AW717" i="1"/>
  <c r="AW718" i="1"/>
  <c r="AW719" i="1"/>
  <c r="AW721" i="1"/>
  <c r="AW722" i="1"/>
  <c r="AW723" i="1"/>
  <c r="AW724" i="1"/>
  <c r="AW725" i="1"/>
  <c r="AW726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R753" i="1"/>
  <c r="AQ753" i="1"/>
  <c r="AP753" i="1"/>
  <c r="AO753" i="1"/>
  <c r="AN753" i="1"/>
  <c r="AM753" i="1"/>
  <c r="AL753" i="1"/>
  <c r="AK753" i="1"/>
  <c r="AJ753" i="1"/>
  <c r="AH753" i="1"/>
  <c r="AG753" i="1"/>
  <c r="AF753" i="1"/>
  <c r="AE753" i="1"/>
  <c r="AD753" i="1"/>
  <c r="AC753" i="1"/>
  <c r="AB753" i="1"/>
  <c r="AA753" i="1"/>
  <c r="Z753" i="1"/>
  <c r="W753" i="1"/>
  <c r="V753" i="1"/>
  <c r="U753" i="1"/>
  <c r="T753" i="1"/>
  <c r="S753" i="1"/>
  <c r="R753" i="1"/>
  <c r="Q753" i="1"/>
  <c r="P753" i="1"/>
  <c r="O753" i="1"/>
  <c r="M753" i="1"/>
  <c r="L753" i="1"/>
  <c r="K753" i="1"/>
  <c r="J753" i="1"/>
  <c r="I753" i="1"/>
  <c r="H753" i="1"/>
  <c r="G753" i="1"/>
  <c r="F753" i="1"/>
  <c r="E753" i="1"/>
  <c r="AR752" i="1"/>
  <c r="AQ752" i="1"/>
  <c r="AP752" i="1"/>
  <c r="AO752" i="1"/>
  <c r="AN752" i="1"/>
  <c r="AM752" i="1"/>
  <c r="AL752" i="1"/>
  <c r="AK752" i="1"/>
  <c r="AJ752" i="1"/>
  <c r="AH752" i="1"/>
  <c r="AG752" i="1"/>
  <c r="AF752" i="1"/>
  <c r="AE752" i="1"/>
  <c r="AD752" i="1"/>
  <c r="AC752" i="1"/>
  <c r="AB752" i="1"/>
  <c r="AA752" i="1"/>
  <c r="Z752" i="1"/>
  <c r="W752" i="1"/>
  <c r="V752" i="1"/>
  <c r="U752" i="1"/>
  <c r="T752" i="1"/>
  <c r="S752" i="1"/>
  <c r="R752" i="1"/>
  <c r="Q752" i="1"/>
  <c r="P752" i="1"/>
  <c r="O752" i="1"/>
  <c r="M752" i="1"/>
  <c r="L752" i="1"/>
  <c r="K752" i="1"/>
  <c r="J752" i="1"/>
  <c r="I752" i="1"/>
  <c r="H752" i="1"/>
  <c r="G752" i="1"/>
  <c r="F752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V660" i="1"/>
  <c r="AV661" i="1"/>
  <c r="AV663" i="1"/>
  <c r="AV664" i="1"/>
  <c r="AV665" i="1"/>
  <c r="AV666" i="1"/>
  <c r="AV667" i="1"/>
  <c r="AV668" i="1"/>
  <c r="AV669" i="1"/>
  <c r="AV670" i="1"/>
  <c r="AV671" i="1"/>
  <c r="AV672" i="1"/>
  <c r="AV673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701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R701" i="1"/>
  <c r="AQ701" i="1"/>
  <c r="AP701" i="1"/>
  <c r="AO701" i="1"/>
  <c r="AN701" i="1"/>
  <c r="AM701" i="1"/>
  <c r="AL701" i="1"/>
  <c r="AK701" i="1"/>
  <c r="AJ701" i="1"/>
  <c r="AH701" i="1"/>
  <c r="AG701" i="1"/>
  <c r="AF701" i="1"/>
  <c r="AE701" i="1"/>
  <c r="AD701" i="1"/>
  <c r="AC701" i="1"/>
  <c r="AB701" i="1"/>
  <c r="AA701" i="1"/>
  <c r="Z701" i="1"/>
  <c r="W701" i="1"/>
  <c r="V701" i="1"/>
  <c r="U701" i="1"/>
  <c r="T701" i="1"/>
  <c r="S701" i="1"/>
  <c r="R701" i="1"/>
  <c r="Q701" i="1"/>
  <c r="P701" i="1"/>
  <c r="O701" i="1"/>
  <c r="M701" i="1"/>
  <c r="L701" i="1"/>
  <c r="K701" i="1"/>
  <c r="J701" i="1"/>
  <c r="I701" i="1"/>
  <c r="H701" i="1"/>
  <c r="G701" i="1"/>
  <c r="F701" i="1"/>
  <c r="E701" i="1"/>
  <c r="AR700" i="1"/>
  <c r="AQ700" i="1"/>
  <c r="AP700" i="1"/>
  <c r="AO700" i="1"/>
  <c r="AN700" i="1"/>
  <c r="AM700" i="1"/>
  <c r="AL700" i="1"/>
  <c r="AK700" i="1"/>
  <c r="AJ700" i="1"/>
  <c r="AH700" i="1"/>
  <c r="AG700" i="1"/>
  <c r="AF700" i="1"/>
  <c r="AE700" i="1"/>
  <c r="AD700" i="1"/>
  <c r="AC700" i="1"/>
  <c r="AB700" i="1"/>
  <c r="AA700" i="1"/>
  <c r="Z700" i="1"/>
  <c r="W700" i="1"/>
  <c r="V700" i="1"/>
  <c r="U700" i="1"/>
  <c r="T700" i="1"/>
  <c r="S700" i="1"/>
  <c r="R700" i="1"/>
  <c r="Q700" i="1"/>
  <c r="P700" i="1"/>
  <c r="O700" i="1"/>
  <c r="M700" i="1"/>
  <c r="L700" i="1"/>
  <c r="K700" i="1"/>
  <c r="J700" i="1"/>
  <c r="I700" i="1"/>
  <c r="H700" i="1"/>
  <c r="G700" i="1"/>
  <c r="F700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1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1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AZ608" i="1"/>
  <c r="AZ609" i="1"/>
  <c r="AZ610" i="1"/>
  <c r="AZ611" i="1"/>
  <c r="AZ612" i="1"/>
  <c r="AZ613" i="1"/>
  <c r="AZ614" i="1"/>
  <c r="AZ615" i="1"/>
  <c r="AZ616" i="1"/>
  <c r="AZ618" i="1"/>
  <c r="AZ619" i="1"/>
  <c r="AZ621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Y608" i="1"/>
  <c r="AY609" i="1"/>
  <c r="AY611" i="1"/>
  <c r="AY612" i="1"/>
  <c r="AY613" i="1"/>
  <c r="AY614" i="1"/>
  <c r="AY615" i="1"/>
  <c r="AY616" i="1"/>
  <c r="AY617" i="1"/>
  <c r="AY618" i="1"/>
  <c r="AY619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9" i="1"/>
  <c r="AX608" i="1"/>
  <c r="AX609" i="1"/>
  <c r="AX611" i="1"/>
  <c r="AX612" i="1"/>
  <c r="AX613" i="1"/>
  <c r="AX614" i="1"/>
  <c r="AX615" i="1"/>
  <c r="AX616" i="1"/>
  <c r="AX617" i="1"/>
  <c r="AX618" i="1"/>
  <c r="AX619" i="1"/>
  <c r="AX621" i="1"/>
  <c r="AX649" i="1" s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W608" i="1"/>
  <c r="AW609" i="1"/>
  <c r="AW611" i="1"/>
  <c r="AW612" i="1"/>
  <c r="AW613" i="1"/>
  <c r="AW614" i="1"/>
  <c r="AW615" i="1"/>
  <c r="AW616" i="1"/>
  <c r="AW617" i="1"/>
  <c r="AW618" i="1"/>
  <c r="AW619" i="1"/>
  <c r="AW620" i="1"/>
  <c r="AW621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R649" i="1"/>
  <c r="AQ649" i="1"/>
  <c r="AP649" i="1"/>
  <c r="AO649" i="1"/>
  <c r="AN649" i="1"/>
  <c r="AM649" i="1"/>
  <c r="AL649" i="1"/>
  <c r="AK649" i="1"/>
  <c r="AJ649" i="1"/>
  <c r="AH649" i="1"/>
  <c r="AG649" i="1"/>
  <c r="AF649" i="1"/>
  <c r="AE649" i="1"/>
  <c r="AD649" i="1"/>
  <c r="AC649" i="1"/>
  <c r="AB649" i="1"/>
  <c r="AA649" i="1"/>
  <c r="Z649" i="1"/>
  <c r="W649" i="1"/>
  <c r="V649" i="1"/>
  <c r="U649" i="1"/>
  <c r="T649" i="1"/>
  <c r="S649" i="1"/>
  <c r="R649" i="1"/>
  <c r="Q649" i="1"/>
  <c r="P649" i="1"/>
  <c r="O649" i="1"/>
  <c r="M649" i="1"/>
  <c r="L649" i="1"/>
  <c r="K649" i="1"/>
  <c r="J649" i="1"/>
  <c r="I649" i="1"/>
  <c r="H649" i="1"/>
  <c r="G649" i="1"/>
  <c r="F649" i="1"/>
  <c r="E649" i="1"/>
  <c r="AR648" i="1"/>
  <c r="AQ648" i="1"/>
  <c r="AP648" i="1"/>
  <c r="AO648" i="1"/>
  <c r="AN648" i="1"/>
  <c r="AM648" i="1"/>
  <c r="AL648" i="1"/>
  <c r="AK648" i="1"/>
  <c r="AJ648" i="1"/>
  <c r="AH648" i="1"/>
  <c r="AG648" i="1"/>
  <c r="AF648" i="1"/>
  <c r="AE648" i="1"/>
  <c r="AD648" i="1"/>
  <c r="AC648" i="1"/>
  <c r="AB648" i="1"/>
  <c r="AA648" i="1"/>
  <c r="Z648" i="1"/>
  <c r="W648" i="1"/>
  <c r="V648" i="1"/>
  <c r="U648" i="1"/>
  <c r="T648" i="1"/>
  <c r="S648" i="1"/>
  <c r="R648" i="1"/>
  <c r="Q648" i="1"/>
  <c r="P648" i="1"/>
  <c r="O648" i="1"/>
  <c r="M648" i="1"/>
  <c r="L648" i="1"/>
  <c r="K648" i="1"/>
  <c r="J648" i="1"/>
  <c r="I648" i="1"/>
  <c r="H648" i="1"/>
  <c r="G648" i="1"/>
  <c r="F648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R597" i="1"/>
  <c r="AQ597" i="1"/>
  <c r="AP597" i="1"/>
  <c r="AO597" i="1"/>
  <c r="AN597" i="1"/>
  <c r="AM597" i="1"/>
  <c r="AL597" i="1"/>
  <c r="AK597" i="1"/>
  <c r="AJ597" i="1"/>
  <c r="AH597" i="1"/>
  <c r="AG597" i="1"/>
  <c r="AF597" i="1"/>
  <c r="AE597" i="1"/>
  <c r="AD597" i="1"/>
  <c r="AC597" i="1"/>
  <c r="AB597" i="1"/>
  <c r="AA597" i="1"/>
  <c r="Z597" i="1"/>
  <c r="W597" i="1"/>
  <c r="V597" i="1"/>
  <c r="U597" i="1"/>
  <c r="T597" i="1"/>
  <c r="S597" i="1"/>
  <c r="R597" i="1"/>
  <c r="Q597" i="1"/>
  <c r="P597" i="1"/>
  <c r="O597" i="1"/>
  <c r="M597" i="1"/>
  <c r="L597" i="1"/>
  <c r="K597" i="1"/>
  <c r="J597" i="1"/>
  <c r="I597" i="1"/>
  <c r="H597" i="1"/>
  <c r="G597" i="1"/>
  <c r="F597" i="1"/>
  <c r="E597" i="1"/>
  <c r="AR596" i="1"/>
  <c r="AQ596" i="1"/>
  <c r="AP596" i="1"/>
  <c r="AO596" i="1"/>
  <c r="AN596" i="1"/>
  <c r="AM596" i="1"/>
  <c r="AL596" i="1"/>
  <c r="AK596" i="1"/>
  <c r="AJ596" i="1"/>
  <c r="AH596" i="1"/>
  <c r="AG596" i="1"/>
  <c r="AF596" i="1"/>
  <c r="AE596" i="1"/>
  <c r="AD596" i="1"/>
  <c r="AC596" i="1"/>
  <c r="AB596" i="1"/>
  <c r="AA596" i="1"/>
  <c r="Z596" i="1"/>
  <c r="W596" i="1"/>
  <c r="V596" i="1"/>
  <c r="U596" i="1"/>
  <c r="T596" i="1"/>
  <c r="S596" i="1"/>
  <c r="R596" i="1"/>
  <c r="Q596" i="1"/>
  <c r="P596" i="1"/>
  <c r="O596" i="1"/>
  <c r="M596" i="1"/>
  <c r="L596" i="1"/>
  <c r="K596" i="1"/>
  <c r="J596" i="1"/>
  <c r="I596" i="1"/>
  <c r="H596" i="1"/>
  <c r="G596" i="1"/>
  <c r="F596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7" i="1"/>
  <c r="BC528" i="1"/>
  <c r="BC529" i="1"/>
  <c r="BC530" i="1"/>
  <c r="BC531" i="1"/>
  <c r="BC532" i="1"/>
  <c r="BC533" i="1"/>
  <c r="BC534" i="1"/>
  <c r="BC535" i="1"/>
  <c r="BC536" i="1"/>
  <c r="BC537" i="1"/>
  <c r="BB504" i="1"/>
  <c r="BB505" i="1"/>
  <c r="BB506" i="1"/>
  <c r="BB507" i="1"/>
  <c r="BB508" i="1"/>
  <c r="BB509" i="1"/>
  <c r="BB510" i="1"/>
  <c r="BB511" i="1"/>
  <c r="BB512" i="1"/>
  <c r="BB513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7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44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7" i="1"/>
  <c r="AY519" i="1"/>
  <c r="AY520" i="1"/>
  <c r="AY521" i="1"/>
  <c r="AY522" i="1"/>
  <c r="AY523" i="1"/>
  <c r="AY524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W504" i="1"/>
  <c r="AW505" i="1"/>
  <c r="AW506" i="1"/>
  <c r="AW507" i="1"/>
  <c r="AW508" i="1"/>
  <c r="AW509" i="1"/>
  <c r="AW510" i="1"/>
  <c r="AW511" i="1"/>
  <c r="AW545" i="1" s="1"/>
  <c r="AW512" i="1"/>
  <c r="AW513" i="1"/>
  <c r="AW514" i="1"/>
  <c r="AW515" i="1"/>
  <c r="AW516" i="1"/>
  <c r="AW517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9" i="1"/>
  <c r="AV520" i="1"/>
  <c r="AV521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R545" i="1"/>
  <c r="AQ545" i="1"/>
  <c r="AP545" i="1"/>
  <c r="AO545" i="1"/>
  <c r="AN545" i="1"/>
  <c r="AM545" i="1"/>
  <c r="AL545" i="1"/>
  <c r="AK545" i="1"/>
  <c r="AJ545" i="1"/>
  <c r="AH545" i="1"/>
  <c r="AG545" i="1"/>
  <c r="AF545" i="1"/>
  <c r="AE545" i="1"/>
  <c r="AD545" i="1"/>
  <c r="AC545" i="1"/>
  <c r="AB545" i="1"/>
  <c r="AA545" i="1"/>
  <c r="Z545" i="1"/>
  <c r="W545" i="1"/>
  <c r="V545" i="1"/>
  <c r="U545" i="1"/>
  <c r="T545" i="1"/>
  <c r="S545" i="1"/>
  <c r="R545" i="1"/>
  <c r="Q545" i="1"/>
  <c r="P545" i="1"/>
  <c r="O545" i="1"/>
  <c r="M545" i="1"/>
  <c r="L545" i="1"/>
  <c r="K545" i="1"/>
  <c r="J545" i="1"/>
  <c r="I545" i="1"/>
  <c r="H545" i="1"/>
  <c r="G545" i="1"/>
  <c r="F545" i="1"/>
  <c r="E545" i="1"/>
  <c r="AR544" i="1"/>
  <c r="AQ544" i="1"/>
  <c r="AP544" i="1"/>
  <c r="AO544" i="1"/>
  <c r="AN544" i="1"/>
  <c r="AM544" i="1"/>
  <c r="AL544" i="1"/>
  <c r="AK544" i="1"/>
  <c r="AJ544" i="1"/>
  <c r="AH544" i="1"/>
  <c r="AG544" i="1"/>
  <c r="AF544" i="1"/>
  <c r="AE544" i="1"/>
  <c r="AD544" i="1"/>
  <c r="AC544" i="1"/>
  <c r="AB544" i="1"/>
  <c r="AA544" i="1"/>
  <c r="Z544" i="1"/>
  <c r="W544" i="1"/>
  <c r="V544" i="1"/>
  <c r="U544" i="1"/>
  <c r="T544" i="1"/>
  <c r="S544" i="1"/>
  <c r="R544" i="1"/>
  <c r="Q544" i="1"/>
  <c r="P544" i="1"/>
  <c r="O544" i="1"/>
  <c r="M544" i="1"/>
  <c r="L544" i="1"/>
  <c r="K544" i="1"/>
  <c r="J544" i="1"/>
  <c r="I544" i="1"/>
  <c r="H544" i="1"/>
  <c r="G544" i="1"/>
  <c r="F544" i="1"/>
  <c r="BC453" i="1"/>
  <c r="BC454" i="1"/>
  <c r="BC455" i="1"/>
  <c r="BC456" i="1"/>
  <c r="BC457" i="1"/>
  <c r="BC458" i="1"/>
  <c r="BC459" i="1"/>
  <c r="BC460" i="1"/>
  <c r="BC461" i="1"/>
  <c r="BC462" i="1"/>
  <c r="BC463" i="1"/>
  <c r="BC467" i="1"/>
  <c r="BC468" i="1"/>
  <c r="BC469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7" i="1"/>
  <c r="BB468" i="1"/>
  <c r="BB469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92" i="1"/>
  <c r="BA452" i="1"/>
  <c r="BA453" i="1"/>
  <c r="BA454" i="1"/>
  <c r="BA455" i="1"/>
  <c r="BA456" i="1"/>
  <c r="BA457" i="1"/>
  <c r="BA458" i="1"/>
  <c r="BA459" i="1"/>
  <c r="BA461" i="1"/>
  <c r="BA462" i="1"/>
  <c r="BA463" i="1"/>
  <c r="BA464" i="1"/>
  <c r="BA465" i="1"/>
  <c r="BA467" i="1"/>
  <c r="BA468" i="1"/>
  <c r="BA469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7" i="1"/>
  <c r="AZ468" i="1"/>
  <c r="AZ469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7" i="1"/>
  <c r="AY468" i="1"/>
  <c r="AY469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R493" i="1"/>
  <c r="AQ493" i="1"/>
  <c r="AP493" i="1"/>
  <c r="AO493" i="1"/>
  <c r="AN493" i="1"/>
  <c r="AM493" i="1"/>
  <c r="AL493" i="1"/>
  <c r="AK493" i="1"/>
  <c r="AJ493" i="1"/>
  <c r="AH493" i="1"/>
  <c r="AG493" i="1"/>
  <c r="AF493" i="1"/>
  <c r="AE493" i="1"/>
  <c r="AD493" i="1"/>
  <c r="AC493" i="1"/>
  <c r="AB493" i="1"/>
  <c r="AA493" i="1"/>
  <c r="Z493" i="1"/>
  <c r="W493" i="1"/>
  <c r="V493" i="1"/>
  <c r="U493" i="1"/>
  <c r="T493" i="1"/>
  <c r="S493" i="1"/>
  <c r="R493" i="1"/>
  <c r="Q493" i="1"/>
  <c r="P493" i="1"/>
  <c r="O493" i="1"/>
  <c r="M493" i="1"/>
  <c r="L493" i="1"/>
  <c r="K493" i="1"/>
  <c r="J493" i="1"/>
  <c r="I493" i="1"/>
  <c r="H493" i="1"/>
  <c r="G493" i="1"/>
  <c r="F493" i="1"/>
  <c r="E493" i="1"/>
  <c r="AR492" i="1"/>
  <c r="AQ492" i="1"/>
  <c r="AP492" i="1"/>
  <c r="AO492" i="1"/>
  <c r="AN492" i="1"/>
  <c r="AM492" i="1"/>
  <c r="AL492" i="1"/>
  <c r="AK492" i="1"/>
  <c r="AJ492" i="1"/>
  <c r="AH492" i="1"/>
  <c r="AG492" i="1"/>
  <c r="AF492" i="1"/>
  <c r="AE492" i="1"/>
  <c r="AD492" i="1"/>
  <c r="AC492" i="1"/>
  <c r="AB492" i="1"/>
  <c r="AA492" i="1"/>
  <c r="Z492" i="1"/>
  <c r="W492" i="1"/>
  <c r="V492" i="1"/>
  <c r="U492" i="1"/>
  <c r="T492" i="1"/>
  <c r="S492" i="1"/>
  <c r="R492" i="1"/>
  <c r="Q492" i="1"/>
  <c r="P492" i="1"/>
  <c r="O492" i="1"/>
  <c r="M492" i="1"/>
  <c r="L492" i="1"/>
  <c r="K492" i="1"/>
  <c r="J492" i="1"/>
  <c r="I492" i="1"/>
  <c r="H492" i="1"/>
  <c r="G492" i="1"/>
  <c r="F492" i="1"/>
  <c r="BC400" i="1"/>
  <c r="BC401" i="1"/>
  <c r="BC402" i="1"/>
  <c r="BC403" i="1"/>
  <c r="BC404" i="1"/>
  <c r="BC405" i="1"/>
  <c r="BC406" i="1"/>
  <c r="BC407" i="1"/>
  <c r="BC409" i="1"/>
  <c r="BC410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B400" i="1"/>
  <c r="BB401" i="1"/>
  <c r="BB402" i="1"/>
  <c r="BB403" i="1"/>
  <c r="BB404" i="1"/>
  <c r="BB405" i="1"/>
  <c r="BB406" i="1"/>
  <c r="BB407" i="1"/>
  <c r="BB409" i="1"/>
  <c r="BB410" i="1"/>
  <c r="BB411" i="1"/>
  <c r="BB412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A400" i="1"/>
  <c r="BA401" i="1"/>
  <c r="BA402" i="1"/>
  <c r="BA403" i="1"/>
  <c r="BA404" i="1"/>
  <c r="BA405" i="1"/>
  <c r="BA406" i="1"/>
  <c r="BA407" i="1"/>
  <c r="BA409" i="1"/>
  <c r="BA410" i="1"/>
  <c r="BA411" i="1"/>
  <c r="BA413" i="1"/>
  <c r="BA415" i="1"/>
  <c r="BA416" i="1"/>
  <c r="BA417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AZ400" i="1"/>
  <c r="AZ401" i="1"/>
  <c r="AZ402" i="1"/>
  <c r="AZ403" i="1"/>
  <c r="AZ404" i="1"/>
  <c r="AZ405" i="1"/>
  <c r="AZ406" i="1"/>
  <c r="AZ407" i="1"/>
  <c r="AZ409" i="1"/>
  <c r="AZ410" i="1"/>
  <c r="AZ411" i="1"/>
  <c r="AZ413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Y400" i="1"/>
  <c r="AY401" i="1"/>
  <c r="AY402" i="1"/>
  <c r="AY403" i="1"/>
  <c r="AY404" i="1"/>
  <c r="AY405" i="1"/>
  <c r="AY406" i="1"/>
  <c r="AY408" i="1"/>
  <c r="AY409" i="1"/>
  <c r="AY410" i="1"/>
  <c r="AY411" i="1"/>
  <c r="AY412" i="1"/>
  <c r="AY413" i="1"/>
  <c r="AY415" i="1"/>
  <c r="AY416" i="1"/>
  <c r="AY417" i="1"/>
  <c r="AY418" i="1"/>
  <c r="AY419" i="1"/>
  <c r="AY420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X400" i="1"/>
  <c r="AX401" i="1"/>
  <c r="AX402" i="1"/>
  <c r="AX403" i="1"/>
  <c r="AX404" i="1"/>
  <c r="AX405" i="1"/>
  <c r="AX406" i="1"/>
  <c r="AX408" i="1"/>
  <c r="AX409" i="1"/>
  <c r="AX410" i="1"/>
  <c r="AX411" i="1"/>
  <c r="AX412" i="1"/>
  <c r="AX413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V400" i="1"/>
  <c r="AV401" i="1"/>
  <c r="AV402" i="1"/>
  <c r="AV403" i="1"/>
  <c r="AV404" i="1"/>
  <c r="AV405" i="1"/>
  <c r="AV408" i="1"/>
  <c r="AV409" i="1"/>
  <c r="AV410" i="1"/>
  <c r="AV411" i="1"/>
  <c r="AV412" i="1"/>
  <c r="AV415" i="1"/>
  <c r="AV416" i="1"/>
  <c r="AV417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R441" i="1"/>
  <c r="AQ441" i="1"/>
  <c r="AP441" i="1"/>
  <c r="AO441" i="1"/>
  <c r="AN441" i="1"/>
  <c r="AM441" i="1"/>
  <c r="AL441" i="1"/>
  <c r="AK441" i="1"/>
  <c r="AJ441" i="1"/>
  <c r="AH441" i="1"/>
  <c r="AG441" i="1"/>
  <c r="AF441" i="1"/>
  <c r="AE441" i="1"/>
  <c r="AD441" i="1"/>
  <c r="AC441" i="1"/>
  <c r="AB441" i="1"/>
  <c r="AA441" i="1"/>
  <c r="Z441" i="1"/>
  <c r="W441" i="1"/>
  <c r="V441" i="1"/>
  <c r="U441" i="1"/>
  <c r="T441" i="1"/>
  <c r="S441" i="1"/>
  <c r="R441" i="1"/>
  <c r="Q441" i="1"/>
  <c r="P441" i="1"/>
  <c r="O441" i="1"/>
  <c r="M441" i="1"/>
  <c r="L441" i="1"/>
  <c r="K441" i="1"/>
  <c r="J441" i="1"/>
  <c r="I441" i="1"/>
  <c r="H441" i="1"/>
  <c r="G441" i="1"/>
  <c r="F441" i="1"/>
  <c r="E441" i="1"/>
  <c r="AR440" i="1"/>
  <c r="AQ440" i="1"/>
  <c r="AP440" i="1"/>
  <c r="AO440" i="1"/>
  <c r="AN440" i="1"/>
  <c r="AM440" i="1"/>
  <c r="AL440" i="1"/>
  <c r="AK440" i="1"/>
  <c r="AJ440" i="1"/>
  <c r="AH440" i="1"/>
  <c r="AG440" i="1"/>
  <c r="AF440" i="1"/>
  <c r="AE440" i="1"/>
  <c r="AD440" i="1"/>
  <c r="AC440" i="1"/>
  <c r="AB440" i="1"/>
  <c r="AA440" i="1"/>
  <c r="Z440" i="1"/>
  <c r="W440" i="1"/>
  <c r="V440" i="1"/>
  <c r="U440" i="1"/>
  <c r="T440" i="1"/>
  <c r="S440" i="1"/>
  <c r="R440" i="1"/>
  <c r="Q440" i="1"/>
  <c r="P440" i="1"/>
  <c r="O440" i="1"/>
  <c r="M440" i="1"/>
  <c r="L440" i="1"/>
  <c r="K440" i="1"/>
  <c r="J440" i="1"/>
  <c r="I440" i="1"/>
  <c r="H440" i="1"/>
  <c r="G440" i="1"/>
  <c r="F440" i="1"/>
  <c r="BC348" i="1"/>
  <c r="BC349" i="1"/>
  <c r="BC350" i="1"/>
  <c r="BC351" i="1"/>
  <c r="BC352" i="1"/>
  <c r="BC353" i="1"/>
  <c r="BC354" i="1"/>
  <c r="BC355" i="1"/>
  <c r="BC357" i="1"/>
  <c r="BC358" i="1"/>
  <c r="BC359" i="1"/>
  <c r="BC360" i="1"/>
  <c r="BC363" i="1"/>
  <c r="BC364" i="1"/>
  <c r="BC365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B348" i="1"/>
  <c r="BB349" i="1"/>
  <c r="BB350" i="1"/>
  <c r="BB351" i="1"/>
  <c r="BB352" i="1"/>
  <c r="BB353" i="1"/>
  <c r="BB354" i="1"/>
  <c r="BB355" i="1"/>
  <c r="BB357" i="1"/>
  <c r="BB358" i="1"/>
  <c r="BB359" i="1"/>
  <c r="BB360" i="1"/>
  <c r="BB362" i="1"/>
  <c r="BB363" i="1"/>
  <c r="BB364" i="1"/>
  <c r="BB365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A348" i="1"/>
  <c r="BA349" i="1"/>
  <c r="BA350" i="1"/>
  <c r="BA351" i="1"/>
  <c r="BA352" i="1"/>
  <c r="BA353" i="1"/>
  <c r="BA354" i="1"/>
  <c r="BA355" i="1"/>
  <c r="BA357" i="1"/>
  <c r="BA358" i="1"/>
  <c r="BA359" i="1"/>
  <c r="BA360" i="1"/>
  <c r="BA362" i="1"/>
  <c r="BA363" i="1"/>
  <c r="BA364" i="1"/>
  <c r="BA365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AZ348" i="1"/>
  <c r="AZ349" i="1"/>
  <c r="AZ350" i="1"/>
  <c r="AZ351" i="1"/>
  <c r="AZ352" i="1"/>
  <c r="AZ353" i="1"/>
  <c r="AZ354" i="1"/>
  <c r="AZ355" i="1"/>
  <c r="AZ357" i="1"/>
  <c r="AZ358" i="1"/>
  <c r="AZ359" i="1"/>
  <c r="AZ360" i="1"/>
  <c r="AZ361" i="1"/>
  <c r="AZ363" i="1"/>
  <c r="AZ364" i="1"/>
  <c r="AZ365" i="1"/>
  <c r="AZ367" i="1"/>
  <c r="AZ368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8" i="1"/>
  <c r="AY348" i="1"/>
  <c r="AY349" i="1"/>
  <c r="AY350" i="1"/>
  <c r="AY351" i="1"/>
  <c r="AY352" i="1"/>
  <c r="AY353" i="1"/>
  <c r="AY354" i="1"/>
  <c r="AY355" i="1"/>
  <c r="AY357" i="1"/>
  <c r="AY358" i="1"/>
  <c r="AY359" i="1"/>
  <c r="AY360" i="1"/>
  <c r="AY361" i="1"/>
  <c r="AY363" i="1"/>
  <c r="AY364" i="1"/>
  <c r="AY365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3" i="1"/>
  <c r="AX364" i="1"/>
  <c r="AX365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2" i="1"/>
  <c r="AW363" i="1"/>
  <c r="AW364" i="1"/>
  <c r="AW365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3" i="1"/>
  <c r="AV364" i="1"/>
  <c r="AV365" i="1"/>
  <c r="AV367" i="1"/>
  <c r="AV368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U348" i="1"/>
  <c r="AU349" i="1"/>
  <c r="AU350" i="1"/>
  <c r="AU351" i="1"/>
  <c r="AU352" i="1"/>
  <c r="AU353" i="1"/>
  <c r="AU354" i="1"/>
  <c r="AU355" i="1"/>
  <c r="AU356" i="1"/>
  <c r="AU357" i="1"/>
  <c r="AU358" i="1"/>
  <c r="AU360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R389" i="1"/>
  <c r="AQ389" i="1"/>
  <c r="AP389" i="1"/>
  <c r="AO389" i="1"/>
  <c r="AN389" i="1"/>
  <c r="AM389" i="1"/>
  <c r="AL389" i="1"/>
  <c r="AK389" i="1"/>
  <c r="AJ389" i="1"/>
  <c r="AH389" i="1"/>
  <c r="AG389" i="1"/>
  <c r="AF389" i="1"/>
  <c r="AE389" i="1"/>
  <c r="AD389" i="1"/>
  <c r="AC389" i="1"/>
  <c r="AB389" i="1"/>
  <c r="AA389" i="1"/>
  <c r="Z389" i="1"/>
  <c r="W389" i="1"/>
  <c r="V389" i="1"/>
  <c r="U389" i="1"/>
  <c r="T389" i="1"/>
  <c r="S389" i="1"/>
  <c r="R389" i="1"/>
  <c r="Q389" i="1"/>
  <c r="P389" i="1"/>
  <c r="O389" i="1"/>
  <c r="M389" i="1"/>
  <c r="L389" i="1"/>
  <c r="K389" i="1"/>
  <c r="J389" i="1"/>
  <c r="I389" i="1"/>
  <c r="H389" i="1"/>
  <c r="G389" i="1"/>
  <c r="F389" i="1"/>
  <c r="E389" i="1"/>
  <c r="AR388" i="1"/>
  <c r="AQ388" i="1"/>
  <c r="AP388" i="1"/>
  <c r="AO388" i="1"/>
  <c r="AN388" i="1"/>
  <c r="AM388" i="1"/>
  <c r="AL388" i="1"/>
  <c r="AK388" i="1"/>
  <c r="AJ388" i="1"/>
  <c r="AH388" i="1"/>
  <c r="AG388" i="1"/>
  <c r="AF388" i="1"/>
  <c r="AE388" i="1"/>
  <c r="AD388" i="1"/>
  <c r="AC388" i="1"/>
  <c r="AB388" i="1"/>
  <c r="AA388" i="1"/>
  <c r="Z388" i="1"/>
  <c r="W388" i="1"/>
  <c r="V388" i="1"/>
  <c r="U388" i="1"/>
  <c r="T388" i="1"/>
  <c r="S388" i="1"/>
  <c r="R388" i="1"/>
  <c r="Q388" i="1"/>
  <c r="P388" i="1"/>
  <c r="O388" i="1"/>
  <c r="M388" i="1"/>
  <c r="L388" i="1"/>
  <c r="K388" i="1"/>
  <c r="J388" i="1"/>
  <c r="I388" i="1"/>
  <c r="H388" i="1"/>
  <c r="G388" i="1"/>
  <c r="F388" i="1"/>
  <c r="BC296" i="1"/>
  <c r="BC297" i="1"/>
  <c r="BC298" i="1"/>
  <c r="BC299" i="1"/>
  <c r="BC300" i="1"/>
  <c r="BC301" i="1"/>
  <c r="BC302" i="1"/>
  <c r="BC303" i="1"/>
  <c r="BC305" i="1"/>
  <c r="BC306" i="1"/>
  <c r="BC307" i="1"/>
  <c r="BC308" i="1"/>
  <c r="BC311" i="1"/>
  <c r="BC313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B296" i="1"/>
  <c r="BB297" i="1"/>
  <c r="BB298" i="1"/>
  <c r="BB299" i="1"/>
  <c r="BB300" i="1"/>
  <c r="BB301" i="1"/>
  <c r="BB302" i="1"/>
  <c r="BB303" i="1"/>
  <c r="BB305" i="1"/>
  <c r="BB306" i="1"/>
  <c r="BB307" i="1"/>
  <c r="BB308" i="1"/>
  <c r="BB311" i="1"/>
  <c r="BB313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A296" i="1"/>
  <c r="BA297" i="1"/>
  <c r="BA298" i="1"/>
  <c r="BA299" i="1"/>
  <c r="BA300" i="1"/>
  <c r="BA301" i="1"/>
  <c r="BA302" i="1"/>
  <c r="BA303" i="1"/>
  <c r="BA305" i="1"/>
  <c r="BA306" i="1"/>
  <c r="BA308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AZ296" i="1"/>
  <c r="AZ297" i="1"/>
  <c r="AZ298" i="1"/>
  <c r="AZ299" i="1"/>
  <c r="AZ300" i="1"/>
  <c r="AZ301" i="1"/>
  <c r="AZ302" i="1"/>
  <c r="AZ303" i="1"/>
  <c r="AZ305" i="1"/>
  <c r="AZ306" i="1"/>
  <c r="AZ307" i="1"/>
  <c r="AZ308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X296" i="1"/>
  <c r="AX297" i="1"/>
  <c r="AX298" i="1"/>
  <c r="AX300" i="1"/>
  <c r="AX301" i="1"/>
  <c r="AX302" i="1"/>
  <c r="AX303" i="1"/>
  <c r="AX305" i="1"/>
  <c r="AX306" i="1"/>
  <c r="AX307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W296" i="1"/>
  <c r="AW297" i="1"/>
  <c r="AW298" i="1"/>
  <c r="AW300" i="1"/>
  <c r="AW301" i="1"/>
  <c r="AW302" i="1"/>
  <c r="AW303" i="1"/>
  <c r="AW305" i="1"/>
  <c r="AW306" i="1"/>
  <c r="AW307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6" i="1"/>
  <c r="AW327" i="1"/>
  <c r="AW328" i="1"/>
  <c r="AW329" i="1"/>
  <c r="AW336" i="1"/>
  <c r="AV296" i="1"/>
  <c r="AV297" i="1"/>
  <c r="AV298" i="1"/>
  <c r="AV299" i="1"/>
  <c r="AV300" i="1"/>
  <c r="AV301" i="1"/>
  <c r="AV302" i="1"/>
  <c r="AV303" i="1"/>
  <c r="AV305" i="1"/>
  <c r="AV306" i="1"/>
  <c r="AV307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6" i="1"/>
  <c r="AV327" i="1"/>
  <c r="AV328" i="1"/>
  <c r="AV329" i="1"/>
  <c r="AU296" i="1"/>
  <c r="AU297" i="1"/>
  <c r="AU298" i="1"/>
  <c r="AU299" i="1"/>
  <c r="AU300" i="1"/>
  <c r="AU301" i="1"/>
  <c r="AU302" i="1"/>
  <c r="AU303" i="1"/>
  <c r="AU305" i="1"/>
  <c r="AU306" i="1"/>
  <c r="AU309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R337" i="1"/>
  <c r="AQ337" i="1"/>
  <c r="AP337" i="1"/>
  <c r="AO337" i="1"/>
  <c r="AN337" i="1"/>
  <c r="AM337" i="1"/>
  <c r="AL337" i="1"/>
  <c r="AK337" i="1"/>
  <c r="AJ337" i="1"/>
  <c r="AH337" i="1"/>
  <c r="AG337" i="1"/>
  <c r="AF337" i="1"/>
  <c r="AE337" i="1"/>
  <c r="AD337" i="1"/>
  <c r="AC337" i="1"/>
  <c r="AB337" i="1"/>
  <c r="AA337" i="1"/>
  <c r="Z337" i="1"/>
  <c r="W337" i="1"/>
  <c r="V337" i="1"/>
  <c r="U337" i="1"/>
  <c r="T337" i="1"/>
  <c r="S337" i="1"/>
  <c r="R337" i="1"/>
  <c r="Q337" i="1"/>
  <c r="P337" i="1"/>
  <c r="O337" i="1"/>
  <c r="M337" i="1"/>
  <c r="L337" i="1"/>
  <c r="K337" i="1"/>
  <c r="J337" i="1"/>
  <c r="I337" i="1"/>
  <c r="H337" i="1"/>
  <c r="G337" i="1"/>
  <c r="F337" i="1"/>
  <c r="E337" i="1"/>
  <c r="AR336" i="1"/>
  <c r="AQ336" i="1"/>
  <c r="AP336" i="1"/>
  <c r="AO336" i="1"/>
  <c r="AN336" i="1"/>
  <c r="AM336" i="1"/>
  <c r="AL336" i="1"/>
  <c r="AK336" i="1"/>
  <c r="AJ336" i="1"/>
  <c r="AH336" i="1"/>
  <c r="AG336" i="1"/>
  <c r="AF336" i="1"/>
  <c r="AE336" i="1"/>
  <c r="AD336" i="1"/>
  <c r="AC336" i="1"/>
  <c r="AB336" i="1"/>
  <c r="AA336" i="1"/>
  <c r="Z336" i="1"/>
  <c r="W336" i="1"/>
  <c r="V336" i="1"/>
  <c r="U336" i="1"/>
  <c r="T336" i="1"/>
  <c r="S336" i="1"/>
  <c r="R336" i="1"/>
  <c r="Q336" i="1"/>
  <c r="P336" i="1"/>
  <c r="O336" i="1"/>
  <c r="M336" i="1"/>
  <c r="L336" i="1"/>
  <c r="K336" i="1"/>
  <c r="J336" i="1"/>
  <c r="I336" i="1"/>
  <c r="H336" i="1"/>
  <c r="G336" i="1"/>
  <c r="F336" i="1"/>
  <c r="BC244" i="1"/>
  <c r="BC245" i="1"/>
  <c r="BC246" i="1"/>
  <c r="BC247" i="1"/>
  <c r="BC248" i="1"/>
  <c r="BC249" i="1"/>
  <c r="BC250" i="1"/>
  <c r="BC253" i="1"/>
  <c r="BC254" i="1"/>
  <c r="BC255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B244" i="1"/>
  <c r="BB246" i="1"/>
  <c r="BB247" i="1"/>
  <c r="BB248" i="1"/>
  <c r="BB249" i="1"/>
  <c r="BB250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A244" i="1"/>
  <c r="BA246" i="1"/>
  <c r="BA247" i="1"/>
  <c r="BA248" i="1"/>
  <c r="BA249" i="1"/>
  <c r="BA250" i="1"/>
  <c r="BA251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AZ244" i="1"/>
  <c r="AZ246" i="1"/>
  <c r="AZ247" i="1"/>
  <c r="AZ248" i="1"/>
  <c r="AZ249" i="1"/>
  <c r="AZ250" i="1"/>
  <c r="AZ253" i="1"/>
  <c r="AZ254" i="1"/>
  <c r="AZ255" i="1"/>
  <c r="AZ256" i="1"/>
  <c r="AZ257" i="1"/>
  <c r="AZ258" i="1"/>
  <c r="AZ259" i="1"/>
  <c r="AZ260" i="1"/>
  <c r="AZ261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Y244" i="1"/>
  <c r="AY246" i="1"/>
  <c r="AY247" i="1"/>
  <c r="AY248" i="1"/>
  <c r="AY249" i="1"/>
  <c r="AY250" i="1"/>
  <c r="AY251" i="1"/>
  <c r="AY252" i="1"/>
  <c r="AY253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70" i="1"/>
  <c r="AY271" i="1"/>
  <c r="AY272" i="1"/>
  <c r="AY273" i="1"/>
  <c r="AY274" i="1"/>
  <c r="AY275" i="1"/>
  <c r="AY276" i="1"/>
  <c r="AY277" i="1"/>
  <c r="AX244" i="1"/>
  <c r="AX246" i="1"/>
  <c r="AX247" i="1"/>
  <c r="AX248" i="1"/>
  <c r="AX249" i="1"/>
  <c r="AX250" i="1"/>
  <c r="AX251" i="1"/>
  <c r="AX252" i="1"/>
  <c r="AX253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70" i="1"/>
  <c r="AX271" i="1"/>
  <c r="AX272" i="1"/>
  <c r="AX273" i="1"/>
  <c r="AX274" i="1"/>
  <c r="AX275" i="1"/>
  <c r="AX276" i="1"/>
  <c r="AX277" i="1"/>
  <c r="AW244" i="1"/>
  <c r="AW245" i="1"/>
  <c r="AW246" i="1"/>
  <c r="AW247" i="1"/>
  <c r="AW249" i="1"/>
  <c r="AW250" i="1"/>
  <c r="AW251" i="1"/>
  <c r="AW253" i="1"/>
  <c r="AW255" i="1"/>
  <c r="AW259" i="1"/>
  <c r="AW260" i="1"/>
  <c r="AW261" i="1"/>
  <c r="AW262" i="1"/>
  <c r="AW263" i="1"/>
  <c r="AW265" i="1"/>
  <c r="AW266" i="1"/>
  <c r="AW267" i="1"/>
  <c r="AW268" i="1"/>
  <c r="AW269" i="1"/>
  <c r="AW270" i="1"/>
  <c r="AW271" i="1"/>
  <c r="AW273" i="1"/>
  <c r="AW274" i="1"/>
  <c r="AW275" i="1"/>
  <c r="AW276" i="1"/>
  <c r="AW277" i="1"/>
  <c r="AW285" i="1"/>
  <c r="AV244" i="1"/>
  <c r="AV245" i="1"/>
  <c r="AV246" i="1"/>
  <c r="AV247" i="1"/>
  <c r="AV249" i="1"/>
  <c r="AV250" i="1"/>
  <c r="AV251" i="1"/>
  <c r="AV253" i="1"/>
  <c r="AV254" i="1"/>
  <c r="AV257" i="1"/>
  <c r="AV259" i="1"/>
  <c r="AV260" i="1"/>
  <c r="AV261" i="1"/>
  <c r="AV262" i="1"/>
  <c r="AV263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U244" i="1"/>
  <c r="AU245" i="1"/>
  <c r="AU246" i="1"/>
  <c r="AU247" i="1"/>
  <c r="AU248" i="1"/>
  <c r="AU249" i="1"/>
  <c r="AU250" i="1"/>
  <c r="AU251" i="1"/>
  <c r="AU253" i="1"/>
  <c r="AU254" i="1"/>
  <c r="AU255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R285" i="1"/>
  <c r="AQ285" i="1"/>
  <c r="AP285" i="1"/>
  <c r="AO285" i="1"/>
  <c r="AN285" i="1"/>
  <c r="AM285" i="1"/>
  <c r="AL285" i="1"/>
  <c r="AK285" i="1"/>
  <c r="AJ285" i="1"/>
  <c r="AH285" i="1"/>
  <c r="AG285" i="1"/>
  <c r="AF285" i="1"/>
  <c r="AE285" i="1"/>
  <c r="AD285" i="1"/>
  <c r="AC285" i="1"/>
  <c r="AB285" i="1"/>
  <c r="AA285" i="1"/>
  <c r="Z285" i="1"/>
  <c r="W285" i="1"/>
  <c r="V285" i="1"/>
  <c r="U285" i="1"/>
  <c r="T285" i="1"/>
  <c r="S285" i="1"/>
  <c r="R285" i="1"/>
  <c r="Q285" i="1"/>
  <c r="P285" i="1"/>
  <c r="O285" i="1"/>
  <c r="M285" i="1"/>
  <c r="L285" i="1"/>
  <c r="K285" i="1"/>
  <c r="J285" i="1"/>
  <c r="I285" i="1"/>
  <c r="H285" i="1"/>
  <c r="G285" i="1"/>
  <c r="F285" i="1"/>
  <c r="E285" i="1"/>
  <c r="AR284" i="1"/>
  <c r="AQ284" i="1"/>
  <c r="AP284" i="1"/>
  <c r="AO284" i="1"/>
  <c r="AN284" i="1"/>
  <c r="AM284" i="1"/>
  <c r="AL284" i="1"/>
  <c r="AK284" i="1"/>
  <c r="AJ284" i="1"/>
  <c r="AH284" i="1"/>
  <c r="AG284" i="1"/>
  <c r="AF284" i="1"/>
  <c r="AE284" i="1"/>
  <c r="AD284" i="1"/>
  <c r="AC284" i="1"/>
  <c r="AB284" i="1"/>
  <c r="AA284" i="1"/>
  <c r="Z284" i="1"/>
  <c r="W284" i="1"/>
  <c r="V284" i="1"/>
  <c r="U284" i="1"/>
  <c r="T284" i="1"/>
  <c r="S284" i="1"/>
  <c r="R284" i="1"/>
  <c r="Q284" i="1"/>
  <c r="P284" i="1"/>
  <c r="O284" i="1"/>
  <c r="M284" i="1"/>
  <c r="L284" i="1"/>
  <c r="K284" i="1"/>
  <c r="J284" i="1"/>
  <c r="I284" i="1"/>
  <c r="H284" i="1"/>
  <c r="G284" i="1"/>
  <c r="F284" i="1"/>
  <c r="BC192" i="1"/>
  <c r="BC193" i="1"/>
  <c r="BC194" i="1"/>
  <c r="BC195" i="1"/>
  <c r="BC196" i="1"/>
  <c r="BC197" i="1"/>
  <c r="BC198" i="1"/>
  <c r="BC199" i="1"/>
  <c r="BC201" i="1"/>
  <c r="BC202" i="1"/>
  <c r="BC203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B192" i="1"/>
  <c r="BB193" i="1"/>
  <c r="BB194" i="1"/>
  <c r="BB195" i="1"/>
  <c r="BB196" i="1"/>
  <c r="BB197" i="1"/>
  <c r="BB198" i="1"/>
  <c r="BB199" i="1"/>
  <c r="BB201" i="1"/>
  <c r="BB202" i="1"/>
  <c r="BB203" i="1"/>
  <c r="BB205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A192" i="1"/>
  <c r="BA193" i="1"/>
  <c r="BA194" i="1"/>
  <c r="BA195" i="1"/>
  <c r="BA196" i="1"/>
  <c r="BA197" i="1"/>
  <c r="BA198" i="1"/>
  <c r="BA199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AZ192" i="1"/>
  <c r="AZ193" i="1"/>
  <c r="AZ194" i="1"/>
  <c r="AZ195" i="1"/>
  <c r="AZ196" i="1"/>
  <c r="AZ197" i="1"/>
  <c r="AZ198" i="1"/>
  <c r="AZ199" i="1"/>
  <c r="AZ201" i="1"/>
  <c r="AZ202" i="1"/>
  <c r="AZ203" i="1"/>
  <c r="AZ204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Y192" i="1"/>
  <c r="AY193" i="1"/>
  <c r="AY194" i="1"/>
  <c r="AY195" i="1"/>
  <c r="AY196" i="1"/>
  <c r="AY197" i="1"/>
  <c r="AY198" i="1"/>
  <c r="AY199" i="1"/>
  <c r="AY201" i="1"/>
  <c r="AY202" i="1"/>
  <c r="AY204" i="1"/>
  <c r="AY207" i="1"/>
  <c r="AY209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X192" i="1"/>
  <c r="AX193" i="1"/>
  <c r="AX194" i="1"/>
  <c r="AX195" i="1"/>
  <c r="AX196" i="1"/>
  <c r="AX198" i="1"/>
  <c r="AX199" i="1"/>
  <c r="AX201" i="1"/>
  <c r="AX202" i="1"/>
  <c r="AX205" i="1"/>
  <c r="AX207" i="1"/>
  <c r="AX209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W192" i="1"/>
  <c r="AW193" i="1"/>
  <c r="AW194" i="1"/>
  <c r="AW195" i="1"/>
  <c r="AW198" i="1"/>
  <c r="AW199" i="1"/>
  <c r="AW201" i="1"/>
  <c r="AW202" i="1"/>
  <c r="AW205" i="1"/>
  <c r="AW207" i="1"/>
  <c r="AW208" i="1"/>
  <c r="AW211" i="1"/>
  <c r="AW212" i="1"/>
  <c r="AW213" i="1"/>
  <c r="AW214" i="1"/>
  <c r="AW215" i="1"/>
  <c r="AW217" i="1"/>
  <c r="AW218" i="1"/>
  <c r="AW219" i="1"/>
  <c r="AW220" i="1"/>
  <c r="AW221" i="1"/>
  <c r="AW222" i="1"/>
  <c r="AW223" i="1"/>
  <c r="AW224" i="1"/>
  <c r="AW225" i="1"/>
  <c r="AV193" i="1"/>
  <c r="AV194" i="1"/>
  <c r="AV195" i="1"/>
  <c r="AV197" i="1"/>
  <c r="AV198" i="1"/>
  <c r="AV201" i="1"/>
  <c r="AV202" i="1"/>
  <c r="AV203" i="1"/>
  <c r="AV205" i="1"/>
  <c r="AV207" i="1"/>
  <c r="AV208" i="1"/>
  <c r="AV209" i="1"/>
  <c r="AV211" i="1"/>
  <c r="AV212" i="1"/>
  <c r="AV213" i="1"/>
  <c r="AV215" i="1"/>
  <c r="AV217" i="1"/>
  <c r="AV218" i="1"/>
  <c r="AV219" i="1"/>
  <c r="AV220" i="1"/>
  <c r="AV221" i="1"/>
  <c r="AV222" i="1"/>
  <c r="AV223" i="1"/>
  <c r="AV224" i="1"/>
  <c r="AV225" i="1"/>
  <c r="AU193" i="1"/>
  <c r="AU194" i="1"/>
  <c r="AU195" i="1"/>
  <c r="AU196" i="1"/>
  <c r="AU197" i="1"/>
  <c r="AU198" i="1"/>
  <c r="AU201" i="1"/>
  <c r="AU202" i="1"/>
  <c r="AU207" i="1"/>
  <c r="AU208" i="1"/>
  <c r="AU209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R233" i="1"/>
  <c r="AQ233" i="1"/>
  <c r="AP233" i="1"/>
  <c r="AO233" i="1"/>
  <c r="AN233" i="1"/>
  <c r="AM233" i="1"/>
  <c r="AL233" i="1"/>
  <c r="AK233" i="1"/>
  <c r="AJ233" i="1"/>
  <c r="AH233" i="1"/>
  <c r="AG233" i="1"/>
  <c r="AF233" i="1"/>
  <c r="AE233" i="1"/>
  <c r="AD233" i="1"/>
  <c r="AC233" i="1"/>
  <c r="AB233" i="1"/>
  <c r="AA233" i="1"/>
  <c r="Z233" i="1"/>
  <c r="W233" i="1"/>
  <c r="V233" i="1"/>
  <c r="U233" i="1"/>
  <c r="T233" i="1"/>
  <c r="S233" i="1"/>
  <c r="R233" i="1"/>
  <c r="Q233" i="1"/>
  <c r="P233" i="1"/>
  <c r="O233" i="1"/>
  <c r="M233" i="1"/>
  <c r="L233" i="1"/>
  <c r="K233" i="1"/>
  <c r="J233" i="1"/>
  <c r="I233" i="1"/>
  <c r="H233" i="1"/>
  <c r="G233" i="1"/>
  <c r="F233" i="1"/>
  <c r="E233" i="1"/>
  <c r="AR232" i="1"/>
  <c r="AQ232" i="1"/>
  <c r="AP232" i="1"/>
  <c r="AO232" i="1"/>
  <c r="AN232" i="1"/>
  <c r="AM232" i="1"/>
  <c r="AL232" i="1"/>
  <c r="AK232" i="1"/>
  <c r="AJ232" i="1"/>
  <c r="AH232" i="1"/>
  <c r="AG232" i="1"/>
  <c r="AF232" i="1"/>
  <c r="AE232" i="1"/>
  <c r="AD232" i="1"/>
  <c r="AC232" i="1"/>
  <c r="AB232" i="1"/>
  <c r="AA232" i="1"/>
  <c r="Z232" i="1"/>
  <c r="W232" i="1"/>
  <c r="V232" i="1"/>
  <c r="U232" i="1"/>
  <c r="T232" i="1"/>
  <c r="S232" i="1"/>
  <c r="R232" i="1"/>
  <c r="Q232" i="1"/>
  <c r="P232" i="1"/>
  <c r="O232" i="1"/>
  <c r="M232" i="1"/>
  <c r="L232" i="1"/>
  <c r="K232" i="1"/>
  <c r="J232" i="1"/>
  <c r="I232" i="1"/>
  <c r="H232" i="1"/>
  <c r="G232" i="1"/>
  <c r="F232" i="1"/>
  <c r="BC140" i="1"/>
  <c r="BC141" i="1"/>
  <c r="BC142" i="1"/>
  <c r="BC143" i="1"/>
  <c r="BC145" i="1"/>
  <c r="BC146" i="1"/>
  <c r="BC147" i="1"/>
  <c r="BC150" i="1"/>
  <c r="BC151" i="1"/>
  <c r="BC156" i="1"/>
  <c r="BC157" i="1"/>
  <c r="BC159" i="1"/>
  <c r="BC160" i="1"/>
  <c r="BC163" i="1"/>
  <c r="BC164" i="1"/>
  <c r="BC165" i="1"/>
  <c r="BC166" i="1"/>
  <c r="BC167" i="1"/>
  <c r="BC168" i="1"/>
  <c r="BC169" i="1"/>
  <c r="BC171" i="1"/>
  <c r="BC172" i="1"/>
  <c r="BC173" i="1"/>
  <c r="BB140" i="1"/>
  <c r="BB141" i="1"/>
  <c r="BB142" i="1"/>
  <c r="BB143" i="1"/>
  <c r="BB145" i="1"/>
  <c r="BB146" i="1"/>
  <c r="BB147" i="1"/>
  <c r="BB149" i="1"/>
  <c r="BB150" i="1"/>
  <c r="BB151" i="1"/>
  <c r="BB156" i="1"/>
  <c r="BB157" i="1"/>
  <c r="BB158" i="1"/>
  <c r="BB159" i="1"/>
  <c r="BB160" i="1"/>
  <c r="BB162" i="1"/>
  <c r="BB163" i="1"/>
  <c r="BB164" i="1"/>
  <c r="BB165" i="1"/>
  <c r="BB166" i="1"/>
  <c r="BB167" i="1"/>
  <c r="BB168" i="1"/>
  <c r="BB169" i="1"/>
  <c r="BB171" i="1"/>
  <c r="BB172" i="1"/>
  <c r="BB181" i="1" s="1"/>
  <c r="BB173" i="1"/>
  <c r="BA140" i="1"/>
  <c r="BA141" i="1"/>
  <c r="BA142" i="1"/>
  <c r="BA143" i="1"/>
  <c r="BA144" i="1"/>
  <c r="BA145" i="1"/>
  <c r="BA146" i="1"/>
  <c r="BA147" i="1"/>
  <c r="BA149" i="1"/>
  <c r="BA150" i="1"/>
  <c r="BA151" i="1"/>
  <c r="BA153" i="1"/>
  <c r="BA156" i="1"/>
  <c r="BA157" i="1"/>
  <c r="BA158" i="1"/>
  <c r="BA159" i="1"/>
  <c r="BA160" i="1"/>
  <c r="BA162" i="1"/>
  <c r="BA163" i="1"/>
  <c r="BA165" i="1"/>
  <c r="BA166" i="1"/>
  <c r="BA167" i="1"/>
  <c r="BA168" i="1"/>
  <c r="BA169" i="1"/>
  <c r="BA181" i="1" s="1"/>
  <c r="BA171" i="1"/>
  <c r="BA172" i="1"/>
  <c r="BA173" i="1"/>
  <c r="AZ140" i="1"/>
  <c r="AZ141" i="1"/>
  <c r="AZ142" i="1"/>
  <c r="AZ143" i="1"/>
  <c r="AZ144" i="1"/>
  <c r="AZ145" i="1"/>
  <c r="AZ146" i="1"/>
  <c r="AZ147" i="1"/>
  <c r="AZ149" i="1"/>
  <c r="AZ150" i="1"/>
  <c r="AZ154" i="1"/>
  <c r="AZ155" i="1"/>
  <c r="AZ156" i="1"/>
  <c r="AZ157" i="1"/>
  <c r="AZ158" i="1"/>
  <c r="AZ159" i="1"/>
  <c r="AZ160" i="1"/>
  <c r="AZ162" i="1"/>
  <c r="AZ163" i="1"/>
  <c r="AZ164" i="1"/>
  <c r="AZ166" i="1"/>
  <c r="AZ167" i="1"/>
  <c r="AZ168" i="1"/>
  <c r="AZ169" i="1"/>
  <c r="AZ170" i="1"/>
  <c r="AZ171" i="1"/>
  <c r="AZ172" i="1"/>
  <c r="AZ173" i="1"/>
  <c r="AZ180" i="1"/>
  <c r="AY140" i="1"/>
  <c r="AY141" i="1"/>
  <c r="AY142" i="1"/>
  <c r="AY143" i="1"/>
  <c r="AY144" i="1"/>
  <c r="AY145" i="1"/>
  <c r="AY146" i="1"/>
  <c r="AY147" i="1"/>
  <c r="AY149" i="1"/>
  <c r="AY150" i="1"/>
  <c r="AY154" i="1"/>
  <c r="AY155" i="1"/>
  <c r="AY156" i="1"/>
  <c r="AY157" i="1"/>
  <c r="AY159" i="1"/>
  <c r="AY160" i="1"/>
  <c r="AY162" i="1"/>
  <c r="AY163" i="1"/>
  <c r="AY165" i="1"/>
  <c r="AY166" i="1"/>
  <c r="AY167" i="1"/>
  <c r="AY168" i="1"/>
  <c r="AY169" i="1"/>
  <c r="AY170" i="1"/>
  <c r="AY171" i="1"/>
  <c r="AY172" i="1"/>
  <c r="AY173" i="1"/>
  <c r="AX140" i="1"/>
  <c r="AX141" i="1"/>
  <c r="AX142" i="1"/>
  <c r="AX143" i="1"/>
  <c r="AX144" i="1"/>
  <c r="AX145" i="1"/>
  <c r="AX146" i="1"/>
  <c r="AX147" i="1"/>
  <c r="AX149" i="1"/>
  <c r="AX155" i="1"/>
  <c r="AX156" i="1"/>
  <c r="AX157" i="1"/>
  <c r="AX160" i="1"/>
  <c r="AX162" i="1"/>
  <c r="AX163" i="1"/>
  <c r="AX165" i="1"/>
  <c r="AX166" i="1"/>
  <c r="AX167" i="1"/>
  <c r="AX168" i="1"/>
  <c r="AX169" i="1"/>
  <c r="AX170" i="1"/>
  <c r="AX171" i="1"/>
  <c r="AX172" i="1"/>
  <c r="AX173" i="1"/>
  <c r="AW140" i="1"/>
  <c r="AW142" i="1"/>
  <c r="AW143" i="1"/>
  <c r="AW145" i="1"/>
  <c r="AW146" i="1"/>
  <c r="AW147" i="1"/>
  <c r="AW149" i="1"/>
  <c r="AW154" i="1"/>
  <c r="AW155" i="1"/>
  <c r="AW156" i="1"/>
  <c r="AW157" i="1"/>
  <c r="AW159" i="1"/>
  <c r="AW160" i="1"/>
  <c r="AW161" i="1"/>
  <c r="AW162" i="1"/>
  <c r="AW163" i="1"/>
  <c r="AW165" i="1"/>
  <c r="AW166" i="1"/>
  <c r="AW167" i="1"/>
  <c r="AW168" i="1"/>
  <c r="AW169" i="1"/>
  <c r="AW170" i="1"/>
  <c r="AW171" i="1"/>
  <c r="AW172" i="1"/>
  <c r="AW173" i="1"/>
  <c r="AV142" i="1"/>
  <c r="AV143" i="1"/>
  <c r="AV149" i="1"/>
  <c r="AV151" i="1"/>
  <c r="AV155" i="1"/>
  <c r="AV156" i="1"/>
  <c r="AV157" i="1"/>
  <c r="AV158" i="1"/>
  <c r="AV159" i="1"/>
  <c r="AV160" i="1"/>
  <c r="AV161" i="1"/>
  <c r="AV162" i="1"/>
  <c r="AV163" i="1"/>
  <c r="AV165" i="1"/>
  <c r="AV166" i="1"/>
  <c r="AV167" i="1"/>
  <c r="AV168" i="1"/>
  <c r="AV169" i="1"/>
  <c r="AV170" i="1"/>
  <c r="AV171" i="1"/>
  <c r="AV172" i="1"/>
  <c r="AV173" i="1"/>
  <c r="AV180" i="1"/>
  <c r="AU141" i="1"/>
  <c r="AU142" i="1"/>
  <c r="AU143" i="1"/>
  <c r="AU144" i="1"/>
  <c r="AU181" i="1" s="1"/>
  <c r="AU145" i="1"/>
  <c r="AU147" i="1"/>
  <c r="AU150" i="1"/>
  <c r="AU151" i="1"/>
  <c r="AU153" i="1"/>
  <c r="AU154" i="1"/>
  <c r="AU155" i="1"/>
  <c r="AU156" i="1"/>
  <c r="AU157" i="1"/>
  <c r="AU158" i="1"/>
  <c r="AU159" i="1"/>
  <c r="AU160" i="1"/>
  <c r="AU161" i="1"/>
  <c r="AU162" i="1"/>
  <c r="AU163" i="1"/>
  <c r="AU165" i="1"/>
  <c r="AU166" i="1"/>
  <c r="AU167" i="1"/>
  <c r="AU168" i="1"/>
  <c r="AU169" i="1"/>
  <c r="AU170" i="1"/>
  <c r="AU171" i="1"/>
  <c r="AU172" i="1"/>
  <c r="AU173" i="1"/>
  <c r="AR181" i="1"/>
  <c r="AQ181" i="1"/>
  <c r="AP181" i="1"/>
  <c r="AO181" i="1"/>
  <c r="AN181" i="1"/>
  <c r="AM181" i="1"/>
  <c r="AL181" i="1"/>
  <c r="AK181" i="1"/>
  <c r="AJ181" i="1"/>
  <c r="AH181" i="1"/>
  <c r="AG181" i="1"/>
  <c r="AF181" i="1"/>
  <c r="AE181" i="1"/>
  <c r="AD181" i="1"/>
  <c r="AC181" i="1"/>
  <c r="AB181" i="1"/>
  <c r="AA181" i="1"/>
  <c r="Z181" i="1"/>
  <c r="W181" i="1"/>
  <c r="V181" i="1"/>
  <c r="U181" i="1"/>
  <c r="T181" i="1"/>
  <c r="S181" i="1"/>
  <c r="R181" i="1"/>
  <c r="Q181" i="1"/>
  <c r="P181" i="1"/>
  <c r="O181" i="1"/>
  <c r="M181" i="1"/>
  <c r="L181" i="1"/>
  <c r="K181" i="1"/>
  <c r="J181" i="1"/>
  <c r="I181" i="1"/>
  <c r="H181" i="1"/>
  <c r="G181" i="1"/>
  <c r="F181" i="1"/>
  <c r="E181" i="1"/>
  <c r="AR180" i="1"/>
  <c r="AQ180" i="1"/>
  <c r="AP180" i="1"/>
  <c r="AO180" i="1"/>
  <c r="AN180" i="1"/>
  <c r="AM180" i="1"/>
  <c r="AL180" i="1"/>
  <c r="AK180" i="1"/>
  <c r="AJ180" i="1"/>
  <c r="AH180" i="1"/>
  <c r="AG180" i="1"/>
  <c r="AF180" i="1"/>
  <c r="AE180" i="1"/>
  <c r="AD180" i="1"/>
  <c r="AC180" i="1"/>
  <c r="AB180" i="1"/>
  <c r="AA180" i="1"/>
  <c r="Z180" i="1"/>
  <c r="W180" i="1"/>
  <c r="V180" i="1"/>
  <c r="U180" i="1"/>
  <c r="T180" i="1"/>
  <c r="S180" i="1"/>
  <c r="R180" i="1"/>
  <c r="Q180" i="1"/>
  <c r="P180" i="1"/>
  <c r="O180" i="1"/>
  <c r="M180" i="1"/>
  <c r="L180" i="1"/>
  <c r="K180" i="1"/>
  <c r="J180" i="1"/>
  <c r="I180" i="1"/>
  <c r="H180" i="1"/>
  <c r="G180" i="1"/>
  <c r="F180" i="1"/>
  <c r="BC94" i="1"/>
  <c r="BC95" i="1"/>
  <c r="BC96" i="1"/>
  <c r="BC97" i="1"/>
  <c r="BC98" i="1"/>
  <c r="BC100" i="1"/>
  <c r="BC110" i="1"/>
  <c r="BC111" i="1"/>
  <c r="BC113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B94" i="1"/>
  <c r="BB96" i="1"/>
  <c r="BB97" i="1"/>
  <c r="BB98" i="1"/>
  <c r="BB100" i="1"/>
  <c r="BB109" i="1"/>
  <c r="BB110" i="1"/>
  <c r="BB111" i="1"/>
  <c r="BB113" i="1"/>
  <c r="BB115" i="1"/>
  <c r="BB116" i="1"/>
  <c r="BB135" i="1" s="1"/>
  <c r="BB117" i="1"/>
  <c r="BB119" i="1"/>
  <c r="BB120" i="1"/>
  <c r="BB121" i="1"/>
  <c r="BB122" i="1"/>
  <c r="BB123" i="1"/>
  <c r="BB124" i="1"/>
  <c r="BB125" i="1"/>
  <c r="BB126" i="1"/>
  <c r="BB127" i="1"/>
  <c r="BA94" i="1"/>
  <c r="BA96" i="1"/>
  <c r="BA97" i="1"/>
  <c r="BA100" i="1"/>
  <c r="BA104" i="1"/>
  <c r="BA106" i="1"/>
  <c r="BA108" i="1"/>
  <c r="BA109" i="1"/>
  <c r="BA110" i="1"/>
  <c r="BA111" i="1"/>
  <c r="BA113" i="1"/>
  <c r="BA116" i="1"/>
  <c r="BA117" i="1"/>
  <c r="BA119" i="1"/>
  <c r="BA120" i="1"/>
  <c r="BA121" i="1"/>
  <c r="BA122" i="1"/>
  <c r="BA123" i="1"/>
  <c r="BA124" i="1"/>
  <c r="BA126" i="1"/>
  <c r="BA127" i="1"/>
  <c r="AZ94" i="1"/>
  <c r="AZ96" i="1"/>
  <c r="AZ97" i="1"/>
  <c r="AZ99" i="1"/>
  <c r="AZ134" i="1" s="1"/>
  <c r="AZ102" i="1"/>
  <c r="AZ103" i="1"/>
  <c r="AZ105" i="1"/>
  <c r="AZ107" i="1"/>
  <c r="AZ108" i="1"/>
  <c r="AZ109" i="1"/>
  <c r="AZ110" i="1"/>
  <c r="AZ111" i="1"/>
  <c r="AZ113" i="1"/>
  <c r="AZ117" i="1"/>
  <c r="AZ119" i="1"/>
  <c r="AZ120" i="1"/>
  <c r="AZ121" i="1"/>
  <c r="AZ122" i="1"/>
  <c r="AZ123" i="1"/>
  <c r="AZ124" i="1"/>
  <c r="AZ125" i="1"/>
  <c r="AZ126" i="1"/>
  <c r="AZ127" i="1"/>
  <c r="AY94" i="1"/>
  <c r="AY96" i="1"/>
  <c r="AY99" i="1"/>
  <c r="AY103" i="1"/>
  <c r="AY111" i="1"/>
  <c r="AY113" i="1"/>
  <c r="AY115" i="1"/>
  <c r="AY117" i="1"/>
  <c r="AY118" i="1"/>
  <c r="AY119" i="1"/>
  <c r="AY121" i="1"/>
  <c r="AY122" i="1"/>
  <c r="AY124" i="1"/>
  <c r="AY125" i="1"/>
  <c r="AY126" i="1"/>
  <c r="AY127" i="1"/>
  <c r="AX94" i="1"/>
  <c r="AX96" i="1"/>
  <c r="AX99" i="1"/>
  <c r="AX104" i="1"/>
  <c r="AX108" i="1"/>
  <c r="AX110" i="1"/>
  <c r="AX111" i="1"/>
  <c r="AX112" i="1"/>
  <c r="AX113" i="1"/>
  <c r="AX115" i="1"/>
  <c r="AX117" i="1"/>
  <c r="AX118" i="1"/>
  <c r="AX119" i="1"/>
  <c r="AX121" i="1"/>
  <c r="AX122" i="1"/>
  <c r="AX124" i="1"/>
  <c r="AX125" i="1"/>
  <c r="AX126" i="1"/>
  <c r="AW97" i="1"/>
  <c r="AW98" i="1"/>
  <c r="AW104" i="1"/>
  <c r="AW105" i="1"/>
  <c r="AW110" i="1"/>
  <c r="AW111" i="1"/>
  <c r="AW112" i="1"/>
  <c r="AW113" i="1"/>
  <c r="AW114" i="1"/>
  <c r="AW117" i="1"/>
  <c r="AW118" i="1"/>
  <c r="AW119" i="1"/>
  <c r="AW121" i="1"/>
  <c r="AW122" i="1"/>
  <c r="AW125" i="1"/>
  <c r="AW126" i="1"/>
  <c r="AW135" i="1"/>
  <c r="AV96" i="1"/>
  <c r="AV134" i="1" s="1"/>
  <c r="AV97" i="1"/>
  <c r="AV104" i="1"/>
  <c r="AV105" i="1"/>
  <c r="AV111" i="1"/>
  <c r="AV112" i="1"/>
  <c r="AV113" i="1"/>
  <c r="AV114" i="1"/>
  <c r="AV115" i="1"/>
  <c r="AV117" i="1"/>
  <c r="AV118" i="1"/>
  <c r="AV120" i="1"/>
  <c r="AV121" i="1"/>
  <c r="AV122" i="1"/>
  <c r="AV123" i="1"/>
  <c r="AV124" i="1"/>
  <c r="AV125" i="1"/>
  <c r="AV126" i="1"/>
  <c r="AV127" i="1"/>
  <c r="AU94" i="1"/>
  <c r="AU96" i="1"/>
  <c r="AU97" i="1"/>
  <c r="AU98" i="1"/>
  <c r="AU135" i="1" s="1"/>
  <c r="AU100" i="1"/>
  <c r="AU103" i="1"/>
  <c r="AU104" i="1"/>
  <c r="AU105" i="1"/>
  <c r="AU111" i="1"/>
  <c r="AU112" i="1"/>
  <c r="AU113" i="1"/>
  <c r="AU114" i="1"/>
  <c r="AU115" i="1"/>
  <c r="AU116" i="1"/>
  <c r="AU117" i="1"/>
  <c r="AU118" i="1"/>
  <c r="AU120" i="1"/>
  <c r="AU121" i="1"/>
  <c r="AU122" i="1"/>
  <c r="AU123" i="1"/>
  <c r="AU124" i="1"/>
  <c r="AU125" i="1"/>
  <c r="AU126" i="1"/>
  <c r="AU127" i="1"/>
  <c r="AR135" i="1"/>
  <c r="AQ135" i="1"/>
  <c r="AP135" i="1"/>
  <c r="AO135" i="1"/>
  <c r="AN135" i="1"/>
  <c r="AM135" i="1"/>
  <c r="AL135" i="1"/>
  <c r="AK135" i="1"/>
  <c r="AJ135" i="1"/>
  <c r="AH135" i="1"/>
  <c r="AG135" i="1"/>
  <c r="AF135" i="1"/>
  <c r="AE135" i="1"/>
  <c r="AD135" i="1"/>
  <c r="AC135" i="1"/>
  <c r="AB135" i="1"/>
  <c r="AA135" i="1"/>
  <c r="Z135" i="1"/>
  <c r="W135" i="1"/>
  <c r="V135" i="1"/>
  <c r="U135" i="1"/>
  <c r="T135" i="1"/>
  <c r="S135" i="1"/>
  <c r="R135" i="1"/>
  <c r="Q135" i="1"/>
  <c r="P135" i="1"/>
  <c r="O135" i="1"/>
  <c r="M135" i="1"/>
  <c r="L135" i="1"/>
  <c r="K135" i="1"/>
  <c r="J135" i="1"/>
  <c r="I135" i="1"/>
  <c r="H135" i="1"/>
  <c r="G135" i="1"/>
  <c r="F135" i="1"/>
  <c r="E135" i="1"/>
  <c r="AR134" i="1"/>
  <c r="AQ134" i="1"/>
  <c r="AP134" i="1"/>
  <c r="AO134" i="1"/>
  <c r="AN134" i="1"/>
  <c r="AM134" i="1"/>
  <c r="AL134" i="1"/>
  <c r="AK134" i="1"/>
  <c r="AJ134" i="1"/>
  <c r="AH134" i="1"/>
  <c r="AG134" i="1"/>
  <c r="AF134" i="1"/>
  <c r="AE134" i="1"/>
  <c r="AD134" i="1"/>
  <c r="AC134" i="1"/>
  <c r="AB134" i="1"/>
  <c r="AA134" i="1"/>
  <c r="Z134" i="1"/>
  <c r="W134" i="1"/>
  <c r="V134" i="1"/>
  <c r="U134" i="1"/>
  <c r="T134" i="1"/>
  <c r="S134" i="1"/>
  <c r="R134" i="1"/>
  <c r="Q134" i="1"/>
  <c r="P134" i="1"/>
  <c r="O134" i="1"/>
  <c r="M134" i="1"/>
  <c r="L134" i="1"/>
  <c r="K134" i="1"/>
  <c r="J134" i="1"/>
  <c r="I134" i="1"/>
  <c r="H134" i="1"/>
  <c r="G134" i="1"/>
  <c r="F134" i="1"/>
  <c r="BC48" i="1"/>
  <c r="BC50" i="1"/>
  <c r="BC89" i="1" s="1"/>
  <c r="BC51" i="1"/>
  <c r="BC52" i="1"/>
  <c r="BC54" i="1"/>
  <c r="BC58" i="1"/>
  <c r="BC59" i="1"/>
  <c r="BC63" i="1"/>
  <c r="BC65" i="1"/>
  <c r="BC66" i="1"/>
  <c r="BC67" i="1"/>
  <c r="BC69" i="1"/>
  <c r="BC71" i="1"/>
  <c r="BC73" i="1"/>
  <c r="BC74" i="1"/>
  <c r="BC75" i="1"/>
  <c r="BC76" i="1"/>
  <c r="BC77" i="1"/>
  <c r="BC78" i="1"/>
  <c r="BC79" i="1"/>
  <c r="BC81" i="1"/>
  <c r="BB48" i="1"/>
  <c r="BB50" i="1"/>
  <c r="BB51" i="1"/>
  <c r="BB54" i="1"/>
  <c r="BB57" i="1"/>
  <c r="BB58" i="1"/>
  <c r="BB65" i="1"/>
  <c r="BB67" i="1"/>
  <c r="BB69" i="1"/>
  <c r="BB71" i="1"/>
  <c r="BB74" i="1"/>
  <c r="BB75" i="1"/>
  <c r="BB76" i="1"/>
  <c r="BB77" i="1"/>
  <c r="BB78" i="1"/>
  <c r="BB79" i="1"/>
  <c r="BB80" i="1"/>
  <c r="BB81" i="1"/>
  <c r="BA48" i="1"/>
  <c r="BA88" i="1" s="1"/>
  <c r="BA50" i="1"/>
  <c r="BA51" i="1"/>
  <c r="BA58" i="1"/>
  <c r="BA59" i="1"/>
  <c r="BA61" i="1"/>
  <c r="BA65" i="1"/>
  <c r="BA66" i="1"/>
  <c r="BA67" i="1"/>
  <c r="BA68" i="1"/>
  <c r="BA69" i="1"/>
  <c r="BA73" i="1"/>
  <c r="BA74" i="1"/>
  <c r="BA77" i="1"/>
  <c r="BA78" i="1"/>
  <c r="BA79" i="1"/>
  <c r="BA80" i="1"/>
  <c r="BA81" i="1"/>
  <c r="AZ50" i="1"/>
  <c r="AZ51" i="1"/>
  <c r="AZ53" i="1"/>
  <c r="AZ56" i="1"/>
  <c r="AZ57" i="1"/>
  <c r="AZ58" i="1"/>
  <c r="AZ61" i="1"/>
  <c r="AZ65" i="1"/>
  <c r="AZ67" i="1"/>
  <c r="AZ68" i="1"/>
  <c r="AZ69" i="1"/>
  <c r="AZ70" i="1"/>
  <c r="AZ77" i="1"/>
  <c r="AZ78" i="1"/>
  <c r="AZ79" i="1"/>
  <c r="AZ80" i="1"/>
  <c r="AZ81" i="1"/>
  <c r="AY50" i="1"/>
  <c r="AY89" i="1" s="1"/>
  <c r="AY58" i="1"/>
  <c r="AY59" i="1"/>
  <c r="AY65" i="1"/>
  <c r="AY67" i="1"/>
  <c r="AY68" i="1"/>
  <c r="AY69" i="1"/>
  <c r="AY70" i="1"/>
  <c r="AY73" i="1"/>
  <c r="AY77" i="1"/>
  <c r="AY79" i="1"/>
  <c r="AY80" i="1"/>
  <c r="AY81" i="1"/>
  <c r="AY88" i="1"/>
  <c r="AX50" i="1"/>
  <c r="AX52" i="1"/>
  <c r="AX54" i="1"/>
  <c r="AX57" i="1"/>
  <c r="AX58" i="1"/>
  <c r="AX59" i="1"/>
  <c r="AX64" i="1"/>
  <c r="AX67" i="1"/>
  <c r="AX68" i="1"/>
  <c r="AX70" i="1"/>
  <c r="AX72" i="1"/>
  <c r="AX73" i="1"/>
  <c r="AX77" i="1"/>
  <c r="AX79" i="1"/>
  <c r="AX80" i="1"/>
  <c r="AX81" i="1"/>
  <c r="AW50" i="1"/>
  <c r="AW54" i="1"/>
  <c r="AW57" i="1"/>
  <c r="AW88" i="1" s="1"/>
  <c r="AW58" i="1"/>
  <c r="AW67" i="1"/>
  <c r="AW69" i="1"/>
  <c r="AW79" i="1"/>
  <c r="AW80" i="1"/>
  <c r="AW81" i="1"/>
  <c r="AV50" i="1"/>
  <c r="AV51" i="1"/>
  <c r="AV52" i="1"/>
  <c r="AV55" i="1"/>
  <c r="AV57" i="1"/>
  <c r="AV59" i="1"/>
  <c r="AV61" i="1"/>
  <c r="AV65" i="1"/>
  <c r="AV67" i="1"/>
  <c r="AV69" i="1"/>
  <c r="AV89" i="1" s="1"/>
  <c r="AV70" i="1"/>
  <c r="AV71" i="1"/>
  <c r="AV73" i="1"/>
  <c r="AV79" i="1"/>
  <c r="AV80" i="1"/>
  <c r="AV81" i="1"/>
  <c r="AU48" i="1"/>
  <c r="AU49" i="1"/>
  <c r="AU50" i="1"/>
  <c r="AU51" i="1"/>
  <c r="AU52" i="1"/>
  <c r="AU89" i="1" s="1"/>
  <c r="AU53" i="1"/>
  <c r="AU54" i="1"/>
  <c r="AU55" i="1"/>
  <c r="AU56" i="1"/>
  <c r="AU57" i="1"/>
  <c r="AU58" i="1"/>
  <c r="AU59" i="1"/>
  <c r="AU61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R89" i="1"/>
  <c r="AQ89" i="1"/>
  <c r="AP89" i="1"/>
  <c r="AO89" i="1"/>
  <c r="AN89" i="1"/>
  <c r="AM89" i="1"/>
  <c r="AL89" i="1"/>
  <c r="AK89" i="1"/>
  <c r="AJ89" i="1"/>
  <c r="AH89" i="1"/>
  <c r="AG89" i="1"/>
  <c r="AF89" i="1"/>
  <c r="AE89" i="1"/>
  <c r="AD89" i="1"/>
  <c r="AC89" i="1"/>
  <c r="AB89" i="1"/>
  <c r="AA89" i="1"/>
  <c r="Z89" i="1"/>
  <c r="W89" i="1"/>
  <c r="V89" i="1"/>
  <c r="U89" i="1"/>
  <c r="T89" i="1"/>
  <c r="S89" i="1"/>
  <c r="R89" i="1"/>
  <c r="Q89" i="1"/>
  <c r="P89" i="1"/>
  <c r="O89" i="1"/>
  <c r="M89" i="1"/>
  <c r="L89" i="1"/>
  <c r="K89" i="1"/>
  <c r="J89" i="1"/>
  <c r="I89" i="1"/>
  <c r="H89" i="1"/>
  <c r="G89" i="1"/>
  <c r="F89" i="1"/>
  <c r="E89" i="1"/>
  <c r="AR88" i="1"/>
  <c r="AQ88" i="1"/>
  <c r="AP88" i="1"/>
  <c r="AO88" i="1"/>
  <c r="AN88" i="1"/>
  <c r="AM88" i="1"/>
  <c r="AL88" i="1"/>
  <c r="AK88" i="1"/>
  <c r="AJ88" i="1"/>
  <c r="AH88" i="1"/>
  <c r="AG88" i="1"/>
  <c r="AF88" i="1"/>
  <c r="AE88" i="1"/>
  <c r="AD88" i="1"/>
  <c r="AC88" i="1"/>
  <c r="AB88" i="1"/>
  <c r="AA88" i="1"/>
  <c r="Z88" i="1"/>
  <c r="W88" i="1"/>
  <c r="V88" i="1"/>
  <c r="U88" i="1"/>
  <c r="T88" i="1"/>
  <c r="S88" i="1"/>
  <c r="Q88" i="1"/>
  <c r="P88" i="1"/>
  <c r="O88" i="1"/>
  <c r="M88" i="1"/>
  <c r="L88" i="1"/>
  <c r="K88" i="1"/>
  <c r="J88" i="1"/>
  <c r="I88" i="1"/>
  <c r="H88" i="1"/>
  <c r="G88" i="1"/>
  <c r="F88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5" i="1"/>
  <c r="AV36" i="1"/>
  <c r="AV37" i="1"/>
  <c r="AV38" i="1"/>
  <c r="AV39" i="1"/>
  <c r="AV40" i="1"/>
  <c r="AV41" i="1"/>
  <c r="AV43" i="1"/>
  <c r="AW4" i="1"/>
  <c r="AW12" i="1"/>
  <c r="AW13" i="1"/>
  <c r="AW15" i="1"/>
  <c r="AW21" i="1"/>
  <c r="AW24" i="1"/>
  <c r="AW28" i="1"/>
  <c r="AW29" i="1"/>
  <c r="AW35" i="1"/>
  <c r="AW37" i="1"/>
  <c r="AW41" i="1"/>
  <c r="AW43" i="1"/>
  <c r="AX4" i="1"/>
  <c r="AX7" i="1"/>
  <c r="AX42" i="1" s="1"/>
  <c r="AX13" i="1"/>
  <c r="AX15" i="1"/>
  <c r="AX21" i="1"/>
  <c r="AX24" i="1"/>
  <c r="AX25" i="1"/>
  <c r="AX40" i="1"/>
  <c r="AX41" i="1"/>
  <c r="AY2" i="1"/>
  <c r="AY11" i="1"/>
  <c r="AY43" i="1" s="1"/>
  <c r="AY12" i="1"/>
  <c r="AY13" i="1"/>
  <c r="AY15" i="1"/>
  <c r="AY21" i="1"/>
  <c r="AY24" i="1"/>
  <c r="AY25" i="1"/>
  <c r="AY29" i="1"/>
  <c r="AY31" i="1"/>
  <c r="AY34" i="1"/>
  <c r="AY35" i="1"/>
  <c r="AZ4" i="1"/>
  <c r="AZ43" i="1" s="1"/>
  <c r="AZ11" i="1"/>
  <c r="AZ12" i="1"/>
  <c r="AZ13" i="1"/>
  <c r="AZ15" i="1"/>
  <c r="AZ16" i="1"/>
  <c r="AZ19" i="1"/>
  <c r="AZ21" i="1"/>
  <c r="AZ24" i="1"/>
  <c r="AZ26" i="1"/>
  <c r="AZ29" i="1"/>
  <c r="AZ34" i="1"/>
  <c r="AZ35" i="1"/>
  <c r="AZ36" i="1"/>
  <c r="AZ39" i="1"/>
  <c r="AZ41" i="1"/>
  <c r="BA2" i="1"/>
  <c r="BA4" i="1"/>
  <c r="BA8" i="1"/>
  <c r="BA11" i="1"/>
  <c r="BA12" i="1"/>
  <c r="BA13" i="1"/>
  <c r="BA14" i="1"/>
  <c r="BA19" i="1"/>
  <c r="BA20" i="1"/>
  <c r="BA21" i="1"/>
  <c r="BA23" i="1"/>
  <c r="BA24" i="1"/>
  <c r="BA25" i="1"/>
  <c r="BA27" i="1"/>
  <c r="BA29" i="1"/>
  <c r="BA30" i="1"/>
  <c r="BA31" i="1"/>
  <c r="BA33" i="1"/>
  <c r="BA41" i="1"/>
  <c r="BA43" i="1"/>
  <c r="BB2" i="1"/>
  <c r="BB4" i="1"/>
  <c r="BB5" i="1"/>
  <c r="BB8" i="1"/>
  <c r="BB11" i="1"/>
  <c r="BB12" i="1"/>
  <c r="BB13" i="1"/>
  <c r="BB15" i="1"/>
  <c r="BB18" i="1"/>
  <c r="BB19" i="1"/>
  <c r="BB21" i="1"/>
  <c r="BB23" i="1"/>
  <c r="BB43" i="1" s="1"/>
  <c r="BB24" i="1"/>
  <c r="BB25" i="1"/>
  <c r="BB28" i="1"/>
  <c r="BB29" i="1"/>
  <c r="BB30" i="1"/>
  <c r="BB33" i="1"/>
  <c r="BB35" i="1"/>
  <c r="BB41" i="1"/>
  <c r="BC3" i="1"/>
  <c r="BC4" i="1"/>
  <c r="BC43" i="1" s="1"/>
  <c r="BC8" i="1"/>
  <c r="BC15" i="1"/>
  <c r="BC16" i="1"/>
  <c r="BC19" i="1"/>
  <c r="BC21" i="1"/>
  <c r="BC23" i="1"/>
  <c r="BC24" i="1"/>
  <c r="BC25" i="1"/>
  <c r="BC29" i="1"/>
  <c r="BC30" i="1"/>
  <c r="BC33" i="1"/>
  <c r="BC34" i="1"/>
  <c r="BC35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R43" i="1"/>
  <c r="AQ43" i="1"/>
  <c r="AP43" i="1"/>
  <c r="AO43" i="1"/>
  <c r="AN43" i="1"/>
  <c r="AM43" i="1"/>
  <c r="AL43" i="1"/>
  <c r="AK43" i="1"/>
  <c r="AJ43" i="1"/>
  <c r="AR42" i="1"/>
  <c r="AQ42" i="1"/>
  <c r="AP42" i="1"/>
  <c r="AO42" i="1"/>
  <c r="AN42" i="1"/>
  <c r="AM42" i="1"/>
  <c r="AL42" i="1"/>
  <c r="AK42" i="1"/>
  <c r="AJ42" i="1"/>
  <c r="AA42" i="1"/>
  <c r="AB42" i="1"/>
  <c r="AC42" i="1"/>
  <c r="AD42" i="1"/>
  <c r="AE42" i="1"/>
  <c r="AF42" i="1"/>
  <c r="AG42" i="1"/>
  <c r="AH42" i="1"/>
  <c r="AA43" i="1"/>
  <c r="AB43" i="1"/>
  <c r="AC43" i="1"/>
  <c r="AD43" i="1"/>
  <c r="AE43" i="1"/>
  <c r="AF43" i="1"/>
  <c r="AG43" i="1"/>
  <c r="AH43" i="1"/>
  <c r="Z43" i="1"/>
  <c r="Z42" i="1"/>
  <c r="W43" i="1"/>
  <c r="V43" i="1"/>
  <c r="U43" i="1"/>
  <c r="T43" i="1"/>
  <c r="S43" i="1"/>
  <c r="R43" i="1"/>
  <c r="Q43" i="1"/>
  <c r="P43" i="1"/>
  <c r="W42" i="1"/>
  <c r="V42" i="1"/>
  <c r="U42" i="1"/>
  <c r="T42" i="1"/>
  <c r="S42" i="1"/>
  <c r="R42" i="1"/>
  <c r="Q42" i="1"/>
  <c r="P42" i="1"/>
  <c r="O43" i="1"/>
  <c r="M43" i="1"/>
  <c r="I43" i="1"/>
  <c r="J43" i="1"/>
  <c r="K43" i="1"/>
  <c r="L43" i="1"/>
  <c r="F43" i="1"/>
  <c r="G43" i="1"/>
  <c r="H43" i="1"/>
  <c r="E43" i="1"/>
  <c r="M42" i="1"/>
  <c r="L42" i="1"/>
  <c r="K42" i="1"/>
  <c r="J42" i="1"/>
  <c r="I42" i="1"/>
  <c r="H42" i="1"/>
  <c r="G42" i="1"/>
  <c r="F42" i="1"/>
  <c r="AM7" i="4"/>
  <c r="BN33" i="4" a="1"/>
  <c r="BN43" i="4" s="1"/>
  <c r="AN8" i="4"/>
  <c r="AN9" i="4"/>
  <c r="AN10" i="4"/>
  <c r="BO33" i="4" a="1"/>
  <c r="BO37" i="4" s="1"/>
  <c r="BO2" i="4" a="1"/>
  <c r="BN2" i="4" a="1"/>
  <c r="BN19" i="4" s="1"/>
  <c r="BN28" i="4" s="1"/>
  <c r="CC2" i="4" a="1"/>
  <c r="CC25" i="4" s="1"/>
  <c r="CD2" i="4" a="1"/>
  <c r="CD21" i="4" s="1"/>
  <c r="BO34" i="4"/>
  <c r="BO35" i="4"/>
  <c r="BO39" i="4"/>
  <c r="BO42" i="4"/>
  <c r="BN35" i="4"/>
  <c r="BN41" i="4"/>
  <c r="BN42" i="4"/>
  <c r="K63" i="14"/>
  <c r="L73" i="6"/>
  <c r="R54" i="6"/>
  <c r="AE74" i="6"/>
  <c r="AD74" i="6"/>
  <c r="AE73" i="6"/>
  <c r="AD73" i="6"/>
  <c r="AB74" i="6"/>
  <c r="AA74" i="6"/>
  <c r="Z74" i="6"/>
  <c r="AB73" i="6"/>
  <c r="AA73" i="6"/>
  <c r="Z73" i="6"/>
  <c r="X74" i="6"/>
  <c r="W74" i="6"/>
  <c r="V74" i="6"/>
  <c r="X73" i="6"/>
  <c r="W73" i="6"/>
  <c r="V73" i="6"/>
  <c r="T74" i="6"/>
  <c r="S74" i="6"/>
  <c r="R74" i="6"/>
  <c r="T73" i="6"/>
  <c r="S73" i="6"/>
  <c r="R73" i="6"/>
  <c r="P74" i="6"/>
  <c r="O74" i="6"/>
  <c r="N74" i="6"/>
  <c r="P73" i="6"/>
  <c r="O73" i="6"/>
  <c r="N73" i="6"/>
  <c r="J73" i="6"/>
  <c r="L74" i="6"/>
  <c r="K74" i="6"/>
  <c r="J74" i="6"/>
  <c r="K73" i="6"/>
  <c r="H74" i="6"/>
  <c r="H73" i="6"/>
  <c r="D74" i="6"/>
  <c r="C74" i="6"/>
  <c r="D73" i="6"/>
  <c r="C73" i="6"/>
  <c r="B73" i="6"/>
  <c r="AF55" i="6"/>
  <c r="AE55" i="6"/>
  <c r="AD55" i="6"/>
  <c r="AF54" i="6"/>
  <c r="AE54" i="6"/>
  <c r="AD54" i="6"/>
  <c r="AB55" i="6"/>
  <c r="AA55" i="6"/>
  <c r="Z55" i="6"/>
  <c r="AB54" i="6"/>
  <c r="AA54" i="6"/>
  <c r="Z54" i="6"/>
  <c r="X55" i="6"/>
  <c r="W55" i="6"/>
  <c r="V55" i="6"/>
  <c r="X54" i="6"/>
  <c r="W54" i="6"/>
  <c r="V54" i="6"/>
  <c r="T55" i="6"/>
  <c r="S55" i="6"/>
  <c r="R55" i="6"/>
  <c r="T54" i="6"/>
  <c r="S54" i="6"/>
  <c r="P55" i="6"/>
  <c r="O55" i="6"/>
  <c r="N55" i="6"/>
  <c r="P54" i="6"/>
  <c r="O54" i="6"/>
  <c r="N54" i="6"/>
  <c r="L55" i="6"/>
  <c r="K55" i="6"/>
  <c r="J55" i="6"/>
  <c r="L54" i="6"/>
  <c r="K54" i="6"/>
  <c r="J54" i="6"/>
  <c r="H55" i="6"/>
  <c r="G55" i="6"/>
  <c r="H54" i="6"/>
  <c r="G54" i="6"/>
  <c r="D54" i="6"/>
  <c r="C54" i="6"/>
  <c r="B54" i="6"/>
  <c r="AE42" i="6"/>
  <c r="AD42" i="6"/>
  <c r="AF41" i="6"/>
  <c r="AE41" i="6"/>
  <c r="AD41" i="6"/>
  <c r="AB42" i="6"/>
  <c r="AA42" i="6"/>
  <c r="Z42" i="6"/>
  <c r="AB41" i="6"/>
  <c r="AA41" i="6"/>
  <c r="Z41" i="6"/>
  <c r="X42" i="6"/>
  <c r="W42" i="6"/>
  <c r="V42" i="6"/>
  <c r="X41" i="6"/>
  <c r="W41" i="6"/>
  <c r="V41" i="6"/>
  <c r="T42" i="6"/>
  <c r="S42" i="6"/>
  <c r="R42" i="6"/>
  <c r="T41" i="6"/>
  <c r="S41" i="6"/>
  <c r="R41" i="6"/>
  <c r="P42" i="6"/>
  <c r="O42" i="6"/>
  <c r="N42" i="6"/>
  <c r="P41" i="6"/>
  <c r="O41" i="6"/>
  <c r="N41" i="6"/>
  <c r="K42" i="6"/>
  <c r="J42" i="6"/>
  <c r="L41" i="6"/>
  <c r="K41" i="6"/>
  <c r="J41" i="6"/>
  <c r="H42" i="6"/>
  <c r="G42" i="6"/>
  <c r="F42" i="6"/>
  <c r="H41" i="6"/>
  <c r="G41" i="6"/>
  <c r="F41" i="6"/>
  <c r="D41" i="6"/>
  <c r="CB30" i="6"/>
  <c r="CB31" i="6"/>
  <c r="CA31" i="6"/>
  <c r="BZ31" i="6"/>
  <c r="CA30" i="6"/>
  <c r="BZ30" i="6"/>
  <c r="BX31" i="6"/>
  <c r="BW31" i="6"/>
  <c r="BV31" i="6"/>
  <c r="BX30" i="6"/>
  <c r="BW30" i="6"/>
  <c r="BV30" i="6"/>
  <c r="BT31" i="6"/>
  <c r="BS31" i="6"/>
  <c r="BR31" i="6"/>
  <c r="BT30" i="6"/>
  <c r="BS30" i="6"/>
  <c r="BR30" i="6"/>
  <c r="BP31" i="6"/>
  <c r="BO31" i="6"/>
  <c r="BN31" i="6"/>
  <c r="BP30" i="6"/>
  <c r="BO30" i="6"/>
  <c r="BN30" i="6"/>
  <c r="BL31" i="6"/>
  <c r="BK31" i="6"/>
  <c r="BJ31" i="6"/>
  <c r="BL30" i="6"/>
  <c r="BK30" i="6"/>
  <c r="BJ30" i="6"/>
  <c r="BH31" i="6"/>
  <c r="BG31" i="6"/>
  <c r="BF31" i="6"/>
  <c r="BH30" i="6"/>
  <c r="BG30" i="6"/>
  <c r="BF30" i="6"/>
  <c r="BD31" i="6"/>
  <c r="BC31" i="6"/>
  <c r="BB31" i="6"/>
  <c r="BD30" i="6"/>
  <c r="BC30" i="6"/>
  <c r="BB30" i="6"/>
  <c r="AZ31" i="6"/>
  <c r="AY31" i="6"/>
  <c r="AX31" i="6"/>
  <c r="AZ30" i="6"/>
  <c r="AY30" i="6"/>
  <c r="AX30" i="6"/>
  <c r="AV31" i="6"/>
  <c r="AU31" i="6"/>
  <c r="AT31" i="6"/>
  <c r="AV30" i="6"/>
  <c r="AU30" i="6"/>
  <c r="AT30" i="6"/>
  <c r="AR31" i="6"/>
  <c r="AQ31" i="6"/>
  <c r="AP31" i="6"/>
  <c r="AR30" i="6"/>
  <c r="AQ30" i="6"/>
  <c r="AP30" i="6"/>
  <c r="AN31" i="6"/>
  <c r="AM31" i="6"/>
  <c r="AL31" i="6"/>
  <c r="AN30" i="6"/>
  <c r="AM30" i="6"/>
  <c r="AL30" i="6"/>
  <c r="AJ31" i="6"/>
  <c r="AI31" i="6"/>
  <c r="AH31" i="6"/>
  <c r="AJ30" i="6"/>
  <c r="AI30" i="6"/>
  <c r="AH30" i="6"/>
  <c r="AF31" i="6"/>
  <c r="AE31" i="6"/>
  <c r="AD31" i="6"/>
  <c r="AF30" i="6"/>
  <c r="AE30" i="6"/>
  <c r="AD30" i="6"/>
  <c r="AB31" i="6"/>
  <c r="AA31" i="6"/>
  <c r="Z31" i="6"/>
  <c r="AB30" i="6"/>
  <c r="AA30" i="6"/>
  <c r="Z30" i="6"/>
  <c r="X31" i="6"/>
  <c r="W31" i="6"/>
  <c r="V31" i="6"/>
  <c r="X30" i="6"/>
  <c r="W30" i="6"/>
  <c r="V30" i="6"/>
  <c r="T31" i="6"/>
  <c r="S31" i="6"/>
  <c r="R31" i="6"/>
  <c r="T30" i="6"/>
  <c r="S30" i="6"/>
  <c r="R30" i="6"/>
  <c r="P31" i="6"/>
  <c r="O31" i="6"/>
  <c r="N31" i="6"/>
  <c r="P30" i="6"/>
  <c r="O30" i="6"/>
  <c r="N30" i="6"/>
  <c r="L31" i="6"/>
  <c r="K31" i="6"/>
  <c r="J31" i="6"/>
  <c r="L30" i="6"/>
  <c r="K30" i="6"/>
  <c r="J30" i="6"/>
  <c r="H31" i="6"/>
  <c r="G31" i="6"/>
  <c r="F31" i="6"/>
  <c r="H30" i="6"/>
  <c r="G30" i="6"/>
  <c r="F30" i="6"/>
  <c r="D31" i="6"/>
  <c r="C31" i="6"/>
  <c r="B31" i="6"/>
  <c r="D30" i="6"/>
  <c r="C30" i="6"/>
  <c r="B30" i="6"/>
  <c r="H18" i="6"/>
  <c r="H17" i="6"/>
  <c r="G17" i="6"/>
  <c r="F17" i="6"/>
  <c r="CB18" i="6"/>
  <c r="CA18" i="6"/>
  <c r="BZ18" i="6"/>
  <c r="CB17" i="6"/>
  <c r="CA17" i="6"/>
  <c r="BZ17" i="6"/>
  <c r="BX18" i="6"/>
  <c r="BW18" i="6"/>
  <c r="BV18" i="6"/>
  <c r="BX17" i="6"/>
  <c r="BW17" i="6"/>
  <c r="BV17" i="6"/>
  <c r="BT18" i="6"/>
  <c r="BS18" i="6"/>
  <c r="BR18" i="6"/>
  <c r="BT17" i="6"/>
  <c r="BS17" i="6"/>
  <c r="BR17" i="6"/>
  <c r="BP18" i="6"/>
  <c r="BO18" i="6"/>
  <c r="BN18" i="6"/>
  <c r="BP17" i="6"/>
  <c r="BO17" i="6"/>
  <c r="BN17" i="6"/>
  <c r="BL18" i="6"/>
  <c r="BK18" i="6"/>
  <c r="BJ18" i="6"/>
  <c r="BL17" i="6"/>
  <c r="BK17" i="6"/>
  <c r="BJ17" i="6"/>
  <c r="BH18" i="6"/>
  <c r="BG18" i="6"/>
  <c r="BF18" i="6"/>
  <c r="BH17" i="6"/>
  <c r="BG17" i="6"/>
  <c r="BF17" i="6"/>
  <c r="BD18" i="6"/>
  <c r="BC18" i="6"/>
  <c r="BB18" i="6"/>
  <c r="BD17" i="6"/>
  <c r="BC17" i="6"/>
  <c r="BB17" i="6"/>
  <c r="AZ18" i="6"/>
  <c r="AY18" i="6"/>
  <c r="AX18" i="6"/>
  <c r="AZ17" i="6"/>
  <c r="AY17" i="6"/>
  <c r="AX17" i="6"/>
  <c r="AV18" i="6"/>
  <c r="AU18" i="6"/>
  <c r="AT18" i="6"/>
  <c r="AV17" i="6"/>
  <c r="AU17" i="6"/>
  <c r="AT17" i="6"/>
  <c r="AR18" i="6"/>
  <c r="AQ18" i="6"/>
  <c r="AP18" i="6"/>
  <c r="AR17" i="6"/>
  <c r="AQ17" i="6"/>
  <c r="AP17" i="6"/>
  <c r="AN18" i="6"/>
  <c r="AM18" i="6"/>
  <c r="AL18" i="6"/>
  <c r="AN17" i="6"/>
  <c r="AM17" i="6"/>
  <c r="AL17" i="6"/>
  <c r="AJ18" i="6"/>
  <c r="AI18" i="6"/>
  <c r="AH18" i="6"/>
  <c r="AJ17" i="6"/>
  <c r="AI17" i="6"/>
  <c r="AH17" i="6"/>
  <c r="AF18" i="6"/>
  <c r="AE18" i="6"/>
  <c r="AD18" i="6"/>
  <c r="AF17" i="6"/>
  <c r="AE17" i="6"/>
  <c r="AD17" i="6"/>
  <c r="AB18" i="6"/>
  <c r="AA18" i="6"/>
  <c r="Z18" i="6"/>
  <c r="AB17" i="6"/>
  <c r="AA17" i="6"/>
  <c r="Z17" i="6"/>
  <c r="X18" i="6"/>
  <c r="W18" i="6"/>
  <c r="V18" i="6"/>
  <c r="X17" i="6"/>
  <c r="W17" i="6"/>
  <c r="V17" i="6"/>
  <c r="T18" i="6"/>
  <c r="S18" i="6"/>
  <c r="R18" i="6"/>
  <c r="T17" i="6"/>
  <c r="S17" i="6"/>
  <c r="R17" i="6"/>
  <c r="P18" i="6"/>
  <c r="O18" i="6"/>
  <c r="N18" i="6"/>
  <c r="P17" i="6"/>
  <c r="O17" i="6"/>
  <c r="N17" i="6"/>
  <c r="L18" i="6"/>
  <c r="K18" i="6"/>
  <c r="J18" i="6"/>
  <c r="L17" i="6"/>
  <c r="K17" i="6"/>
  <c r="J17" i="6"/>
  <c r="G18" i="6"/>
  <c r="F18" i="6"/>
  <c r="B18" i="6"/>
  <c r="C18" i="6"/>
  <c r="D18" i="6"/>
  <c r="D17" i="6"/>
  <c r="C17" i="6"/>
  <c r="CB7" i="6"/>
  <c r="CA7" i="6"/>
  <c r="BZ7" i="6"/>
  <c r="CB6" i="6"/>
  <c r="CA6" i="6"/>
  <c r="BZ6" i="6"/>
  <c r="BX7" i="6"/>
  <c r="BW7" i="6"/>
  <c r="BV7" i="6"/>
  <c r="BX6" i="6"/>
  <c r="BW6" i="6"/>
  <c r="BT7" i="6"/>
  <c r="BS7" i="6"/>
  <c r="BR7" i="6"/>
  <c r="BT6" i="6"/>
  <c r="BS6" i="6"/>
  <c r="BR6" i="6"/>
  <c r="BP7" i="6"/>
  <c r="BO7" i="6"/>
  <c r="BN7" i="6"/>
  <c r="BP6" i="6"/>
  <c r="BO6" i="6"/>
  <c r="BN6" i="6"/>
  <c r="BL7" i="6"/>
  <c r="BK7" i="6"/>
  <c r="BJ7" i="6"/>
  <c r="BL6" i="6"/>
  <c r="BK6" i="6"/>
  <c r="BJ6" i="6"/>
  <c r="BH7" i="6"/>
  <c r="BG7" i="6"/>
  <c r="BF7" i="6"/>
  <c r="BH6" i="6"/>
  <c r="BG6" i="6"/>
  <c r="BF6" i="6"/>
  <c r="BD7" i="6"/>
  <c r="BC7" i="6"/>
  <c r="BB7" i="6"/>
  <c r="BD6" i="6"/>
  <c r="BC6" i="6"/>
  <c r="BB6" i="6"/>
  <c r="AZ7" i="6"/>
  <c r="AY7" i="6"/>
  <c r="AX7" i="6"/>
  <c r="AZ6" i="6"/>
  <c r="AY6" i="6"/>
  <c r="AX6" i="6"/>
  <c r="AV7" i="6"/>
  <c r="AU7" i="6"/>
  <c r="AT7" i="6"/>
  <c r="AV6" i="6"/>
  <c r="AU6" i="6"/>
  <c r="AT6" i="6"/>
  <c r="AR7" i="6"/>
  <c r="AQ7" i="6"/>
  <c r="AP7" i="6"/>
  <c r="AR6" i="6"/>
  <c r="AQ6" i="6"/>
  <c r="AP6" i="6"/>
  <c r="AN7" i="6"/>
  <c r="AM7" i="6"/>
  <c r="AL7" i="6"/>
  <c r="AN6" i="6"/>
  <c r="AM6" i="6"/>
  <c r="AL6" i="6"/>
  <c r="AJ7" i="6"/>
  <c r="AI7" i="6"/>
  <c r="AH7" i="6"/>
  <c r="AJ6" i="6"/>
  <c r="AI6" i="6"/>
  <c r="AH6" i="6"/>
  <c r="AF7" i="6"/>
  <c r="AE7" i="6"/>
  <c r="AD7" i="6"/>
  <c r="AF6" i="6"/>
  <c r="AE6" i="6"/>
  <c r="AD6" i="6"/>
  <c r="AB7" i="6"/>
  <c r="AA7" i="6"/>
  <c r="Z7" i="6"/>
  <c r="AB6" i="6"/>
  <c r="AA6" i="6"/>
  <c r="Z6" i="6"/>
  <c r="X7" i="6"/>
  <c r="W7" i="6"/>
  <c r="V7" i="6"/>
  <c r="X6" i="6"/>
  <c r="W6" i="6"/>
  <c r="T7" i="6"/>
  <c r="S7" i="6"/>
  <c r="R7" i="6"/>
  <c r="T6" i="6"/>
  <c r="S6" i="6"/>
  <c r="R6" i="6"/>
  <c r="P7" i="6"/>
  <c r="O7" i="6"/>
  <c r="N7" i="6"/>
  <c r="P6" i="6"/>
  <c r="O6" i="6"/>
  <c r="N6" i="6"/>
  <c r="L7" i="6"/>
  <c r="K7" i="6"/>
  <c r="J7" i="6"/>
  <c r="L6" i="6"/>
  <c r="K6" i="6"/>
  <c r="H7" i="6"/>
  <c r="G7" i="6"/>
  <c r="F7" i="6"/>
  <c r="H6" i="6"/>
  <c r="G6" i="6"/>
  <c r="D7" i="6"/>
  <c r="C7" i="6"/>
  <c r="B7" i="6"/>
  <c r="D6" i="6"/>
  <c r="C6" i="6"/>
  <c r="B6" i="6"/>
  <c r="K55" i="14"/>
  <c r="D49" i="14"/>
  <c r="G49" i="14" s="1"/>
  <c r="F49" i="14"/>
  <c r="J83" i="14"/>
  <c r="K49" i="14"/>
  <c r="K50" i="14"/>
  <c r="K51" i="14"/>
  <c r="K52" i="14"/>
  <c r="K53" i="14"/>
  <c r="K54" i="14"/>
  <c r="K56" i="14"/>
  <c r="K57" i="14"/>
  <c r="K58" i="14"/>
  <c r="K59" i="14"/>
  <c r="K60" i="14"/>
  <c r="K62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I83" i="14"/>
  <c r="D50" i="14"/>
  <c r="G50" i="14" s="1"/>
  <c r="F50" i="14"/>
  <c r="D51" i="14"/>
  <c r="F51" i="14"/>
  <c r="D52" i="14"/>
  <c r="F52" i="14"/>
  <c r="D53" i="14"/>
  <c r="G53" i="14" s="1"/>
  <c r="F53" i="14"/>
  <c r="D54" i="14"/>
  <c r="F54" i="14"/>
  <c r="D55" i="14"/>
  <c r="F55" i="14"/>
  <c r="D56" i="14"/>
  <c r="F56" i="14"/>
  <c r="G56" i="14" s="1"/>
  <c r="D57" i="14"/>
  <c r="F57" i="14"/>
  <c r="G57" i="14"/>
  <c r="D58" i="14"/>
  <c r="F58" i="14"/>
  <c r="D59" i="14"/>
  <c r="F59" i="14"/>
  <c r="D60" i="14"/>
  <c r="G60" i="14" s="1"/>
  <c r="F60" i="14"/>
  <c r="D61" i="14"/>
  <c r="G61" i="14" s="1"/>
  <c r="F61" i="14"/>
  <c r="D62" i="14"/>
  <c r="F62" i="14"/>
  <c r="G62" i="14"/>
  <c r="D63" i="14"/>
  <c r="G63" i="14" s="1"/>
  <c r="F63" i="14"/>
  <c r="D64" i="14"/>
  <c r="G64" i="14" s="1"/>
  <c r="F64" i="14"/>
  <c r="D65" i="14"/>
  <c r="G65" i="14" s="1"/>
  <c r="F65" i="14"/>
  <c r="D66" i="14"/>
  <c r="F66" i="14"/>
  <c r="G66" i="14"/>
  <c r="D67" i="14"/>
  <c r="F67" i="14"/>
  <c r="D68" i="14"/>
  <c r="F68" i="14"/>
  <c r="D69" i="14"/>
  <c r="F69" i="14"/>
  <c r="G69" i="14"/>
  <c r="D70" i="14"/>
  <c r="F70" i="14"/>
  <c r="D71" i="14"/>
  <c r="F71" i="14"/>
  <c r="G71" i="14"/>
  <c r="D72" i="14"/>
  <c r="G72" i="14" s="1"/>
  <c r="F72" i="14"/>
  <c r="D73" i="14"/>
  <c r="G73" i="14" s="1"/>
  <c r="F73" i="14"/>
  <c r="D74" i="14"/>
  <c r="G74" i="14" s="1"/>
  <c r="F74" i="14"/>
  <c r="D75" i="14"/>
  <c r="F75" i="14"/>
  <c r="D76" i="14"/>
  <c r="F76" i="14"/>
  <c r="D77" i="14"/>
  <c r="G77" i="14" s="1"/>
  <c r="F77" i="14"/>
  <c r="D78" i="14"/>
  <c r="F78" i="14"/>
  <c r="G78" i="14"/>
  <c r="D79" i="14"/>
  <c r="G79" i="14" s="1"/>
  <c r="F79" i="14"/>
  <c r="D80" i="14"/>
  <c r="G80" i="14" s="1"/>
  <c r="F80" i="14"/>
  <c r="D81" i="14"/>
  <c r="G81" i="14" s="1"/>
  <c r="F81" i="14"/>
  <c r="D82" i="14"/>
  <c r="F82" i="14"/>
  <c r="G82" i="14"/>
  <c r="J28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I28" i="14"/>
  <c r="D2" i="14"/>
  <c r="G2" i="14" s="1"/>
  <c r="G28" i="14" s="1"/>
  <c r="F2" i="14"/>
  <c r="D3" i="14"/>
  <c r="G3" i="14" s="1"/>
  <c r="F3" i="14"/>
  <c r="D4" i="14"/>
  <c r="F4" i="14"/>
  <c r="G4" i="14"/>
  <c r="D5" i="14"/>
  <c r="G5" i="14" s="1"/>
  <c r="F5" i="14"/>
  <c r="D6" i="14"/>
  <c r="G6" i="14" s="1"/>
  <c r="F6" i="14"/>
  <c r="D7" i="14"/>
  <c r="G7" i="14" s="1"/>
  <c r="F7" i="14"/>
  <c r="D8" i="14"/>
  <c r="F8" i="14"/>
  <c r="G8" i="14"/>
  <c r="D9" i="14"/>
  <c r="G9" i="14" s="1"/>
  <c r="F9" i="14"/>
  <c r="D10" i="14"/>
  <c r="G10" i="14" s="1"/>
  <c r="F10" i="14"/>
  <c r="D11" i="14"/>
  <c r="G11" i="14" s="1"/>
  <c r="F11" i="14"/>
  <c r="D12" i="14"/>
  <c r="F12" i="14"/>
  <c r="G12" i="14"/>
  <c r="D13" i="14"/>
  <c r="F13" i="14"/>
  <c r="D14" i="14"/>
  <c r="F14" i="14"/>
  <c r="D15" i="14"/>
  <c r="F15" i="14"/>
  <c r="G15" i="14"/>
  <c r="D16" i="14"/>
  <c r="F16" i="14"/>
  <c r="D17" i="14"/>
  <c r="F17" i="14"/>
  <c r="G17" i="14"/>
  <c r="D18" i="14"/>
  <c r="G18" i="14" s="1"/>
  <c r="F18" i="14"/>
  <c r="D19" i="14"/>
  <c r="G19" i="14" s="1"/>
  <c r="F19" i="14"/>
  <c r="D20" i="14"/>
  <c r="G20" i="14" s="1"/>
  <c r="F20" i="14"/>
  <c r="D21" i="14"/>
  <c r="F21" i="14"/>
  <c r="D22" i="14"/>
  <c r="G22" i="14" s="1"/>
  <c r="F22" i="14"/>
  <c r="D23" i="14"/>
  <c r="F23" i="14"/>
  <c r="G23" i="14"/>
  <c r="D24" i="14"/>
  <c r="G24" i="14" s="1"/>
  <c r="F24" i="14"/>
  <c r="D25" i="14"/>
  <c r="G25" i="14" s="1"/>
  <c r="F25" i="14"/>
  <c r="D26" i="14"/>
  <c r="G26" i="14" s="1"/>
  <c r="F26" i="14"/>
  <c r="D27" i="14"/>
  <c r="F27" i="14"/>
  <c r="G27" i="1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2" i="4"/>
  <c r="AN3" i="4"/>
  <c r="AN4" i="4"/>
  <c r="AN5" i="4"/>
  <c r="AN6" i="4"/>
  <c r="AN7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2" i="4"/>
  <c r="AM3" i="4"/>
  <c r="AM4" i="4"/>
  <c r="AM5" i="4"/>
  <c r="AM6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J40" i="4"/>
  <c r="AK40" i="4"/>
  <c r="AJ41" i="4"/>
  <c r="AK41" i="4"/>
  <c r="AJ85" i="4"/>
  <c r="AK85" i="4"/>
  <c r="AJ86" i="4"/>
  <c r="AK86" i="4"/>
  <c r="AL41" i="4"/>
  <c r="AL40" i="4"/>
  <c r="AL86" i="4"/>
  <c r="AL85" i="4"/>
  <c r="Y373" i="2"/>
  <c r="O149" i="4"/>
  <c r="O147" i="4"/>
  <c r="AV908" i="1"/>
  <c r="BA908" i="1"/>
  <c r="BA960" i="1"/>
  <c r="AU1012" i="1"/>
  <c r="AY909" i="1"/>
  <c r="AZ909" i="1"/>
  <c r="AY233" i="1"/>
  <c r="BB337" i="1"/>
  <c r="AU389" i="1"/>
  <c r="AV440" i="1"/>
  <c r="AX492" i="1"/>
  <c r="AW544" i="1"/>
  <c r="AZ545" i="1"/>
  <c r="BA597" i="1"/>
  <c r="AV648" i="1"/>
  <c r="AX700" i="1"/>
  <c r="AZ856" i="1"/>
  <c r="AW908" i="1"/>
  <c r="AZ908" i="1"/>
  <c r="BC961" i="1"/>
  <c r="AY1012" i="1"/>
  <c r="AV388" i="1"/>
  <c r="AY545" i="1"/>
  <c r="BB857" i="1"/>
  <c r="AW961" i="1"/>
  <c r="CF2" i="8"/>
  <c r="CE8" i="8"/>
  <c r="CD9" i="8"/>
  <c r="CH9" i="8"/>
  <c r="CF11" i="8"/>
  <c r="CE12" i="8"/>
  <c r="CD13" i="8"/>
  <c r="CH13" i="8"/>
  <c r="CF16" i="8"/>
  <c r="CG2" i="8"/>
  <c r="CD3" i="3"/>
  <c r="CH3" i="3"/>
  <c r="CG4" i="3"/>
  <c r="BS42" i="3"/>
  <c r="CF5" i="3"/>
  <c r="BP42" i="3"/>
  <c r="CE6" i="3"/>
  <c r="CB42" i="3"/>
  <c r="CD7" i="3"/>
  <c r="CH7" i="3"/>
  <c r="CG8" i="3"/>
  <c r="CF9" i="3"/>
  <c r="CE10" i="3"/>
  <c r="CD11" i="3"/>
  <c r="CH11" i="3"/>
  <c r="CG12" i="3"/>
  <c r="CF13" i="3"/>
  <c r="CF3" i="3"/>
  <c r="CF7" i="3"/>
  <c r="CH9" i="3"/>
  <c r="CF11" i="3"/>
  <c r="CH13" i="3"/>
  <c r="CD17" i="4"/>
  <c r="CD12" i="4"/>
  <c r="CD4" i="4"/>
  <c r="CD23" i="4"/>
  <c r="CD15" i="4"/>
  <c r="BN56" i="4"/>
  <c r="D177" i="4"/>
  <c r="BO56" i="4"/>
  <c r="BO49" i="4"/>
  <c r="BN52" i="4"/>
  <c r="CC4" i="4"/>
  <c r="CD8" i="4"/>
  <c r="CD27" i="4"/>
  <c r="CD19" i="4"/>
  <c r="CC27" i="4"/>
  <c r="BO54" i="4"/>
  <c r="BO48" i="4"/>
  <c r="BN48" i="4"/>
  <c r="AQ2" i="4" a="1"/>
  <c r="AQ4" i="4" s="1"/>
  <c r="M41" i="4"/>
  <c r="M40" i="4"/>
  <c r="BN10" i="4"/>
  <c r="BN15" i="4"/>
  <c r="BN27" i="4"/>
  <c r="BN8" i="4"/>
  <c r="BN4" i="4"/>
  <c r="BN23" i="4"/>
  <c r="BN25" i="4"/>
  <c r="BN12" i="4"/>
  <c r="BN2" i="4"/>
  <c r="AW232" i="1"/>
  <c r="AU597" i="1"/>
  <c r="AW596" i="1"/>
  <c r="G52" i="14"/>
  <c r="G51" i="14"/>
  <c r="G54" i="14"/>
  <c r="G55" i="14"/>
  <c r="G59" i="14"/>
  <c r="G67" i="14"/>
  <c r="G68" i="14"/>
  <c r="G70" i="14"/>
  <c r="G75" i="14"/>
  <c r="G76" i="14"/>
  <c r="AX89" i="1"/>
  <c r="AW233" i="1"/>
  <c r="AV285" i="1"/>
  <c r="AW284" i="1"/>
  <c r="BA284" i="1"/>
  <c r="BC441" i="1"/>
  <c r="AU649" i="1"/>
  <c r="AW649" i="1"/>
  <c r="AY648" i="1"/>
  <c r="BC649" i="1"/>
  <c r="AY752" i="1"/>
  <c r="AX805" i="1"/>
  <c r="AY805" i="1"/>
  <c r="BO16" i="4"/>
  <c r="AV545" i="1"/>
  <c r="AY597" i="1"/>
  <c r="AU752" i="1"/>
  <c r="AZ805" i="1"/>
  <c r="BA805" i="1"/>
  <c r="AN86" i="4"/>
  <c r="G21" i="14"/>
  <c r="BN16" i="4"/>
  <c r="BN17" i="4"/>
  <c r="BA135" i="1"/>
  <c r="AX284" i="1"/>
  <c r="BB284" i="1"/>
  <c r="BC337" i="1"/>
  <c r="AU441" i="1"/>
  <c r="BB441" i="1"/>
  <c r="AY493" i="1"/>
  <c r="BC493" i="1"/>
  <c r="AU545" i="1"/>
  <c r="AV544" i="1"/>
  <c r="BC544" i="1"/>
  <c r="BB701" i="1"/>
  <c r="BB700" i="1"/>
  <c r="AU805" i="1"/>
  <c r="AW804" i="1"/>
  <c r="BA804" i="1"/>
  <c r="AQ11" i="4"/>
  <c r="BO8" i="4"/>
  <c r="AX752" i="1"/>
  <c r="BC753" i="1"/>
  <c r="K83" i="14"/>
  <c r="AX2" i="4" a="1"/>
  <c r="G16" i="14"/>
  <c r="G13" i="14"/>
  <c r="BN6" i="4"/>
  <c r="BN21" i="4"/>
  <c r="AW181" i="1"/>
  <c r="AZ181" i="1"/>
  <c r="BA180" i="1"/>
  <c r="BB180" i="1"/>
  <c r="BA233" i="1"/>
  <c r="BA232" i="1"/>
  <c r="AW337" i="1"/>
  <c r="AX337" i="1"/>
  <c r="BA336" i="1"/>
  <c r="AW389" i="1"/>
  <c r="BA389" i="1"/>
  <c r="AX441" i="1"/>
  <c r="AY440" i="1"/>
  <c r="AZ440" i="1"/>
  <c r="AV493" i="1"/>
  <c r="BC597" i="1"/>
  <c r="AZ648" i="1"/>
  <c r="AV700" i="1"/>
  <c r="AZ701" i="1"/>
  <c r="AU857" i="1"/>
  <c r="AV856" i="1"/>
  <c r="BO57" i="4"/>
  <c r="BO52" i="4"/>
  <c r="BO46" i="4"/>
  <c r="BN53" i="4"/>
  <c r="BN45" i="4"/>
  <c r="AY42" i="1"/>
  <c r="AZ135" i="1"/>
  <c r="AY181" i="1"/>
  <c r="AX233" i="1"/>
  <c r="BC233" i="1"/>
  <c r="AU285" i="1"/>
  <c r="AZ285" i="1"/>
  <c r="AV336" i="1"/>
  <c r="BA337" i="1"/>
  <c r="BB336" i="1"/>
  <c r="AU388" i="1"/>
  <c r="AV389" i="1"/>
  <c r="AZ389" i="1"/>
  <c r="AW441" i="1"/>
  <c r="AX440" i="1"/>
  <c r="AW492" i="1"/>
  <c r="AX493" i="1"/>
  <c r="BB493" i="1"/>
  <c r="AU544" i="1"/>
  <c r="BB545" i="1"/>
  <c r="AX597" i="1"/>
  <c r="BC596" i="1"/>
  <c r="AV649" i="1"/>
  <c r="BB649" i="1"/>
  <c r="AY701" i="1"/>
  <c r="AW752" i="1"/>
  <c r="BB753" i="1"/>
  <c r="AW805" i="1"/>
  <c r="AZ804" i="1"/>
  <c r="BC804" i="1"/>
  <c r="AW856" i="1"/>
  <c r="AX857" i="1"/>
  <c r="BB856" i="1"/>
  <c r="BC857" i="1"/>
  <c r="AY908" i="1"/>
  <c r="BB908" i="1"/>
  <c r="AY40" i="2"/>
  <c r="Y349" i="2"/>
  <c r="N87" i="4"/>
  <c r="CM50" i="3"/>
  <c r="CM51" i="3"/>
  <c r="CM54" i="3"/>
  <c r="CM55" i="3"/>
  <c r="BW87" i="3"/>
  <c r="BO87" i="3"/>
  <c r="CA87" i="3"/>
  <c r="CM73" i="3"/>
  <c r="CM74" i="3"/>
  <c r="CM108" i="3"/>
  <c r="CM109" i="3"/>
  <c r="CM112" i="3"/>
  <c r="CM113" i="3"/>
  <c r="AU43" i="1"/>
  <c r="AV88" i="1"/>
  <c r="BB89" i="1"/>
  <c r="AU134" i="1"/>
  <c r="AY134" i="1"/>
  <c r="AX181" i="1"/>
  <c r="AV232" i="1"/>
  <c r="BB233" i="1"/>
  <c r="AY285" i="1"/>
  <c r="BC285" i="1"/>
  <c r="AU337" i="1"/>
  <c r="AZ336" i="1"/>
  <c r="AY388" i="1"/>
  <c r="BC388" i="1"/>
  <c r="AV441" i="1"/>
  <c r="BA441" i="1"/>
  <c r="BB440" i="1"/>
  <c r="BC440" i="1"/>
  <c r="AU493" i="1"/>
  <c r="AV492" i="1"/>
  <c r="BA493" i="1"/>
  <c r="AX545" i="1"/>
  <c r="BA545" i="1"/>
  <c r="AW597" i="1"/>
  <c r="AZ597" i="1"/>
  <c r="BB597" i="1"/>
  <c r="AU648" i="1"/>
  <c r="BA649" i="1"/>
  <c r="AX701" i="1"/>
  <c r="BA701" i="1"/>
  <c r="BC701" i="1"/>
  <c r="AV753" i="1"/>
  <c r="BA752" i="1"/>
  <c r="AX804" i="1"/>
  <c r="BC805" i="1"/>
  <c r="AV857" i="1"/>
  <c r="AW857" i="1"/>
  <c r="AU908" i="1"/>
  <c r="AW960" i="1"/>
  <c r="N1013" i="1"/>
  <c r="E177" i="4"/>
  <c r="CM148" i="3"/>
  <c r="CM152" i="3"/>
  <c r="CM156" i="3"/>
  <c r="CM160" i="3"/>
  <c r="CM37" i="3"/>
  <c r="CM33" i="3"/>
  <c r="CM78" i="3"/>
  <c r="CN89" i="8"/>
  <c r="CN116" i="8"/>
  <c r="CN120" i="8"/>
  <c r="CN137" i="8"/>
  <c r="CN133" i="8"/>
  <c r="CN129" i="8"/>
  <c r="T40" i="8"/>
  <c r="P372" i="2"/>
  <c r="N42" i="4"/>
  <c r="CD8" i="8"/>
  <c r="CH8" i="8"/>
  <c r="CG9" i="8"/>
  <c r="CF10" i="8"/>
  <c r="CE11" i="8"/>
  <c r="CD12" i="8"/>
  <c r="CH12" i="8"/>
  <c r="CG13" i="8"/>
  <c r="CF14" i="8"/>
  <c r="CF15" i="8"/>
  <c r="CE16" i="8"/>
  <c r="CN35" i="8"/>
  <c r="CH35" i="8"/>
  <c r="BO40" i="8"/>
  <c r="CA41" i="8"/>
  <c r="CN39" i="8"/>
  <c r="CN47" i="8"/>
  <c r="CA83" i="8"/>
  <c r="CN48" i="8"/>
  <c r="CN49" i="8"/>
  <c r="CN50" i="8"/>
  <c r="BN57" i="4"/>
  <c r="BN49" i="4"/>
  <c r="AZ88" i="1"/>
  <c r="AX135" i="1"/>
  <c r="BC134" i="1"/>
  <c r="AV181" i="1"/>
  <c r="AW180" i="1"/>
  <c r="BC181" i="1"/>
  <c r="AU233" i="1"/>
  <c r="AZ233" i="1"/>
  <c r="AX285" i="1"/>
  <c r="BB285" i="1"/>
  <c r="AY337" i="1"/>
  <c r="AX389" i="1"/>
  <c r="BB388" i="1"/>
  <c r="AU440" i="1"/>
  <c r="AZ441" i="1"/>
  <c r="AZ493" i="1"/>
  <c r="AX544" i="1"/>
  <c r="AY544" i="1"/>
  <c r="BA596" i="1"/>
  <c r="AV596" i="1"/>
  <c r="AZ596" i="1"/>
  <c r="AW648" i="1"/>
  <c r="AX648" i="1"/>
  <c r="AZ649" i="1"/>
  <c r="AU701" i="1"/>
  <c r="AW700" i="1"/>
  <c r="BA700" i="1"/>
  <c r="AU753" i="1"/>
  <c r="AX753" i="1"/>
  <c r="AZ753" i="1"/>
  <c r="AV804" i="1"/>
  <c r="BB805" i="1"/>
  <c r="AU856" i="1"/>
  <c r="AY856" i="1"/>
  <c r="AZ857" i="1"/>
  <c r="AZ84" i="2"/>
  <c r="AV85" i="2"/>
  <c r="CB43" i="3"/>
  <c r="BP43" i="3"/>
  <c r="BW86" i="3"/>
  <c r="BS174" i="3"/>
  <c r="BU124" i="8"/>
  <c r="CA124" i="8"/>
  <c r="BQ166" i="8"/>
  <c r="BU166" i="8"/>
  <c r="BY166" i="8"/>
  <c r="BO167" i="8"/>
  <c r="BT167" i="8"/>
  <c r="BR167" i="8"/>
  <c r="Y348" i="2"/>
  <c r="AT349" i="2"/>
  <c r="D178" i="4"/>
  <c r="CM142" i="3"/>
  <c r="CM149" i="3"/>
  <c r="CM153" i="3"/>
  <c r="CM157" i="3"/>
  <c r="CM36" i="3"/>
  <c r="CM32" i="3"/>
  <c r="CM11" i="3"/>
  <c r="CM48" i="3"/>
  <c r="CN9" i="8"/>
  <c r="CN117" i="8"/>
  <c r="CN121" i="8"/>
  <c r="CN164" i="8"/>
  <c r="CN160" i="8"/>
  <c r="CN156" i="8"/>
  <c r="CN152" i="8"/>
  <c r="CN148" i="8"/>
  <c r="CN144" i="8"/>
  <c r="CN140" i="8"/>
  <c r="CN136" i="8"/>
  <c r="CN132" i="8"/>
  <c r="CN128" i="8"/>
  <c r="AE86" i="4"/>
  <c r="BV40" i="8"/>
  <c r="BS40" i="8"/>
  <c r="CF4" i="8"/>
  <c r="CN5" i="8"/>
  <c r="CE5" i="8"/>
  <c r="CD6" i="8"/>
  <c r="CH6" i="8"/>
  <c r="CH11" i="8"/>
  <c r="CF13" i="8"/>
  <c r="BR41" i="8"/>
  <c r="CH16" i="8"/>
  <c r="CF29" i="8"/>
  <c r="AX856" i="1"/>
  <c r="AY857" i="1"/>
  <c r="BA857" i="1"/>
  <c r="BC856" i="1"/>
  <c r="BX43" i="3"/>
  <c r="BQ124" i="8"/>
  <c r="BW124" i="8"/>
  <c r="BQ125" i="8"/>
  <c r="BW125" i="8"/>
  <c r="BN166" i="8"/>
  <c r="BZ166" i="8"/>
  <c r="BP167" i="8"/>
  <c r="AT348" i="2"/>
  <c r="CM158" i="3"/>
  <c r="CM39" i="3"/>
  <c r="CM35" i="3"/>
  <c r="CM31" i="3"/>
  <c r="CM116" i="3"/>
  <c r="CN98" i="8"/>
  <c r="CN118" i="8"/>
  <c r="CN122" i="8"/>
  <c r="CN143" i="8"/>
  <c r="CN139" i="8"/>
  <c r="CN135" i="8"/>
  <c r="CN131" i="8"/>
  <c r="CF8" i="8"/>
  <c r="CE9" i="8"/>
  <c r="CD10" i="8"/>
  <c r="CH10" i="8"/>
  <c r="CG11" i="8"/>
  <c r="CF12" i="8"/>
  <c r="CE13" i="8"/>
  <c r="CD14" i="8"/>
  <c r="CH14" i="8"/>
  <c r="CH15" i="8"/>
  <c r="CG16" i="8"/>
  <c r="CF28" i="8"/>
  <c r="CE29" i="8"/>
  <c r="CD30" i="8"/>
  <c r="CH30" i="8"/>
  <c r="CD17" i="8"/>
  <c r="CE28" i="8"/>
  <c r="CD29" i="8"/>
  <c r="CH29" i="8"/>
  <c r="CG30" i="8"/>
  <c r="CE34" i="8"/>
  <c r="CD59" i="8"/>
  <c r="CH59" i="8"/>
  <c r="CG60" i="8"/>
  <c r="CF61" i="8"/>
  <c r="CE62" i="8"/>
  <c r="CD63" i="8"/>
  <c r="CH63" i="8"/>
  <c r="CG64" i="8"/>
  <c r="CF65" i="8"/>
  <c r="CE66" i="8"/>
  <c r="CD67" i="8"/>
  <c r="CH67" i="8"/>
  <c r="CG68" i="8"/>
  <c r="CF69" i="8"/>
  <c r="CE70" i="8"/>
  <c r="CD71" i="8"/>
  <c r="CH71" i="8"/>
  <c r="CG72" i="8"/>
  <c r="CF73" i="8"/>
  <c r="CE74" i="8"/>
  <c r="CD75" i="8"/>
  <c r="CH75" i="8"/>
  <c r="CG76" i="8"/>
  <c r="CF77" i="8"/>
  <c r="CE78" i="8"/>
  <c r="CD79" i="8"/>
  <c r="CH79" i="8"/>
  <c r="CF93" i="8"/>
  <c r="CE94" i="8"/>
  <c r="CD95" i="8"/>
  <c r="CE96" i="8"/>
  <c r="CD97" i="8"/>
  <c r="CH97" i="8"/>
  <c r="CG98" i="8"/>
  <c r="CH99" i="8"/>
  <c r="CG100" i="8"/>
  <c r="CH101" i="8"/>
  <c r="CG102" i="8"/>
  <c r="CF103" i="8"/>
  <c r="CE104" i="8"/>
  <c r="CD105" i="8"/>
  <c r="CH105" i="8"/>
  <c r="CG106" i="8"/>
  <c r="CF107" i="8"/>
  <c r="CE108" i="8"/>
  <c r="CD109" i="8"/>
  <c r="CH109" i="8"/>
  <c r="CG110" i="8"/>
  <c r="CF111" i="8"/>
  <c r="CE112" i="8"/>
  <c r="CD113" i="8"/>
  <c r="CH113" i="8"/>
  <c r="CG114" i="8"/>
  <c r="CF30" i="8"/>
  <c r="CH34" i="8"/>
  <c r="CG59" i="8"/>
  <c r="CF60" i="8"/>
  <c r="CE61" i="8"/>
  <c r="CD62" i="8"/>
  <c r="CH62" i="8"/>
  <c r="CG63" i="8"/>
  <c r="CF64" i="8"/>
  <c r="CE65" i="8"/>
  <c r="CD66" i="8"/>
  <c r="CH66" i="8"/>
  <c r="CG67" i="8"/>
  <c r="CF68" i="8"/>
  <c r="CE69" i="8"/>
  <c r="CD70" i="8"/>
  <c r="CH70" i="8"/>
  <c r="CG71" i="8"/>
  <c r="CF72" i="8"/>
  <c r="CE73" i="8"/>
  <c r="CD74" i="8"/>
  <c r="CH74" i="8"/>
  <c r="CG75" i="8"/>
  <c r="CF76" i="8"/>
  <c r="CE77" i="8"/>
  <c r="CD78" i="8"/>
  <c r="CH78" i="8"/>
  <c r="CG79" i="8"/>
  <c r="CE93" i="8"/>
  <c r="CD94" i="8"/>
  <c r="CH94" i="8"/>
  <c r="CG95" i="8"/>
  <c r="CE142" i="8"/>
  <c r="BR42" i="3"/>
  <c r="CG29" i="3"/>
  <c r="CN51" i="8"/>
  <c r="CN52" i="8"/>
  <c r="CN54" i="8"/>
  <c r="CN55" i="8"/>
  <c r="CN56" i="8"/>
  <c r="CN57" i="8"/>
  <c r="CN58" i="8"/>
  <c r="CN61" i="8"/>
  <c r="BW83" i="8"/>
  <c r="CN81" i="8"/>
  <c r="CD87" i="8"/>
  <c r="CH87" i="8"/>
  <c r="CG88" i="8"/>
  <c r="BP124" i="8"/>
  <c r="CF89" i="8"/>
  <c r="CB125" i="8"/>
  <c r="CE90" i="8"/>
  <c r="CN90" i="8"/>
  <c r="CD91" i="8"/>
  <c r="CN91" i="8"/>
  <c r="CH91" i="8"/>
  <c r="CN92" i="8"/>
  <c r="CD93" i="8"/>
  <c r="CH93" i="8"/>
  <c r="CG94" i="8"/>
  <c r="CF95" i="8"/>
  <c r="CF101" i="8"/>
  <c r="CE102" i="8"/>
  <c r="CD103" i="8"/>
  <c r="CH103" i="8"/>
  <c r="CG104" i="8"/>
  <c r="CF105" i="8"/>
  <c r="CE106" i="8"/>
  <c r="CD107" i="8"/>
  <c r="CH107" i="8"/>
  <c r="CG108" i="8"/>
  <c r="CF109" i="8"/>
  <c r="CE110" i="8"/>
  <c r="CD111" i="8"/>
  <c r="CH111" i="8"/>
  <c r="CG112" i="8"/>
  <c r="CF113" i="8"/>
  <c r="CE114" i="8"/>
  <c r="CH142" i="8"/>
  <c r="CF143" i="8"/>
  <c r="CE144" i="8"/>
  <c r="CD145" i="8"/>
  <c r="CH145" i="8"/>
  <c r="CG146" i="8"/>
  <c r="CF147" i="8"/>
  <c r="CE148" i="8"/>
  <c r="CD149" i="8"/>
  <c r="CH149" i="8"/>
  <c r="CG150" i="8"/>
  <c r="CF151" i="8"/>
  <c r="CE152" i="8"/>
  <c r="CD153" i="8"/>
  <c r="CH153" i="8"/>
  <c r="CG154" i="8"/>
  <c r="CF155" i="8"/>
  <c r="CE156" i="8"/>
  <c r="CD157" i="8"/>
  <c r="CH157" i="8"/>
  <c r="CG158" i="8"/>
  <c r="CF159" i="8"/>
  <c r="CE160" i="8"/>
  <c r="CD161" i="8"/>
  <c r="CH161" i="8"/>
  <c r="CG162" i="8"/>
  <c r="CF163" i="8"/>
  <c r="CE164" i="8"/>
  <c r="CD165" i="8"/>
  <c r="CH165" i="8"/>
  <c r="CE2" i="3"/>
  <c r="CE3" i="3"/>
  <c r="CD4" i="3"/>
  <c r="CH4" i="3"/>
  <c r="CG5" i="3"/>
  <c r="CF6" i="3"/>
  <c r="CE7" i="3"/>
  <c r="CD8" i="3"/>
  <c r="CH8" i="3"/>
  <c r="CG9" i="3"/>
  <c r="CF10" i="3"/>
  <c r="CE11" i="3"/>
  <c r="CD12" i="3"/>
  <c r="CH12" i="3"/>
  <c r="CG13" i="3"/>
  <c r="CE27" i="3"/>
  <c r="CD28" i="3"/>
  <c r="CH28" i="3"/>
  <c r="CH40" i="3"/>
  <c r="CH46" i="3"/>
  <c r="CG47" i="3"/>
  <c r="CF48" i="3"/>
  <c r="CE49" i="3"/>
  <c r="CD50" i="3"/>
  <c r="CH50" i="3"/>
  <c r="CG51" i="3"/>
  <c r="CF52" i="3"/>
  <c r="CE53" i="3"/>
  <c r="CD54" i="3"/>
  <c r="CH54" i="3"/>
  <c r="CG55" i="3"/>
  <c r="CF56" i="3"/>
  <c r="CE57" i="3"/>
  <c r="CF58" i="3"/>
  <c r="CE59" i="3"/>
  <c r="CD60" i="3"/>
  <c r="CF75" i="3"/>
  <c r="CE76" i="3"/>
  <c r="CD77" i="3"/>
  <c r="CH77" i="3"/>
  <c r="CG78" i="3"/>
  <c r="CF79" i="3"/>
  <c r="CM83" i="3"/>
  <c r="CF83" i="3"/>
  <c r="CD84" i="3"/>
  <c r="CH84" i="3"/>
  <c r="CM92" i="3"/>
  <c r="CH94" i="3"/>
  <c r="CF96" i="3"/>
  <c r="CH98" i="3"/>
  <c r="CF100" i="3"/>
  <c r="CD27" i="3"/>
  <c r="CH27" i="3"/>
  <c r="CG28" i="3"/>
  <c r="CF29" i="3"/>
  <c r="CE46" i="3"/>
  <c r="CE58" i="3"/>
  <c r="CD59" i="3"/>
  <c r="CH59" i="3"/>
  <c r="CG60" i="3"/>
  <c r="CE75" i="3"/>
  <c r="CD76" i="3"/>
  <c r="CH76" i="3"/>
  <c r="CG77" i="3"/>
  <c r="CF78" i="3"/>
  <c r="CE79" i="3"/>
  <c r="CD80" i="3"/>
  <c r="CH80" i="3"/>
  <c r="CM81" i="3"/>
  <c r="CG81" i="3"/>
  <c r="CM82" i="3"/>
  <c r="CE82" i="3"/>
  <c r="CE141" i="8"/>
  <c r="CG2" i="3"/>
  <c r="CG3" i="3"/>
  <c r="CF4" i="3"/>
  <c r="CE5" i="3"/>
  <c r="CD6" i="3"/>
  <c r="CH6" i="3"/>
  <c r="CG7" i="3"/>
  <c r="CF8" i="3"/>
  <c r="CE9" i="3"/>
  <c r="CD10" i="3"/>
  <c r="CH10" i="3"/>
  <c r="CG11" i="3"/>
  <c r="CF12" i="3"/>
  <c r="CE13" i="3"/>
  <c r="CG27" i="3"/>
  <c r="CF28" i="3"/>
  <c r="CE29" i="3"/>
  <c r="CH60" i="3"/>
  <c r="CG61" i="3"/>
  <c r="CF62" i="3"/>
  <c r="CE63" i="3"/>
  <c r="CD64" i="3"/>
  <c r="CH64" i="3"/>
  <c r="CG65" i="3"/>
  <c r="CF66" i="3"/>
  <c r="CE67" i="3"/>
  <c r="CD68" i="3"/>
  <c r="CH68" i="3"/>
  <c r="CG69" i="3"/>
  <c r="CF70" i="3"/>
  <c r="CG84" i="3"/>
  <c r="CF85" i="3"/>
  <c r="CG90" i="3"/>
  <c r="CF91" i="3"/>
  <c r="CE92" i="3"/>
  <c r="CD93" i="3"/>
  <c r="CH93" i="3"/>
  <c r="CG94" i="3"/>
  <c r="CF95" i="3"/>
  <c r="CE96" i="3"/>
  <c r="CD97" i="3"/>
  <c r="CH97" i="3"/>
  <c r="CG98" i="3"/>
  <c r="CF99" i="3"/>
  <c r="CE100" i="3"/>
  <c r="CD101" i="3"/>
  <c r="CH101" i="3"/>
  <c r="CF102" i="3"/>
  <c r="CE103" i="3"/>
  <c r="CD104" i="3"/>
  <c r="CH104" i="3"/>
  <c r="CG105" i="3"/>
  <c r="CF106" i="3"/>
  <c r="CE107" i="3"/>
  <c r="CD108" i="3"/>
  <c r="CH108" i="3"/>
  <c r="CG109" i="3"/>
  <c r="CF110" i="3"/>
  <c r="CE111" i="3"/>
  <c r="CD112" i="3"/>
  <c r="CH112" i="3"/>
  <c r="CE114" i="3"/>
  <c r="CD115" i="3"/>
  <c r="CH115" i="3"/>
  <c r="CG116" i="3"/>
  <c r="CF117" i="3"/>
  <c r="CE118" i="3"/>
  <c r="CH119" i="3"/>
  <c r="CG120" i="3"/>
  <c r="CF121" i="3"/>
  <c r="CE122" i="3"/>
  <c r="CD123" i="3"/>
  <c r="CH123" i="3"/>
  <c r="CG124" i="3"/>
  <c r="CF125" i="3"/>
  <c r="CE126" i="3"/>
  <c r="CD127" i="3"/>
  <c r="CH127" i="3"/>
  <c r="CG128" i="3"/>
  <c r="CF129" i="3"/>
  <c r="CG134" i="3"/>
  <c r="CF135" i="3"/>
  <c r="CE136" i="3"/>
  <c r="CD137" i="3"/>
  <c r="CH137" i="3"/>
  <c r="CG138" i="3"/>
  <c r="CF139" i="3"/>
  <c r="CE140" i="3"/>
  <c r="CD141" i="3"/>
  <c r="CH141" i="3"/>
  <c r="CG142" i="3"/>
  <c r="CF143" i="3"/>
  <c r="CE144" i="3"/>
  <c r="CD145" i="3"/>
  <c r="CH145" i="3"/>
  <c r="CH152" i="3"/>
  <c r="CF61" i="3"/>
  <c r="CE62" i="3"/>
  <c r="CD63" i="3"/>
  <c r="CH63" i="3"/>
  <c r="CG64" i="3"/>
  <c r="CF65" i="3"/>
  <c r="CE66" i="3"/>
  <c r="CD67" i="3"/>
  <c r="CH67" i="3"/>
  <c r="CG68" i="3"/>
  <c r="CF69" i="3"/>
  <c r="CE70" i="3"/>
  <c r="CF84" i="3"/>
  <c r="CE85" i="3"/>
  <c r="CF90" i="3"/>
  <c r="CE91" i="3"/>
  <c r="CD92" i="3"/>
  <c r="CH92" i="3"/>
  <c r="CG93" i="3"/>
  <c r="CF94" i="3"/>
  <c r="CE95" i="3"/>
  <c r="CD96" i="3"/>
  <c r="CH96" i="3"/>
  <c r="CG97" i="3"/>
  <c r="CF98" i="3"/>
  <c r="CE99" i="3"/>
  <c r="CD100" i="3"/>
  <c r="CH100" i="3"/>
  <c r="CG101" i="3"/>
  <c r="CD114" i="3"/>
  <c r="CH114" i="3"/>
  <c r="CG115" i="3"/>
  <c r="CF116" i="3"/>
  <c r="CE117" i="3"/>
  <c r="CD118" i="3"/>
  <c r="CF120" i="3"/>
  <c r="CE121" i="3"/>
  <c r="CD122" i="3"/>
  <c r="CH122" i="3"/>
  <c r="CG123" i="3"/>
  <c r="CF124" i="3"/>
  <c r="CE125" i="3"/>
  <c r="CD126" i="3"/>
  <c r="CH126" i="3"/>
  <c r="CF128" i="3"/>
  <c r="CH147" i="3"/>
  <c r="CG148" i="3"/>
  <c r="CF149" i="3"/>
  <c r="CE150" i="3"/>
  <c r="CD151" i="3"/>
  <c r="CH151" i="3"/>
  <c r="CG152" i="3"/>
  <c r="CF153" i="3"/>
  <c r="CE154" i="3"/>
  <c r="BT175" i="3"/>
  <c r="CM166" i="3"/>
  <c r="CM134" i="3"/>
  <c r="CH113" i="3"/>
  <c r="CG114" i="3"/>
  <c r="CF115" i="3"/>
  <c r="CE116" i="3"/>
  <c r="CD117" i="3"/>
  <c r="CE120" i="3"/>
  <c r="CD121" i="3"/>
  <c r="CH121" i="3"/>
  <c r="CG122" i="3"/>
  <c r="CF123" i="3"/>
  <c r="CE124" i="3"/>
  <c r="CD125" i="3"/>
  <c r="CH125" i="3"/>
  <c r="CG126" i="3"/>
  <c r="CD129" i="3"/>
  <c r="CE134" i="3"/>
  <c r="CD135" i="3"/>
  <c r="CH135" i="3"/>
  <c r="CG136" i="3"/>
  <c r="CF137" i="3"/>
  <c r="CE138" i="3"/>
  <c r="CD139" i="3"/>
  <c r="CH139" i="3"/>
  <c r="CG140" i="3"/>
  <c r="CF141" i="3"/>
  <c r="CE142" i="3"/>
  <c r="CF148" i="3"/>
  <c r="CE149" i="3"/>
  <c r="CD150" i="3"/>
  <c r="CH150" i="3"/>
  <c r="CG151" i="3"/>
  <c r="CD154" i="3"/>
  <c r="CH154" i="3"/>
  <c r="CE162" i="3"/>
  <c r="CD163" i="3"/>
  <c r="CH163" i="3"/>
  <c r="CG164" i="3"/>
  <c r="CF165" i="3"/>
  <c r="CE166" i="3"/>
  <c r="CD167" i="3"/>
  <c r="CH167" i="3"/>
  <c r="CG168" i="3"/>
  <c r="CF169" i="3"/>
  <c r="CE170" i="3"/>
  <c r="CD171" i="3"/>
  <c r="CH171" i="3"/>
  <c r="CG172" i="3"/>
  <c r="CF173" i="3"/>
  <c r="CD46" i="3"/>
  <c r="CD143" i="3"/>
  <c r="CH143" i="3"/>
  <c r="CG144" i="3"/>
  <c r="CF145" i="3"/>
  <c r="CG163" i="3"/>
  <c r="CF164" i="3"/>
  <c r="CE165" i="3"/>
  <c r="CD166" i="3"/>
  <c r="CH166" i="3"/>
  <c r="CG167" i="3"/>
  <c r="CF168" i="3"/>
  <c r="CE169" i="3"/>
  <c r="CD170" i="3"/>
  <c r="CH170" i="3"/>
  <c r="CG171" i="3"/>
  <c r="CF172" i="3"/>
  <c r="CE173" i="3"/>
  <c r="CD162" i="3"/>
  <c r="CE163" i="3"/>
  <c r="CD164" i="3"/>
  <c r="CH164" i="3"/>
  <c r="CG165" i="3"/>
  <c r="CF166" i="3"/>
  <c r="CE167" i="3"/>
  <c r="CD168" i="3"/>
  <c r="CH168" i="3"/>
  <c r="CG169" i="3"/>
  <c r="CF170" i="3"/>
  <c r="CE171" i="3"/>
  <c r="CD172" i="3"/>
  <c r="CH172" i="3"/>
  <c r="CG173" i="3"/>
  <c r="CH85" i="3"/>
  <c r="AX2" i="4"/>
  <c r="AX41" i="2"/>
  <c r="T124" i="8"/>
  <c r="AF88" i="4"/>
  <c r="AF40" i="4"/>
  <c r="N349" i="2"/>
  <c r="N348" i="2"/>
  <c r="CG8" i="8"/>
  <c r="BW41" i="8"/>
  <c r="CN8" i="8"/>
  <c r="CE10" i="8"/>
  <c r="CN10" i="8"/>
  <c r="BQ40" i="8"/>
  <c r="BQ41" i="8"/>
  <c r="CG12" i="8"/>
  <c r="CN12" i="8"/>
  <c r="CG28" i="8"/>
  <c r="CN28" i="8"/>
  <c r="CE30" i="8"/>
  <c r="CN30" i="8"/>
  <c r="CG34" i="8"/>
  <c r="CN34" i="8"/>
  <c r="BU40" i="8"/>
  <c r="CN36" i="8"/>
  <c r="BU41" i="8"/>
  <c r="BU83" i="8"/>
  <c r="BU82" i="8"/>
  <c r="CH61" i="8"/>
  <c r="BZ83" i="8"/>
  <c r="BZ82" i="8"/>
  <c r="CF63" i="8"/>
  <c r="CN63" i="8"/>
  <c r="CF67" i="8"/>
  <c r="CN67" i="8"/>
  <c r="CG74" i="8"/>
  <c r="CN74" i="8"/>
  <c r="CE76" i="8"/>
  <c r="CN76" i="8"/>
  <c r="CG78" i="8"/>
  <c r="CN78" i="8"/>
  <c r="CF79" i="8"/>
  <c r="CN79" i="8"/>
  <c r="CB41" i="8"/>
  <c r="CB40" i="8"/>
  <c r="CD5" i="3"/>
  <c r="BO42" i="3"/>
  <c r="CM5" i="3"/>
  <c r="BO43" i="3"/>
  <c r="CE8" i="3"/>
  <c r="CM8" i="3"/>
  <c r="CE12" i="3"/>
  <c r="CM12" i="3"/>
  <c r="CF27" i="3"/>
  <c r="BT42" i="3"/>
  <c r="CM46" i="3"/>
  <c r="BY87" i="3"/>
  <c r="BY86" i="3"/>
  <c r="CE60" i="3"/>
  <c r="BQ87" i="3"/>
  <c r="BQ86" i="3"/>
  <c r="CH61" i="3"/>
  <c r="BZ87" i="3"/>
  <c r="BZ86" i="3"/>
  <c r="CF67" i="3"/>
  <c r="CM67" i="3"/>
  <c r="CD69" i="3"/>
  <c r="CM69" i="3"/>
  <c r="CG70" i="3"/>
  <c r="CM70" i="3"/>
  <c r="CH90" i="3"/>
  <c r="BZ131" i="3"/>
  <c r="BZ130" i="3"/>
  <c r="CM90" i="3"/>
  <c r="CE93" i="3"/>
  <c r="CM93" i="3"/>
  <c r="BQ131" i="3"/>
  <c r="BQ130" i="3"/>
  <c r="CD94" i="3"/>
  <c r="BN131" i="3"/>
  <c r="BN130" i="3"/>
  <c r="CM94" i="3"/>
  <c r="CG95" i="3"/>
  <c r="CM95" i="3"/>
  <c r="CE97" i="3"/>
  <c r="CM97" i="3"/>
  <c r="CG99" i="3"/>
  <c r="CM99" i="3"/>
  <c r="CE101" i="3"/>
  <c r="CM101" i="3"/>
  <c r="CM103" i="3"/>
  <c r="BP131" i="3"/>
  <c r="BP130" i="3"/>
  <c r="BY131" i="3"/>
  <c r="BY130" i="3"/>
  <c r="CM105" i="3"/>
  <c r="BV131" i="3"/>
  <c r="BV130" i="3"/>
  <c r="CF118" i="3"/>
  <c r="CM118" i="3"/>
  <c r="CF122" i="3"/>
  <c r="CM122" i="3"/>
  <c r="CE123" i="3"/>
  <c r="CM123" i="3"/>
  <c r="CD124" i="3"/>
  <c r="CM124" i="3"/>
  <c r="CF136" i="3"/>
  <c r="CM136" i="3"/>
  <c r="BU175" i="3"/>
  <c r="CE137" i="3"/>
  <c r="CM137" i="3"/>
  <c r="BR175" i="3"/>
  <c r="BR174" i="3"/>
  <c r="CF140" i="3"/>
  <c r="CM140" i="3"/>
  <c r="CE141" i="3"/>
  <c r="CM141" i="3"/>
  <c r="CE145" i="3"/>
  <c r="CM145" i="3"/>
  <c r="CG162" i="3"/>
  <c r="BY175" i="3"/>
  <c r="CE164" i="3"/>
  <c r="CM164" i="3"/>
  <c r="BQ175" i="3"/>
  <c r="CH165" i="3"/>
  <c r="BZ175" i="3"/>
  <c r="BZ174" i="3"/>
  <c r="CE172" i="3"/>
  <c r="CM172" i="3"/>
  <c r="BC2" i="4" a="1"/>
  <c r="BN11" i="4"/>
  <c r="BN7" i="4"/>
  <c r="BN3" i="4"/>
  <c r="BO11" i="4"/>
  <c r="BO3" i="4"/>
  <c r="CC7" i="4"/>
  <c r="CC3" i="4"/>
  <c r="CD11" i="4"/>
  <c r="CD7" i="4"/>
  <c r="CD3" i="4"/>
  <c r="CD26" i="4"/>
  <c r="CD22" i="4"/>
  <c r="CD18" i="4"/>
  <c r="CD14" i="4"/>
  <c r="CC26" i="4"/>
  <c r="CC22" i="4"/>
  <c r="CC14" i="4"/>
  <c r="BN26" i="4"/>
  <c r="BN22" i="4"/>
  <c r="BN18" i="4"/>
  <c r="BN14" i="4"/>
  <c r="BO26" i="4"/>
  <c r="BO22" i="4"/>
  <c r="BO14" i="4"/>
  <c r="AX43" i="1"/>
  <c r="BA42" i="1"/>
  <c r="AZ42" i="1"/>
  <c r="AW42" i="1"/>
  <c r="AV42" i="1"/>
  <c r="AX88" i="1"/>
  <c r="BB88" i="1"/>
  <c r="AW134" i="1"/>
  <c r="BA134" i="1"/>
  <c r="AY135" i="1"/>
  <c r="AX232" i="1"/>
  <c r="BB232" i="1"/>
  <c r="AU284" i="1"/>
  <c r="AY284" i="1"/>
  <c r="BC284" i="1"/>
  <c r="AX336" i="1"/>
  <c r="AZ337" i="1"/>
  <c r="AW388" i="1"/>
  <c r="BA388" i="1"/>
  <c r="BB389" i="1"/>
  <c r="BC389" i="1"/>
  <c r="AW440" i="1"/>
  <c r="BA440" i="1"/>
  <c r="AY441" i="1"/>
  <c r="AU492" i="1"/>
  <c r="AY492" i="1"/>
  <c r="BC492" i="1"/>
  <c r="BA544" i="1"/>
  <c r="BC545" i="1"/>
  <c r="AX596" i="1"/>
  <c r="BB596" i="1"/>
  <c r="AV597" i="1"/>
  <c r="BA648" i="1"/>
  <c r="AU700" i="1"/>
  <c r="AY700" i="1"/>
  <c r="BC700" i="1"/>
  <c r="AW701" i="1"/>
  <c r="AV752" i="1"/>
  <c r="AZ752" i="1"/>
  <c r="AW753" i="1"/>
  <c r="BA753" i="1"/>
  <c r="BB804" i="1"/>
  <c r="AV805" i="1"/>
  <c r="BA856" i="1"/>
  <c r="AX909" i="1"/>
  <c r="AV960" i="1"/>
  <c r="AV961" i="1"/>
  <c r="BA961" i="1"/>
  <c r="AV1013" i="1"/>
  <c r="AV1012" i="1"/>
  <c r="AZ1013" i="1"/>
  <c r="AZ1012" i="1"/>
  <c r="AY41" i="2"/>
  <c r="BA40" i="2"/>
  <c r="BA41" i="2"/>
  <c r="AZ41" i="2"/>
  <c r="CA86" i="3"/>
  <c r="BS130" i="3"/>
  <c r="BO131" i="3"/>
  <c r="BV41" i="8"/>
  <c r="BO83" i="8"/>
  <c r="CB124" i="8"/>
  <c r="AR2" i="4" a="1"/>
  <c r="AS1012" i="1"/>
  <c r="J178" i="4"/>
  <c r="J177" i="4"/>
  <c r="CM7" i="3"/>
  <c r="CM60" i="3"/>
  <c r="CM129" i="3"/>
  <c r="CM96" i="3"/>
  <c r="CN73" i="8"/>
  <c r="T82" i="8"/>
  <c r="T87" i="3"/>
  <c r="AE85" i="4"/>
  <c r="BS41" i="8"/>
  <c r="CF3" i="8"/>
  <c r="CN4" i="8"/>
  <c r="CE4" i="8"/>
  <c r="CD5" i="8"/>
  <c r="CH5" i="8"/>
  <c r="CG6" i="8"/>
  <c r="CF7" i="8"/>
  <c r="BC960" i="1"/>
  <c r="N1012" i="1"/>
  <c r="AD88" i="4"/>
  <c r="AD41" i="4"/>
  <c r="AD86" i="4"/>
  <c r="BX40" i="8"/>
  <c r="BX41" i="8"/>
  <c r="CE14" i="8"/>
  <c r="CN14" i="8"/>
  <c r="CD16" i="8"/>
  <c r="CN16" i="8"/>
  <c r="CF59" i="8"/>
  <c r="CN59" i="8"/>
  <c r="BT83" i="8"/>
  <c r="BT82" i="8"/>
  <c r="CG62" i="8"/>
  <c r="CN62" i="8"/>
  <c r="CE68" i="8"/>
  <c r="CN68" i="8"/>
  <c r="CG70" i="8"/>
  <c r="CN70" i="8"/>
  <c r="BP40" i="8"/>
  <c r="BP41" i="8"/>
  <c r="BY124" i="8"/>
  <c r="CN86" i="8"/>
  <c r="BY125" i="8"/>
  <c r="BV124" i="8"/>
  <c r="CN87" i="8"/>
  <c r="BV125" i="8"/>
  <c r="CN88" i="8"/>
  <c r="BS125" i="8"/>
  <c r="CF2" i="3"/>
  <c r="BU43" i="3"/>
  <c r="BU42" i="3"/>
  <c r="CD29" i="3"/>
  <c r="CM29" i="3"/>
  <c r="BN43" i="3"/>
  <c r="CM40" i="3"/>
  <c r="BY43" i="3"/>
  <c r="BY42" i="3"/>
  <c r="CM49" i="3"/>
  <c r="BP87" i="3"/>
  <c r="BP86" i="3"/>
  <c r="CG58" i="3"/>
  <c r="CM58" i="3"/>
  <c r="CF63" i="3"/>
  <c r="CM63" i="3"/>
  <c r="BR87" i="3"/>
  <c r="BR86" i="3"/>
  <c r="CG91" i="3"/>
  <c r="CM91" i="3"/>
  <c r="CB131" i="3"/>
  <c r="CB130" i="3"/>
  <c r="CG113" i="3"/>
  <c r="BX131" i="3"/>
  <c r="BX130" i="3"/>
  <c r="CE119" i="3"/>
  <c r="CM119" i="3"/>
  <c r="CF126" i="3"/>
  <c r="CM126" i="3"/>
  <c r="CG135" i="3"/>
  <c r="BX174" i="3"/>
  <c r="CM135" i="3"/>
  <c r="CF144" i="3"/>
  <c r="CM144" i="3"/>
  <c r="CM161" i="3"/>
  <c r="CB175" i="3"/>
  <c r="CD165" i="3"/>
  <c r="CM165" i="3"/>
  <c r="CF167" i="3"/>
  <c r="CM167" i="3"/>
  <c r="CE168" i="3"/>
  <c r="CM168" i="3"/>
  <c r="CD169" i="3"/>
  <c r="CM169" i="3"/>
  <c r="CF171" i="3"/>
  <c r="CM171" i="3"/>
  <c r="CH2" i="3"/>
  <c r="BZ43" i="3"/>
  <c r="AN40" i="4"/>
  <c r="AM41" i="4"/>
  <c r="AM85" i="4"/>
  <c r="BD2" i="4" a="1"/>
  <c r="F28" i="14"/>
  <c r="D83" i="14"/>
  <c r="BN55" i="4"/>
  <c r="BN51" i="4"/>
  <c r="BN47" i="4"/>
  <c r="AU42" i="1"/>
  <c r="AU88" i="1"/>
  <c r="BC88" i="1"/>
  <c r="AZ89" i="1"/>
  <c r="AX134" i="1"/>
  <c r="BC135" i="1"/>
  <c r="AX180" i="1"/>
  <c r="AU232" i="1"/>
  <c r="AY232" i="1"/>
  <c r="BC232" i="1"/>
  <c r="AV233" i="1"/>
  <c r="AV284" i="1"/>
  <c r="AZ284" i="1"/>
  <c r="BA285" i="1"/>
  <c r="AU336" i="1"/>
  <c r="AY336" i="1"/>
  <c r="BC336" i="1"/>
  <c r="AV337" i="1"/>
  <c r="AX388" i="1"/>
  <c r="AY389" i="1"/>
  <c r="AZ492" i="1"/>
  <c r="AW493" i="1"/>
  <c r="BB544" i="1"/>
  <c r="AU596" i="1"/>
  <c r="AY596" i="1"/>
  <c r="BB648" i="1"/>
  <c r="AZ700" i="1"/>
  <c r="AU804" i="1"/>
  <c r="AY804" i="1"/>
  <c r="AW909" i="1"/>
  <c r="BC909" i="1"/>
  <c r="AU961" i="1"/>
  <c r="AU960" i="1"/>
  <c r="AZ960" i="1"/>
  <c r="AZ961" i="1"/>
  <c r="AY1013" i="1"/>
  <c r="BC1013" i="1"/>
  <c r="BC40" i="2"/>
  <c r="BB41" i="2"/>
  <c r="BT43" i="3"/>
  <c r="BZ42" i="3"/>
  <c r="BO86" i="3"/>
  <c r="BW130" i="3"/>
  <c r="BS131" i="3"/>
  <c r="BQ174" i="3"/>
  <c r="BY174" i="3"/>
  <c r="CA82" i="8"/>
  <c r="BS124" i="8"/>
  <c r="CB174" i="3"/>
  <c r="AB86" i="4"/>
  <c r="AB85" i="4"/>
  <c r="X1013" i="1"/>
  <c r="X1012" i="1"/>
  <c r="AS1013" i="1"/>
  <c r="E178" i="4"/>
  <c r="CM170" i="3"/>
  <c r="CM27" i="3"/>
  <c r="CM3" i="3"/>
  <c r="CM72" i="3"/>
  <c r="CM125" i="3"/>
  <c r="CN45" i="8"/>
  <c r="CN77" i="8"/>
  <c r="T42" i="3"/>
  <c r="T86" i="3"/>
  <c r="T130" i="3"/>
  <c r="T175" i="3"/>
  <c r="AD40" i="4"/>
  <c r="P371" i="2"/>
  <c r="CN3" i="8"/>
  <c r="CE3" i="8"/>
  <c r="CD4" i="8"/>
  <c r="CH4" i="8"/>
  <c r="CG5" i="8"/>
  <c r="CF6" i="8"/>
  <c r="CN7" i="8"/>
  <c r="CE7" i="8"/>
  <c r="AU909" i="1"/>
  <c r="BA909" i="1"/>
  <c r="AX961" i="1"/>
  <c r="AX960" i="1"/>
  <c r="BB961" i="1"/>
  <c r="BB960" i="1"/>
  <c r="AW1013" i="1"/>
  <c r="AW1012" i="1"/>
  <c r="BA1012" i="1"/>
  <c r="BA1013" i="1"/>
  <c r="AV41" i="2"/>
  <c r="AV40" i="2"/>
  <c r="AB40" i="4"/>
  <c r="CH7" i="8"/>
  <c r="BZ40" i="8"/>
  <c r="CF9" i="8"/>
  <c r="BT40" i="8"/>
  <c r="BT41" i="8"/>
  <c r="CD11" i="8"/>
  <c r="CN11" i="8"/>
  <c r="BN40" i="8"/>
  <c r="BN41" i="8"/>
  <c r="CE15" i="8"/>
  <c r="CN15" i="8"/>
  <c r="BR40" i="8"/>
  <c r="CN38" i="8"/>
  <c r="BO41" i="8"/>
  <c r="CN44" i="8"/>
  <c r="BX83" i="8"/>
  <c r="BX82" i="8"/>
  <c r="BR83" i="8"/>
  <c r="BR82" i="8"/>
  <c r="CN46" i="8"/>
  <c r="CE60" i="8"/>
  <c r="CN60" i="8"/>
  <c r="BQ83" i="8"/>
  <c r="BQ82" i="8"/>
  <c r="CD61" i="8"/>
  <c r="BN83" i="8"/>
  <c r="BN82" i="8"/>
  <c r="CE64" i="8"/>
  <c r="CN64" i="8"/>
  <c r="CG66" i="8"/>
  <c r="CN66" i="8"/>
  <c r="CF71" i="8"/>
  <c r="CN71" i="8"/>
  <c r="CE72" i="8"/>
  <c r="CN72" i="8"/>
  <c r="CF75" i="8"/>
  <c r="CN75" i="8"/>
  <c r="CE80" i="8"/>
  <c r="CN80" i="8"/>
  <c r="CE4" i="3"/>
  <c r="CM4" i="3"/>
  <c r="BR43" i="3"/>
  <c r="CH5" i="3"/>
  <c r="CA42" i="3"/>
  <c r="CA43" i="3"/>
  <c r="CG6" i="3"/>
  <c r="BX42" i="3"/>
  <c r="CM6" i="3"/>
  <c r="CD9" i="3"/>
  <c r="CM9" i="3"/>
  <c r="CG10" i="3"/>
  <c r="CM10" i="3"/>
  <c r="CD13" i="3"/>
  <c r="CM13" i="3"/>
  <c r="CE28" i="3"/>
  <c r="CM28" i="3"/>
  <c r="BQ43" i="3"/>
  <c r="BQ42" i="3"/>
  <c r="CM41" i="3"/>
  <c r="BV43" i="3"/>
  <c r="BV87" i="3"/>
  <c r="BV86" i="3"/>
  <c r="CM47" i="3"/>
  <c r="CB87" i="3"/>
  <c r="CB86" i="3"/>
  <c r="CF59" i="3"/>
  <c r="CM59" i="3"/>
  <c r="BT87" i="3"/>
  <c r="BT86" i="3"/>
  <c r="CD61" i="3"/>
  <c r="CM61" i="3"/>
  <c r="BN87" i="3"/>
  <c r="BN86" i="3"/>
  <c r="CG62" i="3"/>
  <c r="CM62" i="3"/>
  <c r="CD65" i="3"/>
  <c r="CM65" i="3"/>
  <c r="CG66" i="3"/>
  <c r="CM66" i="3"/>
  <c r="BX87" i="3"/>
  <c r="BX86" i="3"/>
  <c r="BU87" i="3"/>
  <c r="BU86" i="3"/>
  <c r="CG85" i="3"/>
  <c r="CM85" i="3"/>
  <c r="CF92" i="3"/>
  <c r="BT131" i="3"/>
  <c r="BT130" i="3"/>
  <c r="CD98" i="3"/>
  <c r="CM98" i="3"/>
  <c r="CF114" i="3"/>
  <c r="CM114" i="3"/>
  <c r="BU131" i="3"/>
  <c r="BU130" i="3"/>
  <c r="CE115" i="3"/>
  <c r="BR131" i="3"/>
  <c r="BR130" i="3"/>
  <c r="CM115" i="3"/>
  <c r="CG117" i="3"/>
  <c r="CM117" i="3"/>
  <c r="CD120" i="3"/>
  <c r="CM120" i="3"/>
  <c r="CH134" i="3"/>
  <c r="CA175" i="3"/>
  <c r="CA174" i="3"/>
  <c r="CD138" i="3"/>
  <c r="BO175" i="3"/>
  <c r="BO174" i="3"/>
  <c r="CG139" i="3"/>
  <c r="CM139" i="3"/>
  <c r="CG143" i="3"/>
  <c r="CM143" i="3"/>
  <c r="CF163" i="3"/>
  <c r="BT174" i="3"/>
  <c r="CM163" i="3"/>
  <c r="CG166" i="3"/>
  <c r="BW175" i="3"/>
  <c r="BW174" i="3"/>
  <c r="CD173" i="3"/>
  <c r="CM173" i="3"/>
  <c r="CD134" i="3"/>
  <c r="BN175" i="3"/>
  <c r="BN174" i="3"/>
  <c r="AB88" i="4"/>
  <c r="BN44" i="4"/>
  <c r="BN40" i="4"/>
  <c r="BN36" i="4"/>
  <c r="BO44" i="4"/>
  <c r="BO40" i="4"/>
  <c r="BO36" i="4"/>
  <c r="BN13" i="4"/>
  <c r="BN9" i="4"/>
  <c r="BN5" i="4"/>
  <c r="BO13" i="4"/>
  <c r="BO9" i="4"/>
  <c r="BO5" i="4"/>
  <c r="CC13" i="4"/>
  <c r="CC9" i="4"/>
  <c r="CC5" i="4"/>
  <c r="CD13" i="4"/>
  <c r="CD9" i="4"/>
  <c r="CD5" i="4"/>
  <c r="CD24" i="4"/>
  <c r="CD20" i="4"/>
  <c r="CC24" i="4"/>
  <c r="CC20" i="4"/>
  <c r="BN24" i="4"/>
  <c r="BN20" i="4"/>
  <c r="BO24" i="4"/>
  <c r="BO20" i="4"/>
  <c r="BO55" i="4"/>
  <c r="BO51" i="4"/>
  <c r="BN58" i="4"/>
  <c r="BN54" i="4"/>
  <c r="BN50" i="4"/>
  <c r="AY180" i="1"/>
  <c r="BC180" i="1"/>
  <c r="AZ232" i="1"/>
  <c r="BA492" i="1"/>
  <c r="BC648" i="1"/>
  <c r="BB752" i="1"/>
  <c r="AV909" i="1"/>
  <c r="BB909" i="1"/>
  <c r="AY960" i="1"/>
  <c r="AY961" i="1"/>
  <c r="AX1013" i="1"/>
  <c r="AX1012" i="1"/>
  <c r="BB1012" i="1"/>
  <c r="BB1013" i="1"/>
  <c r="AW40" i="2"/>
  <c r="AW41" i="2"/>
  <c r="BD41" i="2"/>
  <c r="BD40" i="2"/>
  <c r="BB85" i="2"/>
  <c r="BB84" i="2"/>
  <c r="AX85" i="2"/>
  <c r="AX84" i="2"/>
  <c r="AV84" i="2"/>
  <c r="AW85" i="2"/>
  <c r="CA130" i="3"/>
  <c r="BW131" i="3"/>
  <c r="BX175" i="3"/>
  <c r="CA40" i="8"/>
  <c r="AQ8" i="4"/>
  <c r="AQ5" i="4"/>
  <c r="AQ9" i="4"/>
  <c r="AQ2" i="4"/>
  <c r="AQ6" i="4"/>
  <c r="AQ10" i="4"/>
  <c r="AQ3" i="4"/>
  <c r="AQ7" i="4"/>
  <c r="CM138" i="3"/>
  <c r="CM84" i="3"/>
  <c r="CM68" i="3"/>
  <c r="CM121" i="3"/>
  <c r="CM104" i="3"/>
  <c r="CN29" i="8"/>
  <c r="CN13" i="8"/>
  <c r="CN65" i="8"/>
  <c r="T166" i="8"/>
  <c r="T131" i="3"/>
  <c r="AF41" i="4"/>
  <c r="AF86" i="4"/>
  <c r="AD85" i="4"/>
  <c r="AE40" i="4"/>
  <c r="AE88" i="4"/>
  <c r="AE41" i="4"/>
  <c r="I178" i="4"/>
  <c r="O148" i="4"/>
  <c r="O146" i="4"/>
  <c r="O145" i="4"/>
  <c r="CD3" i="8"/>
  <c r="BY40" i="8"/>
  <c r="BY41" i="8"/>
  <c r="CH3" i="8"/>
  <c r="CG4" i="8"/>
  <c r="CF5" i="8"/>
  <c r="CN6" i="8"/>
  <c r="CN2" i="8"/>
  <c r="CE6" i="8"/>
  <c r="CD7" i="8"/>
  <c r="AF85" i="4"/>
  <c r="CG7" i="8"/>
  <c r="CE32" i="8"/>
  <c r="CD33" i="8"/>
  <c r="CH33" i="8"/>
  <c r="CG35" i="8"/>
  <c r="CF36" i="8"/>
  <c r="CE37" i="8"/>
  <c r="CD38" i="8"/>
  <c r="CH38" i="8"/>
  <c r="CG39" i="8"/>
  <c r="CG44" i="8"/>
  <c r="CF45" i="8"/>
  <c r="CE46" i="8"/>
  <c r="CD47" i="8"/>
  <c r="CH47" i="8"/>
  <c r="CG48" i="8"/>
  <c r="CF49" i="8"/>
  <c r="CE50" i="8"/>
  <c r="CD51" i="8"/>
  <c r="CH51" i="8"/>
  <c r="CG52" i="8"/>
  <c r="CF53" i="8"/>
  <c r="CE54" i="8"/>
  <c r="CD55" i="8"/>
  <c r="CH55" i="8"/>
  <c r="CG56" i="8"/>
  <c r="CH57" i="8"/>
  <c r="CG58" i="8"/>
  <c r="CG81" i="8"/>
  <c r="CH32" i="8"/>
  <c r="CG33" i="8"/>
  <c r="CF35" i="8"/>
  <c r="CE36" i="8"/>
  <c r="CD37" i="8"/>
  <c r="CH37" i="8"/>
  <c r="CG38" i="8"/>
  <c r="CF39" i="8"/>
  <c r="CF44" i="8"/>
  <c r="CE45" i="8"/>
  <c r="CD46" i="8"/>
  <c r="CH46" i="8"/>
  <c r="CG47" i="8"/>
  <c r="CF48" i="8"/>
  <c r="CE49" i="8"/>
  <c r="CD50" i="8"/>
  <c r="CH50" i="8"/>
  <c r="CG51" i="8"/>
  <c r="CF52" i="8"/>
  <c r="CE53" i="8"/>
  <c r="CD54" i="8"/>
  <c r="CH54" i="8"/>
  <c r="CG55" i="8"/>
  <c r="CF56" i="8"/>
  <c r="CG57" i="8"/>
  <c r="CF58" i="8"/>
  <c r="CF81" i="8"/>
  <c r="CH2" i="8"/>
  <c r="CD2" i="8"/>
  <c r="CG86" i="8"/>
  <c r="CF87" i="8"/>
  <c r="CE88" i="8"/>
  <c r="CD89" i="8"/>
  <c r="CH89" i="8"/>
  <c r="CG90" i="8"/>
  <c r="CF91" i="8"/>
  <c r="CE92" i="8"/>
  <c r="CG32" i="8"/>
  <c r="CF33" i="8"/>
  <c r="CE35" i="8"/>
  <c r="CD36" i="8"/>
  <c r="CH36" i="8"/>
  <c r="CG37" i="8"/>
  <c r="CF38" i="8"/>
  <c r="CE39" i="8"/>
  <c r="CE44" i="8"/>
  <c r="CD45" i="8"/>
  <c r="CH45" i="8"/>
  <c r="CG46" i="8"/>
  <c r="CF47" i="8"/>
  <c r="CE48" i="8"/>
  <c r="CD49" i="8"/>
  <c r="CH49" i="8"/>
  <c r="CG50" i="8"/>
  <c r="CF51" i="8"/>
  <c r="CE52" i="8"/>
  <c r="CD53" i="8"/>
  <c r="CH53" i="8"/>
  <c r="CG54" i="8"/>
  <c r="CF55" i="8"/>
  <c r="CE56" i="8"/>
  <c r="CF57" i="8"/>
  <c r="CE58" i="8"/>
  <c r="CE81" i="8"/>
  <c r="CD44" i="8"/>
  <c r="CE2" i="8"/>
  <c r="CF86" i="8"/>
  <c r="CE87" i="8"/>
  <c r="CD88" i="8"/>
  <c r="CH88" i="8"/>
  <c r="CG89" i="8"/>
  <c r="CF90" i="8"/>
  <c r="CE91" i="8"/>
  <c r="CD92" i="8"/>
  <c r="CG92" i="8"/>
  <c r="CD96" i="8"/>
  <c r="CH96" i="8"/>
  <c r="CG97" i="8"/>
  <c r="CF98" i="8"/>
  <c r="CG99" i="8"/>
  <c r="CF100" i="8"/>
  <c r="CD101" i="8"/>
  <c r="CH143" i="8"/>
  <c r="CG144" i="8"/>
  <c r="CF145" i="8"/>
  <c r="CE146" i="8"/>
  <c r="CD147" i="8"/>
  <c r="CH147" i="8"/>
  <c r="CG148" i="8"/>
  <c r="CF149" i="8"/>
  <c r="CE150" i="8"/>
  <c r="CD151" i="8"/>
  <c r="CH151" i="8"/>
  <c r="CG152" i="8"/>
  <c r="CF153" i="8"/>
  <c r="CE154" i="8"/>
  <c r="CD155" i="8"/>
  <c r="CH155" i="8"/>
  <c r="CG156" i="8"/>
  <c r="CF157" i="8"/>
  <c r="CE158" i="8"/>
  <c r="CD159" i="8"/>
  <c r="CH159" i="8"/>
  <c r="CG160" i="8"/>
  <c r="CF161" i="8"/>
  <c r="CE162" i="8"/>
  <c r="CD163" i="8"/>
  <c r="CH163" i="8"/>
  <c r="CG164" i="8"/>
  <c r="CF165" i="8"/>
  <c r="CM2" i="3"/>
  <c r="CH95" i="8"/>
  <c r="CG96" i="8"/>
  <c r="CF97" i="8"/>
  <c r="CE98" i="8"/>
  <c r="CF99" i="8"/>
  <c r="CE100" i="8"/>
  <c r="CG143" i="8"/>
  <c r="CF144" i="8"/>
  <c r="CE145" i="8"/>
  <c r="CD146" i="8"/>
  <c r="CH146" i="8"/>
  <c r="CG147" i="8"/>
  <c r="CF148" i="8"/>
  <c r="CE149" i="8"/>
  <c r="CD150" i="8"/>
  <c r="CH150" i="8"/>
  <c r="CG151" i="8"/>
  <c r="CF152" i="8"/>
  <c r="CE153" i="8"/>
  <c r="CD154" i="8"/>
  <c r="CH154" i="8"/>
  <c r="CG155" i="8"/>
  <c r="CF156" i="8"/>
  <c r="CE157" i="8"/>
  <c r="CD158" i="8"/>
  <c r="CH158" i="8"/>
  <c r="CG159" i="8"/>
  <c r="CF160" i="8"/>
  <c r="CE161" i="8"/>
  <c r="CD162" i="8"/>
  <c r="CH162" i="8"/>
  <c r="CG163" i="8"/>
  <c r="CF164" i="8"/>
  <c r="CE165" i="8"/>
  <c r="CG40" i="3"/>
  <c r="CF41" i="3"/>
  <c r="CG46" i="3"/>
  <c r="CF47" i="3"/>
  <c r="CE48" i="3"/>
  <c r="CD49" i="3"/>
  <c r="CH49" i="3"/>
  <c r="CG50" i="3"/>
  <c r="CF51" i="3"/>
  <c r="CE52" i="3"/>
  <c r="CD53" i="3"/>
  <c r="CH53" i="3"/>
  <c r="CG54" i="3"/>
  <c r="CF55" i="3"/>
  <c r="CE56" i="3"/>
  <c r="CD57" i="3"/>
  <c r="CH57" i="3"/>
  <c r="CF40" i="3"/>
  <c r="CE41" i="3"/>
  <c r="CF46" i="3"/>
  <c r="CE47" i="3"/>
  <c r="CD48" i="3"/>
  <c r="CH48" i="3"/>
  <c r="CG49" i="3"/>
  <c r="CF50" i="3"/>
  <c r="CE51" i="3"/>
  <c r="CD52" i="3"/>
  <c r="CH52" i="3"/>
  <c r="CG53" i="3"/>
  <c r="CF54" i="3"/>
  <c r="CE55" i="3"/>
  <c r="CD56" i="3"/>
  <c r="CH56" i="3"/>
  <c r="CG57" i="3"/>
  <c r="CE71" i="3"/>
  <c r="CD72" i="3"/>
  <c r="CH72" i="3"/>
  <c r="CE74" i="3"/>
  <c r="CG80" i="3"/>
  <c r="CF81" i="3"/>
  <c r="CD82" i="3"/>
  <c r="CE83" i="3"/>
  <c r="CF113" i="3"/>
  <c r="CD71" i="3"/>
  <c r="CH71" i="3"/>
  <c r="CG72" i="3"/>
  <c r="CF73" i="3"/>
  <c r="CD74" i="3"/>
  <c r="CF80" i="3"/>
  <c r="CE81" i="3"/>
  <c r="CD83" i="3"/>
  <c r="CH83" i="3"/>
  <c r="CE102" i="3"/>
  <c r="CD103" i="3"/>
  <c r="CH103" i="3"/>
  <c r="CG104" i="3"/>
  <c r="CF105" i="3"/>
  <c r="CE106" i="3"/>
  <c r="CD107" i="3"/>
  <c r="CH107" i="3"/>
  <c r="CG108" i="3"/>
  <c r="CF109" i="3"/>
  <c r="CE110" i="3"/>
  <c r="CD111" i="3"/>
  <c r="CH111" i="3"/>
  <c r="CG112" i="3"/>
  <c r="CE113" i="3"/>
  <c r="CH70" i="3"/>
  <c r="CG71" i="3"/>
  <c r="CF72" i="3"/>
  <c r="CE73" i="3"/>
  <c r="CH73" i="3"/>
  <c r="CG74" i="3"/>
  <c r="CE80" i="3"/>
  <c r="CD81" i="3"/>
  <c r="CH81" i="3"/>
  <c r="CG83" i="3"/>
  <c r="CH102" i="3"/>
  <c r="CG103" i="3"/>
  <c r="CF104" i="3"/>
  <c r="CE105" i="3"/>
  <c r="CD106" i="3"/>
  <c r="CH106" i="3"/>
  <c r="CG107" i="3"/>
  <c r="CF108" i="3"/>
  <c r="CE109" i="3"/>
  <c r="CD110" i="3"/>
  <c r="CH110" i="3"/>
  <c r="CG111" i="3"/>
  <c r="CF112" i="3"/>
  <c r="CE127" i="3"/>
  <c r="CH142" i="3"/>
  <c r="CD128" i="3"/>
  <c r="CH161" i="3"/>
  <c r="CD119" i="3"/>
  <c r="CG119" i="3"/>
  <c r="CG127" i="3"/>
  <c r="AX14" i="4"/>
  <c r="AX11" i="4"/>
  <c r="AX5" i="4"/>
  <c r="AX10" i="4"/>
  <c r="AX3" i="4"/>
  <c r="AX6" i="4"/>
  <c r="AX12" i="4"/>
  <c r="AX13" i="4"/>
  <c r="BD4" i="4"/>
  <c r="BD8" i="4"/>
  <c r="BD12" i="4"/>
  <c r="BD7" i="4"/>
  <c r="BD5" i="4"/>
  <c r="BD16" i="4" s="1"/>
  <c r="BD9" i="4"/>
  <c r="BD13" i="4"/>
  <c r="BD11" i="4"/>
  <c r="BD2" i="4"/>
  <c r="BD6" i="4"/>
  <c r="BD3" i="4"/>
  <c r="BD10" i="4"/>
  <c r="BD14" i="4"/>
  <c r="CN83" i="8"/>
  <c r="CN82" i="8"/>
  <c r="AQ17" i="4"/>
  <c r="AR5" i="4"/>
  <c r="AR2" i="4"/>
  <c r="AR13" i="4" s="1"/>
  <c r="AR3" i="4"/>
  <c r="AR4" i="4"/>
  <c r="AR6" i="4"/>
  <c r="AR7" i="4"/>
  <c r="AR8" i="4"/>
  <c r="AR9" i="4"/>
  <c r="AR17" i="4" s="1"/>
  <c r="AR10" i="4"/>
  <c r="AR11" i="4"/>
  <c r="BC3" i="4"/>
  <c r="BC16" i="4" s="1"/>
  <c r="BC7" i="4"/>
  <c r="BC11" i="4"/>
  <c r="BC2" i="4"/>
  <c r="BC6" i="4"/>
  <c r="BC10" i="4"/>
  <c r="BC14" i="4"/>
  <c r="BC4" i="4"/>
  <c r="BC8" i="4"/>
  <c r="BC12" i="4"/>
  <c r="BC5" i="4"/>
  <c r="BC9" i="4"/>
  <c r="BC13" i="4"/>
  <c r="N373" i="2"/>
  <c r="D28" i="14"/>
  <c r="AX4" i="4"/>
  <c r="AX9" i="4"/>
  <c r="AX8" i="4"/>
  <c r="AX7" i="4"/>
  <c r="AX16" i="4" s="1"/>
  <c r="G58" i="14"/>
  <c r="BO6" i="4"/>
  <c r="BO25" i="4"/>
  <c r="BO12" i="4"/>
  <c r="BO19" i="4"/>
  <c r="BO10" i="4"/>
  <c r="BO15" i="4"/>
  <c r="BO28" i="4" s="1"/>
  <c r="BO4" i="4"/>
  <c r="BO2" i="4"/>
  <c r="BO7" i="4"/>
  <c r="BO21" i="4"/>
  <c r="BO17" i="4"/>
  <c r="BO23" i="4"/>
  <c r="BO27" i="4"/>
  <c r="BO18" i="4"/>
  <c r="AM40" i="4"/>
  <c r="AM86" i="4"/>
  <c r="AY2" i="4" a="1"/>
  <c r="AY12" i="4" s="1"/>
  <c r="AN41" i="4"/>
  <c r="AN85" i="4"/>
  <c r="G14" i="14"/>
  <c r="K28" i="14"/>
  <c r="F83" i="14"/>
  <c r="CC17" i="4"/>
  <c r="CC10" i="4"/>
  <c r="CC23" i="4"/>
  <c r="CC21" i="4"/>
  <c r="CC15" i="4"/>
  <c r="CC28" i="4" s="1"/>
  <c r="CC16" i="4"/>
  <c r="CC18" i="4"/>
  <c r="CC19" i="4"/>
  <c r="CC12" i="4"/>
  <c r="CC6" i="4"/>
  <c r="CC8" i="4"/>
  <c r="CC11" i="4"/>
  <c r="AW89" i="1"/>
  <c r="BB134" i="1"/>
  <c r="BO50" i="4"/>
  <c r="AY85" i="2"/>
  <c r="CD18" i="8"/>
  <c r="CD23" i="8"/>
  <c r="CH39" i="8"/>
  <c r="AV135" i="1"/>
  <c r="AU180" i="1"/>
  <c r="BO43" i="4"/>
  <c r="BO38" i="4"/>
  <c r="BO33" i="4"/>
  <c r="CD10" i="4"/>
  <c r="BO58" i="4"/>
  <c r="BA85" i="2"/>
  <c r="CD19" i="8"/>
  <c r="CD24" i="8"/>
  <c r="BA89" i="1"/>
  <c r="CD20" i="8"/>
  <c r="CD26" i="8"/>
  <c r="CB167" i="8"/>
  <c r="CH140" i="8"/>
  <c r="CD142" i="8"/>
  <c r="BX167" i="8"/>
  <c r="CG142" i="8"/>
  <c r="BV166" i="8"/>
  <c r="BR166" i="8"/>
  <c r="CF146" i="8"/>
  <c r="CH144" i="8"/>
  <c r="Z354" i="2"/>
  <c r="Z351" i="2"/>
  <c r="Z352" i="2" s="1"/>
  <c r="Z353" i="2" s="1"/>
  <c r="CW3" i="4"/>
  <c r="CW5" i="4"/>
  <c r="CW6" i="4"/>
  <c r="CW8" i="4"/>
  <c r="CW11" i="4"/>
  <c r="CW20" i="4"/>
  <c r="CW36" i="4"/>
  <c r="CW33" i="4"/>
  <c r="CW30" i="4"/>
  <c r="CW27" i="4"/>
  <c r="CW16" i="4"/>
  <c r="CZ34" i="4"/>
  <c r="CZ30" i="4"/>
  <c r="CZ26" i="4"/>
  <c r="CZ22" i="4"/>
  <c r="CZ18" i="4"/>
  <c r="DD7" i="4"/>
  <c r="DD12" i="4"/>
  <c r="Q1060" i="1"/>
  <c r="Q514" i="2"/>
  <c r="DD32" i="4"/>
  <c r="DD29" i="4"/>
  <c r="DD26" i="4"/>
  <c r="DD23" i="4"/>
  <c r="DD17" i="4"/>
  <c r="DD20" i="4"/>
  <c r="DD27" i="4"/>
  <c r="DD30" i="4"/>
  <c r="DD31" i="4"/>
  <c r="DD33" i="4"/>
  <c r="DD36" i="4"/>
  <c r="CZ33" i="4"/>
  <c r="CZ29" i="4"/>
  <c r="CZ25" i="4"/>
  <c r="CZ21" i="4"/>
  <c r="CZ17" i="4"/>
  <c r="CZ20" i="4"/>
  <c r="CZ24" i="4"/>
  <c r="CZ28" i="4"/>
  <c r="CZ32" i="4"/>
  <c r="CZ36" i="4"/>
  <c r="DD6" i="4"/>
  <c r="DD11" i="4"/>
  <c r="DD5" i="4"/>
  <c r="DD2" i="4"/>
  <c r="Q513" i="2"/>
  <c r="CW28" i="4"/>
  <c r="CW25" i="4"/>
  <c r="CW22" i="4"/>
  <c r="CW19" i="4"/>
  <c r="CW35" i="4"/>
  <c r="Q1016" i="1"/>
  <c r="Q1059" i="1" s="1"/>
  <c r="O1058" i="1"/>
  <c r="CW32" i="4"/>
  <c r="CW29" i="4"/>
  <c r="CW26" i="4"/>
  <c r="CW23" i="4"/>
  <c r="DD3" i="4"/>
  <c r="S470" i="2"/>
  <c r="S514" i="2" s="1"/>
  <c r="Q1058" i="1"/>
  <c r="AY8" i="4"/>
  <c r="AY9" i="4"/>
  <c r="AY2" i="4"/>
  <c r="AY6" i="4"/>
  <c r="AY4" i="4"/>
  <c r="AY5" i="4"/>
  <c r="AY11" i="4"/>
  <c r="AY14" i="4"/>
  <c r="AY3" i="4"/>
  <c r="AY10" i="4"/>
  <c r="AY7" i="4"/>
  <c r="AQ13" i="4" l="1"/>
  <c r="AQ16" i="4"/>
  <c r="G83" i="14"/>
  <c r="CM175" i="3"/>
  <c r="AY16" i="4"/>
  <c r="CN22" i="8"/>
  <c r="CN149" i="8"/>
  <c r="Y90" i="1"/>
  <c r="BN39" i="4"/>
  <c r="CC2" i="4"/>
  <c r="BO53" i="4"/>
  <c r="BC42" i="1"/>
  <c r="CE26" i="8"/>
  <c r="CH28" i="8"/>
  <c r="CE31" i="8"/>
  <c r="CD77" i="8"/>
  <c r="CH77" i="8"/>
  <c r="CF106" i="8"/>
  <c r="CE130" i="8"/>
  <c r="CM15" i="3"/>
  <c r="CD15" i="3"/>
  <c r="CD47" i="3"/>
  <c r="CG59" i="3"/>
  <c r="CE78" i="3"/>
  <c r="CF101" i="3"/>
  <c r="CG110" i="3"/>
  <c r="CG121" i="3"/>
  <c r="CD148" i="3"/>
  <c r="CW18" i="4"/>
  <c r="BN38" i="4"/>
  <c r="CD6" i="4"/>
  <c r="BO45" i="4"/>
  <c r="CE63" i="8"/>
  <c r="CG69" i="8"/>
  <c r="CF92" i="8"/>
  <c r="CE101" i="8"/>
  <c r="CD102" i="8"/>
  <c r="CE116" i="8"/>
  <c r="CH119" i="8"/>
  <c r="CF123" i="8"/>
  <c r="CD138" i="8"/>
  <c r="CG31" i="3"/>
  <c r="CE35" i="3"/>
  <c r="CH38" i="3"/>
  <c r="CF49" i="3"/>
  <c r="CE61" i="3"/>
  <c r="CM76" i="3"/>
  <c r="CD79" i="3"/>
  <c r="CG149" i="3"/>
  <c r="CM154" i="3"/>
  <c r="CE156" i="3"/>
  <c r="CH159" i="3"/>
  <c r="AR16" i="4"/>
  <c r="BN37" i="4"/>
  <c r="CD2" i="4"/>
  <c r="BO47" i="4"/>
  <c r="CF20" i="8"/>
  <c r="CE23" i="8"/>
  <c r="CN32" i="8"/>
  <c r="CF70" i="8"/>
  <c r="BY167" i="8"/>
  <c r="CN147" i="8"/>
  <c r="CF158" i="8"/>
  <c r="CH15" i="3"/>
  <c r="CE84" i="3"/>
  <c r="CD85" i="3"/>
  <c r="CD113" i="3"/>
  <c r="CH117" i="3"/>
  <c r="CH128" i="3"/>
  <c r="CW10" i="4"/>
  <c r="CW2" i="4"/>
  <c r="CW9" i="4"/>
  <c r="CW12" i="4"/>
  <c r="CW4" i="4"/>
  <c r="CD25" i="4"/>
  <c r="CG24" i="8"/>
  <c r="CF27" i="8"/>
  <c r="CN163" i="8"/>
  <c r="BV42" i="3"/>
  <c r="BS43" i="3"/>
  <c r="CF14" i="3"/>
  <c r="CD31" i="3"/>
  <c r="CG34" i="3"/>
  <c r="CE38" i="3"/>
  <c r="CF53" i="3"/>
  <c r="CE54" i="3"/>
  <c r="CM107" i="3"/>
  <c r="CM130" i="3" s="1"/>
  <c r="CW17" i="4"/>
  <c r="CW37" i="4" s="1"/>
  <c r="CW31" i="4"/>
  <c r="CW21" i="4"/>
  <c r="CW24" i="4"/>
  <c r="S513" i="2"/>
  <c r="BN34" i="4"/>
  <c r="CD16" i="4"/>
  <c r="CG26" i="8"/>
  <c r="CH26" i="8"/>
  <c r="CH56" i="8"/>
  <c r="CN145" i="8"/>
  <c r="CN157" i="8"/>
  <c r="CH160" i="8"/>
  <c r="CE15" i="3"/>
  <c r="BS86" i="3"/>
  <c r="CF64" i="3"/>
  <c r="CD149" i="3"/>
  <c r="CD152" i="3"/>
  <c r="BN33" i="4"/>
  <c r="BB42" i="1"/>
  <c r="CF22" i="8"/>
  <c r="CH60" i="8"/>
  <c r="BP125" i="8"/>
  <c r="CH98" i="8"/>
  <c r="CD115" i="8"/>
  <c r="CG118" i="8"/>
  <c r="CE122" i="8"/>
  <c r="CG133" i="8"/>
  <c r="CF30" i="3"/>
  <c r="CD34" i="3"/>
  <c r="CG37" i="3"/>
  <c r="CG56" i="3"/>
  <c r="CF57" i="3"/>
  <c r="CH66" i="3"/>
  <c r="CH69" i="3"/>
  <c r="CM77" i="3"/>
  <c r="CF103" i="3"/>
  <c r="CD155" i="3"/>
  <c r="CG158" i="3"/>
  <c r="CN20" i="8"/>
  <c r="CN41" i="8" s="1"/>
  <c r="CF26" i="8"/>
  <c r="CN33" i="8"/>
  <c r="CH69" i="8"/>
  <c r="CE79" i="8"/>
  <c r="CH106" i="8"/>
  <c r="CF137" i="8"/>
  <c r="CF139" i="8"/>
  <c r="CG14" i="3"/>
  <c r="CM52" i="3"/>
  <c r="CD73" i="3"/>
  <c r="CF142" i="3"/>
  <c r="CG150" i="3"/>
  <c r="CG161" i="3"/>
  <c r="Y806" i="1"/>
  <c r="T515" i="2"/>
  <c r="AY13" i="4"/>
  <c r="BO41" i="4"/>
  <c r="BN46" i="4"/>
  <c r="BN59" i="4" s="1"/>
  <c r="CG25" i="8"/>
  <c r="CE47" i="8"/>
  <c r="CE55" i="8"/>
  <c r="CE67" i="8"/>
  <c r="CD69" i="8"/>
  <c r="CH92" i="8"/>
  <c r="CG101" i="8"/>
  <c r="CG116" i="8"/>
  <c r="CD118" i="8"/>
  <c r="CE120" i="8"/>
  <c r="CG121" i="8"/>
  <c r="CH123" i="8"/>
  <c r="CD133" i="8"/>
  <c r="CE135" i="8"/>
  <c r="CD140" i="8"/>
  <c r="CG145" i="8"/>
  <c r="CH148" i="8"/>
  <c r="CG165" i="8"/>
  <c r="CM14" i="3"/>
  <c r="CM16" i="3"/>
  <c r="CH29" i="3"/>
  <c r="CF33" i="3"/>
  <c r="CD37" i="3"/>
  <c r="CD158" i="3"/>
  <c r="CD90" i="3"/>
  <c r="Y390" i="1"/>
  <c r="Y598" i="1"/>
  <c r="CE109" i="8"/>
  <c r="CM56" i="3"/>
  <c r="CG145" i="3"/>
  <c r="CM150" i="3"/>
  <c r="Y182" i="1"/>
  <c r="Y338" i="1"/>
  <c r="CG3" i="8"/>
  <c r="BU125" i="8"/>
  <c r="CN93" i="8"/>
  <c r="CM53" i="3"/>
  <c r="CM64" i="3"/>
  <c r="DD10" i="4"/>
  <c r="DD13" i="4" s="1"/>
  <c r="DD24" i="4"/>
  <c r="CZ10" i="4"/>
  <c r="CZ35" i="4"/>
  <c r="DD4" i="4"/>
  <c r="DD28" i="4"/>
  <c r="CZ9" i="4"/>
  <c r="CZ31" i="4"/>
  <c r="DD9" i="4"/>
  <c r="DD21" i="4"/>
  <c r="DD37" i="4" s="1"/>
  <c r="CZ8" i="4"/>
  <c r="CZ27" i="4"/>
  <c r="CZ37" i="4" s="1"/>
  <c r="DD25" i="4"/>
  <c r="CZ7" i="4"/>
  <c r="CZ23" i="4"/>
  <c r="DD18" i="4"/>
  <c r="CZ6" i="4"/>
  <c r="DD19" i="4"/>
  <c r="CZ3" i="4"/>
  <c r="BF1085" i="1"/>
  <c r="DD35" i="4"/>
  <c r="CZ2" i="4"/>
  <c r="CN166" i="8" l="1"/>
  <c r="CN167" i="8"/>
  <c r="CN125" i="8"/>
  <c r="CN124" i="8"/>
  <c r="CM131" i="3"/>
  <c r="CW13" i="4"/>
  <c r="CM42" i="3"/>
  <c r="Y1016" i="1"/>
  <c r="Y1013" i="1"/>
  <c r="Y1014" i="1" s="1"/>
  <c r="Y1015" i="1" s="1"/>
  <c r="CN40" i="8"/>
  <c r="CM86" i="3"/>
  <c r="CM87" i="3"/>
  <c r="DF12" i="4"/>
  <c r="CD28" i="4"/>
  <c r="CM174" i="3"/>
  <c r="CM43" i="3"/>
  <c r="CZ13" i="4"/>
  <c r="BO59" i="4"/>
</calcChain>
</file>

<file path=xl/sharedStrings.xml><?xml version="1.0" encoding="utf-8"?>
<sst xmlns="http://schemas.openxmlformats.org/spreadsheetml/2006/main" count="3694" uniqueCount="340">
  <si>
    <t>Test</t>
  </si>
  <si>
    <t>Animal</t>
  </si>
  <si>
    <t>Trial</t>
  </si>
  <si>
    <t>Apparatus</t>
  </si>
  <si>
    <t>Tone 1; Time freezing</t>
  </si>
  <si>
    <t>Tone 2; Time freezing</t>
  </si>
  <si>
    <t>Tone 3; Time freezing</t>
  </si>
  <si>
    <t>Tone 4; Time freezing</t>
  </si>
  <si>
    <t>Tone 5; Time freezing</t>
  </si>
  <si>
    <t>Tone 6; Time freezing</t>
  </si>
  <si>
    <t>Tone 7; Time freezing</t>
  </si>
  <si>
    <t>Tone 8; Time freezing</t>
  </si>
  <si>
    <t>Tone 9; Time freezing</t>
  </si>
  <si>
    <t>Tone 1; Platform : time</t>
  </si>
  <si>
    <t>Tone 2; Platform : time</t>
  </si>
  <si>
    <t>Tone 3; Platform : time</t>
  </si>
  <si>
    <t>Tone 4; Platform : time</t>
  </si>
  <si>
    <t>Tone 5; Platform : time</t>
  </si>
  <si>
    <t>Tone 6; Platform : time</t>
  </si>
  <si>
    <t>Tone 7; Platform : time</t>
  </si>
  <si>
    <t>Tone 8; Platform : time</t>
  </si>
  <si>
    <t>Tone 9; Platform : time</t>
  </si>
  <si>
    <t>Pretone 1; Platform : time</t>
  </si>
  <si>
    <t>Tone 1; Presses/min</t>
  </si>
  <si>
    <t>Tone 2; Presses/min</t>
  </si>
  <si>
    <t>Tone 3; Presses/min</t>
  </si>
  <si>
    <t>Tone 4; Presses/min</t>
  </si>
  <si>
    <t>Tone 5; Presses/min</t>
  </si>
  <si>
    <t>Tone 6; Presses/min</t>
  </si>
  <si>
    <t>Tone 7; Presses/min</t>
  </si>
  <si>
    <t>Tone 8; Presses/min</t>
  </si>
  <si>
    <t>Tone 9; Presses/min</t>
  </si>
  <si>
    <t>Pretone 1; Presses/min</t>
  </si>
  <si>
    <t>Pretone 2; Presses/min</t>
  </si>
  <si>
    <t>Pretone 3; Presses/min</t>
  </si>
  <si>
    <t>Pretone 4; Presses/min</t>
  </si>
  <si>
    <t>Pretone 5; Presses/min</t>
  </si>
  <si>
    <t>Pretone 6; Presses/min</t>
  </si>
  <si>
    <t>Pretone 7; Presses/min</t>
  </si>
  <si>
    <t>Pretone 8; Presses/min</t>
  </si>
  <si>
    <t>Pretone 9; Presses/min</t>
  </si>
  <si>
    <t>1B45</t>
  </si>
  <si>
    <t>Box 1</t>
  </si>
  <si>
    <t>2B45</t>
  </si>
  <si>
    <t>Box 2</t>
  </si>
  <si>
    <t>3B45</t>
  </si>
  <si>
    <t>Box 3</t>
  </si>
  <si>
    <t>4B45</t>
  </si>
  <si>
    <t>Box 4</t>
  </si>
  <si>
    <t>5B45</t>
  </si>
  <si>
    <t>6B45</t>
  </si>
  <si>
    <t>7B45</t>
  </si>
  <si>
    <t>8B45</t>
  </si>
  <si>
    <t>9B45</t>
  </si>
  <si>
    <t>10B45</t>
  </si>
  <si>
    <t>11B45</t>
  </si>
  <si>
    <t>12B45</t>
  </si>
  <si>
    <t>9K44</t>
  </si>
  <si>
    <t>10S44</t>
  </si>
  <si>
    <t>1E</t>
  </si>
  <si>
    <t>2E</t>
  </si>
  <si>
    <t>3E</t>
  </si>
  <si>
    <t>4E</t>
  </si>
  <si>
    <t>5E</t>
  </si>
  <si>
    <t>6E</t>
  </si>
  <si>
    <t>7E</t>
  </si>
  <si>
    <t>8E</t>
  </si>
  <si>
    <t>9E</t>
  </si>
  <si>
    <t>10E</t>
  </si>
  <si>
    <t>11E</t>
  </si>
  <si>
    <t>12E</t>
  </si>
  <si>
    <t>11S</t>
  </si>
  <si>
    <t>12S</t>
  </si>
  <si>
    <t>Tone 10; Time freezing</t>
  </si>
  <si>
    <t>Tone 11; Time freezing</t>
  </si>
  <si>
    <t>Tone 12; Time freezing</t>
  </si>
  <si>
    <t>Tone 13; Time freezing</t>
  </si>
  <si>
    <t>Tone 14; Time freezing</t>
  </si>
  <si>
    <t>Tone 15; Time freezing</t>
  </si>
  <si>
    <t>Tone 10; Presses/min</t>
  </si>
  <si>
    <t>Tone 11; Presses/min</t>
  </si>
  <si>
    <t>Tone 12; Presses/min</t>
  </si>
  <si>
    <t>Tone 13; Presses/min</t>
  </si>
  <si>
    <t>Tone 14; Presses/min</t>
  </si>
  <si>
    <t>Tone 15; Presses/min</t>
  </si>
  <si>
    <t>Pretone 10; Presses/min</t>
  </si>
  <si>
    <t>Pretone 11; Presses/min</t>
  </si>
  <si>
    <t>Pretone 12; Presses/min</t>
  </si>
  <si>
    <t>Pretone 13; Presses/min</t>
  </si>
  <si>
    <t>Pretone 14; Presses/min</t>
  </si>
  <si>
    <t>Pretone 15; Presses/min</t>
  </si>
  <si>
    <t>11S44</t>
  </si>
  <si>
    <t>12S44</t>
  </si>
  <si>
    <t>FIRST 10; Time freezing</t>
  </si>
  <si>
    <t>SECOND 10; Time freezing</t>
  </si>
  <si>
    <t>THIRD 10S; Time freezing</t>
  </si>
  <si>
    <t>FIRST 10; Platform : time</t>
  </si>
  <si>
    <t>SECOND 10; Platform : time</t>
  </si>
  <si>
    <t>THIRD 10S; Platform : time</t>
  </si>
  <si>
    <t>FIRST 10; Presses/min</t>
  </si>
  <si>
    <t>SECOND 10; Presses/min</t>
  </si>
  <si>
    <t>THIRD 10S; Presses/min</t>
  </si>
  <si>
    <t>01s44</t>
  </si>
  <si>
    <t>02s44</t>
  </si>
  <si>
    <t>03s44</t>
  </si>
  <si>
    <t>04s44</t>
  </si>
  <si>
    <t>05s44</t>
  </si>
  <si>
    <t>06s44</t>
  </si>
  <si>
    <t>07s44</t>
  </si>
  <si>
    <t>08s44</t>
  </si>
  <si>
    <t>1M44</t>
  </si>
  <si>
    <t>2M44</t>
  </si>
  <si>
    <t>3M44</t>
  </si>
  <si>
    <t>4M44</t>
  </si>
  <si>
    <t>5M44</t>
  </si>
  <si>
    <t>6M44</t>
  </si>
  <si>
    <t>7M44</t>
  </si>
  <si>
    <t>8M44</t>
  </si>
  <si>
    <t>9M44</t>
  </si>
  <si>
    <t>10M44</t>
  </si>
  <si>
    <t>11M44</t>
  </si>
  <si>
    <t>12M44</t>
  </si>
  <si>
    <t>13M44</t>
  </si>
  <si>
    <t>10K44</t>
  </si>
  <si>
    <t>11K44</t>
  </si>
  <si>
    <t>12K44</t>
  </si>
  <si>
    <t>1H44</t>
  </si>
  <si>
    <t>2H44</t>
  </si>
  <si>
    <t>3H44</t>
  </si>
  <si>
    <t>4H44</t>
  </si>
  <si>
    <t>5H44</t>
  </si>
  <si>
    <t>6H44</t>
  </si>
  <si>
    <t>7H44</t>
  </si>
  <si>
    <t>8H44</t>
  </si>
  <si>
    <t xml:space="preserve">freezing </t>
  </si>
  <si>
    <t xml:space="preserve">avoidance </t>
  </si>
  <si>
    <t>tone presses/min</t>
  </si>
  <si>
    <t>pretone presses/min</t>
  </si>
  <si>
    <t xml:space="preserve">cond 1 </t>
  </si>
  <si>
    <t xml:space="preserve">cond 2 </t>
  </si>
  <si>
    <t xml:space="preserve">cond 3 </t>
  </si>
  <si>
    <t xml:space="preserve">cond 4 </t>
  </si>
  <si>
    <t>cond 5</t>
  </si>
  <si>
    <t xml:space="preserve">cond 6 </t>
  </si>
  <si>
    <t>cond 7</t>
  </si>
  <si>
    <t xml:space="preserve">cond 8 </t>
  </si>
  <si>
    <t>cond 9</t>
  </si>
  <si>
    <t>cond 10</t>
  </si>
  <si>
    <t>cond 11</t>
  </si>
  <si>
    <t xml:space="preserve">cond 12 </t>
  </si>
  <si>
    <t xml:space="preserve">cond 13 </t>
  </si>
  <si>
    <t xml:space="preserve">cond 14 </t>
  </si>
  <si>
    <t xml:space="preserve">cond 15 </t>
  </si>
  <si>
    <t xml:space="preserve">cond 16 </t>
  </si>
  <si>
    <t>cond 17</t>
  </si>
  <si>
    <t>cond 18</t>
  </si>
  <si>
    <t>cond 19</t>
  </si>
  <si>
    <t xml:space="preserve">cond 20 </t>
  </si>
  <si>
    <t>cond 8</t>
  </si>
  <si>
    <t>over</t>
  </si>
  <si>
    <t>reg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</si>
  <si>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</si>
  <si>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</si>
  <si>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</si>
  <si>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</si>
  <si>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</si>
  <si>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</si>
  <si>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</si>
  <si>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</si>
  <si>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</si>
  <si>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</si>
  <si>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</si>
  <si>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</si>
  <si>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</si>
  <si>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10k</t>
  </si>
  <si>
    <t>11k</t>
  </si>
  <si>
    <t>12k</t>
  </si>
  <si>
    <t>1h</t>
  </si>
  <si>
    <t>2h</t>
  </si>
  <si>
    <t>3h</t>
  </si>
  <si>
    <t>4h</t>
  </si>
  <si>
    <t>5h</t>
  </si>
  <si>
    <t>6h</t>
  </si>
  <si>
    <t>7h</t>
  </si>
  <si>
    <t>8h</t>
  </si>
  <si>
    <t>1S44</t>
  </si>
  <si>
    <t>2S44</t>
  </si>
  <si>
    <t>3S44</t>
  </si>
  <si>
    <t>4S44</t>
  </si>
  <si>
    <t>5S44</t>
  </si>
  <si>
    <t>6S44</t>
  </si>
  <si>
    <t>7S44</t>
  </si>
  <si>
    <t>8S44</t>
  </si>
  <si>
    <t xml:space="preserve">Ext-RP 1 </t>
  </si>
  <si>
    <t>Ext-RP 2</t>
  </si>
  <si>
    <t>Ext-RP 3</t>
  </si>
  <si>
    <t>Ext-RP 4</t>
  </si>
  <si>
    <t>Supp</t>
  </si>
  <si>
    <t>1S</t>
  </si>
  <si>
    <t>2S</t>
  </si>
  <si>
    <t>3S</t>
  </si>
  <si>
    <t>4S</t>
  </si>
  <si>
    <t>5S</t>
  </si>
  <si>
    <t>6S</t>
  </si>
  <si>
    <t>7S</t>
  </si>
  <si>
    <t>8S</t>
  </si>
  <si>
    <t>LAST 2S (SHOCK); Time freezing</t>
  </si>
  <si>
    <t>LAST 2S (SHOCK); Presses/min</t>
  </si>
  <si>
    <t>LAST 2S (SHOCK); Platform : time</t>
  </si>
  <si>
    <t>% Time on platform as % last day cond average</t>
  </si>
  <si>
    <t>Cond Avo last day: 1st tone</t>
  </si>
  <si>
    <t xml:space="preserve">Cond Avo last day: ave </t>
  </si>
  <si>
    <t>% Time on platform as % last day cond first tone</t>
  </si>
  <si>
    <t>Test avo</t>
  </si>
  <si>
    <t xml:space="preserve">Bins </t>
  </si>
  <si>
    <t>tone test 8d</t>
  </si>
  <si>
    <t>tone test 20d</t>
  </si>
  <si>
    <t>8d-first tone cond</t>
  </si>
  <si>
    <t>20d-first tone cond</t>
  </si>
  <si>
    <t>8d-ave tone cond</t>
  </si>
  <si>
    <t>20d-ave tone cond</t>
  </si>
  <si>
    <t xml:space="preserve">Avoidance test </t>
  </si>
  <si>
    <t>Freezing test</t>
  </si>
  <si>
    <t>tone presses test</t>
  </si>
  <si>
    <t>pretone presses test</t>
  </si>
  <si>
    <t xml:space="preserve"> Suppression presses-test</t>
  </si>
  <si>
    <t>supp freezing test</t>
  </si>
  <si>
    <t>Over</t>
  </si>
  <si>
    <t>Reg</t>
  </si>
  <si>
    <t>% avo test</t>
  </si>
  <si>
    <t xml:space="preserve">Freezing Ext-RP 4 </t>
  </si>
  <si>
    <t xml:space="preserve">Freezing Ext-RP 4 % </t>
  </si>
  <si>
    <t>Freezing Ext-RP 1</t>
  </si>
  <si>
    <t xml:space="preserve">Freezing Ext-RP 1 % </t>
  </si>
  <si>
    <t xml:space="preserve">Supp Ext-RP 4 % </t>
  </si>
  <si>
    <t xml:space="preserve">Supp Ext-RP 1 % </t>
  </si>
  <si>
    <t>% change freezing</t>
  </si>
  <si>
    <t>% change supp</t>
  </si>
  <si>
    <t xml:space="preserve"> Tone 1; Suppression</t>
  </si>
  <si>
    <t>Cond 1</t>
  </si>
  <si>
    <t xml:space="preserve">Cond 2 </t>
  </si>
  <si>
    <t>Cond 3</t>
  </si>
  <si>
    <t xml:space="preserve">Cond 4 </t>
  </si>
  <si>
    <t>Cond 5</t>
  </si>
  <si>
    <t>Cond 6</t>
  </si>
  <si>
    <t>Cond 7</t>
  </si>
  <si>
    <t>Cond 8</t>
  </si>
  <si>
    <t>Cond 9</t>
  </si>
  <si>
    <t>Cond 10</t>
  </si>
  <si>
    <t>Cond 11</t>
  </si>
  <si>
    <t>Cond 12</t>
  </si>
  <si>
    <t>Cond 13</t>
  </si>
  <si>
    <t>Cond 14</t>
  </si>
  <si>
    <t>Cond 15</t>
  </si>
  <si>
    <t>Cond 16</t>
  </si>
  <si>
    <t>Cond 17</t>
  </si>
  <si>
    <t>Cond 18</t>
  </si>
  <si>
    <t>Cond 19</t>
  </si>
  <si>
    <t>Cond 20</t>
  </si>
  <si>
    <t>8d</t>
  </si>
  <si>
    <t>20d</t>
  </si>
  <si>
    <t xml:space="preserve">Persistent </t>
  </si>
  <si>
    <t>50-55 gap</t>
  </si>
  <si>
    <t>7V45</t>
  </si>
  <si>
    <t>8V45</t>
  </si>
  <si>
    <t>9V45</t>
  </si>
  <si>
    <t>10V45</t>
  </si>
  <si>
    <t>11V45</t>
  </si>
  <si>
    <t>12V45</t>
  </si>
  <si>
    <t>7v45</t>
  </si>
  <si>
    <t>8v45</t>
  </si>
  <si>
    <t>9v45</t>
  </si>
  <si>
    <t>10v45</t>
  </si>
  <si>
    <t>11v45</t>
  </si>
  <si>
    <t>12v45</t>
  </si>
  <si>
    <t>1S45</t>
  </si>
  <si>
    <t>2S45</t>
  </si>
  <si>
    <t>3S45</t>
  </si>
  <si>
    <t>4S45</t>
  </si>
  <si>
    <t>5S45</t>
  </si>
  <si>
    <t>6S45</t>
  </si>
  <si>
    <t>7S45</t>
  </si>
  <si>
    <t>8S45</t>
  </si>
  <si>
    <t>9S45</t>
  </si>
  <si>
    <t>10S45</t>
  </si>
  <si>
    <t>11S45</t>
  </si>
  <si>
    <t>12S45</t>
  </si>
  <si>
    <t>Ext-RP 1</t>
  </si>
  <si>
    <t>Pretone Time freezing</t>
  </si>
  <si>
    <t xml:space="preserve">1st  tone day 1 </t>
  </si>
  <si>
    <t xml:space="preserve">15st  tone day 4 </t>
  </si>
  <si>
    <t xml:space="preserve">8d </t>
  </si>
  <si>
    <t xml:space="preserve">presses 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</si>
  <si>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</si>
  <si>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</si>
  <si>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</si>
  <si>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</si>
  <si>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</si>
  <si>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</si>
  <si>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</si>
  <si>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</si>
  <si>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</si>
  <si>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</si>
  <si>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</si>
  <si>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</si>
  <si>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</si>
  <si>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</si>
  <si>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</si>
  <si>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</si>
  <si>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</si>
  <si>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</si>
  <si>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</si>
  <si>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</si>
  <si>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f</t>
  </si>
  <si>
    <t>a</t>
  </si>
  <si>
    <t xml:space="preserve">Non-Persistent </t>
  </si>
  <si>
    <t xml:space="preserve">20d </t>
  </si>
  <si>
    <t>Ext-rp 1</t>
  </si>
  <si>
    <t>Ext-rp 2</t>
  </si>
  <si>
    <t>Ext-rp 3</t>
  </si>
  <si>
    <t>Ext-rp 4</t>
  </si>
  <si>
    <t>PA</t>
  </si>
  <si>
    <t>supp</t>
  </si>
  <si>
    <t xml:space="preserve">averaged </t>
  </si>
  <si>
    <t>1st trial</t>
  </si>
  <si>
    <t xml:space="preserve">Reloc test </t>
  </si>
  <si>
    <t>20d v</t>
  </si>
  <si>
    <t xml:space="preserve">Relocation </t>
  </si>
  <si>
    <t xml:space="preserve">Extended </t>
  </si>
  <si>
    <t>2d</t>
  </si>
  <si>
    <t>avoa</t>
  </si>
  <si>
    <t>bins</t>
  </si>
  <si>
    <t>#</t>
  </si>
  <si>
    <t>total avo time</t>
  </si>
  <si>
    <t>avo</t>
  </si>
  <si>
    <t>freez</t>
  </si>
  <si>
    <t>presses</t>
  </si>
  <si>
    <t xml:space="preserve">Test1 </t>
  </si>
  <si>
    <t xml:space="preserve">last cond </t>
  </si>
  <si>
    <t xml:space="preserve">test1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</si>
</sst>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12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"/>
      <color rgb="FFFFFF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40FF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08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7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0" fillId="0" borderId="0" xfId="0" applyFont="1"/>
    <xf numFmtId="164" fontId="4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 applyAlignment="1">
      <alignment horizontal="left" vertical="center" wrapText="1"/>
    </xf>
    <xf numFmtId="164" fontId="0" fillId="0" borderId="0" xfId="0" applyNumberFormat="1" applyAlignment="1">
      <alignment horizontal="center"/>
    </xf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left"/>
    </xf>
    <xf numFmtId="0" fontId="4" fillId="2" borderId="0" xfId="0" applyFont="1" applyFill="1"/>
    <xf numFmtId="0" fontId="0" fillId="2" borderId="0" xfId="0" applyFill="1"/>
    <xf numFmtId="0" fontId="0" fillId="3" borderId="0" xfId="0" applyFill="1"/>
    <xf numFmtId="0" fontId="9" fillId="0" borderId="0" xfId="0" applyFont="1"/>
    <xf numFmtId="0" fontId="9" fillId="0" borderId="0" xfId="0" applyFont="1" applyFill="1"/>
    <xf numFmtId="0" fontId="2" fillId="3" borderId="0" xfId="0" applyFont="1" applyFill="1" applyAlignment="1">
      <alignment horizontal="right" vertical="center" wrapText="1"/>
    </xf>
    <xf numFmtId="164" fontId="4" fillId="3" borderId="0" xfId="0" applyNumberFormat="1" applyFont="1" applyFill="1" applyAlignment="1">
      <alignment horizontal="center"/>
    </xf>
    <xf numFmtId="0" fontId="0" fillId="0" borderId="0" xfId="0" applyFill="1"/>
    <xf numFmtId="2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2" fontId="0" fillId="0" borderId="0" xfId="0" applyNumberFormat="1"/>
    <xf numFmtId="0" fontId="4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 vertical="center" wrapText="1"/>
    </xf>
    <xf numFmtId="0" fontId="0" fillId="4" borderId="2" xfId="0" applyFill="1" applyBorder="1"/>
    <xf numFmtId="0" fontId="0" fillId="4" borderId="4" xfId="0" applyFill="1" applyBorder="1"/>
    <xf numFmtId="0" fontId="0" fillId="4" borderId="6" xfId="0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1" xfId="0" applyFill="1" applyBorder="1"/>
    <xf numFmtId="0" fontId="0" fillId="0" borderId="3" xfId="0" applyFill="1" applyBorder="1"/>
    <xf numFmtId="0" fontId="0" fillId="0" borderId="5" xfId="0" applyFill="1" applyBorder="1"/>
    <xf numFmtId="0" fontId="11" fillId="4" borderId="7" xfId="0" applyFont="1" applyFill="1" applyBorder="1"/>
    <xf numFmtId="0" fontId="11" fillId="0" borderId="2" xfId="0" applyFont="1" applyBorder="1"/>
    <xf numFmtId="0" fontId="11" fillId="4" borderId="8" xfId="0" applyFont="1" applyFill="1" applyBorder="1"/>
    <xf numFmtId="0" fontId="11" fillId="0" borderId="4" xfId="0" applyFont="1" applyBorder="1"/>
    <xf numFmtId="0" fontId="11" fillId="4" borderId="9" xfId="0" applyFont="1" applyFill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9" xfId="0" applyFont="1" applyBorder="1"/>
    <xf numFmtId="0" fontId="0" fillId="5" borderId="0" xfId="0" applyFill="1"/>
    <xf numFmtId="0" fontId="1" fillId="3" borderId="0" xfId="0" applyFont="1" applyFill="1" applyAlignment="1">
      <alignment horizontal="right" vertical="center" wrapText="1"/>
    </xf>
    <xf numFmtId="165" fontId="0" fillId="3" borderId="0" xfId="0" applyNumberFormat="1" applyFill="1"/>
    <xf numFmtId="2" fontId="4" fillId="3" borderId="0" xfId="0" applyNumberFormat="1" applyFont="1" applyFill="1" applyAlignment="1">
      <alignment horizontal="center"/>
    </xf>
  </cellXfs>
  <cellStyles count="20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Normal" xfId="0" builtinId="0"/>
  </cellStyles>
  <dxfs count="0"/>
  <tableStyles count="0" defaultTableStyle="TableStyleMedium2" defaultPivotStyle="PivotStyleLight16"/>
  <colors>
    <mruColors>
      <color rgb="FFFFFC00"/>
      <color rgb="FFFFFFFF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cat>
            <c:strRef>
              <c:f>'cond-over ave'!$2:$2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ave'!$B$3:$GR$3</c:f>
              <c:numCache>
                <c:formatCode>General</c:formatCode>
                <c:ptCount val="199"/>
                <c:pt idx="0">
                  <c:v>1.541666666666667</c:v>
                </c:pt>
                <c:pt idx="1">
                  <c:v>15.208333333333329</c:v>
                </c:pt>
                <c:pt idx="2">
                  <c:v>33.5</c:v>
                </c:pt>
                <c:pt idx="3">
                  <c:v>44.849999999999994</c:v>
                </c:pt>
                <c:pt idx="4">
                  <c:v>42.75833333333334</c:v>
                </c:pt>
                <c:pt idx="5">
                  <c:v>33.066666666666663</c:v>
                </c:pt>
                <c:pt idx="6">
                  <c:v>35.541666666666671</c:v>
                </c:pt>
                <c:pt idx="7">
                  <c:v>31.608333333333334</c:v>
                </c:pt>
                <c:pt idx="8">
                  <c:v>35.116666666666667</c:v>
                </c:pt>
                <c:pt idx="10">
                  <c:v>20.841666666666665</c:v>
                </c:pt>
                <c:pt idx="11">
                  <c:v>39.741666666666653</c:v>
                </c:pt>
                <c:pt idx="12">
                  <c:v>43.658333333333331</c:v>
                </c:pt>
                <c:pt idx="13">
                  <c:v>36.666666666666679</c:v>
                </c:pt>
                <c:pt idx="14">
                  <c:v>36.6</c:v>
                </c:pt>
                <c:pt idx="15">
                  <c:v>34.166666666666664</c:v>
                </c:pt>
                <c:pt idx="16">
                  <c:v>34.416666666666664</c:v>
                </c:pt>
                <c:pt idx="17">
                  <c:v>35.366666666666667</c:v>
                </c:pt>
                <c:pt idx="18">
                  <c:v>29.350000000000005</c:v>
                </c:pt>
                <c:pt idx="20">
                  <c:v>31.908333333333339</c:v>
                </c:pt>
                <c:pt idx="21">
                  <c:v>34.841666666666669</c:v>
                </c:pt>
                <c:pt idx="22">
                  <c:v>30.63333333333334</c:v>
                </c:pt>
                <c:pt idx="23">
                  <c:v>31.70000000000001</c:v>
                </c:pt>
                <c:pt idx="24">
                  <c:v>26.541666666666668</c:v>
                </c:pt>
                <c:pt idx="25">
                  <c:v>22.25833333333334</c:v>
                </c:pt>
                <c:pt idx="26">
                  <c:v>27.883333333333326</c:v>
                </c:pt>
                <c:pt idx="27">
                  <c:v>24.449999999999996</c:v>
                </c:pt>
                <c:pt idx="28">
                  <c:v>26.766666666666666</c:v>
                </c:pt>
                <c:pt idx="30">
                  <c:v>35.958333333333343</c:v>
                </c:pt>
                <c:pt idx="31">
                  <c:v>36.366666666666667</c:v>
                </c:pt>
                <c:pt idx="32">
                  <c:v>28.408333333333324</c:v>
                </c:pt>
                <c:pt idx="33">
                  <c:v>25.158333333333339</c:v>
                </c:pt>
                <c:pt idx="34">
                  <c:v>26.516666666666666</c:v>
                </c:pt>
                <c:pt idx="35">
                  <c:v>25.891666666666659</c:v>
                </c:pt>
                <c:pt idx="36">
                  <c:v>27.316666666666674</c:v>
                </c:pt>
                <c:pt idx="37">
                  <c:v>28.408333333333324</c:v>
                </c:pt>
                <c:pt idx="38">
                  <c:v>28.066666666666666</c:v>
                </c:pt>
                <c:pt idx="40">
                  <c:v>35.041666666666657</c:v>
                </c:pt>
                <c:pt idx="41">
                  <c:v>36.391666666666666</c:v>
                </c:pt>
                <c:pt idx="42">
                  <c:v>31.783333333333342</c:v>
                </c:pt>
                <c:pt idx="43">
                  <c:v>23.400000000000006</c:v>
                </c:pt>
                <c:pt idx="44">
                  <c:v>25.475000000000001</c:v>
                </c:pt>
                <c:pt idx="45">
                  <c:v>25.25</c:v>
                </c:pt>
                <c:pt idx="46">
                  <c:v>24.433333333333334</c:v>
                </c:pt>
                <c:pt idx="47">
                  <c:v>26.583333333333336</c:v>
                </c:pt>
                <c:pt idx="48">
                  <c:v>26.566666666666656</c:v>
                </c:pt>
                <c:pt idx="50">
                  <c:v>29.633333333333329</c:v>
                </c:pt>
                <c:pt idx="51">
                  <c:v>29.45</c:v>
                </c:pt>
                <c:pt idx="52">
                  <c:v>26.058333333333334</c:v>
                </c:pt>
                <c:pt idx="53">
                  <c:v>26.150000000000002</c:v>
                </c:pt>
                <c:pt idx="54">
                  <c:v>29.325000000000014</c:v>
                </c:pt>
                <c:pt idx="55">
                  <c:v>24.383333333333333</c:v>
                </c:pt>
                <c:pt idx="56">
                  <c:v>22.974999999999994</c:v>
                </c:pt>
                <c:pt idx="57">
                  <c:v>22.541666666666668</c:v>
                </c:pt>
                <c:pt idx="58">
                  <c:v>25.608333333333334</c:v>
                </c:pt>
                <c:pt idx="60">
                  <c:v>33.033333333333346</c:v>
                </c:pt>
                <c:pt idx="61">
                  <c:v>32.408333333333331</c:v>
                </c:pt>
                <c:pt idx="62">
                  <c:v>25.341666666666669</c:v>
                </c:pt>
                <c:pt idx="63">
                  <c:v>29.5</c:v>
                </c:pt>
                <c:pt idx="64">
                  <c:v>30.075000000000006</c:v>
                </c:pt>
                <c:pt idx="65">
                  <c:v>22.791666666666668</c:v>
                </c:pt>
                <c:pt idx="66">
                  <c:v>25.008333333333333</c:v>
                </c:pt>
                <c:pt idx="67">
                  <c:v>22.666666666666664</c:v>
                </c:pt>
                <c:pt idx="68">
                  <c:v>26.3</c:v>
                </c:pt>
                <c:pt idx="70">
                  <c:v>26.525000000000006</c:v>
                </c:pt>
                <c:pt idx="71">
                  <c:v>26.716666666666701</c:v>
                </c:pt>
                <c:pt idx="72">
                  <c:v>26.966666666666665</c:v>
                </c:pt>
                <c:pt idx="73">
                  <c:v>26.283333333333342</c:v>
                </c:pt>
                <c:pt idx="74">
                  <c:v>26.1</c:v>
                </c:pt>
                <c:pt idx="75">
                  <c:v>23.016666666666673</c:v>
                </c:pt>
                <c:pt idx="76">
                  <c:v>23.091666666666676</c:v>
                </c:pt>
                <c:pt idx="77">
                  <c:v>20.833333333333336</c:v>
                </c:pt>
                <c:pt idx="78">
                  <c:v>21.4</c:v>
                </c:pt>
                <c:pt idx="80">
                  <c:v>29.416666666666675</c:v>
                </c:pt>
                <c:pt idx="81">
                  <c:v>28.791666666666664</c:v>
                </c:pt>
                <c:pt idx="82">
                  <c:v>28.766666666666662</c:v>
                </c:pt>
                <c:pt idx="83">
                  <c:v>24.866666666666671</c:v>
                </c:pt>
                <c:pt idx="84">
                  <c:v>26.5</c:v>
                </c:pt>
                <c:pt idx="85">
                  <c:v>25.883333333333336</c:v>
                </c:pt>
                <c:pt idx="86">
                  <c:v>29.058333333333337</c:v>
                </c:pt>
                <c:pt idx="87">
                  <c:v>24.849999999999994</c:v>
                </c:pt>
                <c:pt idx="88">
                  <c:v>25.499999999999996</c:v>
                </c:pt>
                <c:pt idx="90">
                  <c:v>22.1</c:v>
                </c:pt>
                <c:pt idx="91">
                  <c:v>26.208333333333329</c:v>
                </c:pt>
                <c:pt idx="92">
                  <c:v>25.883333333333326</c:v>
                </c:pt>
                <c:pt idx="93">
                  <c:v>24.808333333333326</c:v>
                </c:pt>
                <c:pt idx="94">
                  <c:v>23.425000000000001</c:v>
                </c:pt>
                <c:pt idx="95">
                  <c:v>21.050000000000004</c:v>
                </c:pt>
                <c:pt idx="96">
                  <c:v>17.866666666666664</c:v>
                </c:pt>
                <c:pt idx="97">
                  <c:v>24.083333333333332</c:v>
                </c:pt>
                <c:pt idx="98">
                  <c:v>23.9</c:v>
                </c:pt>
                <c:pt idx="100">
                  <c:v>28.749999999999986</c:v>
                </c:pt>
                <c:pt idx="101">
                  <c:v>30.675000000000008</c:v>
                </c:pt>
                <c:pt idx="102">
                  <c:v>28.525000000000006</c:v>
                </c:pt>
                <c:pt idx="103">
                  <c:v>30.033333333333339</c:v>
                </c:pt>
                <c:pt idx="104">
                  <c:v>27.599999999999998</c:v>
                </c:pt>
                <c:pt idx="105">
                  <c:v>27.883333333333326</c:v>
                </c:pt>
                <c:pt idx="106">
                  <c:v>28.324999999999999</c:v>
                </c:pt>
                <c:pt idx="107">
                  <c:v>29.358333333333331</c:v>
                </c:pt>
                <c:pt idx="108">
                  <c:v>23.616666666666664</c:v>
                </c:pt>
                <c:pt idx="110">
                  <c:v>30.166666666666675</c:v>
                </c:pt>
                <c:pt idx="111">
                  <c:v>35.500000000000007</c:v>
                </c:pt>
                <c:pt idx="112">
                  <c:v>32.06666666666667</c:v>
                </c:pt>
                <c:pt idx="113">
                  <c:v>29.450000000000003</c:v>
                </c:pt>
                <c:pt idx="114">
                  <c:v>30.7</c:v>
                </c:pt>
                <c:pt idx="115">
                  <c:v>31.208333333333332</c:v>
                </c:pt>
                <c:pt idx="116">
                  <c:v>26.558333333333341</c:v>
                </c:pt>
                <c:pt idx="117">
                  <c:v>28.908333333333335</c:v>
                </c:pt>
                <c:pt idx="118">
                  <c:v>29.06666666666667</c:v>
                </c:pt>
                <c:pt idx="120">
                  <c:v>15.433333333333335</c:v>
                </c:pt>
                <c:pt idx="121">
                  <c:v>21.824999999999996</c:v>
                </c:pt>
                <c:pt idx="122">
                  <c:v>23.600000000000005</c:v>
                </c:pt>
                <c:pt idx="123">
                  <c:v>25.808333333333334</c:v>
                </c:pt>
                <c:pt idx="124">
                  <c:v>26.116666666666678</c:v>
                </c:pt>
                <c:pt idx="125">
                  <c:v>24.925000000000004</c:v>
                </c:pt>
                <c:pt idx="126">
                  <c:v>24.325000000000006</c:v>
                </c:pt>
                <c:pt idx="127">
                  <c:v>23.450000000000003</c:v>
                </c:pt>
                <c:pt idx="128">
                  <c:v>18.391666666666669</c:v>
                </c:pt>
                <c:pt idx="130">
                  <c:v>24.683333333333337</c:v>
                </c:pt>
                <c:pt idx="131">
                  <c:v>31.383333333333326</c:v>
                </c:pt>
                <c:pt idx="132">
                  <c:v>30.874999999999996</c:v>
                </c:pt>
                <c:pt idx="133">
                  <c:v>29.624999999999996</c:v>
                </c:pt>
                <c:pt idx="134">
                  <c:v>30.100000000000005</c:v>
                </c:pt>
                <c:pt idx="135">
                  <c:v>27.266666666666666</c:v>
                </c:pt>
                <c:pt idx="136">
                  <c:v>29.049999999999997</c:v>
                </c:pt>
                <c:pt idx="137">
                  <c:v>27.408333333333328</c:v>
                </c:pt>
                <c:pt idx="138">
                  <c:v>24.983333333333341</c:v>
                </c:pt>
                <c:pt idx="140">
                  <c:v>27.733333333333327</c:v>
                </c:pt>
                <c:pt idx="141">
                  <c:v>32.916666666666671</c:v>
                </c:pt>
                <c:pt idx="142">
                  <c:v>30.658333333333339</c:v>
                </c:pt>
                <c:pt idx="143">
                  <c:v>29.941666666666656</c:v>
                </c:pt>
                <c:pt idx="144">
                  <c:v>31.850000000000012</c:v>
                </c:pt>
                <c:pt idx="145">
                  <c:v>30.958333333333332</c:v>
                </c:pt>
                <c:pt idx="146">
                  <c:v>29.283333333333335</c:v>
                </c:pt>
                <c:pt idx="147">
                  <c:v>26.533333333333331</c:v>
                </c:pt>
                <c:pt idx="148">
                  <c:v>28.599999999999998</c:v>
                </c:pt>
                <c:pt idx="150">
                  <c:v>23.333333333333339</c:v>
                </c:pt>
                <c:pt idx="151">
                  <c:v>29.775000000000006</c:v>
                </c:pt>
                <c:pt idx="152">
                  <c:v>32.283333333333339</c:v>
                </c:pt>
                <c:pt idx="153">
                  <c:v>27.958333333333329</c:v>
                </c:pt>
                <c:pt idx="154">
                  <c:v>26.650000000000002</c:v>
                </c:pt>
                <c:pt idx="155">
                  <c:v>27.616666666666674</c:v>
                </c:pt>
                <c:pt idx="156">
                  <c:v>26.091666666666658</c:v>
                </c:pt>
                <c:pt idx="157">
                  <c:v>27.033333333333331</c:v>
                </c:pt>
                <c:pt idx="158">
                  <c:v>28.541666666666661</c:v>
                </c:pt>
                <c:pt idx="160">
                  <c:v>25.925000000000004</c:v>
                </c:pt>
                <c:pt idx="161">
                  <c:v>33.375</c:v>
                </c:pt>
                <c:pt idx="162">
                  <c:v>30.991666666666667</c:v>
                </c:pt>
                <c:pt idx="163">
                  <c:v>35.341666666666669</c:v>
                </c:pt>
                <c:pt idx="164">
                  <c:v>35.675000000000004</c:v>
                </c:pt>
                <c:pt idx="165">
                  <c:v>32.60833333333332</c:v>
                </c:pt>
                <c:pt idx="166">
                  <c:v>33.875000000000007</c:v>
                </c:pt>
                <c:pt idx="167">
                  <c:v>30.716666666666665</c:v>
                </c:pt>
                <c:pt idx="168">
                  <c:v>31.2</c:v>
                </c:pt>
                <c:pt idx="170">
                  <c:v>24.524999999999999</c:v>
                </c:pt>
                <c:pt idx="171">
                  <c:v>27.008333333333333</c:v>
                </c:pt>
                <c:pt idx="172">
                  <c:v>27.666666666666668</c:v>
                </c:pt>
                <c:pt idx="173">
                  <c:v>28.116666666666674</c:v>
                </c:pt>
                <c:pt idx="174">
                  <c:v>30.266666666666659</c:v>
                </c:pt>
                <c:pt idx="175">
                  <c:v>31.975000000000005</c:v>
                </c:pt>
                <c:pt idx="176">
                  <c:v>26.450000000000003</c:v>
                </c:pt>
                <c:pt idx="177">
                  <c:v>28.875000000000011</c:v>
                </c:pt>
                <c:pt idx="178">
                  <c:v>26.61666666666666</c:v>
                </c:pt>
                <c:pt idx="180">
                  <c:v>33.775000000000006</c:v>
                </c:pt>
                <c:pt idx="181">
                  <c:v>34.341666666666661</c:v>
                </c:pt>
                <c:pt idx="182">
                  <c:v>34.29999999999999</c:v>
                </c:pt>
                <c:pt idx="183">
                  <c:v>31.70833333333335</c:v>
                </c:pt>
                <c:pt idx="184">
                  <c:v>33.600000000000009</c:v>
                </c:pt>
                <c:pt idx="185">
                  <c:v>34.808333333333337</c:v>
                </c:pt>
                <c:pt idx="186">
                  <c:v>32.533333333333331</c:v>
                </c:pt>
                <c:pt idx="187">
                  <c:v>30.091666666666654</c:v>
                </c:pt>
                <c:pt idx="188">
                  <c:v>31.974999999999991</c:v>
                </c:pt>
                <c:pt idx="190">
                  <c:v>30.9</c:v>
                </c:pt>
                <c:pt idx="191">
                  <c:v>31.633333333333329</c:v>
                </c:pt>
                <c:pt idx="192">
                  <c:v>39.058333333333337</c:v>
                </c:pt>
                <c:pt idx="193">
                  <c:v>38.45833333333335</c:v>
                </c:pt>
                <c:pt idx="194">
                  <c:v>36.658333333333346</c:v>
                </c:pt>
                <c:pt idx="195">
                  <c:v>33.708333333333336</c:v>
                </c:pt>
                <c:pt idx="196">
                  <c:v>34.933333333333337</c:v>
                </c:pt>
                <c:pt idx="197">
                  <c:v>36.466666666666669</c:v>
                </c:pt>
                <c:pt idx="198">
                  <c:v>30.024999999999999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7-419E-BAD5-40BD153CFC29}"/>
            </c:ext>
          </c:extLst>
        </c:ser>
        <c:ser>
          <c:idx val="1"/>
          <c:order val="1"/>
          <c:spPr>
            <a:ln w="28575" cmpd="sng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 w="9525" cmpd="sng"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'cond-over ave'!$2:$2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ave'!$B$39:$CB$39</c:f>
              <c:numCache>
                <c:formatCode>General</c:formatCode>
                <c:ptCount val="79"/>
                <c:pt idx="0">
                  <c:v>1.6052631578947367</c:v>
                </c:pt>
                <c:pt idx="1">
                  <c:v>17.096491228070175</c:v>
                </c:pt>
                <c:pt idx="2">
                  <c:v>35.903508771929829</c:v>
                </c:pt>
                <c:pt idx="3">
                  <c:v>33.929824561403507</c:v>
                </c:pt>
                <c:pt idx="4">
                  <c:v>35.18421052631578</c:v>
                </c:pt>
                <c:pt idx="5">
                  <c:v>29.473684210526319</c:v>
                </c:pt>
                <c:pt idx="6">
                  <c:v>33.377192982456144</c:v>
                </c:pt>
                <c:pt idx="7">
                  <c:v>33.605263157894733</c:v>
                </c:pt>
                <c:pt idx="8">
                  <c:v>37.105263157894733</c:v>
                </c:pt>
                <c:pt idx="10">
                  <c:v>28.894736842105257</c:v>
                </c:pt>
                <c:pt idx="11">
                  <c:v>47.122807017543856</c:v>
                </c:pt>
                <c:pt idx="12">
                  <c:v>48.131578947368411</c:v>
                </c:pt>
                <c:pt idx="13">
                  <c:v>44.078947368421048</c:v>
                </c:pt>
                <c:pt idx="14">
                  <c:v>42.508771929824555</c:v>
                </c:pt>
                <c:pt idx="15">
                  <c:v>35.657894736842103</c:v>
                </c:pt>
                <c:pt idx="16">
                  <c:v>38.254385964912281</c:v>
                </c:pt>
                <c:pt idx="17">
                  <c:v>31.815789473684209</c:v>
                </c:pt>
                <c:pt idx="18">
                  <c:v>33.815789473684205</c:v>
                </c:pt>
                <c:pt idx="20">
                  <c:v>35.94736842105263</c:v>
                </c:pt>
                <c:pt idx="21">
                  <c:v>33.885964912280699</c:v>
                </c:pt>
                <c:pt idx="22">
                  <c:v>31.58771929824562</c:v>
                </c:pt>
                <c:pt idx="23">
                  <c:v>26.385964912280702</c:v>
                </c:pt>
                <c:pt idx="24">
                  <c:v>28.078947368421048</c:v>
                </c:pt>
                <c:pt idx="25">
                  <c:v>26.789473684210524</c:v>
                </c:pt>
                <c:pt idx="26">
                  <c:v>21.710526315789469</c:v>
                </c:pt>
                <c:pt idx="27">
                  <c:v>25.98245614035088</c:v>
                </c:pt>
                <c:pt idx="28">
                  <c:v>24.78947368421052</c:v>
                </c:pt>
                <c:pt idx="30">
                  <c:v>31.324561403508778</c:v>
                </c:pt>
                <c:pt idx="31">
                  <c:v>32.061403508771924</c:v>
                </c:pt>
                <c:pt idx="32">
                  <c:v>32.491228070175445</c:v>
                </c:pt>
                <c:pt idx="33">
                  <c:v>28.833333333333332</c:v>
                </c:pt>
                <c:pt idx="34">
                  <c:v>30.973684210526315</c:v>
                </c:pt>
                <c:pt idx="35">
                  <c:v>33.192982456140349</c:v>
                </c:pt>
                <c:pt idx="36">
                  <c:v>28.736842105263154</c:v>
                </c:pt>
                <c:pt idx="37">
                  <c:v>24.412280701754387</c:v>
                </c:pt>
                <c:pt idx="38">
                  <c:v>28.280701754385955</c:v>
                </c:pt>
                <c:pt idx="40">
                  <c:v>36.859649122807006</c:v>
                </c:pt>
                <c:pt idx="41">
                  <c:v>38.412280701754383</c:v>
                </c:pt>
                <c:pt idx="42">
                  <c:v>31.684210526315788</c:v>
                </c:pt>
                <c:pt idx="43">
                  <c:v>30.666666666666671</c:v>
                </c:pt>
                <c:pt idx="44">
                  <c:v>30.289473684210517</c:v>
                </c:pt>
                <c:pt idx="45">
                  <c:v>27.929824561403503</c:v>
                </c:pt>
                <c:pt idx="46">
                  <c:v>26.473684210526315</c:v>
                </c:pt>
                <c:pt idx="47">
                  <c:v>28.280701754385966</c:v>
                </c:pt>
                <c:pt idx="48">
                  <c:v>24.649122807017541</c:v>
                </c:pt>
                <c:pt idx="50">
                  <c:v>34.815789473684212</c:v>
                </c:pt>
                <c:pt idx="51">
                  <c:v>34.938596491228076</c:v>
                </c:pt>
                <c:pt idx="52">
                  <c:v>28.824561403508774</c:v>
                </c:pt>
                <c:pt idx="53">
                  <c:v>29.254385964912284</c:v>
                </c:pt>
                <c:pt idx="54">
                  <c:v>29.561403508771928</c:v>
                </c:pt>
                <c:pt idx="55">
                  <c:v>24.824561403508774</c:v>
                </c:pt>
                <c:pt idx="56">
                  <c:v>27.938596491228058</c:v>
                </c:pt>
                <c:pt idx="57">
                  <c:v>27.271929824561408</c:v>
                </c:pt>
                <c:pt idx="58">
                  <c:v>30.903508771929829</c:v>
                </c:pt>
                <c:pt idx="60">
                  <c:v>33.394736842105267</c:v>
                </c:pt>
                <c:pt idx="61">
                  <c:v>39.543859649122801</c:v>
                </c:pt>
                <c:pt idx="62">
                  <c:v>36.070175438596493</c:v>
                </c:pt>
                <c:pt idx="63">
                  <c:v>31.82456140350877</c:v>
                </c:pt>
                <c:pt idx="64">
                  <c:v>31.447368421052641</c:v>
                </c:pt>
                <c:pt idx="65">
                  <c:v>29.745614035087719</c:v>
                </c:pt>
                <c:pt idx="66">
                  <c:v>27.929824561403503</c:v>
                </c:pt>
                <c:pt idx="67">
                  <c:v>31.114035087719305</c:v>
                </c:pt>
                <c:pt idx="68">
                  <c:v>27.710526315789462</c:v>
                </c:pt>
                <c:pt idx="70">
                  <c:v>38.73684210526315</c:v>
                </c:pt>
                <c:pt idx="71">
                  <c:v>44.043859649122808</c:v>
                </c:pt>
                <c:pt idx="72">
                  <c:v>35.473684210526315</c:v>
                </c:pt>
                <c:pt idx="73">
                  <c:v>35.403508771929829</c:v>
                </c:pt>
                <c:pt idx="74">
                  <c:v>35.324561403508767</c:v>
                </c:pt>
                <c:pt idx="75">
                  <c:v>32.5</c:v>
                </c:pt>
                <c:pt idx="76">
                  <c:v>31.587719298245613</c:v>
                </c:pt>
                <c:pt idx="77">
                  <c:v>29.333333333333332</c:v>
                </c:pt>
                <c:pt idx="78">
                  <c:v>30.561403508771928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7-419E-BAD5-40BD153CFC29}"/>
            </c:ext>
          </c:extLst>
        </c:ser>
        <c:ser>
          <c:idx val="2"/>
          <c:order val="2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cat>
            <c:strRef>
              <c:f>'cond-over ave'!$2:$2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ave'!$B$14:$GR$14</c:f>
              <c:numCache>
                <c:formatCode>General</c:formatCode>
                <c:ptCount val="199"/>
                <c:pt idx="0">
                  <c:v>27.275000000000006</c:v>
                </c:pt>
                <c:pt idx="1">
                  <c:v>21.291666666666671</c:v>
                </c:pt>
                <c:pt idx="2">
                  <c:v>48.150000000000013</c:v>
                </c:pt>
                <c:pt idx="3">
                  <c:v>58.616666666666674</c:v>
                </c:pt>
                <c:pt idx="4">
                  <c:v>65.008333333333326</c:v>
                </c:pt>
                <c:pt idx="5">
                  <c:v>58.425000000000004</c:v>
                </c:pt>
                <c:pt idx="6">
                  <c:v>61.733333333333327</c:v>
                </c:pt>
                <c:pt idx="7">
                  <c:v>68.241666666666674</c:v>
                </c:pt>
                <c:pt idx="8">
                  <c:v>83</c:v>
                </c:pt>
                <c:pt idx="10">
                  <c:v>40.383333333333333</c:v>
                </c:pt>
                <c:pt idx="11">
                  <c:v>78.883333333333326</c:v>
                </c:pt>
                <c:pt idx="12">
                  <c:v>83.583333333333329</c:v>
                </c:pt>
                <c:pt idx="13">
                  <c:v>77.641666666666652</c:v>
                </c:pt>
                <c:pt idx="14">
                  <c:v>81.316666666666677</c:v>
                </c:pt>
                <c:pt idx="15">
                  <c:v>87.133333333333312</c:v>
                </c:pt>
                <c:pt idx="16">
                  <c:v>82.558333333333351</c:v>
                </c:pt>
                <c:pt idx="17">
                  <c:v>86.95</c:v>
                </c:pt>
                <c:pt idx="18">
                  <c:v>74.525000000000006</c:v>
                </c:pt>
                <c:pt idx="20">
                  <c:v>78.091666666666669</c:v>
                </c:pt>
                <c:pt idx="21">
                  <c:v>83.775000000000006</c:v>
                </c:pt>
                <c:pt idx="22">
                  <c:v>81.158333333333317</c:v>
                </c:pt>
                <c:pt idx="23">
                  <c:v>86.350000000000009</c:v>
                </c:pt>
                <c:pt idx="24">
                  <c:v>87.966666666666654</c:v>
                </c:pt>
                <c:pt idx="25">
                  <c:v>86.391666666666694</c:v>
                </c:pt>
                <c:pt idx="26">
                  <c:v>87.15</c:v>
                </c:pt>
                <c:pt idx="27">
                  <c:v>85.86666666666666</c:v>
                </c:pt>
                <c:pt idx="28">
                  <c:v>86.966666666666654</c:v>
                </c:pt>
                <c:pt idx="30">
                  <c:v>86.908333333333346</c:v>
                </c:pt>
                <c:pt idx="31">
                  <c:v>83.474999999999994</c:v>
                </c:pt>
                <c:pt idx="32">
                  <c:v>79.158333333333346</c:v>
                </c:pt>
                <c:pt idx="33">
                  <c:v>83.591666666666654</c:v>
                </c:pt>
                <c:pt idx="34">
                  <c:v>83.90000000000002</c:v>
                </c:pt>
                <c:pt idx="35">
                  <c:v>80.00833333333334</c:v>
                </c:pt>
                <c:pt idx="36">
                  <c:v>81.991666666666646</c:v>
                </c:pt>
                <c:pt idx="37">
                  <c:v>87.308333333333323</c:v>
                </c:pt>
                <c:pt idx="38">
                  <c:v>92.63333333333334</c:v>
                </c:pt>
                <c:pt idx="40">
                  <c:v>90.308333333333337</c:v>
                </c:pt>
                <c:pt idx="41">
                  <c:v>88.716666666666683</c:v>
                </c:pt>
                <c:pt idx="42">
                  <c:v>87.183333333333309</c:v>
                </c:pt>
                <c:pt idx="43">
                  <c:v>82.625000000000028</c:v>
                </c:pt>
                <c:pt idx="44">
                  <c:v>83.925000000000011</c:v>
                </c:pt>
                <c:pt idx="45">
                  <c:v>85.858333333333334</c:v>
                </c:pt>
                <c:pt idx="46">
                  <c:v>86.200000000000017</c:v>
                </c:pt>
                <c:pt idx="47">
                  <c:v>89.050000000000011</c:v>
                </c:pt>
                <c:pt idx="48">
                  <c:v>87.424999999999997</c:v>
                </c:pt>
                <c:pt idx="50">
                  <c:v>88.841666666666654</c:v>
                </c:pt>
                <c:pt idx="51">
                  <c:v>89.383333333333326</c:v>
                </c:pt>
                <c:pt idx="52">
                  <c:v>85.533333333333317</c:v>
                </c:pt>
                <c:pt idx="53">
                  <c:v>84.933333333333337</c:v>
                </c:pt>
                <c:pt idx="54">
                  <c:v>87.74166666666666</c:v>
                </c:pt>
                <c:pt idx="55">
                  <c:v>87.183333333333309</c:v>
                </c:pt>
                <c:pt idx="56">
                  <c:v>86.416666666666657</c:v>
                </c:pt>
                <c:pt idx="57">
                  <c:v>79.925000000000011</c:v>
                </c:pt>
                <c:pt idx="58">
                  <c:v>85.850000000000009</c:v>
                </c:pt>
                <c:pt idx="60">
                  <c:v>93.966666666666654</c:v>
                </c:pt>
                <c:pt idx="61">
                  <c:v>92.05</c:v>
                </c:pt>
                <c:pt idx="62">
                  <c:v>89.3</c:v>
                </c:pt>
                <c:pt idx="63">
                  <c:v>91.658333333333317</c:v>
                </c:pt>
                <c:pt idx="64">
                  <c:v>88.191666666666677</c:v>
                </c:pt>
                <c:pt idx="65">
                  <c:v>90.416666666666671</c:v>
                </c:pt>
                <c:pt idx="66">
                  <c:v>88.033333333333317</c:v>
                </c:pt>
                <c:pt idx="67">
                  <c:v>82.933333333333323</c:v>
                </c:pt>
                <c:pt idx="68">
                  <c:v>85.625</c:v>
                </c:pt>
                <c:pt idx="70">
                  <c:v>93.408333333333303</c:v>
                </c:pt>
                <c:pt idx="71">
                  <c:v>83.608333333333334</c:v>
                </c:pt>
                <c:pt idx="72">
                  <c:v>88.4</c:v>
                </c:pt>
                <c:pt idx="73">
                  <c:v>86.691666666666677</c:v>
                </c:pt>
                <c:pt idx="74">
                  <c:v>82.89166666666668</c:v>
                </c:pt>
                <c:pt idx="75">
                  <c:v>79.833333333333343</c:v>
                </c:pt>
                <c:pt idx="76">
                  <c:v>81.291666666666671</c:v>
                </c:pt>
                <c:pt idx="77">
                  <c:v>86.133333333333312</c:v>
                </c:pt>
                <c:pt idx="78">
                  <c:v>81.624999999999986</c:v>
                </c:pt>
                <c:pt idx="80">
                  <c:v>93.741666666666646</c:v>
                </c:pt>
                <c:pt idx="81">
                  <c:v>92.816666666666663</c:v>
                </c:pt>
                <c:pt idx="82">
                  <c:v>90.308333333333351</c:v>
                </c:pt>
                <c:pt idx="83">
                  <c:v>88.975000000000009</c:v>
                </c:pt>
                <c:pt idx="84">
                  <c:v>84.758333333333326</c:v>
                </c:pt>
                <c:pt idx="85">
                  <c:v>88.233333333333348</c:v>
                </c:pt>
                <c:pt idx="86">
                  <c:v>85.683333333333351</c:v>
                </c:pt>
                <c:pt idx="87">
                  <c:v>85.766666666666652</c:v>
                </c:pt>
                <c:pt idx="88">
                  <c:v>83.7</c:v>
                </c:pt>
                <c:pt idx="90">
                  <c:v>92.23333333333332</c:v>
                </c:pt>
                <c:pt idx="91">
                  <c:v>91.783333333333346</c:v>
                </c:pt>
                <c:pt idx="92">
                  <c:v>89.133333333333326</c:v>
                </c:pt>
                <c:pt idx="93">
                  <c:v>90.074999999999974</c:v>
                </c:pt>
                <c:pt idx="94">
                  <c:v>82.241666666666674</c:v>
                </c:pt>
                <c:pt idx="95">
                  <c:v>84.425000000000011</c:v>
                </c:pt>
                <c:pt idx="96">
                  <c:v>83.133333333333326</c:v>
                </c:pt>
                <c:pt idx="97">
                  <c:v>85.675000000000011</c:v>
                </c:pt>
                <c:pt idx="98">
                  <c:v>88.55</c:v>
                </c:pt>
                <c:pt idx="100">
                  <c:v>94.641666666666652</c:v>
                </c:pt>
                <c:pt idx="101">
                  <c:v>90.50833333333334</c:v>
                </c:pt>
                <c:pt idx="102">
                  <c:v>84.841666666666654</c:v>
                </c:pt>
                <c:pt idx="103">
                  <c:v>89.083333333333314</c:v>
                </c:pt>
                <c:pt idx="104">
                  <c:v>88.258333333333326</c:v>
                </c:pt>
                <c:pt idx="105">
                  <c:v>87.933333333333337</c:v>
                </c:pt>
                <c:pt idx="106">
                  <c:v>84.833333333333329</c:v>
                </c:pt>
                <c:pt idx="107">
                  <c:v>88.683333333333337</c:v>
                </c:pt>
                <c:pt idx="108">
                  <c:v>85.291666666666671</c:v>
                </c:pt>
                <c:pt idx="110">
                  <c:v>94.441666666666663</c:v>
                </c:pt>
                <c:pt idx="111">
                  <c:v>91.525000000000006</c:v>
                </c:pt>
                <c:pt idx="112">
                  <c:v>86.666666666666643</c:v>
                </c:pt>
                <c:pt idx="113">
                  <c:v>90.34999999999998</c:v>
                </c:pt>
                <c:pt idx="114">
                  <c:v>87.800000000000011</c:v>
                </c:pt>
                <c:pt idx="115">
                  <c:v>86.566666666666663</c:v>
                </c:pt>
                <c:pt idx="116">
                  <c:v>82.450000000000017</c:v>
                </c:pt>
                <c:pt idx="117">
                  <c:v>83.916666666666671</c:v>
                </c:pt>
                <c:pt idx="118">
                  <c:v>82.28333333333336</c:v>
                </c:pt>
                <c:pt idx="120">
                  <c:v>92.09166666666664</c:v>
                </c:pt>
                <c:pt idx="121">
                  <c:v>85.208333333333329</c:v>
                </c:pt>
                <c:pt idx="122">
                  <c:v>89.724999999999994</c:v>
                </c:pt>
                <c:pt idx="123">
                  <c:v>90.991666666666688</c:v>
                </c:pt>
                <c:pt idx="124">
                  <c:v>86.433333333333323</c:v>
                </c:pt>
                <c:pt idx="125">
                  <c:v>83.249999999999986</c:v>
                </c:pt>
                <c:pt idx="126">
                  <c:v>84.883333333333326</c:v>
                </c:pt>
                <c:pt idx="127">
                  <c:v>87.133333333333312</c:v>
                </c:pt>
                <c:pt idx="128">
                  <c:v>82.65</c:v>
                </c:pt>
                <c:pt idx="130">
                  <c:v>92.033333333333317</c:v>
                </c:pt>
                <c:pt idx="131">
                  <c:v>94.924999999999997</c:v>
                </c:pt>
                <c:pt idx="132">
                  <c:v>90.424999999999983</c:v>
                </c:pt>
                <c:pt idx="133">
                  <c:v>92.5</c:v>
                </c:pt>
                <c:pt idx="134">
                  <c:v>92.124999999999957</c:v>
                </c:pt>
                <c:pt idx="135">
                  <c:v>90.149999999999991</c:v>
                </c:pt>
                <c:pt idx="136">
                  <c:v>85.808333333333351</c:v>
                </c:pt>
                <c:pt idx="137">
                  <c:v>86.716666666666654</c:v>
                </c:pt>
                <c:pt idx="138">
                  <c:v>83.35833333333332</c:v>
                </c:pt>
                <c:pt idx="140">
                  <c:v>93.824999999999974</c:v>
                </c:pt>
                <c:pt idx="141">
                  <c:v>92.933333333333323</c:v>
                </c:pt>
                <c:pt idx="142">
                  <c:v>91.05</c:v>
                </c:pt>
                <c:pt idx="143">
                  <c:v>89.833333333333314</c:v>
                </c:pt>
                <c:pt idx="144">
                  <c:v>88.166666666666657</c:v>
                </c:pt>
                <c:pt idx="145">
                  <c:v>88.324999999999974</c:v>
                </c:pt>
                <c:pt idx="146">
                  <c:v>86.36666666666666</c:v>
                </c:pt>
                <c:pt idx="147">
                  <c:v>84.974999999999994</c:v>
                </c:pt>
                <c:pt idx="148">
                  <c:v>88.016666666666666</c:v>
                </c:pt>
                <c:pt idx="150">
                  <c:v>93.73333333333332</c:v>
                </c:pt>
                <c:pt idx="151">
                  <c:v>91.575000000000017</c:v>
                </c:pt>
                <c:pt idx="152">
                  <c:v>90.77500000000002</c:v>
                </c:pt>
                <c:pt idx="153">
                  <c:v>89.758333333333368</c:v>
                </c:pt>
                <c:pt idx="154">
                  <c:v>86.583333333333343</c:v>
                </c:pt>
                <c:pt idx="155">
                  <c:v>85.758333333333354</c:v>
                </c:pt>
                <c:pt idx="156">
                  <c:v>84.124999999999972</c:v>
                </c:pt>
                <c:pt idx="157">
                  <c:v>84.324999999999989</c:v>
                </c:pt>
                <c:pt idx="158">
                  <c:v>82.500000000000028</c:v>
                </c:pt>
                <c:pt idx="160">
                  <c:v>93.125</c:v>
                </c:pt>
                <c:pt idx="161">
                  <c:v>90.724999999999994</c:v>
                </c:pt>
                <c:pt idx="162">
                  <c:v>89.116666666666688</c:v>
                </c:pt>
                <c:pt idx="163">
                  <c:v>90.033333333333331</c:v>
                </c:pt>
                <c:pt idx="164">
                  <c:v>90.183333333333337</c:v>
                </c:pt>
                <c:pt idx="165">
                  <c:v>90</c:v>
                </c:pt>
                <c:pt idx="166">
                  <c:v>89.49166666666666</c:v>
                </c:pt>
                <c:pt idx="167">
                  <c:v>88.175000000000011</c:v>
                </c:pt>
                <c:pt idx="168">
                  <c:v>87.958333333333329</c:v>
                </c:pt>
                <c:pt idx="170">
                  <c:v>93.85</c:v>
                </c:pt>
                <c:pt idx="171">
                  <c:v>94.075000000000003</c:v>
                </c:pt>
                <c:pt idx="172">
                  <c:v>87.525000000000006</c:v>
                </c:pt>
                <c:pt idx="173">
                  <c:v>86.708333333333329</c:v>
                </c:pt>
                <c:pt idx="174">
                  <c:v>88.575000000000003</c:v>
                </c:pt>
                <c:pt idx="175">
                  <c:v>86.825000000000003</c:v>
                </c:pt>
                <c:pt idx="176">
                  <c:v>80.824999999999989</c:v>
                </c:pt>
                <c:pt idx="177">
                  <c:v>85.174999999999983</c:v>
                </c:pt>
                <c:pt idx="178">
                  <c:v>86.841666666666669</c:v>
                </c:pt>
                <c:pt idx="180">
                  <c:v>93.02500000000002</c:v>
                </c:pt>
                <c:pt idx="181">
                  <c:v>90.100000000000023</c:v>
                </c:pt>
                <c:pt idx="182">
                  <c:v>91.208333333333343</c:v>
                </c:pt>
                <c:pt idx="183">
                  <c:v>88.091666666666669</c:v>
                </c:pt>
                <c:pt idx="184">
                  <c:v>89.666666666666686</c:v>
                </c:pt>
                <c:pt idx="185">
                  <c:v>88.575000000000003</c:v>
                </c:pt>
                <c:pt idx="186">
                  <c:v>85.65000000000002</c:v>
                </c:pt>
                <c:pt idx="187">
                  <c:v>86.791666666666671</c:v>
                </c:pt>
                <c:pt idx="188">
                  <c:v>82.841666666666669</c:v>
                </c:pt>
                <c:pt idx="190">
                  <c:v>93.674999999999997</c:v>
                </c:pt>
                <c:pt idx="191">
                  <c:v>90.733333333333348</c:v>
                </c:pt>
                <c:pt idx="192">
                  <c:v>93.583333333333329</c:v>
                </c:pt>
                <c:pt idx="193">
                  <c:v>89.899999999999991</c:v>
                </c:pt>
                <c:pt idx="194">
                  <c:v>88.358333333333334</c:v>
                </c:pt>
                <c:pt idx="195">
                  <c:v>89.183333333333337</c:v>
                </c:pt>
                <c:pt idx="196">
                  <c:v>87.066666666666663</c:v>
                </c:pt>
                <c:pt idx="197">
                  <c:v>85.975000000000023</c:v>
                </c:pt>
                <c:pt idx="198">
                  <c:v>88.158333333333331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7-419E-BAD5-40BD153CFC29}"/>
            </c:ext>
          </c:extLst>
        </c:ser>
        <c:ser>
          <c:idx val="3"/>
          <c:order val="3"/>
          <c:spPr>
            <a:ln w="28575" cmpd="sng"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1"/>
                </a:solidFill>
              </a:ln>
            </c:spPr>
          </c:marker>
          <c:cat>
            <c:strRef>
              <c:f>'cond-over ave'!$2:$2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ave'!$B$52:$CB$52</c:f>
              <c:numCache>
                <c:formatCode>General</c:formatCode>
                <c:ptCount val="79"/>
                <c:pt idx="0">
                  <c:v>20.771929824561404</c:v>
                </c:pt>
                <c:pt idx="1">
                  <c:v>19.798245614035086</c:v>
                </c:pt>
                <c:pt idx="2">
                  <c:v>47.535087719298261</c:v>
                </c:pt>
                <c:pt idx="3">
                  <c:v>59.561403508771924</c:v>
                </c:pt>
                <c:pt idx="4">
                  <c:v>47.5</c:v>
                </c:pt>
                <c:pt idx="5">
                  <c:v>54.122807017543863</c:v>
                </c:pt>
                <c:pt idx="6">
                  <c:v>58.228070175438582</c:v>
                </c:pt>
                <c:pt idx="7">
                  <c:v>65.403508771929836</c:v>
                </c:pt>
                <c:pt idx="8">
                  <c:v>65.21052631578948</c:v>
                </c:pt>
                <c:pt idx="10">
                  <c:v>33.429824561403521</c:v>
                </c:pt>
                <c:pt idx="11">
                  <c:v>64.412280701754383</c:v>
                </c:pt>
                <c:pt idx="12">
                  <c:v>83.631578947368411</c:v>
                </c:pt>
                <c:pt idx="13">
                  <c:v>81.280701754385959</c:v>
                </c:pt>
                <c:pt idx="14">
                  <c:v>79.868421052631575</c:v>
                </c:pt>
                <c:pt idx="15">
                  <c:v>75.807017543859644</c:v>
                </c:pt>
                <c:pt idx="16">
                  <c:v>75.649122807017548</c:v>
                </c:pt>
                <c:pt idx="17">
                  <c:v>74.508771929824576</c:v>
                </c:pt>
                <c:pt idx="18">
                  <c:v>84.122807017543863</c:v>
                </c:pt>
                <c:pt idx="20">
                  <c:v>69.526315789473657</c:v>
                </c:pt>
                <c:pt idx="21">
                  <c:v>74.070175438596493</c:v>
                </c:pt>
                <c:pt idx="22">
                  <c:v>73.298245614035082</c:v>
                </c:pt>
                <c:pt idx="23">
                  <c:v>70.184210526315795</c:v>
                </c:pt>
                <c:pt idx="24">
                  <c:v>74.491228070175453</c:v>
                </c:pt>
                <c:pt idx="25">
                  <c:v>73.219298245614027</c:v>
                </c:pt>
                <c:pt idx="26">
                  <c:v>64.789473684210506</c:v>
                </c:pt>
                <c:pt idx="27">
                  <c:v>74.499999999999972</c:v>
                </c:pt>
                <c:pt idx="28">
                  <c:v>79.245614035087726</c:v>
                </c:pt>
                <c:pt idx="30">
                  <c:v>78.649122807017534</c:v>
                </c:pt>
                <c:pt idx="31">
                  <c:v>80.131578947368425</c:v>
                </c:pt>
                <c:pt idx="32">
                  <c:v>86.78947368421052</c:v>
                </c:pt>
                <c:pt idx="33">
                  <c:v>83.912280701754398</c:v>
                </c:pt>
                <c:pt idx="34">
                  <c:v>85.096491228070178</c:v>
                </c:pt>
                <c:pt idx="35">
                  <c:v>86.771929824561397</c:v>
                </c:pt>
                <c:pt idx="36">
                  <c:v>81.657894736842124</c:v>
                </c:pt>
                <c:pt idx="37">
                  <c:v>77.307017543859644</c:v>
                </c:pt>
                <c:pt idx="38">
                  <c:v>84.728070175438603</c:v>
                </c:pt>
                <c:pt idx="40">
                  <c:v>92.5</c:v>
                </c:pt>
                <c:pt idx="41">
                  <c:v>92.096491228070164</c:v>
                </c:pt>
                <c:pt idx="42">
                  <c:v>85.008771929824562</c:v>
                </c:pt>
                <c:pt idx="43">
                  <c:v>83.745614035087712</c:v>
                </c:pt>
                <c:pt idx="44">
                  <c:v>86.324561403508795</c:v>
                </c:pt>
                <c:pt idx="45">
                  <c:v>83.34210526315789</c:v>
                </c:pt>
                <c:pt idx="46">
                  <c:v>85.447368421052644</c:v>
                </c:pt>
                <c:pt idx="47">
                  <c:v>86.991228070175438</c:v>
                </c:pt>
                <c:pt idx="48">
                  <c:v>78.50877192982459</c:v>
                </c:pt>
                <c:pt idx="50">
                  <c:v>90.736842105263165</c:v>
                </c:pt>
                <c:pt idx="51">
                  <c:v>90.877192982456151</c:v>
                </c:pt>
                <c:pt idx="52">
                  <c:v>83.517543859649138</c:v>
                </c:pt>
                <c:pt idx="53">
                  <c:v>82.166666666666686</c:v>
                </c:pt>
                <c:pt idx="54">
                  <c:v>85.868421052631589</c:v>
                </c:pt>
                <c:pt idx="55">
                  <c:v>84.824561403508767</c:v>
                </c:pt>
                <c:pt idx="56">
                  <c:v>74.964912280701753</c:v>
                </c:pt>
                <c:pt idx="57">
                  <c:v>86.877192982456137</c:v>
                </c:pt>
                <c:pt idx="58">
                  <c:v>86.675438596491205</c:v>
                </c:pt>
                <c:pt idx="60">
                  <c:v>90.517543859649123</c:v>
                </c:pt>
                <c:pt idx="61">
                  <c:v>87.508771929824576</c:v>
                </c:pt>
                <c:pt idx="62">
                  <c:v>88.035087719298247</c:v>
                </c:pt>
                <c:pt idx="63">
                  <c:v>87.114035087719287</c:v>
                </c:pt>
                <c:pt idx="64">
                  <c:v>88.166666666666657</c:v>
                </c:pt>
                <c:pt idx="65">
                  <c:v>78.868421052631589</c:v>
                </c:pt>
                <c:pt idx="66">
                  <c:v>82.561403508771917</c:v>
                </c:pt>
                <c:pt idx="67">
                  <c:v>84.175438596491219</c:v>
                </c:pt>
                <c:pt idx="68">
                  <c:v>89.535087719298247</c:v>
                </c:pt>
                <c:pt idx="70">
                  <c:v>93.868421052631561</c:v>
                </c:pt>
                <c:pt idx="71">
                  <c:v>90.622807017543863</c:v>
                </c:pt>
                <c:pt idx="72">
                  <c:v>90.10526315789474</c:v>
                </c:pt>
                <c:pt idx="73">
                  <c:v>86.903508771929822</c:v>
                </c:pt>
                <c:pt idx="74">
                  <c:v>89.192982456140328</c:v>
                </c:pt>
                <c:pt idx="75">
                  <c:v>90.657894736842124</c:v>
                </c:pt>
                <c:pt idx="76">
                  <c:v>87.973684210526315</c:v>
                </c:pt>
                <c:pt idx="77">
                  <c:v>86.710526315789465</c:v>
                </c:pt>
                <c:pt idx="78">
                  <c:v>86.008771929824562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880064"/>
        <c:axId val="-87878016"/>
      </c:lineChart>
      <c:lineChart>
        <c:grouping val="standard"/>
        <c:varyColors val="0"/>
        <c:ser>
          <c:idx val="4"/>
          <c:order val="4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val>
            <c:numRef>
              <c:f>'cond-over ave'!$B$27:$GR$27</c:f>
              <c:numCache>
                <c:formatCode>General</c:formatCode>
                <c:ptCount val="199"/>
                <c:pt idx="0">
                  <c:v>23.175000000000001</c:v>
                </c:pt>
                <c:pt idx="1">
                  <c:v>13.25</c:v>
                </c:pt>
                <c:pt idx="2">
                  <c:v>2.2250000000000001</c:v>
                </c:pt>
                <c:pt idx="3">
                  <c:v>1.25</c:v>
                </c:pt>
                <c:pt idx="4">
                  <c:v>2</c:v>
                </c:pt>
                <c:pt idx="5">
                  <c:v>3.0249999999999999</c:v>
                </c:pt>
                <c:pt idx="6">
                  <c:v>4.6500000000000004</c:v>
                </c:pt>
                <c:pt idx="7">
                  <c:v>3.35</c:v>
                </c:pt>
                <c:pt idx="8">
                  <c:v>2.1</c:v>
                </c:pt>
                <c:pt idx="10">
                  <c:v>18.475000000000001</c:v>
                </c:pt>
                <c:pt idx="11">
                  <c:v>2.25</c:v>
                </c:pt>
                <c:pt idx="12">
                  <c:v>1.45</c:v>
                </c:pt>
                <c:pt idx="13">
                  <c:v>2.625</c:v>
                </c:pt>
                <c:pt idx="14">
                  <c:v>2.3250000000000002</c:v>
                </c:pt>
                <c:pt idx="15">
                  <c:v>3.55</c:v>
                </c:pt>
                <c:pt idx="16">
                  <c:v>4.0750000000000002</c:v>
                </c:pt>
                <c:pt idx="17">
                  <c:v>3.6</c:v>
                </c:pt>
                <c:pt idx="18">
                  <c:v>5.8250000000000002</c:v>
                </c:pt>
                <c:pt idx="20">
                  <c:v>7.8250000000000002</c:v>
                </c:pt>
                <c:pt idx="21">
                  <c:v>4.4249999999999998</c:v>
                </c:pt>
                <c:pt idx="22">
                  <c:v>4.0750000000000002</c:v>
                </c:pt>
                <c:pt idx="23">
                  <c:v>3.4750000000000001</c:v>
                </c:pt>
                <c:pt idx="24">
                  <c:v>4.125</c:v>
                </c:pt>
                <c:pt idx="25">
                  <c:v>5.55</c:v>
                </c:pt>
                <c:pt idx="26">
                  <c:v>4.8250000000000002</c:v>
                </c:pt>
                <c:pt idx="27">
                  <c:v>5.875</c:v>
                </c:pt>
                <c:pt idx="28">
                  <c:v>5.0250000000000004</c:v>
                </c:pt>
                <c:pt idx="30">
                  <c:v>7.85</c:v>
                </c:pt>
                <c:pt idx="31">
                  <c:v>3.85</c:v>
                </c:pt>
                <c:pt idx="32">
                  <c:v>5.5750000000000002</c:v>
                </c:pt>
                <c:pt idx="33">
                  <c:v>5.8</c:v>
                </c:pt>
                <c:pt idx="34">
                  <c:v>7.6749999999999998</c:v>
                </c:pt>
                <c:pt idx="35">
                  <c:v>9.5</c:v>
                </c:pt>
                <c:pt idx="36">
                  <c:v>6.75</c:v>
                </c:pt>
                <c:pt idx="37">
                  <c:v>6</c:v>
                </c:pt>
                <c:pt idx="38">
                  <c:v>6.45</c:v>
                </c:pt>
                <c:pt idx="40">
                  <c:v>6.875</c:v>
                </c:pt>
                <c:pt idx="41">
                  <c:v>5.3</c:v>
                </c:pt>
                <c:pt idx="42">
                  <c:v>7.0750000000000002</c:v>
                </c:pt>
                <c:pt idx="43">
                  <c:v>9.9250000000000007</c:v>
                </c:pt>
                <c:pt idx="44">
                  <c:v>10</c:v>
                </c:pt>
                <c:pt idx="45">
                  <c:v>10.199999999999999</c:v>
                </c:pt>
                <c:pt idx="46">
                  <c:v>9.4</c:v>
                </c:pt>
                <c:pt idx="47">
                  <c:v>8.6999999999999993</c:v>
                </c:pt>
                <c:pt idx="48">
                  <c:v>9.7249999999999996</c:v>
                </c:pt>
                <c:pt idx="50">
                  <c:v>9.25</c:v>
                </c:pt>
                <c:pt idx="51">
                  <c:v>6.55</c:v>
                </c:pt>
                <c:pt idx="52">
                  <c:v>7.625</c:v>
                </c:pt>
                <c:pt idx="53">
                  <c:v>8.5500000000000007</c:v>
                </c:pt>
                <c:pt idx="54">
                  <c:v>10.199999999999999</c:v>
                </c:pt>
                <c:pt idx="55">
                  <c:v>11.175000000000001</c:v>
                </c:pt>
                <c:pt idx="56">
                  <c:v>10.975</c:v>
                </c:pt>
                <c:pt idx="57">
                  <c:v>11.15</c:v>
                </c:pt>
                <c:pt idx="58">
                  <c:v>10.025</c:v>
                </c:pt>
                <c:pt idx="60">
                  <c:v>9.2249999999999996</c:v>
                </c:pt>
                <c:pt idx="61">
                  <c:v>6.7</c:v>
                </c:pt>
                <c:pt idx="62">
                  <c:v>9.9499999999999993</c:v>
                </c:pt>
                <c:pt idx="63">
                  <c:v>10.425000000000001</c:v>
                </c:pt>
                <c:pt idx="64">
                  <c:v>9.5500000000000007</c:v>
                </c:pt>
                <c:pt idx="65">
                  <c:v>10.574999999999999</c:v>
                </c:pt>
                <c:pt idx="66">
                  <c:v>12.1</c:v>
                </c:pt>
                <c:pt idx="67">
                  <c:v>11</c:v>
                </c:pt>
                <c:pt idx="68">
                  <c:v>10.125</c:v>
                </c:pt>
                <c:pt idx="70">
                  <c:v>12.85</c:v>
                </c:pt>
                <c:pt idx="71">
                  <c:v>10.35</c:v>
                </c:pt>
                <c:pt idx="72">
                  <c:v>11.925000000000001</c:v>
                </c:pt>
                <c:pt idx="73">
                  <c:v>10.824999999999999</c:v>
                </c:pt>
                <c:pt idx="74">
                  <c:v>12.025</c:v>
                </c:pt>
                <c:pt idx="75">
                  <c:v>12.75</c:v>
                </c:pt>
                <c:pt idx="76">
                  <c:v>12.95</c:v>
                </c:pt>
                <c:pt idx="77">
                  <c:v>11.9</c:v>
                </c:pt>
                <c:pt idx="78">
                  <c:v>12.875</c:v>
                </c:pt>
                <c:pt idx="80">
                  <c:v>11.675000000000001</c:v>
                </c:pt>
                <c:pt idx="81">
                  <c:v>9.0749999999999993</c:v>
                </c:pt>
                <c:pt idx="82">
                  <c:v>12.125</c:v>
                </c:pt>
                <c:pt idx="83">
                  <c:v>11.1</c:v>
                </c:pt>
                <c:pt idx="84">
                  <c:v>10.324999999999999</c:v>
                </c:pt>
                <c:pt idx="85">
                  <c:v>11.675000000000001</c:v>
                </c:pt>
                <c:pt idx="86">
                  <c:v>12.125</c:v>
                </c:pt>
                <c:pt idx="87">
                  <c:v>12.574999999999999</c:v>
                </c:pt>
                <c:pt idx="88">
                  <c:v>11.725</c:v>
                </c:pt>
                <c:pt idx="90">
                  <c:v>13.8</c:v>
                </c:pt>
                <c:pt idx="91">
                  <c:v>11.55</c:v>
                </c:pt>
                <c:pt idx="92">
                  <c:v>14.1</c:v>
                </c:pt>
                <c:pt idx="93">
                  <c:v>14.4</c:v>
                </c:pt>
                <c:pt idx="94">
                  <c:v>13.35</c:v>
                </c:pt>
                <c:pt idx="95">
                  <c:v>13.025</c:v>
                </c:pt>
                <c:pt idx="96">
                  <c:v>12.625</c:v>
                </c:pt>
                <c:pt idx="97">
                  <c:v>11.55</c:v>
                </c:pt>
                <c:pt idx="98">
                  <c:v>14.525</c:v>
                </c:pt>
                <c:pt idx="100">
                  <c:v>14.7</c:v>
                </c:pt>
                <c:pt idx="101">
                  <c:v>12.3</c:v>
                </c:pt>
                <c:pt idx="102">
                  <c:v>13.225</c:v>
                </c:pt>
                <c:pt idx="103">
                  <c:v>13.375</c:v>
                </c:pt>
                <c:pt idx="104">
                  <c:v>12.775</c:v>
                </c:pt>
                <c:pt idx="105">
                  <c:v>12.175000000000001</c:v>
                </c:pt>
                <c:pt idx="106">
                  <c:v>13.75</c:v>
                </c:pt>
                <c:pt idx="107">
                  <c:v>13.225</c:v>
                </c:pt>
                <c:pt idx="108">
                  <c:v>12.9</c:v>
                </c:pt>
                <c:pt idx="110">
                  <c:v>12.25</c:v>
                </c:pt>
                <c:pt idx="111">
                  <c:v>10.275</c:v>
                </c:pt>
                <c:pt idx="112">
                  <c:v>11.75</c:v>
                </c:pt>
                <c:pt idx="113">
                  <c:v>12.775</c:v>
                </c:pt>
                <c:pt idx="114">
                  <c:v>12.95</c:v>
                </c:pt>
                <c:pt idx="115">
                  <c:v>11.95</c:v>
                </c:pt>
                <c:pt idx="116">
                  <c:v>12.675000000000001</c:v>
                </c:pt>
                <c:pt idx="117">
                  <c:v>12.4</c:v>
                </c:pt>
                <c:pt idx="118">
                  <c:v>12.175000000000001</c:v>
                </c:pt>
                <c:pt idx="120">
                  <c:v>14.9</c:v>
                </c:pt>
                <c:pt idx="121">
                  <c:v>13</c:v>
                </c:pt>
                <c:pt idx="122">
                  <c:v>14.2</c:v>
                </c:pt>
                <c:pt idx="123">
                  <c:v>13.225</c:v>
                </c:pt>
                <c:pt idx="124">
                  <c:v>12.225</c:v>
                </c:pt>
                <c:pt idx="125">
                  <c:v>11.525</c:v>
                </c:pt>
                <c:pt idx="126">
                  <c:v>10.95</c:v>
                </c:pt>
                <c:pt idx="127">
                  <c:v>12.225</c:v>
                </c:pt>
                <c:pt idx="128">
                  <c:v>10.85</c:v>
                </c:pt>
                <c:pt idx="130">
                  <c:v>13.6</c:v>
                </c:pt>
                <c:pt idx="131">
                  <c:v>11.975</c:v>
                </c:pt>
                <c:pt idx="132">
                  <c:v>11.775</c:v>
                </c:pt>
                <c:pt idx="133">
                  <c:v>11.574999999999999</c:v>
                </c:pt>
                <c:pt idx="134">
                  <c:v>10.525</c:v>
                </c:pt>
                <c:pt idx="135">
                  <c:v>12.125</c:v>
                </c:pt>
                <c:pt idx="136">
                  <c:v>13.125</c:v>
                </c:pt>
                <c:pt idx="137">
                  <c:v>12.275</c:v>
                </c:pt>
                <c:pt idx="138">
                  <c:v>13.824999999999999</c:v>
                </c:pt>
                <c:pt idx="140">
                  <c:v>12.65</c:v>
                </c:pt>
                <c:pt idx="141">
                  <c:v>10.25</c:v>
                </c:pt>
                <c:pt idx="142">
                  <c:v>12.425000000000001</c:v>
                </c:pt>
                <c:pt idx="143">
                  <c:v>12.9</c:v>
                </c:pt>
                <c:pt idx="144">
                  <c:v>11.6</c:v>
                </c:pt>
                <c:pt idx="145">
                  <c:v>11.9</c:v>
                </c:pt>
                <c:pt idx="146">
                  <c:v>13.05</c:v>
                </c:pt>
                <c:pt idx="147">
                  <c:v>13.074999999999999</c:v>
                </c:pt>
                <c:pt idx="148">
                  <c:v>12.2</c:v>
                </c:pt>
                <c:pt idx="150">
                  <c:v>15.65</c:v>
                </c:pt>
                <c:pt idx="151">
                  <c:v>12.875</c:v>
                </c:pt>
                <c:pt idx="152">
                  <c:v>12.375</c:v>
                </c:pt>
                <c:pt idx="153">
                  <c:v>14.15</c:v>
                </c:pt>
                <c:pt idx="154">
                  <c:v>10.55</c:v>
                </c:pt>
                <c:pt idx="155">
                  <c:v>12.025</c:v>
                </c:pt>
                <c:pt idx="156">
                  <c:v>10.75</c:v>
                </c:pt>
                <c:pt idx="157">
                  <c:v>11.725</c:v>
                </c:pt>
                <c:pt idx="158">
                  <c:v>12.4</c:v>
                </c:pt>
                <c:pt idx="160">
                  <c:v>15</c:v>
                </c:pt>
                <c:pt idx="161">
                  <c:v>11.675000000000001</c:v>
                </c:pt>
                <c:pt idx="162">
                  <c:v>12.85</c:v>
                </c:pt>
                <c:pt idx="163">
                  <c:v>12.4</c:v>
                </c:pt>
                <c:pt idx="164">
                  <c:v>11.15</c:v>
                </c:pt>
                <c:pt idx="165">
                  <c:v>10.625</c:v>
                </c:pt>
                <c:pt idx="166">
                  <c:v>12.65</c:v>
                </c:pt>
                <c:pt idx="167">
                  <c:v>9.8249999999999993</c:v>
                </c:pt>
                <c:pt idx="168">
                  <c:v>10.074999999999999</c:v>
                </c:pt>
                <c:pt idx="170">
                  <c:v>16.225000000000001</c:v>
                </c:pt>
                <c:pt idx="171">
                  <c:v>13.3</c:v>
                </c:pt>
                <c:pt idx="172">
                  <c:v>15.2</c:v>
                </c:pt>
                <c:pt idx="173">
                  <c:v>13.85</c:v>
                </c:pt>
                <c:pt idx="174">
                  <c:v>12.7</c:v>
                </c:pt>
                <c:pt idx="175">
                  <c:v>14.85</c:v>
                </c:pt>
                <c:pt idx="176">
                  <c:v>12.125</c:v>
                </c:pt>
                <c:pt idx="177">
                  <c:v>10.425000000000001</c:v>
                </c:pt>
                <c:pt idx="178">
                  <c:v>10.225</c:v>
                </c:pt>
                <c:pt idx="180">
                  <c:v>13.625</c:v>
                </c:pt>
                <c:pt idx="181">
                  <c:v>13.05</c:v>
                </c:pt>
                <c:pt idx="182">
                  <c:v>13.324999999999999</c:v>
                </c:pt>
                <c:pt idx="183">
                  <c:v>14.25</c:v>
                </c:pt>
                <c:pt idx="184">
                  <c:v>12.475</c:v>
                </c:pt>
                <c:pt idx="185">
                  <c:v>11.625</c:v>
                </c:pt>
                <c:pt idx="186">
                  <c:v>11.65</c:v>
                </c:pt>
                <c:pt idx="187">
                  <c:v>10.625</c:v>
                </c:pt>
                <c:pt idx="188">
                  <c:v>11.35</c:v>
                </c:pt>
                <c:pt idx="190">
                  <c:v>15.7</c:v>
                </c:pt>
                <c:pt idx="191">
                  <c:v>11.3</c:v>
                </c:pt>
                <c:pt idx="192">
                  <c:v>11.75</c:v>
                </c:pt>
                <c:pt idx="193">
                  <c:v>10.574999999999999</c:v>
                </c:pt>
                <c:pt idx="194">
                  <c:v>11.25</c:v>
                </c:pt>
                <c:pt idx="195">
                  <c:v>12.375</c:v>
                </c:pt>
                <c:pt idx="196">
                  <c:v>10.125</c:v>
                </c:pt>
                <c:pt idx="197">
                  <c:v>9.4</c:v>
                </c:pt>
                <c:pt idx="198">
                  <c:v>8.5749999999999993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7-419E-BAD5-40BD153CFC29}"/>
            </c:ext>
          </c:extLst>
        </c:ser>
        <c:ser>
          <c:idx val="5"/>
          <c:order val="5"/>
          <c:spPr>
            <a:ln w="28575" cmpd="sng">
              <a:solidFill>
                <a:schemeClr val="accent3"/>
              </a:solidFill>
            </a:ln>
          </c:spPr>
          <c:marker>
            <c:symbol val="dash"/>
            <c:size val="5"/>
            <c:spPr>
              <a:ln>
                <a:solidFill>
                  <a:schemeClr val="accent3"/>
                </a:solidFill>
              </a:ln>
            </c:spPr>
          </c:marker>
          <c:val>
            <c:numRef>
              <c:f>'cond-over ave'!$B$71:$CB$71</c:f>
              <c:numCache>
                <c:formatCode>General</c:formatCode>
                <c:ptCount val="79"/>
                <c:pt idx="0">
                  <c:v>21.421052631578949</c:v>
                </c:pt>
                <c:pt idx="1">
                  <c:v>14.210526315789474</c:v>
                </c:pt>
                <c:pt idx="2">
                  <c:v>1.631578947368421</c:v>
                </c:pt>
                <c:pt idx="3" formatCode="0.0">
                  <c:v>3.6578947368421053</c:v>
                </c:pt>
                <c:pt idx="4" formatCode="0.0">
                  <c:v>3.9210526315789473</c:v>
                </c:pt>
                <c:pt idx="5" formatCode="0.0">
                  <c:v>5.6315789473684212</c:v>
                </c:pt>
                <c:pt idx="6" formatCode="0.0">
                  <c:v>5.6315789473684212</c:v>
                </c:pt>
                <c:pt idx="7" formatCode="0.0">
                  <c:v>3.8157894736842106</c:v>
                </c:pt>
                <c:pt idx="8" formatCode="0.0">
                  <c:v>4.3684210526315788</c:v>
                </c:pt>
                <c:pt idx="10" formatCode="0.0">
                  <c:v>20.421052631578949</c:v>
                </c:pt>
                <c:pt idx="11" formatCode="0.0">
                  <c:v>3.6578947368421053</c:v>
                </c:pt>
                <c:pt idx="12" formatCode="0.0">
                  <c:v>1.236842105263158</c:v>
                </c:pt>
                <c:pt idx="13" formatCode="0.0">
                  <c:v>2.6842105263157894</c:v>
                </c:pt>
                <c:pt idx="14" formatCode="0.0">
                  <c:v>2.6315789473684212</c:v>
                </c:pt>
                <c:pt idx="15" formatCode="0.0">
                  <c:v>4.8684210526315788</c:v>
                </c:pt>
                <c:pt idx="16" formatCode="0.0">
                  <c:v>4.0526315789473681</c:v>
                </c:pt>
                <c:pt idx="17" formatCode="0.0">
                  <c:v>5.1052631578947372</c:v>
                </c:pt>
                <c:pt idx="18" formatCode="0.0">
                  <c:v>5.2105263157894735</c:v>
                </c:pt>
                <c:pt idx="20" formatCode="0.0">
                  <c:v>10.631578947368421</c:v>
                </c:pt>
                <c:pt idx="21" formatCode="0.0">
                  <c:v>5.6052631578947372</c:v>
                </c:pt>
                <c:pt idx="22" formatCode="0.0">
                  <c:v>7.2105263157894735</c:v>
                </c:pt>
                <c:pt idx="23" formatCode="0.0">
                  <c:v>9.2105263157894743</c:v>
                </c:pt>
                <c:pt idx="24" formatCode="0.0">
                  <c:v>7.5526315789473681</c:v>
                </c:pt>
                <c:pt idx="25" formatCode="0.0">
                  <c:v>8.9473684210526319</c:v>
                </c:pt>
                <c:pt idx="26" formatCode="0.0">
                  <c:v>10.657894736842104</c:v>
                </c:pt>
                <c:pt idx="27" formatCode="0.0">
                  <c:v>9.526315789473685</c:v>
                </c:pt>
                <c:pt idx="28" formatCode="0.0">
                  <c:v>9.7631578947368425</c:v>
                </c:pt>
                <c:pt idx="30" formatCode="0.0">
                  <c:v>12.210526315789474</c:v>
                </c:pt>
                <c:pt idx="31" formatCode="0.0">
                  <c:v>8.026315789473685</c:v>
                </c:pt>
                <c:pt idx="32" formatCode="0.0">
                  <c:v>8.6578947368421044</c:v>
                </c:pt>
                <c:pt idx="33" formatCode="0.0">
                  <c:v>11.184210526315789</c:v>
                </c:pt>
                <c:pt idx="34" formatCode="0.0">
                  <c:v>9.2368421052631575</c:v>
                </c:pt>
                <c:pt idx="35" formatCode="0.0">
                  <c:v>11.131578947368421</c:v>
                </c:pt>
                <c:pt idx="36" formatCode="0.0">
                  <c:v>10.210526315789474</c:v>
                </c:pt>
                <c:pt idx="37" formatCode="0.0">
                  <c:v>11.157894736842104</c:v>
                </c:pt>
                <c:pt idx="38" formatCode="0.0">
                  <c:v>11.105263157894736</c:v>
                </c:pt>
                <c:pt idx="40" formatCode="0.0">
                  <c:v>8.2631578947368425</c:v>
                </c:pt>
                <c:pt idx="41" formatCode="0.0">
                  <c:v>6.3947368421052628</c:v>
                </c:pt>
                <c:pt idx="42">
                  <c:v>9.8157894736842106</c:v>
                </c:pt>
                <c:pt idx="43" formatCode="0.0">
                  <c:v>10.973684210526315</c:v>
                </c:pt>
                <c:pt idx="44" formatCode="0.0">
                  <c:v>10.236842105263158</c:v>
                </c:pt>
                <c:pt idx="45" formatCode="0.0">
                  <c:v>12.184210526315789</c:v>
                </c:pt>
                <c:pt idx="46" formatCode="0.0">
                  <c:v>11.526315789473685</c:v>
                </c:pt>
                <c:pt idx="47" formatCode="0.0">
                  <c:v>10.447368421052632</c:v>
                </c:pt>
                <c:pt idx="48" formatCode="0.0">
                  <c:v>12.105263157894736</c:v>
                </c:pt>
                <c:pt idx="50" formatCode="0.0">
                  <c:v>9.2894736842105257</c:v>
                </c:pt>
                <c:pt idx="51" formatCode="0.0">
                  <c:v>9.4210526315789469</c:v>
                </c:pt>
                <c:pt idx="52">
                  <c:v>10.421052631578947</c:v>
                </c:pt>
                <c:pt idx="53">
                  <c:v>11.894736842105264</c:v>
                </c:pt>
                <c:pt idx="54">
                  <c:v>10.552631578947368</c:v>
                </c:pt>
                <c:pt idx="55">
                  <c:v>12.263157894736842</c:v>
                </c:pt>
                <c:pt idx="56">
                  <c:v>13.684210526315789</c:v>
                </c:pt>
                <c:pt idx="57">
                  <c:v>10.5</c:v>
                </c:pt>
                <c:pt idx="58">
                  <c:v>10.815789473684211</c:v>
                </c:pt>
                <c:pt idx="60">
                  <c:v>12.026315789473685</c:v>
                </c:pt>
                <c:pt idx="61">
                  <c:v>9.8684210526315788</c:v>
                </c:pt>
                <c:pt idx="62">
                  <c:v>12.473684210526315</c:v>
                </c:pt>
                <c:pt idx="63">
                  <c:v>12.736842105263158</c:v>
                </c:pt>
                <c:pt idx="64">
                  <c:v>13.052631578947368</c:v>
                </c:pt>
                <c:pt idx="65">
                  <c:v>13.052631578947368</c:v>
                </c:pt>
                <c:pt idx="66">
                  <c:v>11.342105263157896</c:v>
                </c:pt>
                <c:pt idx="67">
                  <c:v>13</c:v>
                </c:pt>
                <c:pt idx="68">
                  <c:v>14.789473684210526</c:v>
                </c:pt>
                <c:pt idx="70">
                  <c:v>12.473684210526315</c:v>
                </c:pt>
                <c:pt idx="71">
                  <c:v>11.342105263157896</c:v>
                </c:pt>
                <c:pt idx="72">
                  <c:v>11.394736842105264</c:v>
                </c:pt>
                <c:pt idx="73">
                  <c:v>11.815789473684211</c:v>
                </c:pt>
                <c:pt idx="74">
                  <c:v>12.026315789473685</c:v>
                </c:pt>
                <c:pt idx="75">
                  <c:v>13.368421052631579</c:v>
                </c:pt>
                <c:pt idx="76">
                  <c:v>13.157894736842104</c:v>
                </c:pt>
                <c:pt idx="77">
                  <c:v>12.526315789473685</c:v>
                </c:pt>
                <c:pt idx="78">
                  <c:v>9.8947368421052637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869712"/>
        <c:axId val="-87873616"/>
      </c:lineChart>
      <c:catAx>
        <c:axId val="-87880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87878016"/>
        <c:crosses val="autoZero"/>
        <c:auto val="1"/>
        <c:lblAlgn val="ctr"/>
        <c:lblOffset val="100"/>
        <c:noMultiLvlLbl val="0"/>
      </c:catAx>
      <c:valAx>
        <c:axId val="-87878016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87880064"/>
        <c:crosses val="autoZero"/>
        <c:crossBetween val="between"/>
        <c:majorUnit val="20"/>
      </c:valAx>
      <c:valAx>
        <c:axId val="-87873616"/>
        <c:scaling>
          <c:orientation val="minMax"/>
          <c:max val="2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87869712"/>
        <c:crosses val="max"/>
        <c:crossBetween val="between"/>
      </c:valAx>
      <c:catAx>
        <c:axId val="-87869712"/>
        <c:scaling>
          <c:orientation val="minMax"/>
        </c:scaling>
        <c:delete val="1"/>
        <c:axPos val="b"/>
        <c:majorTickMark val="out"/>
        <c:minorTickMark val="none"/>
        <c:tickLblPos val="nextTo"/>
        <c:crossAx val="-8787361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20405369398795E-2"/>
          <c:y val="4.6576960174865303E-2"/>
          <c:w val="0.84631657769733304"/>
          <c:h val="0.86968073912588595"/>
        </c:manualLayout>
      </c:layout>
      <c:lineChart>
        <c:grouping val="standard"/>
        <c:varyColors val="0"/>
        <c:ser>
          <c:idx val="1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solidFill>
                <a:schemeClr val="accent2"/>
              </a:solidFill>
              <a:ln w="9525" cmpd="sng">
                <a:solidFill>
                  <a:schemeClr val="accent2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ave'!$B$42:$AF$42</c:f>
                <c:numCache>
                  <c:formatCode>General</c:formatCode>
                  <c:ptCount val="31"/>
                  <c:pt idx="0">
                    <c:v>9.9164613654320402</c:v>
                  </c:pt>
                  <c:pt idx="1">
                    <c:v>1.7327047222159273</c:v>
                  </c:pt>
                  <c:pt idx="2">
                    <c:v>1.2064761184245838</c:v>
                  </c:pt>
                  <c:pt idx="4">
                    <c:v>6.2509388508622541</c:v>
                  </c:pt>
                  <c:pt idx="5">
                    <c:v>2.5853658310352379</c:v>
                  </c:pt>
                  <c:pt idx="6">
                    <c:v>1.9025810478983634</c:v>
                  </c:pt>
                  <c:pt idx="8">
                    <c:v>1.2591411932653991</c:v>
                  </c:pt>
                  <c:pt idx="9">
                    <c:v>0.51054172253569019</c:v>
                  </c:pt>
                  <c:pt idx="10">
                    <c:v>1.272628698231929</c:v>
                  </c:pt>
                  <c:pt idx="12">
                    <c:v>0.34065268666565079</c:v>
                  </c:pt>
                  <c:pt idx="13">
                    <c:v>1.258591078558311</c:v>
                  </c:pt>
                  <c:pt idx="14">
                    <c:v>1.3718312334017706</c:v>
                  </c:pt>
                  <c:pt idx="16">
                    <c:v>2.0339173720191339</c:v>
                  </c:pt>
                  <c:pt idx="17">
                    <c:v>0.85636581091647623</c:v>
                  </c:pt>
                  <c:pt idx="18">
                    <c:v>1.0483506190933143</c:v>
                  </c:pt>
                  <c:pt idx="20">
                    <c:v>2.0178553026842758</c:v>
                  </c:pt>
                  <c:pt idx="21">
                    <c:v>1.5303463396536761</c:v>
                  </c:pt>
                  <c:pt idx="22">
                    <c:v>1.1161320841705999</c:v>
                  </c:pt>
                  <c:pt idx="24">
                    <c:v>1.7800774791788936</c:v>
                  </c:pt>
                  <c:pt idx="25">
                    <c:v>0.63945570156839082</c:v>
                  </c:pt>
                  <c:pt idx="26">
                    <c:v>1.0997767540387746</c:v>
                  </c:pt>
                  <c:pt idx="28">
                    <c:v>2.4973379349612812</c:v>
                  </c:pt>
                  <c:pt idx="29">
                    <c:v>0.95495034768671183</c:v>
                  </c:pt>
                  <c:pt idx="30">
                    <c:v>0.65165330482116601</c:v>
                  </c:pt>
                </c:numCache>
              </c:numRef>
            </c:plus>
            <c:minus>
              <c:numRef>
                <c:f>'cond-over ave'!$B$42:$AF$42</c:f>
                <c:numCache>
                  <c:formatCode>General</c:formatCode>
                  <c:ptCount val="31"/>
                  <c:pt idx="0">
                    <c:v>9.9164613654320402</c:v>
                  </c:pt>
                  <c:pt idx="1">
                    <c:v>1.7327047222159273</c:v>
                  </c:pt>
                  <c:pt idx="2">
                    <c:v>1.2064761184245838</c:v>
                  </c:pt>
                  <c:pt idx="4">
                    <c:v>6.2509388508622541</c:v>
                  </c:pt>
                  <c:pt idx="5">
                    <c:v>2.5853658310352379</c:v>
                  </c:pt>
                  <c:pt idx="6">
                    <c:v>1.9025810478983634</c:v>
                  </c:pt>
                  <c:pt idx="8">
                    <c:v>1.2591411932653991</c:v>
                  </c:pt>
                  <c:pt idx="9">
                    <c:v>0.51054172253569019</c:v>
                  </c:pt>
                  <c:pt idx="10">
                    <c:v>1.272628698231929</c:v>
                  </c:pt>
                  <c:pt idx="12">
                    <c:v>0.34065268666565079</c:v>
                  </c:pt>
                  <c:pt idx="13">
                    <c:v>1.258591078558311</c:v>
                  </c:pt>
                  <c:pt idx="14">
                    <c:v>1.3718312334017706</c:v>
                  </c:pt>
                  <c:pt idx="16">
                    <c:v>2.0339173720191339</c:v>
                  </c:pt>
                  <c:pt idx="17">
                    <c:v>0.85636581091647623</c:v>
                  </c:pt>
                  <c:pt idx="18">
                    <c:v>1.0483506190933143</c:v>
                  </c:pt>
                  <c:pt idx="20">
                    <c:v>2.0178553026842758</c:v>
                  </c:pt>
                  <c:pt idx="21">
                    <c:v>1.5303463396536761</c:v>
                  </c:pt>
                  <c:pt idx="22">
                    <c:v>1.1161320841705999</c:v>
                  </c:pt>
                  <c:pt idx="24">
                    <c:v>1.7800774791788936</c:v>
                  </c:pt>
                  <c:pt idx="25">
                    <c:v>0.63945570156839082</c:v>
                  </c:pt>
                  <c:pt idx="26">
                    <c:v>1.0997767540387746</c:v>
                  </c:pt>
                  <c:pt idx="28">
                    <c:v>2.4973379349612812</c:v>
                  </c:pt>
                  <c:pt idx="29">
                    <c:v>0.95495034768671183</c:v>
                  </c:pt>
                  <c:pt idx="30">
                    <c:v>0.65165330482116601</c:v>
                  </c:pt>
                </c:numCache>
              </c:numRef>
            </c:minus>
          </c:errBars>
          <c:cat>
            <c:strRef>
              <c:f>'cond-over ave'!$43:$43</c:f>
              <c:strCache>
                <c:ptCount val="83"/>
                <c:pt idx="1">
                  <c:v>Cond 1</c:v>
                </c:pt>
                <c:pt idx="5">
                  <c:v>Cond 2 </c:v>
                </c:pt>
                <c:pt idx="9">
                  <c:v>Cond 3</c:v>
                </c:pt>
                <c:pt idx="13">
                  <c:v>Cond 4 </c:v>
                </c:pt>
                <c:pt idx="17">
                  <c:v>Cond 5</c:v>
                </c:pt>
                <c:pt idx="21">
                  <c:v>Cond 6</c:v>
                </c:pt>
                <c:pt idx="25">
                  <c:v>Cond 7</c:v>
                </c:pt>
                <c:pt idx="29">
                  <c:v>Cond 8</c:v>
                </c:pt>
                <c:pt idx="71">
                  <c:v>26.525</c:v>
                </c:pt>
                <c:pt idx="72">
                  <c:v>26.71666667</c:v>
                </c:pt>
                <c:pt idx="73">
                  <c:v>26.96666667</c:v>
                </c:pt>
                <c:pt idx="74">
                  <c:v>26.28333333</c:v>
                </c:pt>
                <c:pt idx="75">
                  <c:v>26.1</c:v>
                </c:pt>
                <c:pt idx="76">
                  <c:v>23.01666667</c:v>
                </c:pt>
                <c:pt idx="77">
                  <c:v>23.09166667</c:v>
                </c:pt>
                <c:pt idx="78">
                  <c:v>20.83333333</c:v>
                </c:pt>
                <c:pt idx="79">
                  <c:v>21.4</c:v>
                </c:pt>
                <c:pt idx="80">
                  <c:v>24.54814815</c:v>
                </c:pt>
                <c:pt idx="82">
                  <c:v>2.0846E-05</c:v>
                </c:pt>
              </c:strCache>
            </c:strRef>
          </c:cat>
          <c:val>
            <c:numRef>
              <c:f>'cond-over ave'!$B$41:$AF$41</c:f>
              <c:numCache>
                <c:formatCode>0.0</c:formatCode>
                <c:ptCount val="31"/>
                <c:pt idx="0">
                  <c:v>18.201754385964914</c:v>
                </c:pt>
                <c:pt idx="1">
                  <c:v>32.862573099415201</c:v>
                </c:pt>
                <c:pt idx="2">
                  <c:v>34.695906432748536</c:v>
                </c:pt>
                <c:pt idx="4">
                  <c:v>41.383040935672504</c:v>
                </c:pt>
                <c:pt idx="5">
                  <c:v>40.748538011695899</c:v>
                </c:pt>
                <c:pt idx="6">
                  <c:v>34.62865497076023</c:v>
                </c:pt>
                <c:pt idx="8">
                  <c:v>33.807017543859651</c:v>
                </c:pt>
                <c:pt idx="9">
                  <c:v>27.084795321637426</c:v>
                </c:pt>
                <c:pt idx="10">
                  <c:v>24.160818713450293</c:v>
                </c:pt>
                <c:pt idx="12">
                  <c:v>31.959064327485379</c:v>
                </c:pt>
                <c:pt idx="13">
                  <c:v>31</c:v>
                </c:pt>
                <c:pt idx="14">
                  <c:v>27.143274853801163</c:v>
                </c:pt>
                <c:pt idx="16">
                  <c:v>35.652046783625728</c:v>
                </c:pt>
                <c:pt idx="17">
                  <c:v>29.628654970760234</c:v>
                </c:pt>
                <c:pt idx="18">
                  <c:v>26.467836257309941</c:v>
                </c:pt>
                <c:pt idx="20">
                  <c:v>32.859649122807021</c:v>
                </c:pt>
                <c:pt idx="21">
                  <c:v>27.880116959064328</c:v>
                </c:pt>
                <c:pt idx="22">
                  <c:v>28.704678362573095</c:v>
                </c:pt>
                <c:pt idx="24">
                  <c:v>36.336257309941523</c:v>
                </c:pt>
                <c:pt idx="25">
                  <c:v>31.005847953216374</c:v>
                </c:pt>
                <c:pt idx="26">
                  <c:v>28.918128654970758</c:v>
                </c:pt>
                <c:pt idx="28">
                  <c:v>39.418128654970758</c:v>
                </c:pt>
                <c:pt idx="29">
                  <c:v>34.409356725146203</c:v>
                </c:pt>
                <c:pt idx="30">
                  <c:v>30.494152046783626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3-4EE1-BC26-024F8FCE7E8B}"/>
            </c:ext>
          </c:extLst>
        </c:ser>
        <c:ser>
          <c:idx val="3"/>
          <c:order val="1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ave'!$B$55:$AF$55</c:f>
                <c:numCache>
                  <c:formatCode>General</c:formatCode>
                  <c:ptCount val="31"/>
                  <c:pt idx="0">
                    <c:v>9.0876811961539534</c:v>
                  </c:pt>
                  <c:pt idx="1">
                    <c:v>3.4874167388503268</c:v>
                  </c:pt>
                  <c:pt idx="2">
                    <c:v>2.3603066541861595</c:v>
                  </c:pt>
                  <c:pt idx="4">
                    <c:v>14.624010236159531</c:v>
                  </c:pt>
                  <c:pt idx="5">
                    <c:v>1.6406427276828959</c:v>
                  </c:pt>
                  <c:pt idx="6">
                    <c:v>3.0325401425458436</c:v>
                  </c:pt>
                  <c:pt idx="8">
                    <c:v>1.4037645965678247</c:v>
                  </c:pt>
                  <c:pt idx="9">
                    <c:v>1.2775837234047778</c:v>
                  </c:pt>
                  <c:pt idx="10">
                    <c:v>4.2543779264810286</c:v>
                  </c:pt>
                  <c:pt idx="12">
                    <c:v>2.5032262620105805</c:v>
                  </c:pt>
                  <c:pt idx="13">
                    <c:v>0.82955952725997928</c:v>
                  </c:pt>
                  <c:pt idx="14">
                    <c:v>2.1528809087778327</c:v>
                  </c:pt>
                  <c:pt idx="16">
                    <c:v>2.4326149873373795</c:v>
                  </c:pt>
                  <c:pt idx="17">
                    <c:v>0.93419107869462126</c:v>
                  </c:pt>
                  <c:pt idx="18">
                    <c:v>2.608529663082332</c:v>
                  </c:pt>
                  <c:pt idx="20">
                    <c:v>2.4301623258389857</c:v>
                  </c:pt>
                  <c:pt idx="21">
                    <c:v>1.1019435590812077</c:v>
                  </c:pt>
                  <c:pt idx="22">
                    <c:v>3.9375652583124343</c:v>
                  </c:pt>
                  <c:pt idx="24">
                    <c:v>0.92773036446526014</c:v>
                  </c:pt>
                  <c:pt idx="25">
                    <c:v>2.9397236789606493</c:v>
                  </c:pt>
                  <c:pt idx="26">
                    <c:v>2.1077004247934319</c:v>
                  </c:pt>
                  <c:pt idx="28">
                    <c:v>1.1776440570557913</c:v>
                  </c:pt>
                  <c:pt idx="29">
                    <c:v>1.0924760794323511</c:v>
                  </c:pt>
                  <c:pt idx="30">
                    <c:v>0.5748868176582228</c:v>
                  </c:pt>
                </c:numCache>
              </c:numRef>
            </c:plus>
            <c:minus>
              <c:numRef>
                <c:f>'cond-over ave'!$B$55:$AF$55</c:f>
                <c:numCache>
                  <c:formatCode>General</c:formatCode>
                  <c:ptCount val="31"/>
                  <c:pt idx="0">
                    <c:v>9.0876811961539534</c:v>
                  </c:pt>
                  <c:pt idx="1">
                    <c:v>3.4874167388503268</c:v>
                  </c:pt>
                  <c:pt idx="2">
                    <c:v>2.3603066541861595</c:v>
                  </c:pt>
                  <c:pt idx="4">
                    <c:v>14.624010236159531</c:v>
                  </c:pt>
                  <c:pt idx="5">
                    <c:v>1.6406427276828959</c:v>
                  </c:pt>
                  <c:pt idx="6">
                    <c:v>3.0325401425458436</c:v>
                  </c:pt>
                  <c:pt idx="8">
                    <c:v>1.4037645965678247</c:v>
                  </c:pt>
                  <c:pt idx="9">
                    <c:v>1.2775837234047778</c:v>
                  </c:pt>
                  <c:pt idx="10">
                    <c:v>4.2543779264810286</c:v>
                  </c:pt>
                  <c:pt idx="12">
                    <c:v>2.5032262620105805</c:v>
                  </c:pt>
                  <c:pt idx="13">
                    <c:v>0.82955952725997928</c:v>
                  </c:pt>
                  <c:pt idx="14">
                    <c:v>2.1528809087778327</c:v>
                  </c:pt>
                  <c:pt idx="16">
                    <c:v>2.4326149873373795</c:v>
                  </c:pt>
                  <c:pt idx="17">
                    <c:v>0.93419107869462126</c:v>
                  </c:pt>
                  <c:pt idx="18">
                    <c:v>2.608529663082332</c:v>
                  </c:pt>
                  <c:pt idx="20">
                    <c:v>2.4301623258389857</c:v>
                  </c:pt>
                  <c:pt idx="21">
                    <c:v>1.1019435590812077</c:v>
                  </c:pt>
                  <c:pt idx="22">
                    <c:v>3.9375652583124343</c:v>
                  </c:pt>
                  <c:pt idx="24">
                    <c:v>0.92773036446526014</c:v>
                  </c:pt>
                  <c:pt idx="25">
                    <c:v>2.9397236789606493</c:v>
                  </c:pt>
                  <c:pt idx="26">
                    <c:v>2.1077004247934319</c:v>
                  </c:pt>
                  <c:pt idx="28">
                    <c:v>1.1776440570557913</c:v>
                  </c:pt>
                  <c:pt idx="29">
                    <c:v>1.0924760794323511</c:v>
                  </c:pt>
                  <c:pt idx="30">
                    <c:v>0.5748868176582228</c:v>
                  </c:pt>
                </c:numCache>
              </c:numRef>
            </c:minus>
          </c:errBars>
          <c:cat>
            <c:strRef>
              <c:f>'cond-over ave'!$43:$43</c:f>
              <c:strCache>
                <c:ptCount val="83"/>
                <c:pt idx="1">
                  <c:v>Cond 1</c:v>
                </c:pt>
                <c:pt idx="5">
                  <c:v>Cond 2 </c:v>
                </c:pt>
                <c:pt idx="9">
                  <c:v>Cond 3</c:v>
                </c:pt>
                <c:pt idx="13">
                  <c:v>Cond 4 </c:v>
                </c:pt>
                <c:pt idx="17">
                  <c:v>Cond 5</c:v>
                </c:pt>
                <c:pt idx="21">
                  <c:v>Cond 6</c:v>
                </c:pt>
                <c:pt idx="25">
                  <c:v>Cond 7</c:v>
                </c:pt>
                <c:pt idx="29">
                  <c:v>Cond 8</c:v>
                </c:pt>
                <c:pt idx="71">
                  <c:v>26.525</c:v>
                </c:pt>
                <c:pt idx="72">
                  <c:v>26.71666667</c:v>
                </c:pt>
                <c:pt idx="73">
                  <c:v>26.96666667</c:v>
                </c:pt>
                <c:pt idx="74">
                  <c:v>26.28333333</c:v>
                </c:pt>
                <c:pt idx="75">
                  <c:v>26.1</c:v>
                </c:pt>
                <c:pt idx="76">
                  <c:v>23.01666667</c:v>
                </c:pt>
                <c:pt idx="77">
                  <c:v>23.09166667</c:v>
                </c:pt>
                <c:pt idx="78">
                  <c:v>20.83333333</c:v>
                </c:pt>
                <c:pt idx="79">
                  <c:v>21.4</c:v>
                </c:pt>
                <c:pt idx="80">
                  <c:v>24.54814815</c:v>
                </c:pt>
                <c:pt idx="82">
                  <c:v>2.0846E-05</c:v>
                </c:pt>
              </c:strCache>
            </c:strRef>
          </c:cat>
          <c:val>
            <c:numRef>
              <c:f>'cond-over ave'!$B$54:$AF$54</c:f>
              <c:numCache>
                <c:formatCode>0.0</c:formatCode>
                <c:ptCount val="31"/>
                <c:pt idx="0">
                  <c:v>29.368421052631586</c:v>
                </c:pt>
                <c:pt idx="1">
                  <c:v>53.728070175438596</c:v>
                </c:pt>
                <c:pt idx="2">
                  <c:v>62.94736842105263</c:v>
                </c:pt>
                <c:pt idx="4">
                  <c:v>60.491228070175431</c:v>
                </c:pt>
                <c:pt idx="5">
                  <c:v>78.985380116959064</c:v>
                </c:pt>
                <c:pt idx="6">
                  <c:v>78.093567251462005</c:v>
                </c:pt>
                <c:pt idx="8">
                  <c:v>72.298245614035068</c:v>
                </c:pt>
                <c:pt idx="9">
                  <c:v>72.631578947368425</c:v>
                </c:pt>
                <c:pt idx="10">
                  <c:v>72.845029239766063</c:v>
                </c:pt>
                <c:pt idx="12">
                  <c:v>81.856725146198826</c:v>
                </c:pt>
                <c:pt idx="13">
                  <c:v>85.260233918128662</c:v>
                </c:pt>
                <c:pt idx="14">
                  <c:v>81.23099415204679</c:v>
                </c:pt>
                <c:pt idx="16">
                  <c:v>89.868421052631575</c:v>
                </c:pt>
                <c:pt idx="17">
                  <c:v>84.470760233918128</c:v>
                </c:pt>
                <c:pt idx="18">
                  <c:v>83.649122807017548</c:v>
                </c:pt>
                <c:pt idx="20">
                  <c:v>88.377192982456151</c:v>
                </c:pt>
                <c:pt idx="21">
                  <c:v>84.286549707602347</c:v>
                </c:pt>
                <c:pt idx="22">
                  <c:v>82.839181286549703</c:v>
                </c:pt>
                <c:pt idx="24">
                  <c:v>88.687134502923982</c:v>
                </c:pt>
                <c:pt idx="25">
                  <c:v>84.71637426900584</c:v>
                </c:pt>
                <c:pt idx="26">
                  <c:v>85.423976608187118</c:v>
                </c:pt>
                <c:pt idx="28">
                  <c:v>91.532163742690045</c:v>
                </c:pt>
                <c:pt idx="29">
                  <c:v>88.918128654970758</c:v>
                </c:pt>
                <c:pt idx="30">
                  <c:v>86.897660818713447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3-4EE1-BC26-024F8FCE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828928"/>
        <c:axId val="-87825936"/>
      </c:lineChart>
      <c:lineChart>
        <c:grouping val="standard"/>
        <c:varyColors val="0"/>
        <c:ser>
          <c:idx val="5"/>
          <c:order val="2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ave'!$B$74:$AF$74</c:f>
                <c:numCache>
                  <c:formatCode>General</c:formatCode>
                  <c:ptCount val="31"/>
                  <c:pt idx="0">
                    <c:v>5.7823720399266563</c:v>
                  </c:pt>
                  <c:pt idx="1">
                    <c:v>0.61871649033622245</c:v>
                  </c:pt>
                  <c:pt idx="2">
                    <c:v>0.53738362780689908</c:v>
                  </c:pt>
                  <c:pt idx="4">
                    <c:v>6.0318547542137546</c:v>
                  </c:pt>
                  <c:pt idx="5">
                    <c:v>0.73699873022087592</c:v>
                  </c:pt>
                  <c:pt idx="6">
                    <c:v>0.36967206150360271</c:v>
                  </c:pt>
                  <c:pt idx="8">
                    <c:v>1.4821965930791869</c:v>
                  </c:pt>
                  <c:pt idx="9">
                    <c:v>0.51441217232967573</c:v>
                  </c:pt>
                  <c:pt idx="10">
                    <c:v>0.34457051476144435</c:v>
                  </c:pt>
                  <c:pt idx="12">
                    <c:v>1.3022992664903867</c:v>
                  </c:pt>
                  <c:pt idx="13">
                    <c:v>0.64053109696591892</c:v>
                  </c:pt>
                  <c:pt idx="14">
                    <c:v>0.30739325382342469</c:v>
                  </c:pt>
                  <c:pt idx="16">
                    <c:v>0.98897430474133075</c:v>
                  </c:pt>
                  <c:pt idx="17">
                    <c:v>0.56767332236362944</c:v>
                  </c:pt>
                  <c:pt idx="18">
                    <c:v>0.48579387705264504</c:v>
                  </c:pt>
                  <c:pt idx="20">
                    <c:v>0.35728792727046144</c:v>
                  </c:pt>
                  <c:pt idx="21">
                    <c:v>0.5197692269131774</c:v>
                  </c:pt>
                  <c:pt idx="22">
                    <c:v>1.012882547835362</c:v>
                  </c:pt>
                  <c:pt idx="24">
                    <c:v>0.80429556208211173</c:v>
                  </c:pt>
                  <c:pt idx="25">
                    <c:v>0.10526315789473689</c:v>
                  </c:pt>
                  <c:pt idx="26">
                    <c:v>0.99541113938471626</c:v>
                  </c:pt>
                  <c:pt idx="28">
                    <c:v>0.36873420275409963</c:v>
                  </c:pt>
                  <c:pt idx="29">
                    <c:v>0.48626882636965596</c:v>
                  </c:pt>
                  <c:pt idx="30">
                    <c:v>0.99923023620338236</c:v>
                  </c:pt>
                </c:numCache>
              </c:numRef>
            </c:plus>
            <c:minus>
              <c:numRef>
                <c:f>'cond-over ave'!$B$74:$AF$74</c:f>
                <c:numCache>
                  <c:formatCode>General</c:formatCode>
                  <c:ptCount val="31"/>
                  <c:pt idx="0">
                    <c:v>5.7823720399266563</c:v>
                  </c:pt>
                  <c:pt idx="1">
                    <c:v>0.61871649033622245</c:v>
                  </c:pt>
                  <c:pt idx="2">
                    <c:v>0.53738362780689908</c:v>
                  </c:pt>
                  <c:pt idx="4">
                    <c:v>6.0318547542137546</c:v>
                  </c:pt>
                  <c:pt idx="5">
                    <c:v>0.73699873022087592</c:v>
                  </c:pt>
                  <c:pt idx="6">
                    <c:v>0.36967206150360271</c:v>
                  </c:pt>
                  <c:pt idx="8">
                    <c:v>1.4821965930791869</c:v>
                  </c:pt>
                  <c:pt idx="9">
                    <c:v>0.51441217232967573</c:v>
                  </c:pt>
                  <c:pt idx="10">
                    <c:v>0.34457051476144435</c:v>
                  </c:pt>
                  <c:pt idx="12">
                    <c:v>1.3022992664903867</c:v>
                  </c:pt>
                  <c:pt idx="13">
                    <c:v>0.64053109696591892</c:v>
                  </c:pt>
                  <c:pt idx="14">
                    <c:v>0.30739325382342469</c:v>
                  </c:pt>
                  <c:pt idx="16">
                    <c:v>0.98897430474133075</c:v>
                  </c:pt>
                  <c:pt idx="17">
                    <c:v>0.56767332236362944</c:v>
                  </c:pt>
                  <c:pt idx="18">
                    <c:v>0.48579387705264504</c:v>
                  </c:pt>
                  <c:pt idx="20">
                    <c:v>0.35728792727046144</c:v>
                  </c:pt>
                  <c:pt idx="21">
                    <c:v>0.5197692269131774</c:v>
                  </c:pt>
                  <c:pt idx="22">
                    <c:v>1.012882547835362</c:v>
                  </c:pt>
                  <c:pt idx="24">
                    <c:v>0.80429556208211173</c:v>
                  </c:pt>
                  <c:pt idx="25">
                    <c:v>0.10526315789473689</c:v>
                  </c:pt>
                  <c:pt idx="26">
                    <c:v>0.99541113938471626</c:v>
                  </c:pt>
                  <c:pt idx="28">
                    <c:v>0.36873420275409963</c:v>
                  </c:pt>
                  <c:pt idx="29">
                    <c:v>0.48626882636965596</c:v>
                  </c:pt>
                  <c:pt idx="30">
                    <c:v>0.99923023620338236</c:v>
                  </c:pt>
                </c:numCache>
              </c:numRef>
            </c:minus>
          </c:errBars>
          <c:val>
            <c:numRef>
              <c:f>'cond-over ave'!$B$73:$AF$73</c:f>
              <c:numCache>
                <c:formatCode>0.0</c:formatCode>
                <c:ptCount val="31"/>
                <c:pt idx="0">
                  <c:v>12.421052631578947</c:v>
                </c:pt>
                <c:pt idx="1">
                  <c:v>4.4035087719298245</c:v>
                </c:pt>
                <c:pt idx="2">
                  <c:v>4.6052631578947372</c:v>
                </c:pt>
                <c:pt idx="4">
                  <c:v>8.4385964912280702</c:v>
                </c:pt>
                <c:pt idx="5">
                  <c:v>3.3947368421052633</c:v>
                </c:pt>
                <c:pt idx="6">
                  <c:v>4.7894736842105265</c:v>
                </c:pt>
                <c:pt idx="8">
                  <c:v>7.8157894736842097</c:v>
                </c:pt>
                <c:pt idx="9">
                  <c:v>8.5701754385964914</c:v>
                </c:pt>
                <c:pt idx="10">
                  <c:v>9.9824561403508767</c:v>
                </c:pt>
                <c:pt idx="12">
                  <c:v>9.6315789473684195</c:v>
                </c:pt>
                <c:pt idx="13">
                  <c:v>10.517543859649122</c:v>
                </c:pt>
                <c:pt idx="14">
                  <c:v>10.824561403508772</c:v>
                </c:pt>
                <c:pt idx="16">
                  <c:v>8.1578947368421044</c:v>
                </c:pt>
                <c:pt idx="17">
                  <c:v>11.131578947368419</c:v>
                </c:pt>
                <c:pt idx="18">
                  <c:v>11.359649122807019</c:v>
                </c:pt>
                <c:pt idx="20">
                  <c:v>9.7105263157894726</c:v>
                </c:pt>
                <c:pt idx="21">
                  <c:v>11.570175438596491</c:v>
                </c:pt>
                <c:pt idx="22">
                  <c:v>11.666666666666666</c:v>
                </c:pt>
                <c:pt idx="24">
                  <c:v>11.456140350877192</c:v>
                </c:pt>
                <c:pt idx="25">
                  <c:v>12.947368421052632</c:v>
                </c:pt>
                <c:pt idx="26">
                  <c:v>13.043859649122808</c:v>
                </c:pt>
                <c:pt idx="28">
                  <c:v>11.736842105263159</c:v>
                </c:pt>
                <c:pt idx="29">
                  <c:v>12.403508771929827</c:v>
                </c:pt>
                <c:pt idx="30">
                  <c:v>11.859649122807019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3-4EE1-BC26-024F8FCE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819424"/>
        <c:axId val="-87822816"/>
      </c:lineChart>
      <c:catAx>
        <c:axId val="-87828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87825936"/>
        <c:crosses val="autoZero"/>
        <c:auto val="1"/>
        <c:lblAlgn val="ctr"/>
        <c:lblOffset val="100"/>
        <c:noMultiLvlLbl val="0"/>
      </c:catAx>
      <c:valAx>
        <c:axId val="-87825936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828928"/>
        <c:crosses val="autoZero"/>
        <c:crossBetween val="between"/>
        <c:majorUnit val="20"/>
      </c:valAx>
      <c:valAx>
        <c:axId val="-87822816"/>
        <c:scaling>
          <c:orientation val="minMax"/>
          <c:max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819424"/>
        <c:crosses val="max"/>
        <c:crossBetween val="between"/>
      </c:valAx>
      <c:catAx>
        <c:axId val="-8781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-8782281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ave'!$B$7:$CB$7</c:f>
                <c:numCache>
                  <c:formatCode>General</c:formatCode>
                  <c:ptCount val="79"/>
                  <c:pt idx="0">
                    <c:v>9.2577232522264783</c:v>
                  </c:pt>
                  <c:pt idx="1">
                    <c:v>3.6297414712549827</c:v>
                  </c:pt>
                  <c:pt idx="2">
                    <c:v>1.2463310352321</c:v>
                  </c:pt>
                  <c:pt idx="4">
                    <c:v>7.0441092629687398</c:v>
                  </c:pt>
                  <c:pt idx="5">
                    <c:v>0.82244741660876097</c:v>
                  </c:pt>
                  <c:pt idx="6">
                    <c:v>1.8674684124784902</c:v>
                  </c:pt>
                  <c:pt idx="8">
                    <c:v>1.245885202685866</c:v>
                  </c:pt>
                  <c:pt idx="9">
                    <c:v>2.7294730532005893</c:v>
                  </c:pt>
                  <c:pt idx="10">
                    <c:v>1.011095848480654</c:v>
                  </c:pt>
                  <c:pt idx="12">
                    <c:v>2.5874086731661063</c:v>
                  </c:pt>
                  <c:pt idx="13">
                    <c:v>0.39253253384077008</c:v>
                  </c:pt>
                  <c:pt idx="14">
                    <c:v>0.32240176989986435</c:v>
                  </c:pt>
                  <c:pt idx="16">
                    <c:v>1.3678038403510215</c:v>
                  </c:pt>
                  <c:pt idx="17">
                    <c:v>0.65738328072576924</c:v>
                  </c:pt>
                  <c:pt idx="18">
                    <c:v>0.7139051014155583</c:v>
                  </c:pt>
                  <c:pt idx="20">
                    <c:v>1.1623166256539581</c:v>
                  </c:pt>
                  <c:pt idx="21">
                    <c:v>1.4457179215331004</c:v>
                  </c:pt>
                  <c:pt idx="22">
                    <c:v>0.95820047388224028</c:v>
                  </c:pt>
                  <c:pt idx="24">
                    <c:v>2.4663303699681252</c:v>
                  </c:pt>
                  <c:pt idx="25">
                    <c:v>2.3378445147846336</c:v>
                  </c:pt>
                  <c:pt idx="26">
                    <c:v>1.0633520548682804</c:v>
                  </c:pt>
                  <c:pt idx="28">
                    <c:v>0.12786832540537379</c:v>
                  </c:pt>
                  <c:pt idx="29">
                    <c:v>1.0596557791898131</c:v>
                  </c:pt>
                  <c:pt idx="30">
                    <c:v>0.67835244308326959</c:v>
                  </c:pt>
                  <c:pt idx="32">
                    <c:v>0.21262251370288848</c:v>
                  </c:pt>
                  <c:pt idx="33">
                    <c:v>0.47619246031332568</c:v>
                  </c:pt>
                  <c:pt idx="34">
                    <c:v>1.3079735291994359</c:v>
                  </c:pt>
                  <c:pt idx="36">
                    <c:v>1.3186196252329088</c:v>
                  </c:pt>
                  <c:pt idx="37">
                    <c:v>1.097454265196288</c:v>
                  </c:pt>
                  <c:pt idx="38">
                    <c:v>2.0423524925202572</c:v>
                  </c:pt>
                  <c:pt idx="40">
                    <c:v>0.68226542570404081</c:v>
                  </c:pt>
                  <c:pt idx="41">
                    <c:v>0.76825519808376241</c:v>
                  </c:pt>
                  <c:pt idx="42">
                    <c:v>1.767026954876258</c:v>
                  </c:pt>
                  <c:pt idx="44">
                    <c:v>1.5606662078566573</c:v>
                  </c:pt>
                  <c:pt idx="45">
                    <c:v>0.52242165222743986</c:v>
                  </c:pt>
                  <c:pt idx="46">
                    <c:v>0.81101121911528562</c:v>
                  </c:pt>
                  <c:pt idx="48">
                    <c:v>2.4799022407056337</c:v>
                  </c:pt>
                  <c:pt idx="49">
                    <c:v>0.35710383384689259</c:v>
                  </c:pt>
                  <c:pt idx="50">
                    <c:v>1.8492762181091937</c:v>
                  </c:pt>
                  <c:pt idx="52">
                    <c:v>2.1536163241405966</c:v>
                  </c:pt>
                  <c:pt idx="53">
                    <c:v>0.87607517716768146</c:v>
                  </c:pt>
                  <c:pt idx="54">
                    <c:v>1.181182839883208</c:v>
                  </c:pt>
                  <c:pt idx="56">
                    <c:v>1.5004191801124755</c:v>
                  </c:pt>
                  <c:pt idx="57">
                    <c:v>0.55128217551181935</c:v>
                  </c:pt>
                  <c:pt idx="58">
                    <c:v>0.8266584527668398</c:v>
                  </c:pt>
                  <c:pt idx="60">
                    <c:v>2.6655133501359747</c:v>
                  </c:pt>
                  <c:pt idx="61">
                    <c:v>0.39178485214511483</c:v>
                  </c:pt>
                  <c:pt idx="62">
                    <c:v>0.71353212010375111</c:v>
                  </c:pt>
                  <c:pt idx="64">
                    <c:v>2.1966374414961414</c:v>
                  </c:pt>
                  <c:pt idx="65">
                    <c:v>0.97144413308420086</c:v>
                  </c:pt>
                  <c:pt idx="66">
                    <c:v>0.98218310002530296</c:v>
                  </c:pt>
                  <c:pt idx="68">
                    <c:v>0.95656842313979273</c:v>
                  </c:pt>
                  <c:pt idx="69">
                    <c:v>1.1162347146866571</c:v>
                  </c:pt>
                  <c:pt idx="70">
                    <c:v>0.78203694933389378</c:v>
                  </c:pt>
                  <c:pt idx="72">
                    <c:v>0.18234159369195468</c:v>
                  </c:pt>
                  <c:pt idx="73">
                    <c:v>0.9021108647753181</c:v>
                  </c:pt>
                  <c:pt idx="74">
                    <c:v>0.73863299662532511</c:v>
                  </c:pt>
                  <c:pt idx="76">
                    <c:v>2.6058353912747068</c:v>
                  </c:pt>
                  <c:pt idx="77">
                    <c:v>1.3845376283960129</c:v>
                  </c:pt>
                  <c:pt idx="78">
                    <c:v>1.9427631620204531</c:v>
                  </c:pt>
                </c:numCache>
              </c:numRef>
            </c:plus>
            <c:minus>
              <c:numRef>
                <c:f>'cond-over ave'!$B$7:$CB$7</c:f>
                <c:numCache>
                  <c:formatCode>General</c:formatCode>
                  <c:ptCount val="79"/>
                  <c:pt idx="0">
                    <c:v>9.2577232522264783</c:v>
                  </c:pt>
                  <c:pt idx="1">
                    <c:v>3.6297414712549827</c:v>
                  </c:pt>
                  <c:pt idx="2">
                    <c:v>1.2463310352321</c:v>
                  </c:pt>
                  <c:pt idx="4">
                    <c:v>7.0441092629687398</c:v>
                  </c:pt>
                  <c:pt idx="5">
                    <c:v>0.82244741660876097</c:v>
                  </c:pt>
                  <c:pt idx="6">
                    <c:v>1.8674684124784902</c:v>
                  </c:pt>
                  <c:pt idx="8">
                    <c:v>1.245885202685866</c:v>
                  </c:pt>
                  <c:pt idx="9">
                    <c:v>2.7294730532005893</c:v>
                  </c:pt>
                  <c:pt idx="10">
                    <c:v>1.011095848480654</c:v>
                  </c:pt>
                  <c:pt idx="12">
                    <c:v>2.5874086731661063</c:v>
                  </c:pt>
                  <c:pt idx="13">
                    <c:v>0.39253253384077008</c:v>
                  </c:pt>
                  <c:pt idx="14">
                    <c:v>0.32240176989986435</c:v>
                  </c:pt>
                  <c:pt idx="16">
                    <c:v>1.3678038403510215</c:v>
                  </c:pt>
                  <c:pt idx="17">
                    <c:v>0.65738328072576924</c:v>
                  </c:pt>
                  <c:pt idx="18">
                    <c:v>0.7139051014155583</c:v>
                  </c:pt>
                  <c:pt idx="20">
                    <c:v>1.1623166256539581</c:v>
                  </c:pt>
                  <c:pt idx="21">
                    <c:v>1.4457179215331004</c:v>
                  </c:pt>
                  <c:pt idx="22">
                    <c:v>0.95820047388224028</c:v>
                  </c:pt>
                  <c:pt idx="24">
                    <c:v>2.4663303699681252</c:v>
                  </c:pt>
                  <c:pt idx="25">
                    <c:v>2.3378445147846336</c:v>
                  </c:pt>
                  <c:pt idx="26">
                    <c:v>1.0633520548682804</c:v>
                  </c:pt>
                  <c:pt idx="28">
                    <c:v>0.12786832540537379</c:v>
                  </c:pt>
                  <c:pt idx="29">
                    <c:v>1.0596557791898131</c:v>
                  </c:pt>
                  <c:pt idx="30">
                    <c:v>0.67835244308326959</c:v>
                  </c:pt>
                  <c:pt idx="32">
                    <c:v>0.21262251370288848</c:v>
                  </c:pt>
                  <c:pt idx="33">
                    <c:v>0.47619246031332568</c:v>
                  </c:pt>
                  <c:pt idx="34">
                    <c:v>1.3079735291994359</c:v>
                  </c:pt>
                  <c:pt idx="36">
                    <c:v>1.3186196252329088</c:v>
                  </c:pt>
                  <c:pt idx="37">
                    <c:v>1.097454265196288</c:v>
                  </c:pt>
                  <c:pt idx="38">
                    <c:v>2.0423524925202572</c:v>
                  </c:pt>
                  <c:pt idx="40">
                    <c:v>0.68226542570404081</c:v>
                  </c:pt>
                  <c:pt idx="41">
                    <c:v>0.76825519808376241</c:v>
                  </c:pt>
                  <c:pt idx="42">
                    <c:v>1.767026954876258</c:v>
                  </c:pt>
                  <c:pt idx="44">
                    <c:v>1.5606662078566573</c:v>
                  </c:pt>
                  <c:pt idx="45">
                    <c:v>0.52242165222743986</c:v>
                  </c:pt>
                  <c:pt idx="46">
                    <c:v>0.81101121911528562</c:v>
                  </c:pt>
                  <c:pt idx="48">
                    <c:v>2.4799022407056337</c:v>
                  </c:pt>
                  <c:pt idx="49">
                    <c:v>0.35710383384689259</c:v>
                  </c:pt>
                  <c:pt idx="50">
                    <c:v>1.8492762181091937</c:v>
                  </c:pt>
                  <c:pt idx="52">
                    <c:v>2.1536163241405966</c:v>
                  </c:pt>
                  <c:pt idx="53">
                    <c:v>0.87607517716768146</c:v>
                  </c:pt>
                  <c:pt idx="54">
                    <c:v>1.181182839883208</c:v>
                  </c:pt>
                  <c:pt idx="56">
                    <c:v>1.5004191801124755</c:v>
                  </c:pt>
                  <c:pt idx="57">
                    <c:v>0.55128217551181935</c:v>
                  </c:pt>
                  <c:pt idx="58">
                    <c:v>0.8266584527668398</c:v>
                  </c:pt>
                  <c:pt idx="60">
                    <c:v>2.6655133501359747</c:v>
                  </c:pt>
                  <c:pt idx="61">
                    <c:v>0.39178485214511483</c:v>
                  </c:pt>
                  <c:pt idx="62">
                    <c:v>0.71353212010375111</c:v>
                  </c:pt>
                  <c:pt idx="64">
                    <c:v>2.1966374414961414</c:v>
                  </c:pt>
                  <c:pt idx="65">
                    <c:v>0.97144413308420086</c:v>
                  </c:pt>
                  <c:pt idx="66">
                    <c:v>0.98218310002530296</c:v>
                  </c:pt>
                  <c:pt idx="68">
                    <c:v>0.95656842313979273</c:v>
                  </c:pt>
                  <c:pt idx="69">
                    <c:v>1.1162347146866571</c:v>
                  </c:pt>
                  <c:pt idx="70">
                    <c:v>0.78203694933389378</c:v>
                  </c:pt>
                  <c:pt idx="72">
                    <c:v>0.18234159369195468</c:v>
                  </c:pt>
                  <c:pt idx="73">
                    <c:v>0.9021108647753181</c:v>
                  </c:pt>
                  <c:pt idx="74">
                    <c:v>0.73863299662532511</c:v>
                  </c:pt>
                  <c:pt idx="76">
                    <c:v>2.6058353912747068</c:v>
                  </c:pt>
                  <c:pt idx="77">
                    <c:v>1.3845376283960129</c:v>
                  </c:pt>
                  <c:pt idx="78">
                    <c:v>1.9427631620204531</c:v>
                  </c:pt>
                </c:numCache>
              </c:numRef>
            </c:minus>
          </c:errBars>
          <c:cat>
            <c:strRef>
              <c:f>'cond-over ave'!$B$8:$BZ$8</c:f>
              <c:strCache>
                <c:ptCount val="77"/>
                <c:pt idx="0">
                  <c:v>Cond 1</c:v>
                </c:pt>
                <c:pt idx="4">
                  <c:v>Cond 2 </c:v>
                </c:pt>
                <c:pt idx="8">
                  <c:v>Cond 3</c:v>
                </c:pt>
                <c:pt idx="12">
                  <c:v>Cond 4 </c:v>
                </c:pt>
                <c:pt idx="16">
                  <c:v>Cond 5</c:v>
                </c:pt>
                <c:pt idx="20">
                  <c:v>Cond 6</c:v>
                </c:pt>
                <c:pt idx="24">
                  <c:v>Cond 7</c:v>
                </c:pt>
                <c:pt idx="28">
                  <c:v>Cond 8</c:v>
                </c:pt>
                <c:pt idx="32">
                  <c:v>Cond 9</c:v>
                </c:pt>
                <c:pt idx="36">
                  <c:v>Cond 10</c:v>
                </c:pt>
                <c:pt idx="40">
                  <c:v>Cond 11</c:v>
                </c:pt>
                <c:pt idx="44">
                  <c:v>Cond 12</c:v>
                </c:pt>
                <c:pt idx="48">
                  <c:v>Cond 13</c:v>
                </c:pt>
                <c:pt idx="52">
                  <c:v>Cond 14</c:v>
                </c:pt>
                <c:pt idx="56">
                  <c:v>Cond 15</c:v>
                </c:pt>
                <c:pt idx="60">
                  <c:v>Cond 16</c:v>
                </c:pt>
                <c:pt idx="64">
                  <c:v>Cond 17</c:v>
                </c:pt>
                <c:pt idx="68">
                  <c:v>Cond 18</c:v>
                </c:pt>
                <c:pt idx="72">
                  <c:v>Cond 19</c:v>
                </c:pt>
                <c:pt idx="76">
                  <c:v>Cond 20</c:v>
                </c:pt>
              </c:strCache>
            </c:strRef>
          </c:cat>
          <c:val>
            <c:numRef>
              <c:f>'cond-over ave'!$B$6:$CB$6</c:f>
              <c:numCache>
                <c:formatCode>0.0</c:formatCode>
                <c:ptCount val="79"/>
                <c:pt idx="0">
                  <c:v>16.75</c:v>
                </c:pt>
                <c:pt idx="1">
                  <c:v>40.225000000000001</c:v>
                </c:pt>
                <c:pt idx="2">
                  <c:v>34.088888888888896</c:v>
                </c:pt>
                <c:pt idx="4">
                  <c:v>34.747222222222213</c:v>
                </c:pt>
                <c:pt idx="5">
                  <c:v>35.81111111111111</c:v>
                </c:pt>
                <c:pt idx="6">
                  <c:v>33.044444444444444</c:v>
                </c:pt>
                <c:pt idx="8">
                  <c:v>32.461111111111116</c:v>
                </c:pt>
                <c:pt idx="9">
                  <c:v>26.833333333333339</c:v>
                </c:pt>
                <c:pt idx="10">
                  <c:v>26.366666666666664</c:v>
                </c:pt>
                <c:pt idx="12">
                  <c:v>33.577777777777783</c:v>
                </c:pt>
                <c:pt idx="13">
                  <c:v>25.855555555555554</c:v>
                </c:pt>
                <c:pt idx="14">
                  <c:v>27.930555555555554</c:v>
                </c:pt>
                <c:pt idx="16">
                  <c:v>34.405555555555559</c:v>
                </c:pt>
                <c:pt idx="17">
                  <c:v>24.708333333333332</c:v>
                </c:pt>
                <c:pt idx="18">
                  <c:v>25.861111111111104</c:v>
                </c:pt>
                <c:pt idx="20">
                  <c:v>28.380555555555556</c:v>
                </c:pt>
                <c:pt idx="21">
                  <c:v>26.619444444444451</c:v>
                </c:pt>
                <c:pt idx="22">
                  <c:v>23.708333333333332</c:v>
                </c:pt>
                <c:pt idx="24">
                  <c:v>30.261111111111116</c:v>
                </c:pt>
                <c:pt idx="25">
                  <c:v>27.455555555555559</c:v>
                </c:pt>
                <c:pt idx="26">
                  <c:v>24.658333333333331</c:v>
                </c:pt>
                <c:pt idx="28">
                  <c:v>26.736111111111125</c:v>
                </c:pt>
                <c:pt idx="29">
                  <c:v>25.133333333333336</c:v>
                </c:pt>
                <c:pt idx="30">
                  <c:v>21.775000000000006</c:v>
                </c:pt>
                <c:pt idx="32">
                  <c:v>28.991666666666671</c:v>
                </c:pt>
                <c:pt idx="33">
                  <c:v>25.750000000000004</c:v>
                </c:pt>
                <c:pt idx="34">
                  <c:v>26.469444444444445</c:v>
                </c:pt>
                <c:pt idx="36">
                  <c:v>24.730555555555554</c:v>
                </c:pt>
                <c:pt idx="37">
                  <c:v>23.094444444444445</c:v>
                </c:pt>
                <c:pt idx="38">
                  <c:v>21.95</c:v>
                </c:pt>
                <c:pt idx="40">
                  <c:v>29.316666666666666</c:v>
                </c:pt>
                <c:pt idx="41">
                  <c:v>28.505555555555556</c:v>
                </c:pt>
                <c:pt idx="42">
                  <c:v>27.099999999999998</c:v>
                </c:pt>
                <c:pt idx="44">
                  <c:v>32.577777777777783</c:v>
                </c:pt>
                <c:pt idx="45">
                  <c:v>30.452777777777779</c:v>
                </c:pt>
                <c:pt idx="46">
                  <c:v>28.177777777777781</c:v>
                </c:pt>
                <c:pt idx="48">
                  <c:v>20.286111111111111</c:v>
                </c:pt>
                <c:pt idx="49">
                  <c:v>25.616666666666674</c:v>
                </c:pt>
                <c:pt idx="50">
                  <c:v>22.055555555555557</c:v>
                </c:pt>
                <c:pt idx="52">
                  <c:v>28.980555555555554</c:v>
                </c:pt>
                <c:pt idx="53">
                  <c:v>28.997222222222224</c:v>
                </c:pt>
                <c:pt idx="54">
                  <c:v>27.147222222222222</c:v>
                </c:pt>
                <c:pt idx="56">
                  <c:v>30.436111111111114</c:v>
                </c:pt>
                <c:pt idx="57">
                  <c:v>30.916666666666668</c:v>
                </c:pt>
                <c:pt idx="58">
                  <c:v>28.138888888888886</c:v>
                </c:pt>
                <c:pt idx="60">
                  <c:v>28.463888888888892</c:v>
                </c:pt>
                <c:pt idx="61">
                  <c:v>27.408333333333335</c:v>
                </c:pt>
                <c:pt idx="62">
                  <c:v>27.222222222222214</c:v>
                </c:pt>
                <c:pt idx="64">
                  <c:v>30.097222222222225</c:v>
                </c:pt>
                <c:pt idx="65">
                  <c:v>34.541666666666664</c:v>
                </c:pt>
                <c:pt idx="66">
                  <c:v>31.930555555555557</c:v>
                </c:pt>
                <c:pt idx="68">
                  <c:v>26.400000000000002</c:v>
                </c:pt>
                <c:pt idx="69">
                  <c:v>30.119444444444444</c:v>
                </c:pt>
                <c:pt idx="70">
                  <c:v>27.313888888888894</c:v>
                </c:pt>
                <c:pt idx="72">
                  <c:v>34.138888888888886</c:v>
                </c:pt>
                <c:pt idx="73">
                  <c:v>33.372222222222234</c:v>
                </c:pt>
                <c:pt idx="74">
                  <c:v>31.533333333333328</c:v>
                </c:pt>
                <c:pt idx="76">
                  <c:v>33.863888888888887</c:v>
                </c:pt>
                <c:pt idx="77">
                  <c:v>36.275000000000013</c:v>
                </c:pt>
                <c:pt idx="78">
                  <c:v>33.808333333333337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6-4E9E-B15B-29E14767C2EE}"/>
            </c:ext>
          </c:extLst>
        </c:ser>
        <c:ser>
          <c:idx val="2"/>
          <c:order val="1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ave'!$B$18:$CB$18</c:f>
                <c:numCache>
                  <c:formatCode>General</c:formatCode>
                  <c:ptCount val="79"/>
                  <c:pt idx="0">
                    <c:v>8.1408980265700563</c:v>
                  </c:pt>
                  <c:pt idx="1">
                    <c:v>2.1632077090729345</c:v>
                  </c:pt>
                  <c:pt idx="2">
                    <c:v>6.2912545854749125</c:v>
                  </c:pt>
                  <c:pt idx="4">
                    <c:v>13.684094578906018</c:v>
                  </c:pt>
                  <c:pt idx="5">
                    <c:v>2.7631601496014779</c:v>
                  </c:pt>
                  <c:pt idx="6">
                    <c:v>3.6377786686349283</c:v>
                  </c:pt>
                  <c:pt idx="8">
                    <c:v>1.6423503934346098</c:v>
                  </c:pt>
                  <c:pt idx="9">
                    <c:v>0.53208041488220936</c:v>
                  </c:pt>
                  <c:pt idx="10">
                    <c:v>0.40073235426290182</c:v>
                  </c:pt>
                  <c:pt idx="12">
                    <c:v>2.2420710773856793</c:v>
                  </c:pt>
                  <c:pt idx="13">
                    <c:v>1.2490088663208712</c:v>
                  </c:pt>
                  <c:pt idx="14">
                    <c:v>3.0719848712815572</c:v>
                  </c:pt>
                  <c:pt idx="16">
                    <c:v>0.90216218327875297</c:v>
                  </c:pt>
                  <c:pt idx="17">
                    <c:v>0.93933257103771883</c:v>
                  </c:pt>
                  <c:pt idx="18">
                    <c:v>0.82542076812038279</c:v>
                  </c:pt>
                  <c:pt idx="20">
                    <c:v>1.2032588209206954</c:v>
                  </c:pt>
                  <c:pt idx="21">
                    <c:v>0.858324343714156</c:v>
                  </c:pt>
                  <c:pt idx="22">
                    <c:v>2.075899700828828</c:v>
                  </c:pt>
                  <c:pt idx="24">
                    <c:v>1.3542913048054315</c:v>
                  </c:pt>
                  <c:pt idx="25">
                    <c:v>1.0140715208419482</c:v>
                  </c:pt>
                  <c:pt idx="26">
                    <c:v>1.4730003184899862</c:v>
                  </c:pt>
                  <c:pt idx="28">
                    <c:v>2.8292467806253598</c:v>
                  </c:pt>
                  <c:pt idx="29">
                    <c:v>1.9836853873659968</c:v>
                  </c:pt>
                  <c:pt idx="30">
                    <c:v>1.5613013921203742</c:v>
                  </c:pt>
                  <c:pt idx="32">
                    <c:v>1.0256471910427116</c:v>
                  </c:pt>
                  <c:pt idx="33">
                    <c:v>1.2997002265954873</c:v>
                  </c:pt>
                  <c:pt idx="34">
                    <c:v>0.67542853337988518</c:v>
                  </c:pt>
                  <c:pt idx="36">
                    <c:v>0.96709760509360188</c:v>
                  </c:pt>
                  <c:pt idx="37">
                    <c:v>2.3339351075854067</c:v>
                  </c:pt>
                  <c:pt idx="38">
                    <c:v>1.5646435913335786</c:v>
                  </c:pt>
                  <c:pt idx="40">
                    <c:v>2.8405355085456407</c:v>
                  </c:pt>
                  <c:pt idx="41">
                    <c:v>0.3422758796318745</c:v>
                  </c:pt>
                  <c:pt idx="42">
                    <c:v>1.2141748963853394</c:v>
                  </c:pt>
                  <c:pt idx="44">
                    <c:v>2.267658756199427</c:v>
                  </c:pt>
                  <c:pt idx="45">
                    <c:v>1.1139824011731259</c:v>
                  </c:pt>
                  <c:pt idx="46">
                    <c:v>0.51890197461491039</c:v>
                  </c:pt>
                  <c:pt idx="48">
                    <c:v>2.0190986254413721</c:v>
                  </c:pt>
                  <c:pt idx="49">
                    <c:v>2.246545702315589</c:v>
                  </c:pt>
                  <c:pt idx="50">
                    <c:v>1.2942298343793155</c:v>
                  </c:pt>
                  <c:pt idx="52">
                    <c:v>1.3165289426329125</c:v>
                  </c:pt>
                  <c:pt idx="53">
                    <c:v>0.72891662379482136</c:v>
                  </c:pt>
                  <c:pt idx="54">
                    <c:v>1.0029393529416515</c:v>
                  </c:pt>
                  <c:pt idx="56">
                    <c:v>0.81794589908327719</c:v>
                  </c:pt>
                  <c:pt idx="57">
                    <c:v>0.53113697054665721</c:v>
                  </c:pt>
                  <c:pt idx="58">
                    <c:v>0.87910852010628326</c:v>
                  </c:pt>
                  <c:pt idx="60">
                    <c:v>0.88349491883367381</c:v>
                  </c:pt>
                  <c:pt idx="61">
                    <c:v>1.2193178876368236</c:v>
                  </c:pt>
                  <c:pt idx="62">
                    <c:v>0.57789128158617808</c:v>
                  </c:pt>
                  <c:pt idx="64">
                    <c:v>1.1646046592495094</c:v>
                  </c:pt>
                  <c:pt idx="65">
                    <c:v>5.6382730917180462E-2</c:v>
                  </c:pt>
                  <c:pt idx="66">
                    <c:v>0.47910023694111703</c:v>
                  </c:pt>
                  <c:pt idx="68">
                    <c:v>2.1468161179859897</c:v>
                  </c:pt>
                  <c:pt idx="69">
                    <c:v>0.6037179048545579</c:v>
                  </c:pt>
                  <c:pt idx="70">
                    <c:v>1.7935154113818501</c:v>
                  </c:pt>
                  <c:pt idx="72">
                    <c:v>0.85258774574675333</c:v>
                  </c:pt>
                  <c:pt idx="73">
                    <c:v>0.46583093155148947</c:v>
                  </c:pt>
                  <c:pt idx="74">
                    <c:v>1.1736135765917581</c:v>
                  </c:pt>
                  <c:pt idx="76">
                    <c:v>0.96564041949013002</c:v>
                  </c:pt>
                  <c:pt idx="77">
                    <c:v>0.44540694390524493</c:v>
                  </c:pt>
                  <c:pt idx="78">
                    <c:v>0.63027404386533437</c:v>
                  </c:pt>
                </c:numCache>
              </c:numRef>
            </c:plus>
            <c:minus>
              <c:numRef>
                <c:f>'cond-over ave'!$B$18:$CB$18</c:f>
                <c:numCache>
                  <c:formatCode>General</c:formatCode>
                  <c:ptCount val="79"/>
                  <c:pt idx="0">
                    <c:v>8.1408980265700563</c:v>
                  </c:pt>
                  <c:pt idx="1">
                    <c:v>2.1632077090729345</c:v>
                  </c:pt>
                  <c:pt idx="2">
                    <c:v>6.2912545854749125</c:v>
                  </c:pt>
                  <c:pt idx="4">
                    <c:v>13.684094578906018</c:v>
                  </c:pt>
                  <c:pt idx="5">
                    <c:v>2.7631601496014779</c:v>
                  </c:pt>
                  <c:pt idx="6">
                    <c:v>3.6377786686349283</c:v>
                  </c:pt>
                  <c:pt idx="8">
                    <c:v>1.6423503934346098</c:v>
                  </c:pt>
                  <c:pt idx="9">
                    <c:v>0.53208041488220936</c:v>
                  </c:pt>
                  <c:pt idx="10">
                    <c:v>0.40073235426290182</c:v>
                  </c:pt>
                  <c:pt idx="12">
                    <c:v>2.2420710773856793</c:v>
                  </c:pt>
                  <c:pt idx="13">
                    <c:v>1.2490088663208712</c:v>
                  </c:pt>
                  <c:pt idx="14">
                    <c:v>3.0719848712815572</c:v>
                  </c:pt>
                  <c:pt idx="16">
                    <c:v>0.90216218327875297</c:v>
                  </c:pt>
                  <c:pt idx="17">
                    <c:v>0.93933257103771883</c:v>
                  </c:pt>
                  <c:pt idx="18">
                    <c:v>0.82542076812038279</c:v>
                  </c:pt>
                  <c:pt idx="20">
                    <c:v>1.2032588209206954</c:v>
                  </c:pt>
                  <c:pt idx="21">
                    <c:v>0.858324343714156</c:v>
                  </c:pt>
                  <c:pt idx="22">
                    <c:v>2.075899700828828</c:v>
                  </c:pt>
                  <c:pt idx="24">
                    <c:v>1.3542913048054315</c:v>
                  </c:pt>
                  <c:pt idx="25">
                    <c:v>1.0140715208419482</c:v>
                  </c:pt>
                  <c:pt idx="26">
                    <c:v>1.4730003184899862</c:v>
                  </c:pt>
                  <c:pt idx="28">
                    <c:v>2.8292467806253598</c:v>
                  </c:pt>
                  <c:pt idx="29">
                    <c:v>1.9836853873659968</c:v>
                  </c:pt>
                  <c:pt idx="30">
                    <c:v>1.5613013921203742</c:v>
                  </c:pt>
                  <c:pt idx="32">
                    <c:v>1.0256471910427116</c:v>
                  </c:pt>
                  <c:pt idx="33">
                    <c:v>1.2997002265954873</c:v>
                  </c:pt>
                  <c:pt idx="34">
                    <c:v>0.67542853337988518</c:v>
                  </c:pt>
                  <c:pt idx="36">
                    <c:v>0.96709760509360188</c:v>
                  </c:pt>
                  <c:pt idx="37">
                    <c:v>2.3339351075854067</c:v>
                  </c:pt>
                  <c:pt idx="38">
                    <c:v>1.5646435913335786</c:v>
                  </c:pt>
                  <c:pt idx="40">
                    <c:v>2.8405355085456407</c:v>
                  </c:pt>
                  <c:pt idx="41">
                    <c:v>0.3422758796318745</c:v>
                  </c:pt>
                  <c:pt idx="42">
                    <c:v>1.2141748963853394</c:v>
                  </c:pt>
                  <c:pt idx="44">
                    <c:v>2.267658756199427</c:v>
                  </c:pt>
                  <c:pt idx="45">
                    <c:v>1.1139824011731259</c:v>
                  </c:pt>
                  <c:pt idx="46">
                    <c:v>0.51890197461491039</c:v>
                  </c:pt>
                  <c:pt idx="48">
                    <c:v>2.0190986254413721</c:v>
                  </c:pt>
                  <c:pt idx="49">
                    <c:v>2.246545702315589</c:v>
                  </c:pt>
                  <c:pt idx="50">
                    <c:v>1.2942298343793155</c:v>
                  </c:pt>
                  <c:pt idx="52">
                    <c:v>1.3165289426329125</c:v>
                  </c:pt>
                  <c:pt idx="53">
                    <c:v>0.72891662379482136</c:v>
                  </c:pt>
                  <c:pt idx="54">
                    <c:v>1.0029393529416515</c:v>
                  </c:pt>
                  <c:pt idx="56">
                    <c:v>0.81794589908327719</c:v>
                  </c:pt>
                  <c:pt idx="57">
                    <c:v>0.53113697054665721</c:v>
                  </c:pt>
                  <c:pt idx="58">
                    <c:v>0.87910852010628326</c:v>
                  </c:pt>
                  <c:pt idx="60">
                    <c:v>0.88349491883367381</c:v>
                  </c:pt>
                  <c:pt idx="61">
                    <c:v>1.2193178876368236</c:v>
                  </c:pt>
                  <c:pt idx="62">
                    <c:v>0.57789128158617808</c:v>
                  </c:pt>
                  <c:pt idx="64">
                    <c:v>1.1646046592495094</c:v>
                  </c:pt>
                  <c:pt idx="65">
                    <c:v>5.6382730917180462E-2</c:v>
                  </c:pt>
                  <c:pt idx="66">
                    <c:v>0.47910023694111703</c:v>
                  </c:pt>
                  <c:pt idx="68">
                    <c:v>2.1468161179859897</c:v>
                  </c:pt>
                  <c:pt idx="69">
                    <c:v>0.6037179048545579</c:v>
                  </c:pt>
                  <c:pt idx="70">
                    <c:v>1.7935154113818501</c:v>
                  </c:pt>
                  <c:pt idx="72">
                    <c:v>0.85258774574675333</c:v>
                  </c:pt>
                  <c:pt idx="73">
                    <c:v>0.46583093155148947</c:v>
                  </c:pt>
                  <c:pt idx="74">
                    <c:v>1.1736135765917581</c:v>
                  </c:pt>
                  <c:pt idx="76">
                    <c:v>0.96564041949013002</c:v>
                  </c:pt>
                  <c:pt idx="77">
                    <c:v>0.44540694390524493</c:v>
                  </c:pt>
                  <c:pt idx="78">
                    <c:v>0.63027404386533437</c:v>
                  </c:pt>
                </c:numCache>
              </c:numRef>
            </c:minus>
          </c:errBars>
          <c:cat>
            <c:strRef>
              <c:f>'cond-over ave'!$B$8:$BZ$8</c:f>
              <c:strCache>
                <c:ptCount val="77"/>
                <c:pt idx="0">
                  <c:v>Cond 1</c:v>
                </c:pt>
                <c:pt idx="4">
                  <c:v>Cond 2 </c:v>
                </c:pt>
                <c:pt idx="8">
                  <c:v>Cond 3</c:v>
                </c:pt>
                <c:pt idx="12">
                  <c:v>Cond 4 </c:v>
                </c:pt>
                <c:pt idx="16">
                  <c:v>Cond 5</c:v>
                </c:pt>
                <c:pt idx="20">
                  <c:v>Cond 6</c:v>
                </c:pt>
                <c:pt idx="24">
                  <c:v>Cond 7</c:v>
                </c:pt>
                <c:pt idx="28">
                  <c:v>Cond 8</c:v>
                </c:pt>
                <c:pt idx="32">
                  <c:v>Cond 9</c:v>
                </c:pt>
                <c:pt idx="36">
                  <c:v>Cond 10</c:v>
                </c:pt>
                <c:pt idx="40">
                  <c:v>Cond 11</c:v>
                </c:pt>
                <c:pt idx="44">
                  <c:v>Cond 12</c:v>
                </c:pt>
                <c:pt idx="48">
                  <c:v>Cond 13</c:v>
                </c:pt>
                <c:pt idx="52">
                  <c:v>Cond 14</c:v>
                </c:pt>
                <c:pt idx="56">
                  <c:v>Cond 15</c:v>
                </c:pt>
                <c:pt idx="60">
                  <c:v>Cond 16</c:v>
                </c:pt>
                <c:pt idx="64">
                  <c:v>Cond 17</c:v>
                </c:pt>
                <c:pt idx="68">
                  <c:v>Cond 18</c:v>
                </c:pt>
                <c:pt idx="72">
                  <c:v>Cond 19</c:v>
                </c:pt>
                <c:pt idx="76">
                  <c:v>Cond 20</c:v>
                </c:pt>
              </c:strCache>
            </c:strRef>
          </c:cat>
          <c:val>
            <c:numRef>
              <c:f>'cond-over ave'!$B$17:$CB$17</c:f>
              <c:numCache>
                <c:formatCode>0.0</c:formatCode>
                <c:ptCount val="79"/>
                <c:pt idx="0">
                  <c:v>32.238888888888901</c:v>
                </c:pt>
                <c:pt idx="1">
                  <c:v>60.683333333333337</c:v>
                </c:pt>
                <c:pt idx="2">
                  <c:v>70.99166666666666</c:v>
                </c:pt>
                <c:pt idx="4">
                  <c:v>67.61666666666666</c:v>
                </c:pt>
                <c:pt idx="5">
                  <c:v>82.030555555555551</c:v>
                </c:pt>
                <c:pt idx="6">
                  <c:v>81.344444444444449</c:v>
                </c:pt>
                <c:pt idx="8">
                  <c:v>81.008333333333326</c:v>
                </c:pt>
                <c:pt idx="9">
                  <c:v>86.902777777777786</c:v>
                </c:pt>
                <c:pt idx="10">
                  <c:v>86.661111111111097</c:v>
                </c:pt>
                <c:pt idx="12">
                  <c:v>83.180555555555557</c:v>
                </c:pt>
                <c:pt idx="13">
                  <c:v>82.5</c:v>
                </c:pt>
                <c:pt idx="14">
                  <c:v>87.311111111111089</c:v>
                </c:pt>
                <c:pt idx="16">
                  <c:v>88.736111111111128</c:v>
                </c:pt>
                <c:pt idx="17">
                  <c:v>84.13611111111112</c:v>
                </c:pt>
                <c:pt idx="18">
                  <c:v>87.558333333333337</c:v>
                </c:pt>
                <c:pt idx="20">
                  <c:v>87.919444444444423</c:v>
                </c:pt>
                <c:pt idx="21">
                  <c:v>86.619444444444454</c:v>
                </c:pt>
                <c:pt idx="22">
                  <c:v>84.063888888888883</c:v>
                </c:pt>
                <c:pt idx="24">
                  <c:v>91.772222222222226</c:v>
                </c:pt>
                <c:pt idx="25">
                  <c:v>90.088888888888889</c:v>
                </c:pt>
                <c:pt idx="26">
                  <c:v>85.530555555555551</c:v>
                </c:pt>
                <c:pt idx="28">
                  <c:v>88.472222222222214</c:v>
                </c:pt>
                <c:pt idx="29">
                  <c:v>83.1388888888889</c:v>
                </c:pt>
                <c:pt idx="30">
                  <c:v>83.016666666666652</c:v>
                </c:pt>
                <c:pt idx="32">
                  <c:v>92.288888888888891</c:v>
                </c:pt>
                <c:pt idx="33">
                  <c:v>87.322222222222237</c:v>
                </c:pt>
                <c:pt idx="34">
                  <c:v>85.05</c:v>
                </c:pt>
                <c:pt idx="36">
                  <c:v>91.05</c:v>
                </c:pt>
                <c:pt idx="37">
                  <c:v>85.580555555555563</c:v>
                </c:pt>
                <c:pt idx="38">
                  <c:v>85.786111111111111</c:v>
                </c:pt>
                <c:pt idx="40">
                  <c:v>89.997222222222206</c:v>
                </c:pt>
                <c:pt idx="41">
                  <c:v>88.424999999999997</c:v>
                </c:pt>
                <c:pt idx="42">
                  <c:v>86.269444444444446</c:v>
                </c:pt>
                <c:pt idx="44">
                  <c:v>90.87777777777778</c:v>
                </c:pt>
                <c:pt idx="45">
                  <c:v>88.23888888888888</c:v>
                </c:pt>
                <c:pt idx="46">
                  <c:v>82.88333333333334</c:v>
                </c:pt>
                <c:pt idx="48">
                  <c:v>89.008333333333326</c:v>
                </c:pt>
                <c:pt idx="49">
                  <c:v>86.891666666666666</c:v>
                </c:pt>
                <c:pt idx="50">
                  <c:v>84.888888888888886</c:v>
                </c:pt>
                <c:pt idx="52">
                  <c:v>92.461111111111109</c:v>
                </c:pt>
                <c:pt idx="53">
                  <c:v>91.59166666666664</c:v>
                </c:pt>
                <c:pt idx="54">
                  <c:v>85.294444444444437</c:v>
                </c:pt>
                <c:pt idx="56">
                  <c:v>92.60277777777776</c:v>
                </c:pt>
                <c:pt idx="57">
                  <c:v>88.774999999999977</c:v>
                </c:pt>
                <c:pt idx="58">
                  <c:v>86.452777777777769</c:v>
                </c:pt>
                <c:pt idx="60">
                  <c:v>92.027777777777786</c:v>
                </c:pt>
                <c:pt idx="61">
                  <c:v>87.366666666666674</c:v>
                </c:pt>
                <c:pt idx="62">
                  <c:v>83.649999999999991</c:v>
                </c:pt>
                <c:pt idx="64">
                  <c:v>90.988888888888894</c:v>
                </c:pt>
                <c:pt idx="65">
                  <c:v>90.072222222222237</c:v>
                </c:pt>
                <c:pt idx="66">
                  <c:v>88.541666666666671</c:v>
                </c:pt>
                <c:pt idx="68">
                  <c:v>91.816666666666677</c:v>
                </c:pt>
                <c:pt idx="69">
                  <c:v>87.369444444444454</c:v>
                </c:pt>
                <c:pt idx="70">
                  <c:v>84.280555555555551</c:v>
                </c:pt>
                <c:pt idx="72">
                  <c:v>91.444444444444457</c:v>
                </c:pt>
                <c:pt idx="73">
                  <c:v>88.777777777777786</c:v>
                </c:pt>
                <c:pt idx="74">
                  <c:v>85.094444444444449</c:v>
                </c:pt>
                <c:pt idx="76">
                  <c:v>92.663888888888891</c:v>
                </c:pt>
                <c:pt idx="77">
                  <c:v>89.147222222222226</c:v>
                </c:pt>
                <c:pt idx="78">
                  <c:v>87.066666666666677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6-4E9E-B15B-29E14767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783440"/>
        <c:axId val="-87780480"/>
      </c:lineChart>
      <c:lineChart>
        <c:grouping val="standard"/>
        <c:varyColors val="0"/>
        <c:ser>
          <c:idx val="4"/>
          <c:order val="2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ave'!$B$31:$CB$31</c:f>
                <c:numCache>
                  <c:formatCode>General</c:formatCode>
                  <c:ptCount val="79"/>
                  <c:pt idx="0">
                    <c:v>6.0505222455953707</c:v>
                  </c:pt>
                  <c:pt idx="1">
                    <c:v>0.51444414446835485</c:v>
                  </c:pt>
                  <c:pt idx="2">
                    <c:v>0.73616876084525906</c:v>
                  </c:pt>
                  <c:pt idx="4">
                    <c:v>5.5464766093239586</c:v>
                  </c:pt>
                  <c:pt idx="5">
                    <c:v>0.36864993934324464</c:v>
                  </c:pt>
                  <c:pt idx="6">
                    <c:v>0.67654144982649367</c:v>
                  </c:pt>
                  <c:pt idx="8">
                    <c:v>1.1959422133940179</c:v>
                  </c:pt>
                  <c:pt idx="9">
                    <c:v>0.6127692152116595</c:v>
                  </c:pt>
                  <c:pt idx="10">
                    <c:v>0.32188679859713271</c:v>
                  </c:pt>
                  <c:pt idx="12">
                    <c:v>1.1583333333333332</c:v>
                  </c:pt>
                  <c:pt idx="13">
                    <c:v>1.0681305059672144</c:v>
                  </c:pt>
                  <c:pt idx="14">
                    <c:v>0.21794494717703369</c:v>
                  </c:pt>
                  <c:pt idx="16">
                    <c:v>0.56131047063496375</c:v>
                  </c:pt>
                  <c:pt idx="17">
                    <c:v>8.2073815014967147E-2</c:v>
                  </c:pt>
                  <c:pt idx="18">
                    <c:v>0.30242078852706772</c:v>
                  </c:pt>
                  <c:pt idx="20">
                    <c:v>0.78479473607929906</c:v>
                  </c:pt>
                  <c:pt idx="21">
                    <c:v>0.76607767230222923</c:v>
                  </c:pt>
                  <c:pt idx="22">
                    <c:v>0.34950361625851273</c:v>
                  </c:pt>
                  <c:pt idx="24">
                    <c:v>0.98499153972677722</c:v>
                  </c:pt>
                  <c:pt idx="25">
                    <c:v>0.31961348184608485</c:v>
                  </c:pt>
                  <c:pt idx="26">
                    <c:v>0.57136532388073147</c:v>
                  </c:pt>
                  <c:pt idx="28">
                    <c:v>0.72977355696438106</c:v>
                  </c:pt>
                  <c:pt idx="29">
                    <c:v>0.56131047063496398</c:v>
                  </c:pt>
                  <c:pt idx="30">
                    <c:v>0.33819373146171683</c:v>
                  </c:pt>
                  <c:pt idx="32">
                    <c:v>0.95058461543994788</c:v>
                  </c:pt>
                  <c:pt idx="33">
                    <c:v>0.39113439009004491</c:v>
                  </c:pt>
                  <c:pt idx="34">
                    <c:v>0.24551533104427048</c:v>
                  </c:pt>
                  <c:pt idx="36">
                    <c:v>0.80467384697155386</c:v>
                  </c:pt>
                  <c:pt idx="37">
                    <c:v>0.41491297615015349</c:v>
                  </c:pt>
                  <c:pt idx="38">
                    <c:v>0.86974613154260905</c:v>
                  </c:pt>
                  <c:pt idx="40">
                    <c:v>0.69885819575774966</c:v>
                  </c:pt>
                  <c:pt idx="41">
                    <c:v>0.34641016151377529</c:v>
                  </c:pt>
                  <c:pt idx="42">
                    <c:v>0.24762763263506038</c:v>
                  </c:pt>
                  <c:pt idx="44">
                    <c:v>0.59283921372774695</c:v>
                  </c:pt>
                  <c:pt idx="45">
                    <c:v>0.30833333333333346</c:v>
                  </c:pt>
                  <c:pt idx="46">
                    <c:v>0.1445779297741456</c:v>
                  </c:pt>
                  <c:pt idx="48">
                    <c:v>0.55477723256977474</c:v>
                  </c:pt>
                  <c:pt idx="49">
                    <c:v>0.49328828623162457</c:v>
                  </c:pt>
                  <c:pt idx="50">
                    <c:v>0.44260905749631679</c:v>
                  </c:pt>
                  <c:pt idx="52">
                    <c:v>0.57789128158619352</c:v>
                  </c:pt>
                  <c:pt idx="53">
                    <c:v>0.46933759467762404</c:v>
                  </c:pt>
                  <c:pt idx="54">
                    <c:v>0.44814432199162479</c:v>
                  </c:pt>
                  <c:pt idx="56">
                    <c:v>0.76526139325069853</c:v>
                  </c:pt>
                  <c:pt idx="57">
                    <c:v>0.39299420408505342</c:v>
                  </c:pt>
                  <c:pt idx="58">
                    <c:v>0.2875905654456235</c:v>
                  </c:pt>
                  <c:pt idx="60">
                    <c:v>1.0186115277398167</c:v>
                  </c:pt>
                  <c:pt idx="61">
                    <c:v>1.0448617665084259</c:v>
                  </c:pt>
                  <c:pt idx="62">
                    <c:v>0.47893110151670049</c:v>
                  </c:pt>
                  <c:pt idx="64">
                    <c:v>0.97350312445998233</c:v>
                  </c:pt>
                  <c:pt idx="65">
                    <c:v>0.52645301573623637</c:v>
                  </c:pt>
                  <c:pt idx="66">
                    <c:v>0.90288888205213003</c:v>
                  </c:pt>
                  <c:pt idx="68">
                    <c:v>0.85687578511188622</c:v>
                  </c:pt>
                  <c:pt idx="69">
                    <c:v>0.62115483845280772</c:v>
                  </c:pt>
                  <c:pt idx="70">
                    <c:v>0.60277137733417074</c:v>
                  </c:pt>
                  <c:pt idx="72">
                    <c:v>0.1660404903764271</c:v>
                  </c:pt>
                  <c:pt idx="73">
                    <c:v>0.77329561689635307</c:v>
                  </c:pt>
                  <c:pt idx="74">
                    <c:v>0.30425227105881147</c:v>
                  </c:pt>
                  <c:pt idx="76">
                    <c:v>1.3977163915155053</c:v>
                  </c:pt>
                  <c:pt idx="77">
                    <c:v>0.52500000000000013</c:v>
                  </c:pt>
                  <c:pt idx="78">
                    <c:v>0.44775675440032314</c:v>
                  </c:pt>
                </c:numCache>
              </c:numRef>
            </c:plus>
            <c:minus>
              <c:numRef>
                <c:f>'cond-over ave'!$B$31:$CB$31</c:f>
                <c:numCache>
                  <c:formatCode>General</c:formatCode>
                  <c:ptCount val="79"/>
                  <c:pt idx="0">
                    <c:v>6.0505222455953707</c:v>
                  </c:pt>
                  <c:pt idx="1">
                    <c:v>0.51444414446835485</c:v>
                  </c:pt>
                  <c:pt idx="2">
                    <c:v>0.73616876084525906</c:v>
                  </c:pt>
                  <c:pt idx="4">
                    <c:v>5.5464766093239586</c:v>
                  </c:pt>
                  <c:pt idx="5">
                    <c:v>0.36864993934324464</c:v>
                  </c:pt>
                  <c:pt idx="6">
                    <c:v>0.67654144982649367</c:v>
                  </c:pt>
                  <c:pt idx="8">
                    <c:v>1.1959422133940179</c:v>
                  </c:pt>
                  <c:pt idx="9">
                    <c:v>0.6127692152116595</c:v>
                  </c:pt>
                  <c:pt idx="10">
                    <c:v>0.32188679859713271</c:v>
                  </c:pt>
                  <c:pt idx="12">
                    <c:v>1.1583333333333332</c:v>
                  </c:pt>
                  <c:pt idx="13">
                    <c:v>1.0681305059672144</c:v>
                  </c:pt>
                  <c:pt idx="14">
                    <c:v>0.21794494717703369</c:v>
                  </c:pt>
                  <c:pt idx="16">
                    <c:v>0.56131047063496375</c:v>
                  </c:pt>
                  <c:pt idx="17">
                    <c:v>8.2073815014967147E-2</c:v>
                  </c:pt>
                  <c:pt idx="18">
                    <c:v>0.30242078852706772</c:v>
                  </c:pt>
                  <c:pt idx="20">
                    <c:v>0.78479473607929906</c:v>
                  </c:pt>
                  <c:pt idx="21">
                    <c:v>0.76607767230222923</c:v>
                  </c:pt>
                  <c:pt idx="22">
                    <c:v>0.34950361625851273</c:v>
                  </c:pt>
                  <c:pt idx="24">
                    <c:v>0.98499153972677722</c:v>
                  </c:pt>
                  <c:pt idx="25">
                    <c:v>0.31961348184608485</c:v>
                  </c:pt>
                  <c:pt idx="26">
                    <c:v>0.57136532388073147</c:v>
                  </c:pt>
                  <c:pt idx="28">
                    <c:v>0.72977355696438106</c:v>
                  </c:pt>
                  <c:pt idx="29">
                    <c:v>0.56131047063496398</c:v>
                  </c:pt>
                  <c:pt idx="30">
                    <c:v>0.33819373146171683</c:v>
                  </c:pt>
                  <c:pt idx="32">
                    <c:v>0.95058461543994788</c:v>
                  </c:pt>
                  <c:pt idx="33">
                    <c:v>0.39113439009004491</c:v>
                  </c:pt>
                  <c:pt idx="34">
                    <c:v>0.24551533104427048</c:v>
                  </c:pt>
                  <c:pt idx="36">
                    <c:v>0.80467384697155386</c:v>
                  </c:pt>
                  <c:pt idx="37">
                    <c:v>0.41491297615015349</c:v>
                  </c:pt>
                  <c:pt idx="38">
                    <c:v>0.86974613154260905</c:v>
                  </c:pt>
                  <c:pt idx="40">
                    <c:v>0.69885819575774966</c:v>
                  </c:pt>
                  <c:pt idx="41">
                    <c:v>0.34641016151377529</c:v>
                  </c:pt>
                  <c:pt idx="42">
                    <c:v>0.24762763263506038</c:v>
                  </c:pt>
                  <c:pt idx="44">
                    <c:v>0.59283921372774695</c:v>
                  </c:pt>
                  <c:pt idx="45">
                    <c:v>0.30833333333333346</c:v>
                  </c:pt>
                  <c:pt idx="46">
                    <c:v>0.1445779297741456</c:v>
                  </c:pt>
                  <c:pt idx="48">
                    <c:v>0.55477723256977474</c:v>
                  </c:pt>
                  <c:pt idx="49">
                    <c:v>0.49328828623162457</c:v>
                  </c:pt>
                  <c:pt idx="50">
                    <c:v>0.44260905749631679</c:v>
                  </c:pt>
                  <c:pt idx="52">
                    <c:v>0.57789128158619352</c:v>
                  </c:pt>
                  <c:pt idx="53">
                    <c:v>0.46933759467762404</c:v>
                  </c:pt>
                  <c:pt idx="54">
                    <c:v>0.44814432199162479</c:v>
                  </c:pt>
                  <c:pt idx="56">
                    <c:v>0.76526139325069853</c:v>
                  </c:pt>
                  <c:pt idx="57">
                    <c:v>0.39299420408505342</c:v>
                  </c:pt>
                  <c:pt idx="58">
                    <c:v>0.2875905654456235</c:v>
                  </c:pt>
                  <c:pt idx="60">
                    <c:v>1.0186115277398167</c:v>
                  </c:pt>
                  <c:pt idx="61">
                    <c:v>1.0448617665084259</c:v>
                  </c:pt>
                  <c:pt idx="62">
                    <c:v>0.47893110151670049</c:v>
                  </c:pt>
                  <c:pt idx="64">
                    <c:v>0.97350312445998233</c:v>
                  </c:pt>
                  <c:pt idx="65">
                    <c:v>0.52645301573623637</c:v>
                  </c:pt>
                  <c:pt idx="66">
                    <c:v>0.90288888205213003</c:v>
                  </c:pt>
                  <c:pt idx="68">
                    <c:v>0.85687578511188622</c:v>
                  </c:pt>
                  <c:pt idx="69">
                    <c:v>0.62115483845280772</c:v>
                  </c:pt>
                  <c:pt idx="70">
                    <c:v>0.60277137733417074</c:v>
                  </c:pt>
                  <c:pt idx="72">
                    <c:v>0.1660404903764271</c:v>
                  </c:pt>
                  <c:pt idx="73">
                    <c:v>0.77329561689635307</c:v>
                  </c:pt>
                  <c:pt idx="74">
                    <c:v>0.30425227105881147</c:v>
                  </c:pt>
                  <c:pt idx="76">
                    <c:v>1.3977163915155053</c:v>
                  </c:pt>
                  <c:pt idx="77">
                    <c:v>0.52500000000000013</c:v>
                  </c:pt>
                  <c:pt idx="78">
                    <c:v>0.44775675440032314</c:v>
                  </c:pt>
                </c:numCache>
              </c:numRef>
            </c:minus>
          </c:errBars>
          <c:val>
            <c:numRef>
              <c:f>'cond-over ave'!$B$30:$CB$30</c:f>
              <c:numCache>
                <c:formatCode>0.0</c:formatCode>
                <c:ptCount val="79"/>
                <c:pt idx="0">
                  <c:v>12.883333333333333</c:v>
                </c:pt>
                <c:pt idx="1">
                  <c:v>2.0916666666666668</c:v>
                </c:pt>
                <c:pt idx="2">
                  <c:v>3.3666666666666667</c:v>
                </c:pt>
                <c:pt idx="4">
                  <c:v>7.3916666666666666</c:v>
                </c:pt>
                <c:pt idx="5">
                  <c:v>2.8333333333333335</c:v>
                </c:pt>
                <c:pt idx="6">
                  <c:v>4.5</c:v>
                </c:pt>
                <c:pt idx="8">
                  <c:v>5.4416666666666664</c:v>
                </c:pt>
                <c:pt idx="9">
                  <c:v>4.3833333333333329</c:v>
                </c:pt>
                <c:pt idx="10">
                  <c:v>5.2416666666666663</c:v>
                </c:pt>
                <c:pt idx="12">
                  <c:v>5.7583333333333329</c:v>
                </c:pt>
                <c:pt idx="13">
                  <c:v>7.6583333333333341</c:v>
                </c:pt>
                <c:pt idx="14">
                  <c:v>6.3999999999999995</c:v>
                </c:pt>
                <c:pt idx="16">
                  <c:v>6.416666666666667</c:v>
                </c:pt>
                <c:pt idx="17">
                  <c:v>10.041666666666666</c:v>
                </c:pt>
                <c:pt idx="18">
                  <c:v>9.2750000000000004</c:v>
                </c:pt>
                <c:pt idx="20">
                  <c:v>7.8083333333333336</c:v>
                </c:pt>
                <c:pt idx="21">
                  <c:v>9.9749999999999996</c:v>
                </c:pt>
                <c:pt idx="22">
                  <c:v>10.716666666666667</c:v>
                </c:pt>
                <c:pt idx="24">
                  <c:v>8.625</c:v>
                </c:pt>
                <c:pt idx="25">
                  <c:v>10.183333333333334</c:v>
                </c:pt>
                <c:pt idx="26">
                  <c:v>11.075000000000001</c:v>
                </c:pt>
                <c:pt idx="28">
                  <c:v>11.708333333333334</c:v>
                </c:pt>
                <c:pt idx="29">
                  <c:v>11.866666666666667</c:v>
                </c:pt>
                <c:pt idx="30">
                  <c:v>12.575000000000001</c:v>
                </c:pt>
                <c:pt idx="32">
                  <c:v>10.958333333333334</c:v>
                </c:pt>
                <c:pt idx="33">
                  <c:v>11.033333333333331</c:v>
                </c:pt>
                <c:pt idx="34">
                  <c:v>12.141666666666666</c:v>
                </c:pt>
                <c:pt idx="36">
                  <c:v>13.15</c:v>
                </c:pt>
                <c:pt idx="37">
                  <c:v>13.591666666666667</c:v>
                </c:pt>
                <c:pt idx="38">
                  <c:v>12.9</c:v>
                </c:pt>
                <c:pt idx="40">
                  <c:v>13.408333333333333</c:v>
                </c:pt>
                <c:pt idx="41">
                  <c:v>12.775</c:v>
                </c:pt>
                <c:pt idx="42">
                  <c:v>13.291666666666666</c:v>
                </c:pt>
                <c:pt idx="44">
                  <c:v>11.424999999999999</c:v>
                </c:pt>
                <c:pt idx="45">
                  <c:v>12.558333333333332</c:v>
                </c:pt>
                <c:pt idx="46">
                  <c:v>12.416666666666666</c:v>
                </c:pt>
                <c:pt idx="48">
                  <c:v>14.033333333333331</c:v>
                </c:pt>
                <c:pt idx="49">
                  <c:v>12.325000000000001</c:v>
                </c:pt>
                <c:pt idx="50">
                  <c:v>11.341666666666667</c:v>
                </c:pt>
                <c:pt idx="52">
                  <c:v>12.450000000000001</c:v>
                </c:pt>
                <c:pt idx="53">
                  <c:v>11.408333333333333</c:v>
                </c:pt>
                <c:pt idx="54">
                  <c:v>13.074999999999998</c:v>
                </c:pt>
                <c:pt idx="56">
                  <c:v>11.775</c:v>
                </c:pt>
                <c:pt idx="57">
                  <c:v>12.133333333333333</c:v>
                </c:pt>
                <c:pt idx="58">
                  <c:v>12.775</c:v>
                </c:pt>
                <c:pt idx="60">
                  <c:v>13.633333333333333</c:v>
                </c:pt>
                <c:pt idx="61">
                  <c:v>12.241666666666667</c:v>
                </c:pt>
                <c:pt idx="62">
                  <c:v>11.625</c:v>
                </c:pt>
                <c:pt idx="64">
                  <c:v>13.174999999999999</c:v>
                </c:pt>
                <c:pt idx="65">
                  <c:v>11.391666666666666</c:v>
                </c:pt>
                <c:pt idx="66">
                  <c:v>10.85</c:v>
                </c:pt>
                <c:pt idx="68">
                  <c:v>14.908333333333333</c:v>
                </c:pt>
                <c:pt idx="69">
                  <c:v>13.799999999999999</c:v>
                </c:pt>
                <c:pt idx="70">
                  <c:v>10.924999999999999</c:v>
                </c:pt>
                <c:pt idx="72">
                  <c:v>13.333333333333334</c:v>
                </c:pt>
                <c:pt idx="73">
                  <c:v>12.783333333333333</c:v>
                </c:pt>
                <c:pt idx="74">
                  <c:v>11.208333333333334</c:v>
                </c:pt>
                <c:pt idx="76">
                  <c:v>12.916666666666666</c:v>
                </c:pt>
                <c:pt idx="77">
                  <c:v>11.4</c:v>
                </c:pt>
                <c:pt idx="78">
                  <c:v>9.3666666666666654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6-4E9E-B15B-29E14767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773968"/>
        <c:axId val="-87777360"/>
      </c:lineChart>
      <c:catAx>
        <c:axId val="-87783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87780480"/>
        <c:crosses val="autoZero"/>
        <c:auto val="1"/>
        <c:lblAlgn val="ctr"/>
        <c:lblOffset val="100"/>
        <c:noMultiLvlLbl val="0"/>
      </c:catAx>
      <c:valAx>
        <c:axId val="-87780480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783440"/>
        <c:crosses val="autoZero"/>
        <c:crossBetween val="between"/>
        <c:majorUnit val="20"/>
      </c:valAx>
      <c:valAx>
        <c:axId val="-87777360"/>
        <c:scaling>
          <c:orientation val="minMax"/>
          <c:max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773968"/>
        <c:crosses val="max"/>
        <c:crossBetween val="between"/>
      </c:valAx>
      <c:catAx>
        <c:axId val="-87773968"/>
        <c:scaling>
          <c:orientation val="minMax"/>
        </c:scaling>
        <c:delete val="1"/>
        <c:axPos val="b"/>
        <c:majorTickMark val="out"/>
        <c:minorTickMark val="none"/>
        <c:tickLblPos val="nextTo"/>
        <c:crossAx val="-8777736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C00000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cat>
            <c:strRef>
              <c:f>'cond-over ave'!$B$9:$BZ$9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ave'!$B$6:$CB$6</c:f>
              <c:numCache>
                <c:formatCode>0.0</c:formatCode>
                <c:ptCount val="79"/>
                <c:pt idx="0">
                  <c:v>16.75</c:v>
                </c:pt>
                <c:pt idx="1">
                  <c:v>40.225000000000001</c:v>
                </c:pt>
                <c:pt idx="2">
                  <c:v>34.088888888888896</c:v>
                </c:pt>
                <c:pt idx="4">
                  <c:v>34.747222222222213</c:v>
                </c:pt>
                <c:pt idx="5">
                  <c:v>35.81111111111111</c:v>
                </c:pt>
                <c:pt idx="6">
                  <c:v>33.044444444444444</c:v>
                </c:pt>
                <c:pt idx="8">
                  <c:v>32.461111111111116</c:v>
                </c:pt>
                <c:pt idx="9">
                  <c:v>26.833333333333339</c:v>
                </c:pt>
                <c:pt idx="10">
                  <c:v>26.366666666666664</c:v>
                </c:pt>
                <c:pt idx="12">
                  <c:v>33.577777777777783</c:v>
                </c:pt>
                <c:pt idx="13">
                  <c:v>25.855555555555554</c:v>
                </c:pt>
                <c:pt idx="14">
                  <c:v>27.930555555555554</c:v>
                </c:pt>
                <c:pt idx="16">
                  <c:v>34.405555555555559</c:v>
                </c:pt>
                <c:pt idx="17">
                  <c:v>24.708333333333332</c:v>
                </c:pt>
                <c:pt idx="18">
                  <c:v>25.861111111111104</c:v>
                </c:pt>
                <c:pt idx="20">
                  <c:v>28.380555555555556</c:v>
                </c:pt>
                <c:pt idx="21">
                  <c:v>26.619444444444451</c:v>
                </c:pt>
                <c:pt idx="22">
                  <c:v>23.708333333333332</c:v>
                </c:pt>
                <c:pt idx="24">
                  <c:v>30.261111111111116</c:v>
                </c:pt>
                <c:pt idx="25">
                  <c:v>27.455555555555559</c:v>
                </c:pt>
                <c:pt idx="26">
                  <c:v>24.658333333333331</c:v>
                </c:pt>
                <c:pt idx="28">
                  <c:v>26.736111111111125</c:v>
                </c:pt>
                <c:pt idx="29">
                  <c:v>25.133333333333336</c:v>
                </c:pt>
                <c:pt idx="30">
                  <c:v>21.775000000000006</c:v>
                </c:pt>
                <c:pt idx="32">
                  <c:v>28.991666666666671</c:v>
                </c:pt>
                <c:pt idx="33">
                  <c:v>25.750000000000004</c:v>
                </c:pt>
                <c:pt idx="34">
                  <c:v>26.469444444444445</c:v>
                </c:pt>
                <c:pt idx="36">
                  <c:v>24.730555555555554</c:v>
                </c:pt>
                <c:pt idx="37">
                  <c:v>23.094444444444445</c:v>
                </c:pt>
                <c:pt idx="38">
                  <c:v>21.95</c:v>
                </c:pt>
                <c:pt idx="40">
                  <c:v>29.316666666666666</c:v>
                </c:pt>
                <c:pt idx="41">
                  <c:v>28.505555555555556</c:v>
                </c:pt>
                <c:pt idx="42">
                  <c:v>27.099999999999998</c:v>
                </c:pt>
                <c:pt idx="44">
                  <c:v>32.577777777777783</c:v>
                </c:pt>
                <c:pt idx="45">
                  <c:v>30.452777777777779</c:v>
                </c:pt>
                <c:pt idx="46">
                  <c:v>28.177777777777781</c:v>
                </c:pt>
                <c:pt idx="48">
                  <c:v>20.286111111111111</c:v>
                </c:pt>
                <c:pt idx="49">
                  <c:v>25.616666666666674</c:v>
                </c:pt>
                <c:pt idx="50">
                  <c:v>22.055555555555557</c:v>
                </c:pt>
                <c:pt idx="52">
                  <c:v>28.980555555555554</c:v>
                </c:pt>
                <c:pt idx="53">
                  <c:v>28.997222222222224</c:v>
                </c:pt>
                <c:pt idx="54">
                  <c:v>27.147222222222222</c:v>
                </c:pt>
                <c:pt idx="56">
                  <c:v>30.436111111111114</c:v>
                </c:pt>
                <c:pt idx="57">
                  <c:v>30.916666666666668</c:v>
                </c:pt>
                <c:pt idx="58">
                  <c:v>28.138888888888886</c:v>
                </c:pt>
                <c:pt idx="60">
                  <c:v>28.463888888888892</c:v>
                </c:pt>
                <c:pt idx="61">
                  <c:v>27.408333333333335</c:v>
                </c:pt>
                <c:pt idx="62">
                  <c:v>27.222222222222214</c:v>
                </c:pt>
                <c:pt idx="64">
                  <c:v>30.097222222222225</c:v>
                </c:pt>
                <c:pt idx="65">
                  <c:v>34.541666666666664</c:v>
                </c:pt>
                <c:pt idx="66">
                  <c:v>31.930555555555557</c:v>
                </c:pt>
                <c:pt idx="68">
                  <c:v>26.400000000000002</c:v>
                </c:pt>
                <c:pt idx="69">
                  <c:v>30.119444444444444</c:v>
                </c:pt>
                <c:pt idx="70">
                  <c:v>27.313888888888894</c:v>
                </c:pt>
                <c:pt idx="72">
                  <c:v>34.138888888888886</c:v>
                </c:pt>
                <c:pt idx="73">
                  <c:v>33.372222222222234</c:v>
                </c:pt>
                <c:pt idx="74">
                  <c:v>31.533333333333328</c:v>
                </c:pt>
                <c:pt idx="76">
                  <c:v>33.863888888888887</c:v>
                </c:pt>
                <c:pt idx="77">
                  <c:v>36.275000000000013</c:v>
                </c:pt>
                <c:pt idx="78">
                  <c:v>33.808333333333337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7-419E-BAD5-40BD153CFC29}"/>
            </c:ext>
          </c:extLst>
        </c:ser>
        <c:ser>
          <c:idx val="1"/>
          <c:order val="1"/>
          <c:spPr>
            <a:ln w="2540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 w="9525" cmpd="sng"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'cond-over ave'!$B$9:$BZ$9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ave'!$B$41:$CB$41</c:f>
              <c:numCache>
                <c:formatCode>0.0</c:formatCode>
                <c:ptCount val="79"/>
                <c:pt idx="0">
                  <c:v>18.201754385964914</c:v>
                </c:pt>
                <c:pt idx="1">
                  <c:v>32.862573099415201</c:v>
                </c:pt>
                <c:pt idx="2">
                  <c:v>34.695906432748536</c:v>
                </c:pt>
                <c:pt idx="4">
                  <c:v>41.383040935672504</c:v>
                </c:pt>
                <c:pt idx="5">
                  <c:v>40.748538011695899</c:v>
                </c:pt>
                <c:pt idx="6">
                  <c:v>34.62865497076023</c:v>
                </c:pt>
                <c:pt idx="8">
                  <c:v>33.807017543859651</c:v>
                </c:pt>
                <c:pt idx="9">
                  <c:v>27.084795321637426</c:v>
                </c:pt>
                <c:pt idx="10">
                  <c:v>24.160818713450293</c:v>
                </c:pt>
                <c:pt idx="12">
                  <c:v>31.959064327485379</c:v>
                </c:pt>
                <c:pt idx="13">
                  <c:v>31</c:v>
                </c:pt>
                <c:pt idx="14">
                  <c:v>27.143274853801163</c:v>
                </c:pt>
                <c:pt idx="16">
                  <c:v>35.652046783625728</c:v>
                </c:pt>
                <c:pt idx="17">
                  <c:v>29.628654970760234</c:v>
                </c:pt>
                <c:pt idx="18">
                  <c:v>26.467836257309941</c:v>
                </c:pt>
                <c:pt idx="20">
                  <c:v>32.859649122807021</c:v>
                </c:pt>
                <c:pt idx="21">
                  <c:v>27.880116959064328</c:v>
                </c:pt>
                <c:pt idx="22">
                  <c:v>28.704678362573095</c:v>
                </c:pt>
                <c:pt idx="24">
                  <c:v>36.336257309941523</c:v>
                </c:pt>
                <c:pt idx="25">
                  <c:v>31.005847953216374</c:v>
                </c:pt>
                <c:pt idx="26">
                  <c:v>28.918128654970758</c:v>
                </c:pt>
                <c:pt idx="28">
                  <c:v>39.418128654970758</c:v>
                </c:pt>
                <c:pt idx="29">
                  <c:v>34.409356725146203</c:v>
                </c:pt>
                <c:pt idx="30">
                  <c:v>30.494152046783626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7-419E-BAD5-40BD153CFC29}"/>
            </c:ext>
          </c:extLst>
        </c:ser>
        <c:ser>
          <c:idx val="2"/>
          <c:order val="2"/>
          <c:spPr>
            <a:ln w="25400">
              <a:solidFill>
                <a:srgbClr val="0432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cat>
            <c:strRef>
              <c:f>'cond-over ave'!$B$9:$BZ$9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ave'!$B$17:$CB$17</c:f>
              <c:numCache>
                <c:formatCode>0.0</c:formatCode>
                <c:ptCount val="79"/>
                <c:pt idx="0">
                  <c:v>32.238888888888901</c:v>
                </c:pt>
                <c:pt idx="1">
                  <c:v>60.683333333333337</c:v>
                </c:pt>
                <c:pt idx="2">
                  <c:v>70.99166666666666</c:v>
                </c:pt>
                <c:pt idx="4">
                  <c:v>67.61666666666666</c:v>
                </c:pt>
                <c:pt idx="5">
                  <c:v>82.030555555555551</c:v>
                </c:pt>
                <c:pt idx="6">
                  <c:v>81.344444444444449</c:v>
                </c:pt>
                <c:pt idx="8">
                  <c:v>81.008333333333326</c:v>
                </c:pt>
                <c:pt idx="9">
                  <c:v>86.902777777777786</c:v>
                </c:pt>
                <c:pt idx="10">
                  <c:v>86.661111111111097</c:v>
                </c:pt>
                <c:pt idx="12">
                  <c:v>83.180555555555557</c:v>
                </c:pt>
                <c:pt idx="13">
                  <c:v>82.5</c:v>
                </c:pt>
                <c:pt idx="14">
                  <c:v>87.311111111111089</c:v>
                </c:pt>
                <c:pt idx="16">
                  <c:v>88.736111111111128</c:v>
                </c:pt>
                <c:pt idx="17">
                  <c:v>84.13611111111112</c:v>
                </c:pt>
                <c:pt idx="18">
                  <c:v>87.558333333333337</c:v>
                </c:pt>
                <c:pt idx="20">
                  <c:v>87.919444444444423</c:v>
                </c:pt>
                <c:pt idx="21">
                  <c:v>86.619444444444454</c:v>
                </c:pt>
                <c:pt idx="22">
                  <c:v>84.063888888888883</c:v>
                </c:pt>
                <c:pt idx="24">
                  <c:v>91.772222222222226</c:v>
                </c:pt>
                <c:pt idx="25">
                  <c:v>90.088888888888889</c:v>
                </c:pt>
                <c:pt idx="26">
                  <c:v>85.530555555555551</c:v>
                </c:pt>
                <c:pt idx="28">
                  <c:v>88.472222222222214</c:v>
                </c:pt>
                <c:pt idx="29">
                  <c:v>83.1388888888889</c:v>
                </c:pt>
                <c:pt idx="30">
                  <c:v>83.016666666666652</c:v>
                </c:pt>
                <c:pt idx="32">
                  <c:v>92.288888888888891</c:v>
                </c:pt>
                <c:pt idx="33">
                  <c:v>87.322222222222237</c:v>
                </c:pt>
                <c:pt idx="34">
                  <c:v>85.05</c:v>
                </c:pt>
                <c:pt idx="36">
                  <c:v>91.05</c:v>
                </c:pt>
                <c:pt idx="37">
                  <c:v>85.580555555555563</c:v>
                </c:pt>
                <c:pt idx="38">
                  <c:v>85.786111111111111</c:v>
                </c:pt>
                <c:pt idx="40">
                  <c:v>89.997222222222206</c:v>
                </c:pt>
                <c:pt idx="41">
                  <c:v>88.424999999999997</c:v>
                </c:pt>
                <c:pt idx="42">
                  <c:v>86.269444444444446</c:v>
                </c:pt>
                <c:pt idx="44">
                  <c:v>90.87777777777778</c:v>
                </c:pt>
                <c:pt idx="45">
                  <c:v>88.23888888888888</c:v>
                </c:pt>
                <c:pt idx="46">
                  <c:v>82.88333333333334</c:v>
                </c:pt>
                <c:pt idx="48">
                  <c:v>89.008333333333326</c:v>
                </c:pt>
                <c:pt idx="49">
                  <c:v>86.891666666666666</c:v>
                </c:pt>
                <c:pt idx="50">
                  <c:v>84.888888888888886</c:v>
                </c:pt>
                <c:pt idx="52">
                  <c:v>92.461111111111109</c:v>
                </c:pt>
                <c:pt idx="53">
                  <c:v>91.59166666666664</c:v>
                </c:pt>
                <c:pt idx="54">
                  <c:v>85.294444444444437</c:v>
                </c:pt>
                <c:pt idx="56">
                  <c:v>92.60277777777776</c:v>
                </c:pt>
                <c:pt idx="57">
                  <c:v>88.774999999999977</c:v>
                </c:pt>
                <c:pt idx="58">
                  <c:v>86.452777777777769</c:v>
                </c:pt>
                <c:pt idx="60">
                  <c:v>92.027777777777786</c:v>
                </c:pt>
                <c:pt idx="61">
                  <c:v>87.366666666666674</c:v>
                </c:pt>
                <c:pt idx="62">
                  <c:v>83.649999999999991</c:v>
                </c:pt>
                <c:pt idx="64">
                  <c:v>90.988888888888894</c:v>
                </c:pt>
                <c:pt idx="65">
                  <c:v>90.072222222222237</c:v>
                </c:pt>
                <c:pt idx="66">
                  <c:v>88.541666666666671</c:v>
                </c:pt>
                <c:pt idx="68">
                  <c:v>91.816666666666677</c:v>
                </c:pt>
                <c:pt idx="69">
                  <c:v>87.369444444444454</c:v>
                </c:pt>
                <c:pt idx="70">
                  <c:v>84.280555555555551</c:v>
                </c:pt>
                <c:pt idx="72">
                  <c:v>91.444444444444457</c:v>
                </c:pt>
                <c:pt idx="73">
                  <c:v>88.777777777777786</c:v>
                </c:pt>
                <c:pt idx="74">
                  <c:v>85.094444444444449</c:v>
                </c:pt>
                <c:pt idx="76">
                  <c:v>92.663888888888891</c:v>
                </c:pt>
                <c:pt idx="77">
                  <c:v>89.147222222222226</c:v>
                </c:pt>
                <c:pt idx="78">
                  <c:v>87.066666666666677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7-419E-BAD5-40BD153CFC29}"/>
            </c:ext>
          </c:extLst>
        </c:ser>
        <c:ser>
          <c:idx val="3"/>
          <c:order val="3"/>
          <c:spPr>
            <a:ln w="25400"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1"/>
                </a:solidFill>
              </a:ln>
            </c:spPr>
          </c:marker>
          <c:cat>
            <c:strRef>
              <c:f>'cond-over ave'!$B$9:$BZ$9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ave'!$B$54:$AF$54</c:f>
              <c:numCache>
                <c:formatCode>0.0</c:formatCode>
                <c:ptCount val="31"/>
                <c:pt idx="0">
                  <c:v>29.368421052631586</c:v>
                </c:pt>
                <c:pt idx="1">
                  <c:v>53.728070175438596</c:v>
                </c:pt>
                <c:pt idx="2">
                  <c:v>62.94736842105263</c:v>
                </c:pt>
                <c:pt idx="4">
                  <c:v>60.491228070175431</c:v>
                </c:pt>
                <c:pt idx="5">
                  <c:v>78.985380116959064</c:v>
                </c:pt>
                <c:pt idx="6">
                  <c:v>78.093567251462005</c:v>
                </c:pt>
                <c:pt idx="8">
                  <c:v>72.298245614035068</c:v>
                </c:pt>
                <c:pt idx="9">
                  <c:v>72.631578947368425</c:v>
                </c:pt>
                <c:pt idx="10">
                  <c:v>72.845029239766063</c:v>
                </c:pt>
                <c:pt idx="12">
                  <c:v>81.856725146198826</c:v>
                </c:pt>
                <c:pt idx="13">
                  <c:v>85.260233918128662</c:v>
                </c:pt>
                <c:pt idx="14">
                  <c:v>81.23099415204679</c:v>
                </c:pt>
                <c:pt idx="16">
                  <c:v>89.868421052631575</c:v>
                </c:pt>
                <c:pt idx="17">
                  <c:v>84.470760233918128</c:v>
                </c:pt>
                <c:pt idx="18">
                  <c:v>83.649122807017548</c:v>
                </c:pt>
                <c:pt idx="20">
                  <c:v>88.377192982456151</c:v>
                </c:pt>
                <c:pt idx="21">
                  <c:v>84.286549707602347</c:v>
                </c:pt>
                <c:pt idx="22">
                  <c:v>82.839181286549703</c:v>
                </c:pt>
                <c:pt idx="24">
                  <c:v>88.687134502923982</c:v>
                </c:pt>
                <c:pt idx="25">
                  <c:v>84.71637426900584</c:v>
                </c:pt>
                <c:pt idx="26">
                  <c:v>85.423976608187118</c:v>
                </c:pt>
                <c:pt idx="28">
                  <c:v>91.532163742690045</c:v>
                </c:pt>
                <c:pt idx="29">
                  <c:v>88.918128654970758</c:v>
                </c:pt>
                <c:pt idx="30">
                  <c:v>86.897660818713447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723584"/>
        <c:axId val="-87720896"/>
      </c:lineChart>
      <c:lineChart>
        <c:grouping val="standard"/>
        <c:varyColors val="0"/>
        <c:ser>
          <c:idx val="4"/>
          <c:order val="4"/>
          <c:spPr>
            <a:ln w="25400">
              <a:solidFill>
                <a:srgbClr val="00B05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val>
            <c:numRef>
              <c:f>'cond-over ave'!$B$30:$CB$30</c:f>
              <c:numCache>
                <c:formatCode>0.0</c:formatCode>
                <c:ptCount val="79"/>
                <c:pt idx="0">
                  <c:v>12.883333333333333</c:v>
                </c:pt>
                <c:pt idx="1">
                  <c:v>2.0916666666666668</c:v>
                </c:pt>
                <c:pt idx="2">
                  <c:v>3.3666666666666667</c:v>
                </c:pt>
                <c:pt idx="4">
                  <c:v>7.3916666666666666</c:v>
                </c:pt>
                <c:pt idx="5">
                  <c:v>2.8333333333333335</c:v>
                </c:pt>
                <c:pt idx="6">
                  <c:v>4.5</c:v>
                </c:pt>
                <c:pt idx="8">
                  <c:v>5.4416666666666664</c:v>
                </c:pt>
                <c:pt idx="9">
                  <c:v>4.3833333333333329</c:v>
                </c:pt>
                <c:pt idx="10">
                  <c:v>5.2416666666666663</c:v>
                </c:pt>
                <c:pt idx="12">
                  <c:v>5.7583333333333329</c:v>
                </c:pt>
                <c:pt idx="13">
                  <c:v>7.6583333333333341</c:v>
                </c:pt>
                <c:pt idx="14">
                  <c:v>6.3999999999999995</c:v>
                </c:pt>
                <c:pt idx="16">
                  <c:v>6.416666666666667</c:v>
                </c:pt>
                <c:pt idx="17">
                  <c:v>10.041666666666666</c:v>
                </c:pt>
                <c:pt idx="18">
                  <c:v>9.2750000000000004</c:v>
                </c:pt>
                <c:pt idx="20">
                  <c:v>7.8083333333333336</c:v>
                </c:pt>
                <c:pt idx="21">
                  <c:v>9.9749999999999996</c:v>
                </c:pt>
                <c:pt idx="22">
                  <c:v>10.716666666666667</c:v>
                </c:pt>
                <c:pt idx="24">
                  <c:v>8.625</c:v>
                </c:pt>
                <c:pt idx="25">
                  <c:v>10.183333333333334</c:v>
                </c:pt>
                <c:pt idx="26">
                  <c:v>11.075000000000001</c:v>
                </c:pt>
                <c:pt idx="28">
                  <c:v>11.708333333333334</c:v>
                </c:pt>
                <c:pt idx="29">
                  <c:v>11.866666666666667</c:v>
                </c:pt>
                <c:pt idx="30">
                  <c:v>12.575000000000001</c:v>
                </c:pt>
                <c:pt idx="32">
                  <c:v>10.958333333333334</c:v>
                </c:pt>
                <c:pt idx="33">
                  <c:v>11.033333333333331</c:v>
                </c:pt>
                <c:pt idx="34">
                  <c:v>12.141666666666666</c:v>
                </c:pt>
                <c:pt idx="36">
                  <c:v>13.15</c:v>
                </c:pt>
                <c:pt idx="37">
                  <c:v>13.591666666666667</c:v>
                </c:pt>
                <c:pt idx="38">
                  <c:v>12.9</c:v>
                </c:pt>
                <c:pt idx="40">
                  <c:v>13.408333333333333</c:v>
                </c:pt>
                <c:pt idx="41">
                  <c:v>12.775</c:v>
                </c:pt>
                <c:pt idx="42">
                  <c:v>13.291666666666666</c:v>
                </c:pt>
                <c:pt idx="44">
                  <c:v>11.424999999999999</c:v>
                </c:pt>
                <c:pt idx="45">
                  <c:v>12.558333333333332</c:v>
                </c:pt>
                <c:pt idx="46">
                  <c:v>12.416666666666666</c:v>
                </c:pt>
                <c:pt idx="48">
                  <c:v>14.033333333333331</c:v>
                </c:pt>
                <c:pt idx="49">
                  <c:v>12.325000000000001</c:v>
                </c:pt>
                <c:pt idx="50">
                  <c:v>11.341666666666667</c:v>
                </c:pt>
                <c:pt idx="52">
                  <c:v>12.450000000000001</c:v>
                </c:pt>
                <c:pt idx="53">
                  <c:v>11.408333333333333</c:v>
                </c:pt>
                <c:pt idx="54">
                  <c:v>13.074999999999998</c:v>
                </c:pt>
                <c:pt idx="56">
                  <c:v>11.775</c:v>
                </c:pt>
                <c:pt idx="57">
                  <c:v>12.133333333333333</c:v>
                </c:pt>
                <c:pt idx="58">
                  <c:v>12.775</c:v>
                </c:pt>
                <c:pt idx="60">
                  <c:v>13.633333333333333</c:v>
                </c:pt>
                <c:pt idx="61">
                  <c:v>12.241666666666667</c:v>
                </c:pt>
                <c:pt idx="62">
                  <c:v>11.625</c:v>
                </c:pt>
                <c:pt idx="64">
                  <c:v>13.174999999999999</c:v>
                </c:pt>
                <c:pt idx="65">
                  <c:v>11.391666666666666</c:v>
                </c:pt>
                <c:pt idx="66">
                  <c:v>10.85</c:v>
                </c:pt>
                <c:pt idx="68">
                  <c:v>14.908333333333333</c:v>
                </c:pt>
                <c:pt idx="69">
                  <c:v>13.799999999999999</c:v>
                </c:pt>
                <c:pt idx="70">
                  <c:v>10.924999999999999</c:v>
                </c:pt>
                <c:pt idx="72">
                  <c:v>13.333333333333334</c:v>
                </c:pt>
                <c:pt idx="73">
                  <c:v>12.783333333333333</c:v>
                </c:pt>
                <c:pt idx="74">
                  <c:v>11.208333333333334</c:v>
                </c:pt>
                <c:pt idx="76">
                  <c:v>12.916666666666666</c:v>
                </c:pt>
                <c:pt idx="77">
                  <c:v>11.4</c:v>
                </c:pt>
                <c:pt idx="78">
                  <c:v>9.3666666666666654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7-419E-BAD5-40BD153CFC29}"/>
            </c:ext>
          </c:extLst>
        </c:ser>
        <c:ser>
          <c:idx val="5"/>
          <c:order val="5"/>
          <c:spPr>
            <a:ln w="2540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3"/>
                </a:solidFill>
              </a:ln>
            </c:spPr>
          </c:marker>
          <c:val>
            <c:numRef>
              <c:f>'cond-over ave'!$B$73:$CB$73</c:f>
              <c:numCache>
                <c:formatCode>0.0</c:formatCode>
                <c:ptCount val="79"/>
                <c:pt idx="0">
                  <c:v>12.421052631578947</c:v>
                </c:pt>
                <c:pt idx="1">
                  <c:v>4.4035087719298245</c:v>
                </c:pt>
                <c:pt idx="2">
                  <c:v>4.6052631578947372</c:v>
                </c:pt>
                <c:pt idx="4">
                  <c:v>8.4385964912280702</c:v>
                </c:pt>
                <c:pt idx="5">
                  <c:v>3.3947368421052633</c:v>
                </c:pt>
                <c:pt idx="6">
                  <c:v>4.7894736842105265</c:v>
                </c:pt>
                <c:pt idx="8">
                  <c:v>7.8157894736842097</c:v>
                </c:pt>
                <c:pt idx="9">
                  <c:v>8.5701754385964914</c:v>
                </c:pt>
                <c:pt idx="10">
                  <c:v>9.9824561403508767</c:v>
                </c:pt>
                <c:pt idx="12">
                  <c:v>9.6315789473684195</c:v>
                </c:pt>
                <c:pt idx="13">
                  <c:v>10.517543859649122</c:v>
                </c:pt>
                <c:pt idx="14">
                  <c:v>10.824561403508772</c:v>
                </c:pt>
                <c:pt idx="16">
                  <c:v>8.1578947368421044</c:v>
                </c:pt>
                <c:pt idx="17">
                  <c:v>11.131578947368419</c:v>
                </c:pt>
                <c:pt idx="18">
                  <c:v>11.359649122807019</c:v>
                </c:pt>
                <c:pt idx="20">
                  <c:v>9.7105263157894726</c:v>
                </c:pt>
                <c:pt idx="21">
                  <c:v>11.570175438596491</c:v>
                </c:pt>
                <c:pt idx="22">
                  <c:v>11.666666666666666</c:v>
                </c:pt>
                <c:pt idx="24">
                  <c:v>11.456140350877192</c:v>
                </c:pt>
                <c:pt idx="25">
                  <c:v>12.947368421052632</c:v>
                </c:pt>
                <c:pt idx="26">
                  <c:v>13.043859649122808</c:v>
                </c:pt>
                <c:pt idx="28">
                  <c:v>11.736842105263159</c:v>
                </c:pt>
                <c:pt idx="29">
                  <c:v>12.403508771929827</c:v>
                </c:pt>
                <c:pt idx="30">
                  <c:v>11.859649122807019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713872"/>
        <c:axId val="-87717776"/>
      </c:lineChart>
      <c:catAx>
        <c:axId val="-877235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/>
        </c:spPr>
        <c:crossAx val="-87720896"/>
        <c:crosses val="autoZero"/>
        <c:auto val="1"/>
        <c:lblAlgn val="ctr"/>
        <c:lblOffset val="100"/>
        <c:noMultiLvlLbl val="0"/>
      </c:catAx>
      <c:valAx>
        <c:axId val="-87720896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>
                    <a:solidFill>
                      <a:srgbClr val="0432FF"/>
                    </a:solidFill>
                  </a:rPr>
                  <a:t>% Avoidance </a:t>
                </a:r>
              </a:p>
              <a:p>
                <a:pPr>
                  <a:defRPr/>
                </a:pPr>
                <a:r>
                  <a:rPr lang="en-US">
                    <a:solidFill>
                      <a:schemeClr val="accent2"/>
                    </a:solidFill>
                  </a:rPr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723584"/>
        <c:crosses val="autoZero"/>
        <c:crossBetween val="between"/>
        <c:majorUnit val="20"/>
      </c:valAx>
      <c:valAx>
        <c:axId val="-87717776"/>
        <c:scaling>
          <c:orientation val="minMax"/>
          <c:max val="20"/>
        </c:scaling>
        <c:delete val="0"/>
        <c:axPos val="r"/>
        <c:title>
          <c:tx>
            <c:rich>
              <a:bodyPr/>
              <a:lstStyle/>
              <a:p>
                <a:pPr>
                  <a:defRPr sz="1000">
                    <a:solidFill>
                      <a:srgbClr val="00B050"/>
                    </a:solidFill>
                  </a:defRPr>
                </a:pPr>
                <a:r>
                  <a:rPr lang="en-US" sz="1000" b="1" i="0" baseline="0">
                    <a:solidFill>
                      <a:srgbClr val="00B050"/>
                    </a:solidFill>
                    <a:effectLst/>
                  </a:rPr>
                  <a:t>Presses/min</a:t>
                </a:r>
                <a:endParaRPr lang="en-US" sz="1000">
                  <a:solidFill>
                    <a:srgbClr val="00B050"/>
                  </a:solidFill>
                  <a:effectLst/>
                </a:endParaRP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713872"/>
        <c:crosses val="max"/>
        <c:crossBetween val="between"/>
        <c:majorUnit val="5"/>
      </c:valAx>
      <c:catAx>
        <c:axId val="-87713872"/>
        <c:scaling>
          <c:orientation val="minMax"/>
        </c:scaling>
        <c:delete val="1"/>
        <c:axPos val="b"/>
        <c:majorTickMark val="out"/>
        <c:minorTickMark val="none"/>
        <c:tickLblPos val="nextTo"/>
        <c:crossAx val="-8771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'cond-over ave'!$B$14:$CV$14</c:f>
              <c:numCache>
                <c:formatCode>General</c:formatCode>
                <c:ptCount val="99"/>
                <c:pt idx="0">
                  <c:v>27.275000000000006</c:v>
                </c:pt>
                <c:pt idx="1">
                  <c:v>21.291666666666671</c:v>
                </c:pt>
                <c:pt idx="2">
                  <c:v>48.150000000000013</c:v>
                </c:pt>
                <c:pt idx="3">
                  <c:v>58.616666666666674</c:v>
                </c:pt>
                <c:pt idx="4">
                  <c:v>65.008333333333326</c:v>
                </c:pt>
                <c:pt idx="5">
                  <c:v>58.425000000000004</c:v>
                </c:pt>
                <c:pt idx="6">
                  <c:v>61.733333333333327</c:v>
                </c:pt>
                <c:pt idx="7">
                  <c:v>68.241666666666674</c:v>
                </c:pt>
                <c:pt idx="8">
                  <c:v>83</c:v>
                </c:pt>
                <c:pt idx="10">
                  <c:v>40.383333333333333</c:v>
                </c:pt>
                <c:pt idx="11">
                  <c:v>78.883333333333326</c:v>
                </c:pt>
                <c:pt idx="12">
                  <c:v>83.583333333333329</c:v>
                </c:pt>
                <c:pt idx="13">
                  <c:v>77.641666666666652</c:v>
                </c:pt>
                <c:pt idx="14">
                  <c:v>81.316666666666677</c:v>
                </c:pt>
                <c:pt idx="15">
                  <c:v>87.133333333333312</c:v>
                </c:pt>
                <c:pt idx="16">
                  <c:v>82.558333333333351</c:v>
                </c:pt>
                <c:pt idx="17">
                  <c:v>86.95</c:v>
                </c:pt>
                <c:pt idx="18">
                  <c:v>74.525000000000006</c:v>
                </c:pt>
                <c:pt idx="20">
                  <c:v>78.091666666666669</c:v>
                </c:pt>
                <c:pt idx="21">
                  <c:v>83.775000000000006</c:v>
                </c:pt>
                <c:pt idx="22">
                  <c:v>81.158333333333317</c:v>
                </c:pt>
                <c:pt idx="23">
                  <c:v>86.350000000000009</c:v>
                </c:pt>
                <c:pt idx="24">
                  <c:v>87.966666666666654</c:v>
                </c:pt>
                <c:pt idx="25">
                  <c:v>86.391666666666694</c:v>
                </c:pt>
                <c:pt idx="26">
                  <c:v>87.15</c:v>
                </c:pt>
                <c:pt idx="27">
                  <c:v>85.86666666666666</c:v>
                </c:pt>
                <c:pt idx="28">
                  <c:v>86.966666666666654</c:v>
                </c:pt>
                <c:pt idx="30">
                  <c:v>86.908333333333346</c:v>
                </c:pt>
                <c:pt idx="31">
                  <c:v>83.474999999999994</c:v>
                </c:pt>
                <c:pt idx="32">
                  <c:v>79.158333333333346</c:v>
                </c:pt>
                <c:pt idx="33">
                  <c:v>83.591666666666654</c:v>
                </c:pt>
                <c:pt idx="34">
                  <c:v>83.90000000000002</c:v>
                </c:pt>
                <c:pt idx="35">
                  <c:v>80.00833333333334</c:v>
                </c:pt>
                <c:pt idx="36">
                  <c:v>81.991666666666646</c:v>
                </c:pt>
                <c:pt idx="37">
                  <c:v>87.308333333333323</c:v>
                </c:pt>
                <c:pt idx="38">
                  <c:v>92.63333333333334</c:v>
                </c:pt>
                <c:pt idx="40">
                  <c:v>90.308333333333337</c:v>
                </c:pt>
                <c:pt idx="41">
                  <c:v>88.716666666666683</c:v>
                </c:pt>
                <c:pt idx="42">
                  <c:v>87.183333333333309</c:v>
                </c:pt>
                <c:pt idx="43">
                  <c:v>82.625000000000028</c:v>
                </c:pt>
                <c:pt idx="44">
                  <c:v>83.925000000000011</c:v>
                </c:pt>
                <c:pt idx="45">
                  <c:v>85.858333333333334</c:v>
                </c:pt>
                <c:pt idx="46">
                  <c:v>86.200000000000017</c:v>
                </c:pt>
                <c:pt idx="47">
                  <c:v>89.050000000000011</c:v>
                </c:pt>
                <c:pt idx="48">
                  <c:v>87.424999999999997</c:v>
                </c:pt>
                <c:pt idx="50">
                  <c:v>88.841666666666654</c:v>
                </c:pt>
                <c:pt idx="51">
                  <c:v>89.383333333333326</c:v>
                </c:pt>
                <c:pt idx="52">
                  <c:v>85.533333333333317</c:v>
                </c:pt>
                <c:pt idx="53">
                  <c:v>84.933333333333337</c:v>
                </c:pt>
                <c:pt idx="54">
                  <c:v>87.74166666666666</c:v>
                </c:pt>
                <c:pt idx="55">
                  <c:v>87.183333333333309</c:v>
                </c:pt>
                <c:pt idx="56">
                  <c:v>86.416666666666657</c:v>
                </c:pt>
                <c:pt idx="57">
                  <c:v>79.925000000000011</c:v>
                </c:pt>
                <c:pt idx="58">
                  <c:v>85.850000000000009</c:v>
                </c:pt>
                <c:pt idx="60">
                  <c:v>93.966666666666654</c:v>
                </c:pt>
                <c:pt idx="61">
                  <c:v>92.05</c:v>
                </c:pt>
                <c:pt idx="62">
                  <c:v>89.3</c:v>
                </c:pt>
                <c:pt idx="63">
                  <c:v>91.658333333333317</c:v>
                </c:pt>
                <c:pt idx="64">
                  <c:v>88.191666666666677</c:v>
                </c:pt>
                <c:pt idx="65">
                  <c:v>90.416666666666671</c:v>
                </c:pt>
                <c:pt idx="66">
                  <c:v>88.033333333333317</c:v>
                </c:pt>
                <c:pt idx="67">
                  <c:v>82.933333333333323</c:v>
                </c:pt>
                <c:pt idx="68">
                  <c:v>85.625</c:v>
                </c:pt>
                <c:pt idx="70">
                  <c:v>93.408333333333303</c:v>
                </c:pt>
                <c:pt idx="71">
                  <c:v>83.608333333333334</c:v>
                </c:pt>
                <c:pt idx="72">
                  <c:v>88.4</c:v>
                </c:pt>
                <c:pt idx="73">
                  <c:v>86.691666666666677</c:v>
                </c:pt>
                <c:pt idx="74">
                  <c:v>82.89166666666668</c:v>
                </c:pt>
                <c:pt idx="75">
                  <c:v>79.833333333333343</c:v>
                </c:pt>
                <c:pt idx="76">
                  <c:v>81.291666666666671</c:v>
                </c:pt>
                <c:pt idx="77">
                  <c:v>86.133333333333312</c:v>
                </c:pt>
                <c:pt idx="78">
                  <c:v>81.624999999999986</c:v>
                </c:pt>
                <c:pt idx="80">
                  <c:v>93.741666666666646</c:v>
                </c:pt>
                <c:pt idx="81">
                  <c:v>92.816666666666663</c:v>
                </c:pt>
                <c:pt idx="82">
                  <c:v>90.308333333333351</c:v>
                </c:pt>
                <c:pt idx="83">
                  <c:v>88.975000000000009</c:v>
                </c:pt>
                <c:pt idx="84">
                  <c:v>84.758333333333326</c:v>
                </c:pt>
                <c:pt idx="85">
                  <c:v>88.233333333333348</c:v>
                </c:pt>
                <c:pt idx="86">
                  <c:v>85.683333333333351</c:v>
                </c:pt>
                <c:pt idx="87">
                  <c:v>85.766666666666652</c:v>
                </c:pt>
                <c:pt idx="88">
                  <c:v>83.7</c:v>
                </c:pt>
                <c:pt idx="90">
                  <c:v>92.23333333333332</c:v>
                </c:pt>
                <c:pt idx="91">
                  <c:v>91.783333333333346</c:v>
                </c:pt>
                <c:pt idx="92">
                  <c:v>89.133333333333326</c:v>
                </c:pt>
                <c:pt idx="93">
                  <c:v>90.074999999999974</c:v>
                </c:pt>
                <c:pt idx="94">
                  <c:v>82.241666666666674</c:v>
                </c:pt>
                <c:pt idx="95">
                  <c:v>84.425000000000011</c:v>
                </c:pt>
                <c:pt idx="96">
                  <c:v>83.133333333333326</c:v>
                </c:pt>
                <c:pt idx="97">
                  <c:v>85.675000000000011</c:v>
                </c:pt>
                <c:pt idx="98">
                  <c:v>88.55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6-3E46-9F73-3A7B9626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61471232"/>
        <c:axId val="-143533840"/>
      </c:lineChart>
      <c:catAx>
        <c:axId val="-56147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533840"/>
        <c:crosses val="autoZero"/>
        <c:auto val="1"/>
        <c:lblAlgn val="ctr"/>
        <c:lblOffset val="100"/>
        <c:noMultiLvlLbl val="0"/>
      </c:catAx>
      <c:valAx>
        <c:axId val="-1435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47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cat>
            <c:strRef>
              <c:f>'cond-over ave (2)'!$2:$2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 (2)'!$B$3:$GR$3</c:f>
              <c:numCache>
                <c:formatCode>General</c:formatCode>
                <c:ptCount val="199"/>
                <c:pt idx="0">
                  <c:v>1.541666666666667</c:v>
                </c:pt>
                <c:pt idx="1">
                  <c:v>15.208333333333329</c:v>
                </c:pt>
                <c:pt idx="2">
                  <c:v>33.5</c:v>
                </c:pt>
                <c:pt idx="3">
                  <c:v>44.849999999999994</c:v>
                </c:pt>
                <c:pt idx="4">
                  <c:v>42.75833333333334</c:v>
                </c:pt>
                <c:pt idx="5">
                  <c:v>33.066666666666663</c:v>
                </c:pt>
                <c:pt idx="6">
                  <c:v>35.541666666666671</c:v>
                </c:pt>
                <c:pt idx="7">
                  <c:v>31.608333333333334</c:v>
                </c:pt>
                <c:pt idx="8">
                  <c:v>35.116666666666667</c:v>
                </c:pt>
                <c:pt idx="10">
                  <c:v>20.841666666666665</c:v>
                </c:pt>
                <c:pt idx="11">
                  <c:v>39.741666666666653</c:v>
                </c:pt>
                <c:pt idx="12">
                  <c:v>43.658333333333331</c:v>
                </c:pt>
                <c:pt idx="13">
                  <c:v>36.666666666666679</c:v>
                </c:pt>
                <c:pt idx="14">
                  <c:v>36.6</c:v>
                </c:pt>
                <c:pt idx="15">
                  <c:v>34.166666666666664</c:v>
                </c:pt>
                <c:pt idx="16">
                  <c:v>34.416666666666664</c:v>
                </c:pt>
                <c:pt idx="17">
                  <c:v>35.366666666666667</c:v>
                </c:pt>
                <c:pt idx="18">
                  <c:v>29.350000000000005</c:v>
                </c:pt>
                <c:pt idx="20">
                  <c:v>31.908333333333339</c:v>
                </c:pt>
                <c:pt idx="21">
                  <c:v>34.841666666666669</c:v>
                </c:pt>
                <c:pt idx="22">
                  <c:v>30.63333333333334</c:v>
                </c:pt>
                <c:pt idx="23">
                  <c:v>31.70000000000001</c:v>
                </c:pt>
                <c:pt idx="24">
                  <c:v>26.541666666666668</c:v>
                </c:pt>
                <c:pt idx="25">
                  <c:v>22.25833333333334</c:v>
                </c:pt>
                <c:pt idx="26">
                  <c:v>27.883333333333326</c:v>
                </c:pt>
                <c:pt idx="27">
                  <c:v>24.449999999999996</c:v>
                </c:pt>
                <c:pt idx="28">
                  <c:v>26.766666666666666</c:v>
                </c:pt>
                <c:pt idx="30">
                  <c:v>35.958333333333343</c:v>
                </c:pt>
                <c:pt idx="31">
                  <c:v>36.366666666666667</c:v>
                </c:pt>
                <c:pt idx="32">
                  <c:v>28.408333333333324</c:v>
                </c:pt>
                <c:pt idx="33">
                  <c:v>25.158333333333339</c:v>
                </c:pt>
                <c:pt idx="34">
                  <c:v>26.516666666666666</c:v>
                </c:pt>
                <c:pt idx="35">
                  <c:v>25.891666666666659</c:v>
                </c:pt>
                <c:pt idx="36">
                  <c:v>27.316666666666674</c:v>
                </c:pt>
                <c:pt idx="37">
                  <c:v>28.408333333333324</c:v>
                </c:pt>
                <c:pt idx="38">
                  <c:v>28.066666666666666</c:v>
                </c:pt>
                <c:pt idx="40">
                  <c:v>35.041666666666657</c:v>
                </c:pt>
                <c:pt idx="41">
                  <c:v>36.391666666666666</c:v>
                </c:pt>
                <c:pt idx="42">
                  <c:v>31.783333333333342</c:v>
                </c:pt>
                <c:pt idx="43">
                  <c:v>23.400000000000006</c:v>
                </c:pt>
                <c:pt idx="44">
                  <c:v>25.475000000000001</c:v>
                </c:pt>
                <c:pt idx="45">
                  <c:v>25.25</c:v>
                </c:pt>
                <c:pt idx="46">
                  <c:v>24.433333333333334</c:v>
                </c:pt>
                <c:pt idx="47">
                  <c:v>26.583333333333336</c:v>
                </c:pt>
                <c:pt idx="48">
                  <c:v>26.566666666666656</c:v>
                </c:pt>
                <c:pt idx="50">
                  <c:v>29.633333333333329</c:v>
                </c:pt>
                <c:pt idx="51">
                  <c:v>29.45</c:v>
                </c:pt>
                <c:pt idx="52">
                  <c:v>26.058333333333334</c:v>
                </c:pt>
                <c:pt idx="53">
                  <c:v>26.150000000000002</c:v>
                </c:pt>
                <c:pt idx="54">
                  <c:v>29.325000000000014</c:v>
                </c:pt>
                <c:pt idx="55">
                  <c:v>24.383333333333333</c:v>
                </c:pt>
                <c:pt idx="56">
                  <c:v>22.974999999999994</c:v>
                </c:pt>
                <c:pt idx="57">
                  <c:v>22.541666666666668</c:v>
                </c:pt>
                <c:pt idx="58">
                  <c:v>25.608333333333334</c:v>
                </c:pt>
                <c:pt idx="60">
                  <c:v>33.033333333333346</c:v>
                </c:pt>
                <c:pt idx="61">
                  <c:v>32.408333333333331</c:v>
                </c:pt>
                <c:pt idx="62">
                  <c:v>25.341666666666669</c:v>
                </c:pt>
                <c:pt idx="63">
                  <c:v>29.5</c:v>
                </c:pt>
                <c:pt idx="64">
                  <c:v>30.075000000000006</c:v>
                </c:pt>
                <c:pt idx="65">
                  <c:v>22.791666666666668</c:v>
                </c:pt>
                <c:pt idx="66">
                  <c:v>25.008333333333333</c:v>
                </c:pt>
                <c:pt idx="67">
                  <c:v>22.666666666666664</c:v>
                </c:pt>
                <c:pt idx="68">
                  <c:v>26.3</c:v>
                </c:pt>
                <c:pt idx="70">
                  <c:v>26.525000000000006</c:v>
                </c:pt>
                <c:pt idx="71">
                  <c:v>26.716666666666701</c:v>
                </c:pt>
                <c:pt idx="72">
                  <c:v>26.966666666666665</c:v>
                </c:pt>
                <c:pt idx="73">
                  <c:v>26.283333333333342</c:v>
                </c:pt>
                <c:pt idx="74">
                  <c:v>26.1</c:v>
                </c:pt>
                <c:pt idx="75">
                  <c:v>23.016666666666673</c:v>
                </c:pt>
                <c:pt idx="76">
                  <c:v>23.091666666666676</c:v>
                </c:pt>
                <c:pt idx="77">
                  <c:v>20.833333333333336</c:v>
                </c:pt>
                <c:pt idx="78">
                  <c:v>21.4</c:v>
                </c:pt>
                <c:pt idx="80">
                  <c:v>29.416666666666675</c:v>
                </c:pt>
                <c:pt idx="81">
                  <c:v>28.791666666666664</c:v>
                </c:pt>
                <c:pt idx="82">
                  <c:v>28.766666666666662</c:v>
                </c:pt>
                <c:pt idx="83">
                  <c:v>24.866666666666671</c:v>
                </c:pt>
                <c:pt idx="84">
                  <c:v>26.5</c:v>
                </c:pt>
                <c:pt idx="85">
                  <c:v>25.883333333333336</c:v>
                </c:pt>
                <c:pt idx="86">
                  <c:v>29.058333333333337</c:v>
                </c:pt>
                <c:pt idx="87">
                  <c:v>24.849999999999994</c:v>
                </c:pt>
                <c:pt idx="88">
                  <c:v>25.499999999999996</c:v>
                </c:pt>
                <c:pt idx="90">
                  <c:v>22.1</c:v>
                </c:pt>
                <c:pt idx="91">
                  <c:v>26.208333333333329</c:v>
                </c:pt>
                <c:pt idx="92">
                  <c:v>25.883333333333326</c:v>
                </c:pt>
                <c:pt idx="93">
                  <c:v>24.808333333333326</c:v>
                </c:pt>
                <c:pt idx="94">
                  <c:v>23.425000000000001</c:v>
                </c:pt>
                <c:pt idx="95">
                  <c:v>21.050000000000004</c:v>
                </c:pt>
                <c:pt idx="96">
                  <c:v>17.866666666666664</c:v>
                </c:pt>
                <c:pt idx="97">
                  <c:v>24.083333333333332</c:v>
                </c:pt>
                <c:pt idx="98">
                  <c:v>23.9</c:v>
                </c:pt>
                <c:pt idx="100">
                  <c:v>28.749999999999986</c:v>
                </c:pt>
                <c:pt idx="101">
                  <c:v>30.675000000000008</c:v>
                </c:pt>
                <c:pt idx="102">
                  <c:v>28.525000000000006</c:v>
                </c:pt>
                <c:pt idx="103">
                  <c:v>30.033333333333339</c:v>
                </c:pt>
                <c:pt idx="104">
                  <c:v>27.599999999999998</c:v>
                </c:pt>
                <c:pt idx="105">
                  <c:v>27.883333333333326</c:v>
                </c:pt>
                <c:pt idx="106">
                  <c:v>28.324999999999999</c:v>
                </c:pt>
                <c:pt idx="107">
                  <c:v>29.358333333333331</c:v>
                </c:pt>
                <c:pt idx="108">
                  <c:v>23.616666666666664</c:v>
                </c:pt>
                <c:pt idx="110">
                  <c:v>30.166666666666675</c:v>
                </c:pt>
                <c:pt idx="111">
                  <c:v>35.500000000000007</c:v>
                </c:pt>
                <c:pt idx="112">
                  <c:v>32.06666666666667</c:v>
                </c:pt>
                <c:pt idx="113">
                  <c:v>29.450000000000003</c:v>
                </c:pt>
                <c:pt idx="114">
                  <c:v>30.7</c:v>
                </c:pt>
                <c:pt idx="115">
                  <c:v>31.208333333333332</c:v>
                </c:pt>
                <c:pt idx="116">
                  <c:v>26.558333333333341</c:v>
                </c:pt>
                <c:pt idx="117">
                  <c:v>28.908333333333335</c:v>
                </c:pt>
                <c:pt idx="118">
                  <c:v>29.06666666666667</c:v>
                </c:pt>
                <c:pt idx="120">
                  <c:v>15.433333333333335</c:v>
                </c:pt>
                <c:pt idx="121">
                  <c:v>21.824999999999996</c:v>
                </c:pt>
                <c:pt idx="122">
                  <c:v>23.600000000000005</c:v>
                </c:pt>
                <c:pt idx="123">
                  <c:v>25.808333333333334</c:v>
                </c:pt>
                <c:pt idx="124">
                  <c:v>26.116666666666678</c:v>
                </c:pt>
                <c:pt idx="125">
                  <c:v>24.925000000000004</c:v>
                </c:pt>
                <c:pt idx="126">
                  <c:v>24.325000000000006</c:v>
                </c:pt>
                <c:pt idx="127">
                  <c:v>23.450000000000003</c:v>
                </c:pt>
                <c:pt idx="128">
                  <c:v>18.391666666666669</c:v>
                </c:pt>
                <c:pt idx="130">
                  <c:v>24.683333333333337</c:v>
                </c:pt>
                <c:pt idx="131">
                  <c:v>31.383333333333326</c:v>
                </c:pt>
                <c:pt idx="132">
                  <c:v>30.874999999999996</c:v>
                </c:pt>
                <c:pt idx="133">
                  <c:v>29.624999999999996</c:v>
                </c:pt>
                <c:pt idx="134">
                  <c:v>30.100000000000005</c:v>
                </c:pt>
                <c:pt idx="135">
                  <c:v>27.266666666666666</c:v>
                </c:pt>
                <c:pt idx="136">
                  <c:v>29.049999999999997</c:v>
                </c:pt>
                <c:pt idx="137">
                  <c:v>27.408333333333328</c:v>
                </c:pt>
                <c:pt idx="138">
                  <c:v>24.983333333333341</c:v>
                </c:pt>
                <c:pt idx="140">
                  <c:v>27.733333333333327</c:v>
                </c:pt>
                <c:pt idx="141">
                  <c:v>32.916666666666671</c:v>
                </c:pt>
                <c:pt idx="142">
                  <c:v>30.658333333333339</c:v>
                </c:pt>
                <c:pt idx="143">
                  <c:v>29.941666666666656</c:v>
                </c:pt>
                <c:pt idx="144">
                  <c:v>31.850000000000012</c:v>
                </c:pt>
                <c:pt idx="145">
                  <c:v>30.958333333333332</c:v>
                </c:pt>
                <c:pt idx="146">
                  <c:v>29.283333333333335</c:v>
                </c:pt>
                <c:pt idx="147">
                  <c:v>26.533333333333331</c:v>
                </c:pt>
                <c:pt idx="148">
                  <c:v>28.599999999999998</c:v>
                </c:pt>
                <c:pt idx="150">
                  <c:v>23.333333333333339</c:v>
                </c:pt>
                <c:pt idx="151">
                  <c:v>29.775000000000006</c:v>
                </c:pt>
                <c:pt idx="152">
                  <c:v>32.283333333333339</c:v>
                </c:pt>
                <c:pt idx="153">
                  <c:v>27.958333333333329</c:v>
                </c:pt>
                <c:pt idx="154">
                  <c:v>26.650000000000002</c:v>
                </c:pt>
                <c:pt idx="155">
                  <c:v>27.616666666666674</c:v>
                </c:pt>
                <c:pt idx="156">
                  <c:v>26.091666666666658</c:v>
                </c:pt>
                <c:pt idx="157">
                  <c:v>27.033333333333331</c:v>
                </c:pt>
                <c:pt idx="158">
                  <c:v>28.541666666666661</c:v>
                </c:pt>
                <c:pt idx="160">
                  <c:v>25.925000000000004</c:v>
                </c:pt>
                <c:pt idx="161">
                  <c:v>33.375</c:v>
                </c:pt>
                <c:pt idx="162">
                  <c:v>30.991666666666667</c:v>
                </c:pt>
                <c:pt idx="163">
                  <c:v>35.341666666666669</c:v>
                </c:pt>
                <c:pt idx="164">
                  <c:v>35.675000000000004</c:v>
                </c:pt>
                <c:pt idx="165">
                  <c:v>32.60833333333332</c:v>
                </c:pt>
                <c:pt idx="166">
                  <c:v>33.875000000000007</c:v>
                </c:pt>
                <c:pt idx="167">
                  <c:v>30.716666666666665</c:v>
                </c:pt>
                <c:pt idx="168">
                  <c:v>31.2</c:v>
                </c:pt>
                <c:pt idx="170">
                  <c:v>24.524999999999999</c:v>
                </c:pt>
                <c:pt idx="171">
                  <c:v>27.008333333333333</c:v>
                </c:pt>
                <c:pt idx="172">
                  <c:v>27.666666666666668</c:v>
                </c:pt>
                <c:pt idx="173">
                  <c:v>28.116666666666674</c:v>
                </c:pt>
                <c:pt idx="174">
                  <c:v>30.266666666666659</c:v>
                </c:pt>
                <c:pt idx="175">
                  <c:v>31.975000000000005</c:v>
                </c:pt>
                <c:pt idx="176">
                  <c:v>26.450000000000003</c:v>
                </c:pt>
                <c:pt idx="177">
                  <c:v>28.875000000000011</c:v>
                </c:pt>
                <c:pt idx="178">
                  <c:v>26.61666666666666</c:v>
                </c:pt>
                <c:pt idx="180">
                  <c:v>33.775000000000006</c:v>
                </c:pt>
                <c:pt idx="181">
                  <c:v>34.341666666666661</c:v>
                </c:pt>
                <c:pt idx="182">
                  <c:v>34.29999999999999</c:v>
                </c:pt>
                <c:pt idx="183">
                  <c:v>31.70833333333335</c:v>
                </c:pt>
                <c:pt idx="184">
                  <c:v>33.600000000000009</c:v>
                </c:pt>
                <c:pt idx="185">
                  <c:v>34.808333333333337</c:v>
                </c:pt>
                <c:pt idx="186">
                  <c:v>32.533333333333331</c:v>
                </c:pt>
                <c:pt idx="187">
                  <c:v>30.091666666666654</c:v>
                </c:pt>
                <c:pt idx="188">
                  <c:v>31.974999999999991</c:v>
                </c:pt>
                <c:pt idx="190">
                  <c:v>30.9</c:v>
                </c:pt>
                <c:pt idx="191">
                  <c:v>31.633333333333329</c:v>
                </c:pt>
                <c:pt idx="192">
                  <c:v>39.058333333333337</c:v>
                </c:pt>
                <c:pt idx="193">
                  <c:v>38.45833333333335</c:v>
                </c:pt>
                <c:pt idx="194">
                  <c:v>36.658333333333346</c:v>
                </c:pt>
                <c:pt idx="195">
                  <c:v>33.708333333333336</c:v>
                </c:pt>
                <c:pt idx="196">
                  <c:v>34.933333333333337</c:v>
                </c:pt>
                <c:pt idx="197">
                  <c:v>36.466666666666669</c:v>
                </c:pt>
                <c:pt idx="198">
                  <c:v>30.024999999999999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7-419E-BAD5-40BD153CFC29}"/>
            </c:ext>
          </c:extLst>
        </c:ser>
        <c:ser>
          <c:idx val="1"/>
          <c:order val="1"/>
          <c:spPr>
            <a:ln w="28575" cmpd="sng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 w="9525" cmpd="sng"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'cond-over ave (2)'!$2:$2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 (2)'!$B$39:$CB$39</c:f>
              <c:numCache>
                <c:formatCode>General</c:formatCode>
                <c:ptCount val="79"/>
                <c:pt idx="0">
                  <c:v>1.6052631578947367</c:v>
                </c:pt>
                <c:pt idx="1">
                  <c:v>17.096491228070175</c:v>
                </c:pt>
                <c:pt idx="2">
                  <c:v>35.903508771929829</c:v>
                </c:pt>
                <c:pt idx="3">
                  <c:v>33.929824561403507</c:v>
                </c:pt>
                <c:pt idx="4">
                  <c:v>35.18421052631578</c:v>
                </c:pt>
                <c:pt idx="5">
                  <c:v>29.473684210526319</c:v>
                </c:pt>
                <c:pt idx="6">
                  <c:v>33.377192982456144</c:v>
                </c:pt>
                <c:pt idx="7">
                  <c:v>33.605263157894733</c:v>
                </c:pt>
                <c:pt idx="8">
                  <c:v>37.105263157894733</c:v>
                </c:pt>
                <c:pt idx="10">
                  <c:v>28.894736842105257</c:v>
                </c:pt>
                <c:pt idx="11">
                  <c:v>47.122807017543856</c:v>
                </c:pt>
                <c:pt idx="12">
                  <c:v>48.131578947368411</c:v>
                </c:pt>
                <c:pt idx="13">
                  <c:v>44.078947368421048</c:v>
                </c:pt>
                <c:pt idx="14">
                  <c:v>42.508771929824555</c:v>
                </c:pt>
                <c:pt idx="15">
                  <c:v>35.657894736842103</c:v>
                </c:pt>
                <c:pt idx="16">
                  <c:v>38.254385964912281</c:v>
                </c:pt>
                <c:pt idx="17">
                  <c:v>31.815789473684209</c:v>
                </c:pt>
                <c:pt idx="18">
                  <c:v>33.815789473684205</c:v>
                </c:pt>
                <c:pt idx="20">
                  <c:v>35.94736842105263</c:v>
                </c:pt>
                <c:pt idx="21">
                  <c:v>33.885964912280699</c:v>
                </c:pt>
                <c:pt idx="22">
                  <c:v>31.58771929824562</c:v>
                </c:pt>
                <c:pt idx="23">
                  <c:v>26.385964912280702</c:v>
                </c:pt>
                <c:pt idx="24">
                  <c:v>28.078947368421048</c:v>
                </c:pt>
                <c:pt idx="25">
                  <c:v>26.789473684210524</c:v>
                </c:pt>
                <c:pt idx="26">
                  <c:v>21.710526315789469</c:v>
                </c:pt>
                <c:pt idx="27">
                  <c:v>25.98245614035088</c:v>
                </c:pt>
                <c:pt idx="28">
                  <c:v>24.78947368421052</c:v>
                </c:pt>
                <c:pt idx="30">
                  <c:v>31.324561403508778</c:v>
                </c:pt>
                <c:pt idx="31">
                  <c:v>32.061403508771924</c:v>
                </c:pt>
                <c:pt idx="32">
                  <c:v>32.491228070175445</c:v>
                </c:pt>
                <c:pt idx="33">
                  <c:v>28.833333333333332</c:v>
                </c:pt>
                <c:pt idx="34">
                  <c:v>30.973684210526315</c:v>
                </c:pt>
                <c:pt idx="35">
                  <c:v>33.192982456140349</c:v>
                </c:pt>
                <c:pt idx="36">
                  <c:v>28.736842105263154</c:v>
                </c:pt>
                <c:pt idx="37">
                  <c:v>24.412280701754387</c:v>
                </c:pt>
                <c:pt idx="38">
                  <c:v>28.280701754385955</c:v>
                </c:pt>
                <c:pt idx="40">
                  <c:v>36.859649122807006</c:v>
                </c:pt>
                <c:pt idx="41">
                  <c:v>38.412280701754383</c:v>
                </c:pt>
                <c:pt idx="42">
                  <c:v>31.684210526315788</c:v>
                </c:pt>
                <c:pt idx="43">
                  <c:v>30.666666666666671</c:v>
                </c:pt>
                <c:pt idx="44">
                  <c:v>30.289473684210517</c:v>
                </c:pt>
                <c:pt idx="45">
                  <c:v>27.929824561403503</c:v>
                </c:pt>
                <c:pt idx="46">
                  <c:v>26.473684210526315</c:v>
                </c:pt>
                <c:pt idx="47">
                  <c:v>28.280701754385966</c:v>
                </c:pt>
                <c:pt idx="48">
                  <c:v>24.649122807017541</c:v>
                </c:pt>
                <c:pt idx="50">
                  <c:v>34.815789473684212</c:v>
                </c:pt>
                <c:pt idx="51">
                  <c:v>34.938596491228076</c:v>
                </c:pt>
                <c:pt idx="52">
                  <c:v>28.824561403508774</c:v>
                </c:pt>
                <c:pt idx="53">
                  <c:v>29.254385964912284</c:v>
                </c:pt>
                <c:pt idx="54">
                  <c:v>29.561403508771928</c:v>
                </c:pt>
                <c:pt idx="55">
                  <c:v>24.824561403508774</c:v>
                </c:pt>
                <c:pt idx="56">
                  <c:v>27.938596491228058</c:v>
                </c:pt>
                <c:pt idx="57">
                  <c:v>27.271929824561408</c:v>
                </c:pt>
                <c:pt idx="58">
                  <c:v>30.903508771929829</c:v>
                </c:pt>
                <c:pt idx="60">
                  <c:v>33.394736842105267</c:v>
                </c:pt>
                <c:pt idx="61">
                  <c:v>39.543859649122801</c:v>
                </c:pt>
                <c:pt idx="62">
                  <c:v>36.070175438596493</c:v>
                </c:pt>
                <c:pt idx="63">
                  <c:v>31.82456140350877</c:v>
                </c:pt>
                <c:pt idx="64">
                  <c:v>31.447368421052641</c:v>
                </c:pt>
                <c:pt idx="65">
                  <c:v>29.745614035087719</c:v>
                </c:pt>
                <c:pt idx="66">
                  <c:v>27.929824561403503</c:v>
                </c:pt>
                <c:pt idx="67">
                  <c:v>31.114035087719305</c:v>
                </c:pt>
                <c:pt idx="68">
                  <c:v>27.710526315789462</c:v>
                </c:pt>
                <c:pt idx="70">
                  <c:v>38.73684210526315</c:v>
                </c:pt>
                <c:pt idx="71">
                  <c:v>44.043859649122808</c:v>
                </c:pt>
                <c:pt idx="72">
                  <c:v>35.473684210526315</c:v>
                </c:pt>
                <c:pt idx="73">
                  <c:v>35.403508771929829</c:v>
                </c:pt>
                <c:pt idx="74">
                  <c:v>35.324561403508767</c:v>
                </c:pt>
                <c:pt idx="75">
                  <c:v>32.5</c:v>
                </c:pt>
                <c:pt idx="76">
                  <c:v>31.587719298245613</c:v>
                </c:pt>
                <c:pt idx="77">
                  <c:v>29.333333333333332</c:v>
                </c:pt>
                <c:pt idx="78">
                  <c:v>30.561403508771928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7-419E-BAD5-40BD153CFC29}"/>
            </c:ext>
          </c:extLst>
        </c:ser>
        <c:ser>
          <c:idx val="2"/>
          <c:order val="2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cat>
            <c:strRef>
              <c:f>'cond-over ave (2)'!$2:$2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 (2)'!$B$14:$GR$14</c:f>
              <c:numCache>
                <c:formatCode>General</c:formatCode>
                <c:ptCount val="199"/>
                <c:pt idx="0">
                  <c:v>27.275000000000006</c:v>
                </c:pt>
                <c:pt idx="1">
                  <c:v>21.291666666666671</c:v>
                </c:pt>
                <c:pt idx="2">
                  <c:v>48.150000000000013</c:v>
                </c:pt>
                <c:pt idx="3">
                  <c:v>58.616666666666674</c:v>
                </c:pt>
                <c:pt idx="4">
                  <c:v>65.008333333333326</c:v>
                </c:pt>
                <c:pt idx="5">
                  <c:v>58.425000000000004</c:v>
                </c:pt>
                <c:pt idx="6">
                  <c:v>61.733333333333327</c:v>
                </c:pt>
                <c:pt idx="7">
                  <c:v>68.241666666666674</c:v>
                </c:pt>
                <c:pt idx="8">
                  <c:v>83</c:v>
                </c:pt>
                <c:pt idx="10">
                  <c:v>40.383333333333333</c:v>
                </c:pt>
                <c:pt idx="11">
                  <c:v>78.883333333333326</c:v>
                </c:pt>
                <c:pt idx="12">
                  <c:v>83.583333333333329</c:v>
                </c:pt>
                <c:pt idx="13">
                  <c:v>77.641666666666652</c:v>
                </c:pt>
                <c:pt idx="14">
                  <c:v>81.316666666666677</c:v>
                </c:pt>
                <c:pt idx="15">
                  <c:v>87.133333333333312</c:v>
                </c:pt>
                <c:pt idx="16">
                  <c:v>82.558333333333351</c:v>
                </c:pt>
                <c:pt idx="17">
                  <c:v>86.95</c:v>
                </c:pt>
                <c:pt idx="18">
                  <c:v>74.525000000000006</c:v>
                </c:pt>
                <c:pt idx="20">
                  <c:v>78.091666666666669</c:v>
                </c:pt>
                <c:pt idx="21">
                  <c:v>83.775000000000006</c:v>
                </c:pt>
                <c:pt idx="22">
                  <c:v>81.158333333333317</c:v>
                </c:pt>
                <c:pt idx="23">
                  <c:v>86.350000000000009</c:v>
                </c:pt>
                <c:pt idx="24">
                  <c:v>87.966666666666654</c:v>
                </c:pt>
                <c:pt idx="25">
                  <c:v>86.391666666666694</c:v>
                </c:pt>
                <c:pt idx="26">
                  <c:v>87.15</c:v>
                </c:pt>
                <c:pt idx="27">
                  <c:v>85.86666666666666</c:v>
                </c:pt>
                <c:pt idx="28">
                  <c:v>86.966666666666654</c:v>
                </c:pt>
                <c:pt idx="30">
                  <c:v>86.908333333333346</c:v>
                </c:pt>
                <c:pt idx="31">
                  <c:v>83.474999999999994</c:v>
                </c:pt>
                <c:pt idx="32">
                  <c:v>79.158333333333346</c:v>
                </c:pt>
                <c:pt idx="33">
                  <c:v>83.591666666666654</c:v>
                </c:pt>
                <c:pt idx="34">
                  <c:v>83.90000000000002</c:v>
                </c:pt>
                <c:pt idx="35">
                  <c:v>80.00833333333334</c:v>
                </c:pt>
                <c:pt idx="36">
                  <c:v>81.991666666666646</c:v>
                </c:pt>
                <c:pt idx="37">
                  <c:v>87.308333333333323</c:v>
                </c:pt>
                <c:pt idx="38">
                  <c:v>92.63333333333334</c:v>
                </c:pt>
                <c:pt idx="40">
                  <c:v>90.308333333333337</c:v>
                </c:pt>
                <c:pt idx="41">
                  <c:v>88.716666666666683</c:v>
                </c:pt>
                <c:pt idx="42">
                  <c:v>87.183333333333309</c:v>
                </c:pt>
                <c:pt idx="43">
                  <c:v>82.625000000000028</c:v>
                </c:pt>
                <c:pt idx="44">
                  <c:v>83.925000000000011</c:v>
                </c:pt>
                <c:pt idx="45">
                  <c:v>85.858333333333334</c:v>
                </c:pt>
                <c:pt idx="46">
                  <c:v>86.200000000000017</c:v>
                </c:pt>
                <c:pt idx="47">
                  <c:v>89.050000000000011</c:v>
                </c:pt>
                <c:pt idx="48">
                  <c:v>87.424999999999997</c:v>
                </c:pt>
                <c:pt idx="50">
                  <c:v>88.841666666666654</c:v>
                </c:pt>
                <c:pt idx="51">
                  <c:v>89.383333333333326</c:v>
                </c:pt>
                <c:pt idx="52">
                  <c:v>85.533333333333317</c:v>
                </c:pt>
                <c:pt idx="53">
                  <c:v>84.933333333333337</c:v>
                </c:pt>
                <c:pt idx="54">
                  <c:v>87.74166666666666</c:v>
                </c:pt>
                <c:pt idx="55">
                  <c:v>87.183333333333309</c:v>
                </c:pt>
                <c:pt idx="56">
                  <c:v>86.416666666666657</c:v>
                </c:pt>
                <c:pt idx="57">
                  <c:v>79.925000000000011</c:v>
                </c:pt>
                <c:pt idx="58">
                  <c:v>85.850000000000009</c:v>
                </c:pt>
                <c:pt idx="60">
                  <c:v>93.966666666666654</c:v>
                </c:pt>
                <c:pt idx="61">
                  <c:v>92.05</c:v>
                </c:pt>
                <c:pt idx="62">
                  <c:v>89.3</c:v>
                </c:pt>
                <c:pt idx="63">
                  <c:v>91.658333333333317</c:v>
                </c:pt>
                <c:pt idx="64">
                  <c:v>88.191666666666677</c:v>
                </c:pt>
                <c:pt idx="65">
                  <c:v>90.416666666666671</c:v>
                </c:pt>
                <c:pt idx="66">
                  <c:v>88.033333333333317</c:v>
                </c:pt>
                <c:pt idx="67">
                  <c:v>82.933333333333323</c:v>
                </c:pt>
                <c:pt idx="68">
                  <c:v>85.625</c:v>
                </c:pt>
                <c:pt idx="70">
                  <c:v>93.408333333333303</c:v>
                </c:pt>
                <c:pt idx="71">
                  <c:v>83.608333333333334</c:v>
                </c:pt>
                <c:pt idx="72">
                  <c:v>88.4</c:v>
                </c:pt>
                <c:pt idx="73">
                  <c:v>86.691666666666677</c:v>
                </c:pt>
                <c:pt idx="74">
                  <c:v>82.89166666666668</c:v>
                </c:pt>
                <c:pt idx="75">
                  <c:v>79.833333333333343</c:v>
                </c:pt>
                <c:pt idx="76">
                  <c:v>81.291666666666671</c:v>
                </c:pt>
                <c:pt idx="77">
                  <c:v>86.133333333333312</c:v>
                </c:pt>
                <c:pt idx="78">
                  <c:v>81.624999999999986</c:v>
                </c:pt>
                <c:pt idx="80">
                  <c:v>93.741666666666646</c:v>
                </c:pt>
                <c:pt idx="81">
                  <c:v>92.816666666666663</c:v>
                </c:pt>
                <c:pt idx="82">
                  <c:v>90.308333333333351</c:v>
                </c:pt>
                <c:pt idx="83">
                  <c:v>88.975000000000009</c:v>
                </c:pt>
                <c:pt idx="84">
                  <c:v>84.758333333333326</c:v>
                </c:pt>
                <c:pt idx="85">
                  <c:v>88.233333333333348</c:v>
                </c:pt>
                <c:pt idx="86">
                  <c:v>85.683333333333351</c:v>
                </c:pt>
                <c:pt idx="87">
                  <c:v>85.766666666666652</c:v>
                </c:pt>
                <c:pt idx="88">
                  <c:v>83.7</c:v>
                </c:pt>
                <c:pt idx="90">
                  <c:v>92.23333333333332</c:v>
                </c:pt>
                <c:pt idx="91">
                  <c:v>91.783333333333346</c:v>
                </c:pt>
                <c:pt idx="92">
                  <c:v>89.133333333333326</c:v>
                </c:pt>
                <c:pt idx="93">
                  <c:v>90.074999999999974</c:v>
                </c:pt>
                <c:pt idx="94">
                  <c:v>82.241666666666674</c:v>
                </c:pt>
                <c:pt idx="95">
                  <c:v>84.425000000000011</c:v>
                </c:pt>
                <c:pt idx="96">
                  <c:v>83.133333333333326</c:v>
                </c:pt>
                <c:pt idx="97">
                  <c:v>85.675000000000011</c:v>
                </c:pt>
                <c:pt idx="98">
                  <c:v>88.55</c:v>
                </c:pt>
                <c:pt idx="100">
                  <c:v>94.641666666666652</c:v>
                </c:pt>
                <c:pt idx="101">
                  <c:v>90.50833333333334</c:v>
                </c:pt>
                <c:pt idx="102">
                  <c:v>84.841666666666654</c:v>
                </c:pt>
                <c:pt idx="103">
                  <c:v>89.083333333333314</c:v>
                </c:pt>
                <c:pt idx="104">
                  <c:v>88.258333333333326</c:v>
                </c:pt>
                <c:pt idx="105">
                  <c:v>87.933333333333337</c:v>
                </c:pt>
                <c:pt idx="106">
                  <c:v>84.833333333333329</c:v>
                </c:pt>
                <c:pt idx="107">
                  <c:v>88.683333333333337</c:v>
                </c:pt>
                <c:pt idx="108">
                  <c:v>85.291666666666671</c:v>
                </c:pt>
                <c:pt idx="110">
                  <c:v>94.441666666666663</c:v>
                </c:pt>
                <c:pt idx="111">
                  <c:v>91.525000000000006</c:v>
                </c:pt>
                <c:pt idx="112">
                  <c:v>86.666666666666643</c:v>
                </c:pt>
                <c:pt idx="113">
                  <c:v>90.34999999999998</c:v>
                </c:pt>
                <c:pt idx="114">
                  <c:v>87.800000000000011</c:v>
                </c:pt>
                <c:pt idx="115">
                  <c:v>86.566666666666663</c:v>
                </c:pt>
                <c:pt idx="116">
                  <c:v>82.450000000000017</c:v>
                </c:pt>
                <c:pt idx="117">
                  <c:v>83.916666666666671</c:v>
                </c:pt>
                <c:pt idx="118">
                  <c:v>82.28333333333336</c:v>
                </c:pt>
                <c:pt idx="120">
                  <c:v>92.09166666666664</c:v>
                </c:pt>
                <c:pt idx="121">
                  <c:v>85.208333333333329</c:v>
                </c:pt>
                <c:pt idx="122">
                  <c:v>89.724999999999994</c:v>
                </c:pt>
                <c:pt idx="123">
                  <c:v>90.991666666666688</c:v>
                </c:pt>
                <c:pt idx="124">
                  <c:v>86.433333333333323</c:v>
                </c:pt>
                <c:pt idx="125">
                  <c:v>83.249999999999986</c:v>
                </c:pt>
                <c:pt idx="126">
                  <c:v>84.883333333333326</c:v>
                </c:pt>
                <c:pt idx="127">
                  <c:v>87.133333333333312</c:v>
                </c:pt>
                <c:pt idx="128">
                  <c:v>82.65</c:v>
                </c:pt>
                <c:pt idx="130">
                  <c:v>92.033333333333317</c:v>
                </c:pt>
                <c:pt idx="131">
                  <c:v>94.924999999999997</c:v>
                </c:pt>
                <c:pt idx="132">
                  <c:v>90.424999999999983</c:v>
                </c:pt>
                <c:pt idx="133">
                  <c:v>92.5</c:v>
                </c:pt>
                <c:pt idx="134">
                  <c:v>92.124999999999957</c:v>
                </c:pt>
                <c:pt idx="135">
                  <c:v>90.149999999999991</c:v>
                </c:pt>
                <c:pt idx="136">
                  <c:v>85.808333333333351</c:v>
                </c:pt>
                <c:pt idx="137">
                  <c:v>86.716666666666654</c:v>
                </c:pt>
                <c:pt idx="138">
                  <c:v>83.35833333333332</c:v>
                </c:pt>
                <c:pt idx="140">
                  <c:v>93.824999999999974</c:v>
                </c:pt>
                <c:pt idx="141">
                  <c:v>92.933333333333323</c:v>
                </c:pt>
                <c:pt idx="142">
                  <c:v>91.05</c:v>
                </c:pt>
                <c:pt idx="143">
                  <c:v>89.833333333333314</c:v>
                </c:pt>
                <c:pt idx="144">
                  <c:v>88.166666666666657</c:v>
                </c:pt>
                <c:pt idx="145">
                  <c:v>88.324999999999974</c:v>
                </c:pt>
                <c:pt idx="146">
                  <c:v>86.36666666666666</c:v>
                </c:pt>
                <c:pt idx="147">
                  <c:v>84.974999999999994</c:v>
                </c:pt>
                <c:pt idx="148">
                  <c:v>88.016666666666666</c:v>
                </c:pt>
                <c:pt idx="150">
                  <c:v>93.73333333333332</c:v>
                </c:pt>
                <c:pt idx="151">
                  <c:v>91.575000000000017</c:v>
                </c:pt>
                <c:pt idx="152">
                  <c:v>90.77500000000002</c:v>
                </c:pt>
                <c:pt idx="153">
                  <c:v>89.758333333333368</c:v>
                </c:pt>
                <c:pt idx="154">
                  <c:v>86.583333333333343</c:v>
                </c:pt>
                <c:pt idx="155">
                  <c:v>85.758333333333354</c:v>
                </c:pt>
                <c:pt idx="156">
                  <c:v>84.124999999999972</c:v>
                </c:pt>
                <c:pt idx="157">
                  <c:v>84.324999999999989</c:v>
                </c:pt>
                <c:pt idx="158">
                  <c:v>82.500000000000028</c:v>
                </c:pt>
                <c:pt idx="160">
                  <c:v>93.125</c:v>
                </c:pt>
                <c:pt idx="161">
                  <c:v>90.724999999999994</c:v>
                </c:pt>
                <c:pt idx="162">
                  <c:v>89.116666666666688</c:v>
                </c:pt>
                <c:pt idx="163">
                  <c:v>90.033333333333331</c:v>
                </c:pt>
                <c:pt idx="164">
                  <c:v>90.183333333333337</c:v>
                </c:pt>
                <c:pt idx="165">
                  <c:v>90</c:v>
                </c:pt>
                <c:pt idx="166">
                  <c:v>89.49166666666666</c:v>
                </c:pt>
                <c:pt idx="167">
                  <c:v>88.175000000000011</c:v>
                </c:pt>
                <c:pt idx="168">
                  <c:v>87.958333333333329</c:v>
                </c:pt>
                <c:pt idx="170">
                  <c:v>93.85</c:v>
                </c:pt>
                <c:pt idx="171">
                  <c:v>94.075000000000003</c:v>
                </c:pt>
                <c:pt idx="172">
                  <c:v>87.525000000000006</c:v>
                </c:pt>
                <c:pt idx="173">
                  <c:v>86.708333333333329</c:v>
                </c:pt>
                <c:pt idx="174">
                  <c:v>88.575000000000003</c:v>
                </c:pt>
                <c:pt idx="175">
                  <c:v>86.825000000000003</c:v>
                </c:pt>
                <c:pt idx="176">
                  <c:v>80.824999999999989</c:v>
                </c:pt>
                <c:pt idx="177">
                  <c:v>85.174999999999983</c:v>
                </c:pt>
                <c:pt idx="178">
                  <c:v>86.841666666666669</c:v>
                </c:pt>
                <c:pt idx="180">
                  <c:v>93.02500000000002</c:v>
                </c:pt>
                <c:pt idx="181">
                  <c:v>90.100000000000023</c:v>
                </c:pt>
                <c:pt idx="182">
                  <c:v>91.208333333333343</c:v>
                </c:pt>
                <c:pt idx="183">
                  <c:v>88.091666666666669</c:v>
                </c:pt>
                <c:pt idx="184">
                  <c:v>89.666666666666686</c:v>
                </c:pt>
                <c:pt idx="185">
                  <c:v>88.575000000000003</c:v>
                </c:pt>
                <c:pt idx="186">
                  <c:v>85.65000000000002</c:v>
                </c:pt>
                <c:pt idx="187">
                  <c:v>86.791666666666671</c:v>
                </c:pt>
                <c:pt idx="188">
                  <c:v>82.841666666666669</c:v>
                </c:pt>
                <c:pt idx="190">
                  <c:v>93.674999999999997</c:v>
                </c:pt>
                <c:pt idx="191">
                  <c:v>90.733333333333348</c:v>
                </c:pt>
                <c:pt idx="192">
                  <c:v>93.583333333333329</c:v>
                </c:pt>
                <c:pt idx="193">
                  <c:v>89.899999999999991</c:v>
                </c:pt>
                <c:pt idx="194">
                  <c:v>88.358333333333334</c:v>
                </c:pt>
                <c:pt idx="195">
                  <c:v>89.183333333333337</c:v>
                </c:pt>
                <c:pt idx="196">
                  <c:v>87.066666666666663</c:v>
                </c:pt>
                <c:pt idx="197">
                  <c:v>85.975000000000023</c:v>
                </c:pt>
                <c:pt idx="198">
                  <c:v>88.158333333333331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7-419E-BAD5-40BD153CFC29}"/>
            </c:ext>
          </c:extLst>
        </c:ser>
        <c:ser>
          <c:idx val="3"/>
          <c:order val="3"/>
          <c:spPr>
            <a:ln w="28575" cmpd="sng"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1"/>
                </a:solidFill>
              </a:ln>
            </c:spPr>
          </c:marker>
          <c:cat>
            <c:strRef>
              <c:f>'cond-over ave (2)'!$2:$2</c:f>
              <c:strCache>
                <c:ptCount val="192"/>
                <c:pt idx="1">
                  <c:v>cond 1 </c:v>
                </c:pt>
                <c:pt idx="11">
                  <c:v>cond 2 </c:v>
                </c:pt>
                <c:pt idx="21">
                  <c:v>cond 3 </c:v>
                </c:pt>
                <c:pt idx="31">
                  <c:v>cond 4 </c:v>
                </c:pt>
                <c:pt idx="41">
                  <c:v>cond 5</c:v>
                </c:pt>
                <c:pt idx="51">
                  <c:v>cond 6 </c:v>
                </c:pt>
                <c:pt idx="61">
                  <c:v>cond 7</c:v>
                </c:pt>
                <c:pt idx="71">
                  <c:v>cond 8 </c:v>
                </c:pt>
                <c:pt idx="81">
                  <c:v>cond 9</c:v>
                </c:pt>
                <c:pt idx="91">
                  <c:v>cond 10</c:v>
                </c:pt>
                <c:pt idx="101">
                  <c:v>cond 11</c:v>
                </c:pt>
                <c:pt idx="111">
                  <c:v>cond 12 </c:v>
                </c:pt>
                <c:pt idx="121">
                  <c:v>cond 13 </c:v>
                </c:pt>
                <c:pt idx="131">
                  <c:v>cond 14 </c:v>
                </c:pt>
                <c:pt idx="141">
                  <c:v>cond 15 </c:v>
                </c:pt>
                <c:pt idx="151">
                  <c:v>cond 16 </c:v>
                </c:pt>
                <c:pt idx="161">
                  <c:v>cond 17</c:v>
                </c:pt>
                <c:pt idx="171">
                  <c:v>cond 18</c:v>
                </c:pt>
                <c:pt idx="181">
                  <c:v>cond 19</c:v>
                </c:pt>
                <c:pt idx="191">
                  <c:v>cond 20 </c:v>
                </c:pt>
              </c:strCache>
            </c:strRef>
          </c:cat>
          <c:val>
            <c:numRef>
              <c:f>'cond-over ave (2)'!$B$52:$CB$52</c:f>
              <c:numCache>
                <c:formatCode>General</c:formatCode>
                <c:ptCount val="79"/>
                <c:pt idx="0">
                  <c:v>20.771929824561404</c:v>
                </c:pt>
                <c:pt idx="1">
                  <c:v>19.798245614035086</c:v>
                </c:pt>
                <c:pt idx="2">
                  <c:v>47.535087719298261</c:v>
                </c:pt>
                <c:pt idx="3">
                  <c:v>59.561403508771924</c:v>
                </c:pt>
                <c:pt idx="4">
                  <c:v>47.5</c:v>
                </c:pt>
                <c:pt idx="5">
                  <c:v>54.122807017543863</c:v>
                </c:pt>
                <c:pt idx="6">
                  <c:v>58.228070175438582</c:v>
                </c:pt>
                <c:pt idx="7">
                  <c:v>65.403508771929836</c:v>
                </c:pt>
                <c:pt idx="8">
                  <c:v>65.21052631578948</c:v>
                </c:pt>
                <c:pt idx="10">
                  <c:v>33.429824561403521</c:v>
                </c:pt>
                <c:pt idx="11">
                  <c:v>64.412280701754383</c:v>
                </c:pt>
                <c:pt idx="12">
                  <c:v>83.631578947368411</c:v>
                </c:pt>
                <c:pt idx="13">
                  <c:v>81.280701754385959</c:v>
                </c:pt>
                <c:pt idx="14">
                  <c:v>79.868421052631575</c:v>
                </c:pt>
                <c:pt idx="15">
                  <c:v>75.807017543859644</c:v>
                </c:pt>
                <c:pt idx="16">
                  <c:v>75.649122807017548</c:v>
                </c:pt>
                <c:pt idx="17">
                  <c:v>74.508771929824576</c:v>
                </c:pt>
                <c:pt idx="18">
                  <c:v>84.122807017543863</c:v>
                </c:pt>
                <c:pt idx="20">
                  <c:v>69.526315789473657</c:v>
                </c:pt>
                <c:pt idx="21">
                  <c:v>74.070175438596493</c:v>
                </c:pt>
                <c:pt idx="22">
                  <c:v>73.298245614035082</c:v>
                </c:pt>
                <c:pt idx="23">
                  <c:v>70.184210526315795</c:v>
                </c:pt>
                <c:pt idx="24">
                  <c:v>74.491228070175453</c:v>
                </c:pt>
                <c:pt idx="25">
                  <c:v>73.219298245614027</c:v>
                </c:pt>
                <c:pt idx="26">
                  <c:v>64.789473684210506</c:v>
                </c:pt>
                <c:pt idx="27">
                  <c:v>74.499999999999972</c:v>
                </c:pt>
                <c:pt idx="28">
                  <c:v>79.245614035087726</c:v>
                </c:pt>
                <c:pt idx="30">
                  <c:v>78.649122807017534</c:v>
                </c:pt>
                <c:pt idx="31">
                  <c:v>80.131578947368425</c:v>
                </c:pt>
                <c:pt idx="32">
                  <c:v>86.78947368421052</c:v>
                </c:pt>
                <c:pt idx="33">
                  <c:v>83.912280701754398</c:v>
                </c:pt>
                <c:pt idx="34">
                  <c:v>85.096491228070178</c:v>
                </c:pt>
                <c:pt idx="35">
                  <c:v>86.771929824561397</c:v>
                </c:pt>
                <c:pt idx="36">
                  <c:v>81.657894736842124</c:v>
                </c:pt>
                <c:pt idx="37">
                  <c:v>77.307017543859644</c:v>
                </c:pt>
                <c:pt idx="38">
                  <c:v>84.728070175438603</c:v>
                </c:pt>
                <c:pt idx="40">
                  <c:v>92.5</c:v>
                </c:pt>
                <c:pt idx="41">
                  <c:v>92.096491228070164</c:v>
                </c:pt>
                <c:pt idx="42">
                  <c:v>85.008771929824562</c:v>
                </c:pt>
                <c:pt idx="43">
                  <c:v>83.745614035087712</c:v>
                </c:pt>
                <c:pt idx="44">
                  <c:v>86.324561403508795</c:v>
                </c:pt>
                <c:pt idx="45">
                  <c:v>83.34210526315789</c:v>
                </c:pt>
                <c:pt idx="46">
                  <c:v>85.447368421052644</c:v>
                </c:pt>
                <c:pt idx="47">
                  <c:v>86.991228070175438</c:v>
                </c:pt>
                <c:pt idx="48">
                  <c:v>78.50877192982459</c:v>
                </c:pt>
                <c:pt idx="50">
                  <c:v>90.736842105263165</c:v>
                </c:pt>
                <c:pt idx="51">
                  <c:v>90.877192982456151</c:v>
                </c:pt>
                <c:pt idx="52">
                  <c:v>83.517543859649138</c:v>
                </c:pt>
                <c:pt idx="53">
                  <c:v>82.166666666666686</c:v>
                </c:pt>
                <c:pt idx="54">
                  <c:v>85.868421052631589</c:v>
                </c:pt>
                <c:pt idx="55">
                  <c:v>84.824561403508767</c:v>
                </c:pt>
                <c:pt idx="56">
                  <c:v>74.964912280701753</c:v>
                </c:pt>
                <c:pt idx="57">
                  <c:v>86.877192982456137</c:v>
                </c:pt>
                <c:pt idx="58">
                  <c:v>86.675438596491205</c:v>
                </c:pt>
                <c:pt idx="60">
                  <c:v>90.517543859649123</c:v>
                </c:pt>
                <c:pt idx="61">
                  <c:v>87.508771929824576</c:v>
                </c:pt>
                <c:pt idx="62">
                  <c:v>88.035087719298247</c:v>
                </c:pt>
                <c:pt idx="63">
                  <c:v>87.114035087719287</c:v>
                </c:pt>
                <c:pt idx="64">
                  <c:v>88.166666666666657</c:v>
                </c:pt>
                <c:pt idx="65">
                  <c:v>78.868421052631589</c:v>
                </c:pt>
                <c:pt idx="66">
                  <c:v>82.561403508771917</c:v>
                </c:pt>
                <c:pt idx="67">
                  <c:v>84.175438596491219</c:v>
                </c:pt>
                <c:pt idx="68">
                  <c:v>89.535087719298247</c:v>
                </c:pt>
                <c:pt idx="70">
                  <c:v>93.868421052631561</c:v>
                </c:pt>
                <c:pt idx="71">
                  <c:v>90.622807017543863</c:v>
                </c:pt>
                <c:pt idx="72">
                  <c:v>90.10526315789474</c:v>
                </c:pt>
                <c:pt idx="73">
                  <c:v>86.903508771929822</c:v>
                </c:pt>
                <c:pt idx="74">
                  <c:v>89.192982456140328</c:v>
                </c:pt>
                <c:pt idx="75">
                  <c:v>90.657894736842124</c:v>
                </c:pt>
                <c:pt idx="76">
                  <c:v>87.973684210526315</c:v>
                </c:pt>
                <c:pt idx="77">
                  <c:v>86.710526315789465</c:v>
                </c:pt>
                <c:pt idx="78">
                  <c:v>86.008771929824562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8251296"/>
        <c:axId val="-604839168"/>
      </c:lineChart>
      <c:lineChart>
        <c:grouping val="standard"/>
        <c:varyColors val="0"/>
        <c:ser>
          <c:idx val="4"/>
          <c:order val="4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val>
            <c:numRef>
              <c:f>'cond-over ave (2)'!$B$27:$GR$27</c:f>
              <c:numCache>
                <c:formatCode>General</c:formatCode>
                <c:ptCount val="199"/>
                <c:pt idx="0">
                  <c:v>23.175000000000001</c:v>
                </c:pt>
                <c:pt idx="1">
                  <c:v>13.25</c:v>
                </c:pt>
                <c:pt idx="2">
                  <c:v>2.2250000000000001</c:v>
                </c:pt>
                <c:pt idx="3">
                  <c:v>1.25</c:v>
                </c:pt>
                <c:pt idx="4">
                  <c:v>2</c:v>
                </c:pt>
                <c:pt idx="5">
                  <c:v>3.0249999999999999</c:v>
                </c:pt>
                <c:pt idx="6">
                  <c:v>4.6500000000000004</c:v>
                </c:pt>
                <c:pt idx="7">
                  <c:v>3.35</c:v>
                </c:pt>
                <c:pt idx="8">
                  <c:v>2.1</c:v>
                </c:pt>
                <c:pt idx="10">
                  <c:v>18.475000000000001</c:v>
                </c:pt>
                <c:pt idx="11">
                  <c:v>2.25</c:v>
                </c:pt>
                <c:pt idx="12">
                  <c:v>1.45</c:v>
                </c:pt>
                <c:pt idx="13">
                  <c:v>2.625</c:v>
                </c:pt>
                <c:pt idx="14">
                  <c:v>2.3250000000000002</c:v>
                </c:pt>
                <c:pt idx="15">
                  <c:v>3.55</c:v>
                </c:pt>
                <c:pt idx="16">
                  <c:v>4.0750000000000002</c:v>
                </c:pt>
                <c:pt idx="17">
                  <c:v>3.6</c:v>
                </c:pt>
                <c:pt idx="18">
                  <c:v>5.8250000000000002</c:v>
                </c:pt>
                <c:pt idx="20">
                  <c:v>7.8250000000000002</c:v>
                </c:pt>
                <c:pt idx="21">
                  <c:v>4.4249999999999998</c:v>
                </c:pt>
                <c:pt idx="22">
                  <c:v>4.0750000000000002</c:v>
                </c:pt>
                <c:pt idx="23">
                  <c:v>3.4750000000000001</c:v>
                </c:pt>
                <c:pt idx="24">
                  <c:v>4.125</c:v>
                </c:pt>
                <c:pt idx="25">
                  <c:v>5.55</c:v>
                </c:pt>
                <c:pt idx="26">
                  <c:v>4.8250000000000002</c:v>
                </c:pt>
                <c:pt idx="27">
                  <c:v>5.875</c:v>
                </c:pt>
                <c:pt idx="28">
                  <c:v>5.0250000000000004</c:v>
                </c:pt>
                <c:pt idx="30">
                  <c:v>7.85</c:v>
                </c:pt>
                <c:pt idx="31">
                  <c:v>3.85</c:v>
                </c:pt>
                <c:pt idx="32">
                  <c:v>5.5750000000000002</c:v>
                </c:pt>
                <c:pt idx="33">
                  <c:v>5.8</c:v>
                </c:pt>
                <c:pt idx="34">
                  <c:v>7.6749999999999998</c:v>
                </c:pt>
                <c:pt idx="35">
                  <c:v>9.5</c:v>
                </c:pt>
                <c:pt idx="36">
                  <c:v>6.75</c:v>
                </c:pt>
                <c:pt idx="37">
                  <c:v>6</c:v>
                </c:pt>
                <c:pt idx="38">
                  <c:v>6.45</c:v>
                </c:pt>
                <c:pt idx="40">
                  <c:v>6.875</c:v>
                </c:pt>
                <c:pt idx="41">
                  <c:v>5.3</c:v>
                </c:pt>
                <c:pt idx="42">
                  <c:v>7.0750000000000002</c:v>
                </c:pt>
                <c:pt idx="43">
                  <c:v>9.9250000000000007</c:v>
                </c:pt>
                <c:pt idx="44">
                  <c:v>10</c:v>
                </c:pt>
                <c:pt idx="45">
                  <c:v>10.199999999999999</c:v>
                </c:pt>
                <c:pt idx="46">
                  <c:v>9.4</c:v>
                </c:pt>
                <c:pt idx="47">
                  <c:v>8.6999999999999993</c:v>
                </c:pt>
                <c:pt idx="48">
                  <c:v>9.7249999999999996</c:v>
                </c:pt>
                <c:pt idx="50">
                  <c:v>9.25</c:v>
                </c:pt>
                <c:pt idx="51">
                  <c:v>6.55</c:v>
                </c:pt>
                <c:pt idx="52">
                  <c:v>7.625</c:v>
                </c:pt>
                <c:pt idx="53">
                  <c:v>8.5500000000000007</c:v>
                </c:pt>
                <c:pt idx="54">
                  <c:v>10.199999999999999</c:v>
                </c:pt>
                <c:pt idx="55">
                  <c:v>11.175000000000001</c:v>
                </c:pt>
                <c:pt idx="56">
                  <c:v>10.975</c:v>
                </c:pt>
                <c:pt idx="57">
                  <c:v>11.15</c:v>
                </c:pt>
                <c:pt idx="58">
                  <c:v>10.025</c:v>
                </c:pt>
                <c:pt idx="60">
                  <c:v>9.2249999999999996</c:v>
                </c:pt>
                <c:pt idx="61">
                  <c:v>6.7</c:v>
                </c:pt>
                <c:pt idx="62">
                  <c:v>9.9499999999999993</c:v>
                </c:pt>
                <c:pt idx="63">
                  <c:v>10.425000000000001</c:v>
                </c:pt>
                <c:pt idx="64">
                  <c:v>9.5500000000000007</c:v>
                </c:pt>
                <c:pt idx="65">
                  <c:v>10.574999999999999</c:v>
                </c:pt>
                <c:pt idx="66">
                  <c:v>12.1</c:v>
                </c:pt>
                <c:pt idx="67">
                  <c:v>11</c:v>
                </c:pt>
                <c:pt idx="68">
                  <c:v>10.125</c:v>
                </c:pt>
                <c:pt idx="70">
                  <c:v>12.85</c:v>
                </c:pt>
                <c:pt idx="71">
                  <c:v>10.35</c:v>
                </c:pt>
                <c:pt idx="72">
                  <c:v>11.925000000000001</c:v>
                </c:pt>
                <c:pt idx="73">
                  <c:v>10.824999999999999</c:v>
                </c:pt>
                <c:pt idx="74">
                  <c:v>12.025</c:v>
                </c:pt>
                <c:pt idx="75">
                  <c:v>12.75</c:v>
                </c:pt>
                <c:pt idx="76">
                  <c:v>12.95</c:v>
                </c:pt>
                <c:pt idx="77">
                  <c:v>11.9</c:v>
                </c:pt>
                <c:pt idx="78">
                  <c:v>12.875</c:v>
                </c:pt>
                <c:pt idx="80">
                  <c:v>11.675000000000001</c:v>
                </c:pt>
                <c:pt idx="81">
                  <c:v>9.0749999999999993</c:v>
                </c:pt>
                <c:pt idx="82">
                  <c:v>12.125</c:v>
                </c:pt>
                <c:pt idx="83">
                  <c:v>11.1</c:v>
                </c:pt>
                <c:pt idx="84">
                  <c:v>10.324999999999999</c:v>
                </c:pt>
                <c:pt idx="85">
                  <c:v>11.675000000000001</c:v>
                </c:pt>
                <c:pt idx="86">
                  <c:v>12.125</c:v>
                </c:pt>
                <c:pt idx="87">
                  <c:v>12.574999999999999</c:v>
                </c:pt>
                <c:pt idx="88">
                  <c:v>11.725</c:v>
                </c:pt>
                <c:pt idx="90">
                  <c:v>13.8</c:v>
                </c:pt>
                <c:pt idx="91">
                  <c:v>11.55</c:v>
                </c:pt>
                <c:pt idx="92">
                  <c:v>14.1</c:v>
                </c:pt>
                <c:pt idx="93">
                  <c:v>14.4</c:v>
                </c:pt>
                <c:pt idx="94">
                  <c:v>13.35</c:v>
                </c:pt>
                <c:pt idx="95">
                  <c:v>13.025</c:v>
                </c:pt>
                <c:pt idx="96">
                  <c:v>12.625</c:v>
                </c:pt>
                <c:pt idx="97">
                  <c:v>11.55</c:v>
                </c:pt>
                <c:pt idx="98">
                  <c:v>14.525</c:v>
                </c:pt>
                <c:pt idx="100">
                  <c:v>14.7</c:v>
                </c:pt>
                <c:pt idx="101">
                  <c:v>12.3</c:v>
                </c:pt>
                <c:pt idx="102">
                  <c:v>13.225</c:v>
                </c:pt>
                <c:pt idx="103">
                  <c:v>13.375</c:v>
                </c:pt>
                <c:pt idx="104">
                  <c:v>12.775</c:v>
                </c:pt>
                <c:pt idx="105">
                  <c:v>12.175000000000001</c:v>
                </c:pt>
                <c:pt idx="106">
                  <c:v>13.75</c:v>
                </c:pt>
                <c:pt idx="107">
                  <c:v>13.225</c:v>
                </c:pt>
                <c:pt idx="108">
                  <c:v>12.9</c:v>
                </c:pt>
                <c:pt idx="110">
                  <c:v>12.25</c:v>
                </c:pt>
                <c:pt idx="111">
                  <c:v>10.275</c:v>
                </c:pt>
                <c:pt idx="112">
                  <c:v>11.75</c:v>
                </c:pt>
                <c:pt idx="113">
                  <c:v>12.775</c:v>
                </c:pt>
                <c:pt idx="114">
                  <c:v>12.95</c:v>
                </c:pt>
                <c:pt idx="115">
                  <c:v>11.95</c:v>
                </c:pt>
                <c:pt idx="116">
                  <c:v>12.675000000000001</c:v>
                </c:pt>
                <c:pt idx="117">
                  <c:v>12.4</c:v>
                </c:pt>
                <c:pt idx="118">
                  <c:v>12.175000000000001</c:v>
                </c:pt>
                <c:pt idx="120">
                  <c:v>14.9</c:v>
                </c:pt>
                <c:pt idx="121">
                  <c:v>13</c:v>
                </c:pt>
                <c:pt idx="122">
                  <c:v>14.2</c:v>
                </c:pt>
                <c:pt idx="123">
                  <c:v>13.225</c:v>
                </c:pt>
                <c:pt idx="124">
                  <c:v>12.225</c:v>
                </c:pt>
                <c:pt idx="125">
                  <c:v>11.525</c:v>
                </c:pt>
                <c:pt idx="126">
                  <c:v>10.95</c:v>
                </c:pt>
                <c:pt idx="127">
                  <c:v>12.225</c:v>
                </c:pt>
                <c:pt idx="128">
                  <c:v>10.85</c:v>
                </c:pt>
                <c:pt idx="130">
                  <c:v>13.6</c:v>
                </c:pt>
                <c:pt idx="131">
                  <c:v>11.975</c:v>
                </c:pt>
                <c:pt idx="132">
                  <c:v>11.775</c:v>
                </c:pt>
                <c:pt idx="133">
                  <c:v>11.574999999999999</c:v>
                </c:pt>
                <c:pt idx="134">
                  <c:v>10.525</c:v>
                </c:pt>
                <c:pt idx="135">
                  <c:v>12.125</c:v>
                </c:pt>
                <c:pt idx="136">
                  <c:v>13.125</c:v>
                </c:pt>
                <c:pt idx="137">
                  <c:v>12.275</c:v>
                </c:pt>
                <c:pt idx="138">
                  <c:v>13.824999999999999</c:v>
                </c:pt>
                <c:pt idx="140">
                  <c:v>12.65</c:v>
                </c:pt>
                <c:pt idx="141">
                  <c:v>10.25</c:v>
                </c:pt>
                <c:pt idx="142">
                  <c:v>12.425000000000001</c:v>
                </c:pt>
                <c:pt idx="143">
                  <c:v>12.9</c:v>
                </c:pt>
                <c:pt idx="144">
                  <c:v>11.6</c:v>
                </c:pt>
                <c:pt idx="145">
                  <c:v>11.9</c:v>
                </c:pt>
                <c:pt idx="146">
                  <c:v>13.05</c:v>
                </c:pt>
                <c:pt idx="147">
                  <c:v>13.074999999999999</c:v>
                </c:pt>
                <c:pt idx="148">
                  <c:v>12.2</c:v>
                </c:pt>
                <c:pt idx="150">
                  <c:v>15.65</c:v>
                </c:pt>
                <c:pt idx="151">
                  <c:v>12.875</c:v>
                </c:pt>
                <c:pt idx="152">
                  <c:v>12.375</c:v>
                </c:pt>
                <c:pt idx="153">
                  <c:v>14.15</c:v>
                </c:pt>
                <c:pt idx="154">
                  <c:v>10.55</c:v>
                </c:pt>
                <c:pt idx="155">
                  <c:v>12.025</c:v>
                </c:pt>
                <c:pt idx="156">
                  <c:v>10.75</c:v>
                </c:pt>
                <c:pt idx="157">
                  <c:v>11.725</c:v>
                </c:pt>
                <c:pt idx="158">
                  <c:v>12.4</c:v>
                </c:pt>
                <c:pt idx="160">
                  <c:v>15</c:v>
                </c:pt>
                <c:pt idx="161">
                  <c:v>11.675000000000001</c:v>
                </c:pt>
                <c:pt idx="162">
                  <c:v>12.85</c:v>
                </c:pt>
                <c:pt idx="163">
                  <c:v>12.4</c:v>
                </c:pt>
                <c:pt idx="164">
                  <c:v>11.15</c:v>
                </c:pt>
                <c:pt idx="165">
                  <c:v>10.625</c:v>
                </c:pt>
                <c:pt idx="166">
                  <c:v>12.65</c:v>
                </c:pt>
                <c:pt idx="167">
                  <c:v>9.8249999999999993</c:v>
                </c:pt>
                <c:pt idx="168">
                  <c:v>10.074999999999999</c:v>
                </c:pt>
                <c:pt idx="170">
                  <c:v>16.225000000000001</c:v>
                </c:pt>
                <c:pt idx="171">
                  <c:v>13.3</c:v>
                </c:pt>
                <c:pt idx="172">
                  <c:v>15.2</c:v>
                </c:pt>
                <c:pt idx="173">
                  <c:v>13.85</c:v>
                </c:pt>
                <c:pt idx="174">
                  <c:v>12.7</c:v>
                </c:pt>
                <c:pt idx="175">
                  <c:v>14.85</c:v>
                </c:pt>
                <c:pt idx="176">
                  <c:v>12.125</c:v>
                </c:pt>
                <c:pt idx="177">
                  <c:v>10.425000000000001</c:v>
                </c:pt>
                <c:pt idx="178">
                  <c:v>10.225</c:v>
                </c:pt>
                <c:pt idx="180">
                  <c:v>13.625</c:v>
                </c:pt>
                <c:pt idx="181">
                  <c:v>13.05</c:v>
                </c:pt>
                <c:pt idx="182">
                  <c:v>13.324999999999999</c:v>
                </c:pt>
                <c:pt idx="183">
                  <c:v>14.25</c:v>
                </c:pt>
                <c:pt idx="184">
                  <c:v>12.475</c:v>
                </c:pt>
                <c:pt idx="185">
                  <c:v>11.625</c:v>
                </c:pt>
                <c:pt idx="186">
                  <c:v>11.65</c:v>
                </c:pt>
                <c:pt idx="187">
                  <c:v>10.625</c:v>
                </c:pt>
                <c:pt idx="188">
                  <c:v>11.35</c:v>
                </c:pt>
                <c:pt idx="190">
                  <c:v>15.7</c:v>
                </c:pt>
                <c:pt idx="191">
                  <c:v>11.3</c:v>
                </c:pt>
                <c:pt idx="192">
                  <c:v>11.75</c:v>
                </c:pt>
                <c:pt idx="193">
                  <c:v>10.574999999999999</c:v>
                </c:pt>
                <c:pt idx="194">
                  <c:v>11.25</c:v>
                </c:pt>
                <c:pt idx="195">
                  <c:v>12.375</c:v>
                </c:pt>
                <c:pt idx="196">
                  <c:v>10.125</c:v>
                </c:pt>
                <c:pt idx="197">
                  <c:v>9.4</c:v>
                </c:pt>
                <c:pt idx="198">
                  <c:v>8.5749999999999993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7-419E-BAD5-40BD153CFC29}"/>
            </c:ext>
          </c:extLst>
        </c:ser>
        <c:ser>
          <c:idx val="5"/>
          <c:order val="5"/>
          <c:spPr>
            <a:ln w="28575" cmpd="sng">
              <a:solidFill>
                <a:schemeClr val="accent3"/>
              </a:solidFill>
            </a:ln>
          </c:spPr>
          <c:marker>
            <c:symbol val="dash"/>
            <c:size val="5"/>
            <c:spPr>
              <a:ln>
                <a:solidFill>
                  <a:schemeClr val="accent3"/>
                </a:solidFill>
              </a:ln>
            </c:spPr>
          </c:marker>
          <c:val>
            <c:numRef>
              <c:f>'cond-over ave (2)'!$B$71:$CB$71</c:f>
              <c:numCache>
                <c:formatCode>General</c:formatCode>
                <c:ptCount val="79"/>
                <c:pt idx="0">
                  <c:v>21.421052631578949</c:v>
                </c:pt>
                <c:pt idx="1">
                  <c:v>14.210526315789474</c:v>
                </c:pt>
                <c:pt idx="2">
                  <c:v>1.631578947368421</c:v>
                </c:pt>
                <c:pt idx="3" formatCode="0.0">
                  <c:v>3.6578947368421053</c:v>
                </c:pt>
                <c:pt idx="4" formatCode="0.0">
                  <c:v>3.9210526315789473</c:v>
                </c:pt>
                <c:pt idx="5" formatCode="0.0">
                  <c:v>5.6315789473684212</c:v>
                </c:pt>
                <c:pt idx="6" formatCode="0.0">
                  <c:v>5.6315789473684212</c:v>
                </c:pt>
                <c:pt idx="7" formatCode="0.0">
                  <c:v>3.8157894736842106</c:v>
                </c:pt>
                <c:pt idx="8" formatCode="0.0">
                  <c:v>4.3684210526315788</c:v>
                </c:pt>
                <c:pt idx="10" formatCode="0.0">
                  <c:v>20.421052631578949</c:v>
                </c:pt>
                <c:pt idx="11" formatCode="0.0">
                  <c:v>3.6578947368421053</c:v>
                </c:pt>
                <c:pt idx="12" formatCode="0.0">
                  <c:v>1.236842105263158</c:v>
                </c:pt>
                <c:pt idx="13" formatCode="0.0">
                  <c:v>2.6842105263157894</c:v>
                </c:pt>
                <c:pt idx="14" formatCode="0.0">
                  <c:v>2.6315789473684212</c:v>
                </c:pt>
                <c:pt idx="15" formatCode="0.0">
                  <c:v>4.8684210526315788</c:v>
                </c:pt>
                <c:pt idx="16" formatCode="0.0">
                  <c:v>4.0526315789473681</c:v>
                </c:pt>
                <c:pt idx="17" formatCode="0.0">
                  <c:v>5.1052631578947372</c:v>
                </c:pt>
                <c:pt idx="18" formatCode="0.0">
                  <c:v>5.2105263157894735</c:v>
                </c:pt>
                <c:pt idx="20" formatCode="0.0">
                  <c:v>10.631578947368421</c:v>
                </c:pt>
                <c:pt idx="21" formatCode="0.0">
                  <c:v>5.6052631578947372</c:v>
                </c:pt>
                <c:pt idx="22" formatCode="0.0">
                  <c:v>7.2105263157894735</c:v>
                </c:pt>
                <c:pt idx="23" formatCode="0.0">
                  <c:v>9.2105263157894743</c:v>
                </c:pt>
                <c:pt idx="24" formatCode="0.0">
                  <c:v>7.5526315789473681</c:v>
                </c:pt>
                <c:pt idx="25" formatCode="0.0">
                  <c:v>8.9473684210526319</c:v>
                </c:pt>
                <c:pt idx="26" formatCode="0.0">
                  <c:v>10.657894736842104</c:v>
                </c:pt>
                <c:pt idx="27" formatCode="0.0">
                  <c:v>9.526315789473685</c:v>
                </c:pt>
                <c:pt idx="28" formatCode="0.0">
                  <c:v>9.7631578947368425</c:v>
                </c:pt>
                <c:pt idx="30" formatCode="0.0">
                  <c:v>12.210526315789474</c:v>
                </c:pt>
                <c:pt idx="31" formatCode="0.0">
                  <c:v>8.026315789473685</c:v>
                </c:pt>
                <c:pt idx="32" formatCode="0.0">
                  <c:v>8.6578947368421044</c:v>
                </c:pt>
                <c:pt idx="33" formatCode="0.0">
                  <c:v>11.184210526315789</c:v>
                </c:pt>
                <c:pt idx="34" formatCode="0.0">
                  <c:v>9.2368421052631575</c:v>
                </c:pt>
                <c:pt idx="35" formatCode="0.0">
                  <c:v>11.131578947368421</c:v>
                </c:pt>
                <c:pt idx="36" formatCode="0.0">
                  <c:v>10.210526315789474</c:v>
                </c:pt>
                <c:pt idx="37" formatCode="0.0">
                  <c:v>11.157894736842104</c:v>
                </c:pt>
                <c:pt idx="38" formatCode="0.0">
                  <c:v>11.105263157894736</c:v>
                </c:pt>
                <c:pt idx="40" formatCode="0.0">
                  <c:v>8.2631578947368425</c:v>
                </c:pt>
                <c:pt idx="41" formatCode="0.0">
                  <c:v>6.3947368421052628</c:v>
                </c:pt>
                <c:pt idx="42">
                  <c:v>9.8157894736842106</c:v>
                </c:pt>
                <c:pt idx="43" formatCode="0.0">
                  <c:v>10.973684210526315</c:v>
                </c:pt>
                <c:pt idx="44" formatCode="0.0">
                  <c:v>10.236842105263158</c:v>
                </c:pt>
                <c:pt idx="45" formatCode="0.0">
                  <c:v>12.184210526315789</c:v>
                </c:pt>
                <c:pt idx="46" formatCode="0.0">
                  <c:v>11.526315789473685</c:v>
                </c:pt>
                <c:pt idx="47" formatCode="0.0">
                  <c:v>10.447368421052632</c:v>
                </c:pt>
                <c:pt idx="48" formatCode="0.0">
                  <c:v>12.105263157894736</c:v>
                </c:pt>
                <c:pt idx="50" formatCode="0.0">
                  <c:v>9.2894736842105257</c:v>
                </c:pt>
                <c:pt idx="51" formatCode="0.0">
                  <c:v>9.4210526315789469</c:v>
                </c:pt>
                <c:pt idx="52">
                  <c:v>10.421052631578947</c:v>
                </c:pt>
                <c:pt idx="53">
                  <c:v>11.894736842105264</c:v>
                </c:pt>
                <c:pt idx="54">
                  <c:v>10.552631578947368</c:v>
                </c:pt>
                <c:pt idx="55">
                  <c:v>12.263157894736842</c:v>
                </c:pt>
                <c:pt idx="56">
                  <c:v>13.684210526315789</c:v>
                </c:pt>
                <c:pt idx="57">
                  <c:v>10.5</c:v>
                </c:pt>
                <c:pt idx="58">
                  <c:v>10.815789473684211</c:v>
                </c:pt>
                <c:pt idx="60">
                  <c:v>12.026315789473685</c:v>
                </c:pt>
                <c:pt idx="61">
                  <c:v>9.8684210526315788</c:v>
                </c:pt>
                <c:pt idx="62">
                  <c:v>12.473684210526315</c:v>
                </c:pt>
                <c:pt idx="63">
                  <c:v>12.736842105263158</c:v>
                </c:pt>
                <c:pt idx="64">
                  <c:v>13.052631578947368</c:v>
                </c:pt>
                <c:pt idx="65">
                  <c:v>13.052631578947368</c:v>
                </c:pt>
                <c:pt idx="66">
                  <c:v>11.342105263157896</c:v>
                </c:pt>
                <c:pt idx="67">
                  <c:v>13</c:v>
                </c:pt>
                <c:pt idx="68">
                  <c:v>14.789473684210526</c:v>
                </c:pt>
                <c:pt idx="70">
                  <c:v>12.473684210526315</c:v>
                </c:pt>
                <c:pt idx="71">
                  <c:v>11.342105263157896</c:v>
                </c:pt>
                <c:pt idx="72">
                  <c:v>11.394736842105264</c:v>
                </c:pt>
                <c:pt idx="73">
                  <c:v>11.815789473684211</c:v>
                </c:pt>
                <c:pt idx="74">
                  <c:v>12.026315789473685</c:v>
                </c:pt>
                <c:pt idx="75">
                  <c:v>13.368421052631579</c:v>
                </c:pt>
                <c:pt idx="76">
                  <c:v>13.157894736842104</c:v>
                </c:pt>
                <c:pt idx="77">
                  <c:v>12.526315789473685</c:v>
                </c:pt>
                <c:pt idx="78">
                  <c:v>9.8947368421052637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37473184"/>
        <c:axId val="-337352896"/>
      </c:lineChart>
      <c:catAx>
        <c:axId val="-98251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604839168"/>
        <c:crosses val="autoZero"/>
        <c:auto val="1"/>
        <c:lblAlgn val="ctr"/>
        <c:lblOffset val="100"/>
        <c:noMultiLvlLbl val="0"/>
      </c:catAx>
      <c:valAx>
        <c:axId val="-604839168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98251296"/>
        <c:crosses val="autoZero"/>
        <c:crossBetween val="between"/>
        <c:majorUnit val="20"/>
      </c:valAx>
      <c:valAx>
        <c:axId val="-337352896"/>
        <c:scaling>
          <c:orientation val="minMax"/>
          <c:max val="2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337473184"/>
        <c:crosses val="max"/>
        <c:crossBetween val="between"/>
      </c:valAx>
      <c:catAx>
        <c:axId val="-337473184"/>
        <c:scaling>
          <c:orientation val="minMax"/>
        </c:scaling>
        <c:delete val="1"/>
        <c:axPos val="b"/>
        <c:majorTickMark val="out"/>
        <c:minorTickMark val="none"/>
        <c:tickLblPos val="nextTo"/>
        <c:crossAx val="-33735289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20405369398795E-2"/>
          <c:y val="4.6576960174865303E-2"/>
          <c:w val="0.84631657769733304"/>
          <c:h val="0.86968073912588595"/>
        </c:manualLayout>
      </c:layout>
      <c:lineChart>
        <c:grouping val="standard"/>
        <c:varyColors val="0"/>
        <c:ser>
          <c:idx val="1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solidFill>
                <a:schemeClr val="accent2"/>
              </a:solidFill>
              <a:ln w="9525" cmpd="sng">
                <a:solidFill>
                  <a:schemeClr val="accent2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(2)'!$B$42:$AF$42</c:f>
                <c:numCache>
                  <c:formatCode>General</c:formatCode>
                  <c:ptCount val="31"/>
                  <c:pt idx="0">
                    <c:v>2.9096766097398317</c:v>
                  </c:pt>
                  <c:pt idx="1">
                    <c:v>4.8079434882621932</c:v>
                  </c:pt>
                  <c:pt idx="2">
                    <c:v>4.8338579700936934</c:v>
                  </c:pt>
                  <c:pt idx="4">
                    <c:v>4.6596222958584423</c:v>
                  </c:pt>
                  <c:pt idx="5">
                    <c:v>4.2900746907409619</c:v>
                  </c:pt>
                  <c:pt idx="6">
                    <c:v>4.1119607714352133</c:v>
                  </c:pt>
                  <c:pt idx="8">
                    <c:v>4.3319879006000521</c:v>
                  </c:pt>
                  <c:pt idx="9">
                    <c:v>3.6089260582027252</c:v>
                  </c:pt>
                  <c:pt idx="10">
                    <c:v>3.4046979362395806</c:v>
                  </c:pt>
                  <c:pt idx="12">
                    <c:v>4.5309524245877491</c:v>
                  </c:pt>
                  <c:pt idx="13">
                    <c:v>4.5838559316682312</c:v>
                  </c:pt>
                  <c:pt idx="14">
                    <c:v>4.3245228069917152</c:v>
                  </c:pt>
                  <c:pt idx="16">
                    <c:v>4.4692515860653375</c:v>
                  </c:pt>
                  <c:pt idx="17">
                    <c:v>4.009807204561386</c:v>
                  </c:pt>
                  <c:pt idx="18">
                    <c:v>3.7691960606254682</c:v>
                  </c:pt>
                  <c:pt idx="20">
                    <c:v>4.3120410761176986</c:v>
                  </c:pt>
                  <c:pt idx="21">
                    <c:v>3.8651162648167983</c:v>
                  </c:pt>
                  <c:pt idx="22">
                    <c:v>3.8947983418568803</c:v>
                  </c:pt>
                  <c:pt idx="24">
                    <c:v>4.0626969710019667</c:v>
                  </c:pt>
                  <c:pt idx="25">
                    <c:v>3.6700164920014284</c:v>
                  </c:pt>
                  <c:pt idx="26">
                    <c:v>3.7015350638326212</c:v>
                  </c:pt>
                  <c:pt idx="28">
                    <c:v>3.947143360562317</c:v>
                  </c:pt>
                  <c:pt idx="29">
                    <c:v>3.680126502174168</c:v>
                  </c:pt>
                  <c:pt idx="30">
                    <c:v>3.3449696738610002</c:v>
                  </c:pt>
                </c:numCache>
              </c:numRef>
            </c:plus>
            <c:minus>
              <c:numRef>
                <c:f>'cond-over ave (2)'!$B$42:$AF$42</c:f>
                <c:numCache>
                  <c:formatCode>General</c:formatCode>
                  <c:ptCount val="31"/>
                  <c:pt idx="0">
                    <c:v>2.9096766097398317</c:v>
                  </c:pt>
                  <c:pt idx="1">
                    <c:v>4.8079434882621932</c:v>
                  </c:pt>
                  <c:pt idx="2">
                    <c:v>4.8338579700936934</c:v>
                  </c:pt>
                  <c:pt idx="4">
                    <c:v>4.6596222958584423</c:v>
                  </c:pt>
                  <c:pt idx="5">
                    <c:v>4.2900746907409619</c:v>
                  </c:pt>
                  <c:pt idx="6">
                    <c:v>4.1119607714352133</c:v>
                  </c:pt>
                  <c:pt idx="8">
                    <c:v>4.3319879006000521</c:v>
                  </c:pt>
                  <c:pt idx="9">
                    <c:v>3.6089260582027252</c:v>
                  </c:pt>
                  <c:pt idx="10">
                    <c:v>3.4046979362395806</c:v>
                  </c:pt>
                  <c:pt idx="12">
                    <c:v>4.5309524245877491</c:v>
                  </c:pt>
                  <c:pt idx="13">
                    <c:v>4.5838559316682312</c:v>
                  </c:pt>
                  <c:pt idx="14">
                    <c:v>4.3245228069917152</c:v>
                  </c:pt>
                  <c:pt idx="16">
                    <c:v>4.4692515860653375</c:v>
                  </c:pt>
                  <c:pt idx="17">
                    <c:v>4.009807204561386</c:v>
                  </c:pt>
                  <c:pt idx="18">
                    <c:v>3.7691960606254682</c:v>
                  </c:pt>
                  <c:pt idx="20">
                    <c:v>4.3120410761176986</c:v>
                  </c:pt>
                  <c:pt idx="21">
                    <c:v>3.8651162648167983</c:v>
                  </c:pt>
                  <c:pt idx="22">
                    <c:v>3.8947983418568803</c:v>
                  </c:pt>
                  <c:pt idx="24">
                    <c:v>4.0626969710019667</c:v>
                  </c:pt>
                  <c:pt idx="25">
                    <c:v>3.6700164920014284</c:v>
                  </c:pt>
                  <c:pt idx="26">
                    <c:v>3.7015350638326212</c:v>
                  </c:pt>
                  <c:pt idx="28">
                    <c:v>3.947143360562317</c:v>
                  </c:pt>
                  <c:pt idx="29">
                    <c:v>3.680126502174168</c:v>
                  </c:pt>
                  <c:pt idx="30">
                    <c:v>3.3449696738610002</c:v>
                  </c:pt>
                </c:numCache>
              </c:numRef>
            </c:minus>
          </c:errBars>
          <c:cat>
            <c:strRef>
              <c:f>'cond-over ave (2)'!$43:$43</c:f>
              <c:strCache>
                <c:ptCount val="83"/>
                <c:pt idx="1">
                  <c:v>Cond 1</c:v>
                </c:pt>
                <c:pt idx="5">
                  <c:v>Cond 2 </c:v>
                </c:pt>
                <c:pt idx="9">
                  <c:v>Cond 3</c:v>
                </c:pt>
                <c:pt idx="13">
                  <c:v>Cond 4 </c:v>
                </c:pt>
                <c:pt idx="17">
                  <c:v>Cond 5</c:v>
                </c:pt>
                <c:pt idx="21">
                  <c:v>Cond 6</c:v>
                </c:pt>
                <c:pt idx="25">
                  <c:v>Cond 7</c:v>
                </c:pt>
                <c:pt idx="29">
                  <c:v>Cond 8</c:v>
                </c:pt>
                <c:pt idx="71">
                  <c:v>26.525</c:v>
                </c:pt>
                <c:pt idx="72">
                  <c:v>26.71666667</c:v>
                </c:pt>
                <c:pt idx="73">
                  <c:v>26.96666667</c:v>
                </c:pt>
                <c:pt idx="74">
                  <c:v>26.28333333</c:v>
                </c:pt>
                <c:pt idx="75">
                  <c:v>26.1</c:v>
                </c:pt>
                <c:pt idx="76">
                  <c:v>23.01666667</c:v>
                </c:pt>
                <c:pt idx="77">
                  <c:v>23.09166667</c:v>
                </c:pt>
                <c:pt idx="78">
                  <c:v>20.83333333</c:v>
                </c:pt>
                <c:pt idx="79">
                  <c:v>21.4</c:v>
                </c:pt>
                <c:pt idx="80">
                  <c:v>24.54814815</c:v>
                </c:pt>
                <c:pt idx="82">
                  <c:v>2.0846E-05</c:v>
                </c:pt>
              </c:strCache>
            </c:strRef>
          </c:cat>
          <c:val>
            <c:numRef>
              <c:f>'cond-over ave (2)'!$B$41:$AF$41</c:f>
              <c:numCache>
                <c:formatCode>0.0</c:formatCode>
                <c:ptCount val="31"/>
                <c:pt idx="0">
                  <c:v>18.201754385964914</c:v>
                </c:pt>
                <c:pt idx="1">
                  <c:v>32.862573099415201</c:v>
                </c:pt>
                <c:pt idx="2">
                  <c:v>34.695906432748536</c:v>
                </c:pt>
                <c:pt idx="4">
                  <c:v>41.383040935672504</c:v>
                </c:pt>
                <c:pt idx="5">
                  <c:v>40.748538011695899</c:v>
                </c:pt>
                <c:pt idx="6">
                  <c:v>34.62865497076023</c:v>
                </c:pt>
                <c:pt idx="8">
                  <c:v>33.807017543859651</c:v>
                </c:pt>
                <c:pt idx="9">
                  <c:v>27.084795321637426</c:v>
                </c:pt>
                <c:pt idx="10">
                  <c:v>24.160818713450293</c:v>
                </c:pt>
                <c:pt idx="12">
                  <c:v>31.959064327485379</c:v>
                </c:pt>
                <c:pt idx="13">
                  <c:v>31</c:v>
                </c:pt>
                <c:pt idx="14">
                  <c:v>27.143274853801163</c:v>
                </c:pt>
                <c:pt idx="16">
                  <c:v>35.652046783625728</c:v>
                </c:pt>
                <c:pt idx="17">
                  <c:v>29.628654970760234</c:v>
                </c:pt>
                <c:pt idx="18">
                  <c:v>26.467836257309941</c:v>
                </c:pt>
                <c:pt idx="20">
                  <c:v>32.859649122807021</c:v>
                </c:pt>
                <c:pt idx="21">
                  <c:v>27.880116959064328</c:v>
                </c:pt>
                <c:pt idx="22">
                  <c:v>28.704678362573095</c:v>
                </c:pt>
                <c:pt idx="24">
                  <c:v>36.336257309941523</c:v>
                </c:pt>
                <c:pt idx="25">
                  <c:v>31.005847953216374</c:v>
                </c:pt>
                <c:pt idx="26">
                  <c:v>28.918128654970758</c:v>
                </c:pt>
                <c:pt idx="28">
                  <c:v>39.418128654970758</c:v>
                </c:pt>
                <c:pt idx="29">
                  <c:v>34.409356725146203</c:v>
                </c:pt>
                <c:pt idx="30">
                  <c:v>30.494152046783626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3-4EE1-BC26-024F8FCE7E8B}"/>
            </c:ext>
          </c:extLst>
        </c:ser>
        <c:ser>
          <c:idx val="3"/>
          <c:order val="1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(2)'!$B$55:$AF$55</c:f>
                <c:numCache>
                  <c:formatCode>General</c:formatCode>
                  <c:ptCount val="31"/>
                  <c:pt idx="0">
                    <c:v>5.1673355391322398</c:v>
                  </c:pt>
                  <c:pt idx="1">
                    <c:v>7.4151477666273342</c:v>
                  </c:pt>
                  <c:pt idx="2">
                    <c:v>6.9030489808118887</c:v>
                  </c:pt>
                  <c:pt idx="4">
                    <c:v>5.9442919359335606</c:v>
                  </c:pt>
                  <c:pt idx="5">
                    <c:v>5.4134157330193942</c:v>
                  </c:pt>
                  <c:pt idx="6">
                    <c:v>5.2212854412416583</c:v>
                  </c:pt>
                  <c:pt idx="8">
                    <c:v>5.2067399022023793</c:v>
                  </c:pt>
                  <c:pt idx="9">
                    <c:v>5.1868050813025075</c:v>
                  </c:pt>
                  <c:pt idx="10">
                    <c:v>4.9222589672806523</c:v>
                  </c:pt>
                  <c:pt idx="12">
                    <c:v>3.9960001918165875</c:v>
                  </c:pt>
                  <c:pt idx="13">
                    <c:v>3.673156849047237</c:v>
                  </c:pt>
                  <c:pt idx="14">
                    <c:v>4.1019662028027097</c:v>
                  </c:pt>
                  <c:pt idx="16">
                    <c:v>2.5093966690870828</c:v>
                  </c:pt>
                  <c:pt idx="17">
                    <c:v>3.5598068130111056</c:v>
                  </c:pt>
                  <c:pt idx="18">
                    <c:v>3.4008834878081124</c:v>
                  </c:pt>
                  <c:pt idx="20">
                    <c:v>2.88140778589498</c:v>
                  </c:pt>
                  <c:pt idx="21">
                    <c:v>3.6288188091898235</c:v>
                  </c:pt>
                  <c:pt idx="22">
                    <c:v>3.5365521344038746</c:v>
                  </c:pt>
                  <c:pt idx="24">
                    <c:v>2.6625372847850328</c:v>
                  </c:pt>
                  <c:pt idx="25">
                    <c:v>3.1747206103610282</c:v>
                  </c:pt>
                  <c:pt idx="26">
                    <c:v>2.9988258631122551</c:v>
                  </c:pt>
                  <c:pt idx="28">
                    <c:v>1.9964085143775687</c:v>
                  </c:pt>
                  <c:pt idx="29">
                    <c:v>1.9788301391253629</c:v>
                  </c:pt>
                  <c:pt idx="30">
                    <c:v>2.6625811067777625</c:v>
                  </c:pt>
                </c:numCache>
              </c:numRef>
            </c:plus>
            <c:minus>
              <c:numRef>
                <c:f>'cond-over ave (2)'!$B$55:$AF$55</c:f>
                <c:numCache>
                  <c:formatCode>General</c:formatCode>
                  <c:ptCount val="31"/>
                  <c:pt idx="0">
                    <c:v>5.1673355391322398</c:v>
                  </c:pt>
                  <c:pt idx="1">
                    <c:v>7.4151477666273342</c:v>
                  </c:pt>
                  <c:pt idx="2">
                    <c:v>6.9030489808118887</c:v>
                  </c:pt>
                  <c:pt idx="4">
                    <c:v>5.9442919359335606</c:v>
                  </c:pt>
                  <c:pt idx="5">
                    <c:v>5.4134157330193942</c:v>
                  </c:pt>
                  <c:pt idx="6">
                    <c:v>5.2212854412416583</c:v>
                  </c:pt>
                  <c:pt idx="8">
                    <c:v>5.2067399022023793</c:v>
                  </c:pt>
                  <c:pt idx="9">
                    <c:v>5.1868050813025075</c:v>
                  </c:pt>
                  <c:pt idx="10">
                    <c:v>4.9222589672806523</c:v>
                  </c:pt>
                  <c:pt idx="12">
                    <c:v>3.9960001918165875</c:v>
                  </c:pt>
                  <c:pt idx="13">
                    <c:v>3.673156849047237</c:v>
                  </c:pt>
                  <c:pt idx="14">
                    <c:v>4.1019662028027097</c:v>
                  </c:pt>
                  <c:pt idx="16">
                    <c:v>2.5093966690870828</c:v>
                  </c:pt>
                  <c:pt idx="17">
                    <c:v>3.5598068130111056</c:v>
                  </c:pt>
                  <c:pt idx="18">
                    <c:v>3.4008834878081124</c:v>
                  </c:pt>
                  <c:pt idx="20">
                    <c:v>2.88140778589498</c:v>
                  </c:pt>
                  <c:pt idx="21">
                    <c:v>3.6288188091898235</c:v>
                  </c:pt>
                  <c:pt idx="22">
                    <c:v>3.5365521344038746</c:v>
                  </c:pt>
                  <c:pt idx="24">
                    <c:v>2.6625372847850328</c:v>
                  </c:pt>
                  <c:pt idx="25">
                    <c:v>3.1747206103610282</c:v>
                  </c:pt>
                  <c:pt idx="26">
                    <c:v>2.9988258631122551</c:v>
                  </c:pt>
                  <c:pt idx="28">
                    <c:v>1.9964085143775687</c:v>
                  </c:pt>
                  <c:pt idx="29">
                    <c:v>1.9788301391253629</c:v>
                  </c:pt>
                  <c:pt idx="30">
                    <c:v>2.6625811067777625</c:v>
                  </c:pt>
                </c:numCache>
              </c:numRef>
            </c:minus>
          </c:errBars>
          <c:cat>
            <c:strRef>
              <c:f>'cond-over ave (2)'!$43:$43</c:f>
              <c:strCache>
                <c:ptCount val="83"/>
                <c:pt idx="1">
                  <c:v>Cond 1</c:v>
                </c:pt>
                <c:pt idx="5">
                  <c:v>Cond 2 </c:v>
                </c:pt>
                <c:pt idx="9">
                  <c:v>Cond 3</c:v>
                </c:pt>
                <c:pt idx="13">
                  <c:v>Cond 4 </c:v>
                </c:pt>
                <c:pt idx="17">
                  <c:v>Cond 5</c:v>
                </c:pt>
                <c:pt idx="21">
                  <c:v>Cond 6</c:v>
                </c:pt>
                <c:pt idx="25">
                  <c:v>Cond 7</c:v>
                </c:pt>
                <c:pt idx="29">
                  <c:v>Cond 8</c:v>
                </c:pt>
                <c:pt idx="71">
                  <c:v>26.525</c:v>
                </c:pt>
                <c:pt idx="72">
                  <c:v>26.71666667</c:v>
                </c:pt>
                <c:pt idx="73">
                  <c:v>26.96666667</c:v>
                </c:pt>
                <c:pt idx="74">
                  <c:v>26.28333333</c:v>
                </c:pt>
                <c:pt idx="75">
                  <c:v>26.1</c:v>
                </c:pt>
                <c:pt idx="76">
                  <c:v>23.01666667</c:v>
                </c:pt>
                <c:pt idx="77">
                  <c:v>23.09166667</c:v>
                </c:pt>
                <c:pt idx="78">
                  <c:v>20.83333333</c:v>
                </c:pt>
                <c:pt idx="79">
                  <c:v>21.4</c:v>
                </c:pt>
                <c:pt idx="80">
                  <c:v>24.54814815</c:v>
                </c:pt>
                <c:pt idx="82">
                  <c:v>2.0846E-05</c:v>
                </c:pt>
              </c:strCache>
            </c:strRef>
          </c:cat>
          <c:val>
            <c:numRef>
              <c:f>'cond-over ave (2)'!$B$54:$AF$54</c:f>
              <c:numCache>
                <c:formatCode>0.0</c:formatCode>
                <c:ptCount val="31"/>
                <c:pt idx="0">
                  <c:v>29.368421052631586</c:v>
                </c:pt>
                <c:pt idx="1">
                  <c:v>53.728070175438596</c:v>
                </c:pt>
                <c:pt idx="2">
                  <c:v>62.94736842105263</c:v>
                </c:pt>
                <c:pt idx="4">
                  <c:v>60.491228070175431</c:v>
                </c:pt>
                <c:pt idx="5">
                  <c:v>78.985380116959064</c:v>
                </c:pt>
                <c:pt idx="6">
                  <c:v>78.093567251462005</c:v>
                </c:pt>
                <c:pt idx="8">
                  <c:v>72.298245614035068</c:v>
                </c:pt>
                <c:pt idx="9">
                  <c:v>72.631578947368425</c:v>
                </c:pt>
                <c:pt idx="10">
                  <c:v>72.845029239766063</c:v>
                </c:pt>
                <c:pt idx="12">
                  <c:v>81.856725146198826</c:v>
                </c:pt>
                <c:pt idx="13">
                  <c:v>85.260233918128662</c:v>
                </c:pt>
                <c:pt idx="14">
                  <c:v>81.23099415204679</c:v>
                </c:pt>
                <c:pt idx="16">
                  <c:v>89.868421052631575</c:v>
                </c:pt>
                <c:pt idx="17">
                  <c:v>84.470760233918128</c:v>
                </c:pt>
                <c:pt idx="18">
                  <c:v>83.649122807017548</c:v>
                </c:pt>
                <c:pt idx="20">
                  <c:v>88.377192982456151</c:v>
                </c:pt>
                <c:pt idx="21">
                  <c:v>84.286549707602347</c:v>
                </c:pt>
                <c:pt idx="22">
                  <c:v>82.839181286549703</c:v>
                </c:pt>
                <c:pt idx="24">
                  <c:v>88.687134502923982</c:v>
                </c:pt>
                <c:pt idx="25">
                  <c:v>84.71637426900584</c:v>
                </c:pt>
                <c:pt idx="26">
                  <c:v>85.423976608187118</c:v>
                </c:pt>
                <c:pt idx="28">
                  <c:v>91.532163742690045</c:v>
                </c:pt>
                <c:pt idx="29">
                  <c:v>88.918128654970758</c:v>
                </c:pt>
                <c:pt idx="30">
                  <c:v>86.897660818713447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3-4EE1-BC26-024F8FCE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654064"/>
        <c:axId val="-87651072"/>
      </c:lineChart>
      <c:lineChart>
        <c:grouping val="standard"/>
        <c:varyColors val="0"/>
        <c:ser>
          <c:idx val="5"/>
          <c:order val="2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(2)'!$B$74:$AF$74</c:f>
                <c:numCache>
                  <c:formatCode>General</c:formatCode>
                  <c:ptCount val="31"/>
                  <c:pt idx="0">
                    <c:v>1.5162977445237695</c:v>
                  </c:pt>
                  <c:pt idx="1">
                    <c:v>1.461859823563435</c:v>
                  </c:pt>
                  <c:pt idx="2">
                    <c:v>1.3328000525702521</c:v>
                  </c:pt>
                  <c:pt idx="4">
                    <c:v>1.3909217129176052</c:v>
                  </c:pt>
                  <c:pt idx="5">
                    <c:v>1.0734920852363272</c:v>
                  </c:pt>
                  <c:pt idx="6">
                    <c:v>1.3030482042398415</c:v>
                  </c:pt>
                  <c:pt idx="8">
                    <c:v>1.4869664053597706</c:v>
                  </c:pt>
                  <c:pt idx="9">
                    <c:v>1.6139008912241053</c:v>
                  </c:pt>
                  <c:pt idx="10">
                    <c:v>1.858499181399611</c:v>
                  </c:pt>
                  <c:pt idx="12">
                    <c:v>1.9030870140435521</c:v>
                  </c:pt>
                  <c:pt idx="13">
                    <c:v>2.0558415427629235</c:v>
                  </c:pt>
                  <c:pt idx="14">
                    <c:v>1.9433749829940439</c:v>
                  </c:pt>
                  <c:pt idx="16">
                    <c:v>1.533693081674615</c:v>
                  </c:pt>
                  <c:pt idx="17">
                    <c:v>1.8383740441826273</c:v>
                  </c:pt>
                  <c:pt idx="18">
                    <c:v>2.0422991750242132</c:v>
                  </c:pt>
                  <c:pt idx="20">
                    <c:v>1.4828401359553423</c:v>
                  </c:pt>
                  <c:pt idx="21">
                    <c:v>1.853630510608566</c:v>
                  </c:pt>
                  <c:pt idx="22">
                    <c:v>1.8086644672791889</c:v>
                  </c:pt>
                  <c:pt idx="24">
                    <c:v>1.8283009771445373</c:v>
                  </c:pt>
                  <c:pt idx="25">
                    <c:v>1.7155900938102953</c:v>
                  </c:pt>
                  <c:pt idx="26">
                    <c:v>1.9307263307942175</c:v>
                  </c:pt>
                  <c:pt idx="28">
                    <c:v>1.9195371117347806</c:v>
                  </c:pt>
                  <c:pt idx="29">
                    <c:v>1.860736592974958</c:v>
                  </c:pt>
                  <c:pt idx="30">
                    <c:v>1.7974765188334019</c:v>
                  </c:pt>
                </c:numCache>
              </c:numRef>
            </c:plus>
            <c:minus>
              <c:numRef>
                <c:f>'cond-over ave (2)'!$B$74:$AF$74</c:f>
                <c:numCache>
                  <c:formatCode>General</c:formatCode>
                  <c:ptCount val="31"/>
                  <c:pt idx="0">
                    <c:v>1.5162977445237695</c:v>
                  </c:pt>
                  <c:pt idx="1">
                    <c:v>1.461859823563435</c:v>
                  </c:pt>
                  <c:pt idx="2">
                    <c:v>1.3328000525702521</c:v>
                  </c:pt>
                  <c:pt idx="4">
                    <c:v>1.3909217129176052</c:v>
                  </c:pt>
                  <c:pt idx="5">
                    <c:v>1.0734920852363272</c:v>
                  </c:pt>
                  <c:pt idx="6">
                    <c:v>1.3030482042398415</c:v>
                  </c:pt>
                  <c:pt idx="8">
                    <c:v>1.4869664053597706</c:v>
                  </c:pt>
                  <c:pt idx="9">
                    <c:v>1.6139008912241053</c:v>
                  </c:pt>
                  <c:pt idx="10">
                    <c:v>1.858499181399611</c:v>
                  </c:pt>
                  <c:pt idx="12">
                    <c:v>1.9030870140435521</c:v>
                  </c:pt>
                  <c:pt idx="13">
                    <c:v>2.0558415427629235</c:v>
                  </c:pt>
                  <c:pt idx="14">
                    <c:v>1.9433749829940439</c:v>
                  </c:pt>
                  <c:pt idx="16">
                    <c:v>1.533693081674615</c:v>
                  </c:pt>
                  <c:pt idx="17">
                    <c:v>1.8383740441826273</c:v>
                  </c:pt>
                  <c:pt idx="18">
                    <c:v>2.0422991750242132</c:v>
                  </c:pt>
                  <c:pt idx="20">
                    <c:v>1.4828401359553423</c:v>
                  </c:pt>
                  <c:pt idx="21">
                    <c:v>1.853630510608566</c:v>
                  </c:pt>
                  <c:pt idx="22">
                    <c:v>1.8086644672791889</c:v>
                  </c:pt>
                  <c:pt idx="24">
                    <c:v>1.8283009771445373</c:v>
                  </c:pt>
                  <c:pt idx="25">
                    <c:v>1.7155900938102953</c:v>
                  </c:pt>
                  <c:pt idx="26">
                    <c:v>1.9307263307942175</c:v>
                  </c:pt>
                  <c:pt idx="28">
                    <c:v>1.9195371117347806</c:v>
                  </c:pt>
                  <c:pt idx="29">
                    <c:v>1.860736592974958</c:v>
                  </c:pt>
                  <c:pt idx="30">
                    <c:v>1.7974765188334019</c:v>
                  </c:pt>
                </c:numCache>
              </c:numRef>
            </c:minus>
          </c:errBars>
          <c:val>
            <c:numRef>
              <c:f>'cond-over ave (2)'!$B$73:$AF$73</c:f>
              <c:numCache>
                <c:formatCode>0.0</c:formatCode>
                <c:ptCount val="31"/>
                <c:pt idx="0">
                  <c:v>12.421052631578947</c:v>
                </c:pt>
                <c:pt idx="1">
                  <c:v>4.4035087719298245</c:v>
                </c:pt>
                <c:pt idx="2">
                  <c:v>4.6052631578947372</c:v>
                </c:pt>
                <c:pt idx="4">
                  <c:v>8.4385964912280702</c:v>
                </c:pt>
                <c:pt idx="5">
                  <c:v>3.3947368421052633</c:v>
                </c:pt>
                <c:pt idx="6">
                  <c:v>4.7894736842105265</c:v>
                </c:pt>
                <c:pt idx="8">
                  <c:v>7.8157894736842097</c:v>
                </c:pt>
                <c:pt idx="9">
                  <c:v>8.5701754385964914</c:v>
                </c:pt>
                <c:pt idx="10">
                  <c:v>9.9824561403508767</c:v>
                </c:pt>
                <c:pt idx="12">
                  <c:v>9.6315789473684195</c:v>
                </c:pt>
                <c:pt idx="13">
                  <c:v>10.517543859649122</c:v>
                </c:pt>
                <c:pt idx="14">
                  <c:v>10.824561403508772</c:v>
                </c:pt>
                <c:pt idx="16">
                  <c:v>8.1578947368421044</c:v>
                </c:pt>
                <c:pt idx="17">
                  <c:v>11.131578947368419</c:v>
                </c:pt>
                <c:pt idx="18">
                  <c:v>11.359649122807019</c:v>
                </c:pt>
                <c:pt idx="20">
                  <c:v>9.7105263157894726</c:v>
                </c:pt>
                <c:pt idx="21">
                  <c:v>11.570175438596491</c:v>
                </c:pt>
                <c:pt idx="22">
                  <c:v>11.666666666666666</c:v>
                </c:pt>
                <c:pt idx="24">
                  <c:v>11.456140350877192</c:v>
                </c:pt>
                <c:pt idx="25">
                  <c:v>12.947368421052632</c:v>
                </c:pt>
                <c:pt idx="26">
                  <c:v>13.043859649122808</c:v>
                </c:pt>
                <c:pt idx="28">
                  <c:v>11.736842105263159</c:v>
                </c:pt>
                <c:pt idx="29">
                  <c:v>12.403508771929827</c:v>
                </c:pt>
                <c:pt idx="30">
                  <c:v>11.859649122807019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3-4EE1-BC26-024F8FCE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644560"/>
        <c:axId val="-87647952"/>
      </c:lineChart>
      <c:catAx>
        <c:axId val="-87654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87651072"/>
        <c:crosses val="autoZero"/>
        <c:auto val="1"/>
        <c:lblAlgn val="ctr"/>
        <c:lblOffset val="100"/>
        <c:noMultiLvlLbl val="0"/>
      </c:catAx>
      <c:valAx>
        <c:axId val="-87651072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654064"/>
        <c:crosses val="autoZero"/>
        <c:crossBetween val="between"/>
        <c:majorUnit val="20"/>
      </c:valAx>
      <c:valAx>
        <c:axId val="-87647952"/>
        <c:scaling>
          <c:orientation val="minMax"/>
          <c:max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644560"/>
        <c:crosses val="max"/>
        <c:crossBetween val="between"/>
      </c:valAx>
      <c:catAx>
        <c:axId val="-87644560"/>
        <c:scaling>
          <c:orientation val="minMax"/>
        </c:scaling>
        <c:delete val="1"/>
        <c:axPos val="b"/>
        <c:majorTickMark val="out"/>
        <c:minorTickMark val="none"/>
        <c:tickLblPos val="nextTo"/>
        <c:crossAx val="-8764795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2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(2)'!$B$7:$CB$7</c:f>
                <c:numCache>
                  <c:formatCode>General</c:formatCode>
                  <c:ptCount val="79"/>
                  <c:pt idx="0">
                    <c:v>2.5257351507724812</c:v>
                  </c:pt>
                  <c:pt idx="1">
                    <c:v>4.5741840933928195</c:v>
                  </c:pt>
                  <c:pt idx="2">
                    <c:v>3.8611792997449732</c:v>
                  </c:pt>
                  <c:pt idx="4">
                    <c:v>4.0667897762682301</c:v>
                  </c:pt>
                  <c:pt idx="5">
                    <c:v>4.1047035698202645</c:v>
                  </c:pt>
                  <c:pt idx="6">
                    <c:v>3.8176762071549049</c:v>
                  </c:pt>
                  <c:pt idx="8">
                    <c:v>4.3338335371375907</c:v>
                  </c:pt>
                  <c:pt idx="9">
                    <c:v>3.6174721877353817</c:v>
                  </c:pt>
                  <c:pt idx="10">
                    <c:v>3.9194144625171323</c:v>
                  </c:pt>
                  <c:pt idx="12">
                    <c:v>4.0677713155685646</c:v>
                  </c:pt>
                  <c:pt idx="13">
                    <c:v>3.5504589691516237</c:v>
                  </c:pt>
                  <c:pt idx="14">
                    <c:v>3.5692437971793507</c:v>
                  </c:pt>
                  <c:pt idx="16">
                    <c:v>4.1429040998606341</c:v>
                  </c:pt>
                  <c:pt idx="17">
                    <c:v>3.5441817373849189</c:v>
                  </c:pt>
                  <c:pt idx="18">
                    <c:v>3.5045741200250444</c:v>
                  </c:pt>
                  <c:pt idx="20">
                    <c:v>3.5798364503042115</c:v>
                  </c:pt>
                  <c:pt idx="21">
                    <c:v>3.8237490284629647</c:v>
                  </c:pt>
                  <c:pt idx="22">
                    <c:v>3.5074880959415835</c:v>
                  </c:pt>
                  <c:pt idx="24">
                    <c:v>4.0413051894387886</c:v>
                  </c:pt>
                  <c:pt idx="25">
                    <c:v>3.7769451960989926</c:v>
                  </c:pt>
                  <c:pt idx="26">
                    <c:v>3.4989571785566302</c:v>
                  </c:pt>
                  <c:pt idx="28">
                    <c:v>3.6728457239322387</c:v>
                  </c:pt>
                  <c:pt idx="29">
                    <c:v>3.6295702327582191</c:v>
                  </c:pt>
                  <c:pt idx="30">
                    <c:v>3.2173214116354707</c:v>
                  </c:pt>
                  <c:pt idx="32">
                    <c:v>3.8018076738984834</c:v>
                  </c:pt>
                  <c:pt idx="33">
                    <c:v>3.6375430126278765</c:v>
                  </c:pt>
                  <c:pt idx="34">
                    <c:v>3.4310751396487866</c:v>
                  </c:pt>
                  <c:pt idx="36">
                    <c:v>3.9399976661617848</c:v>
                  </c:pt>
                  <c:pt idx="37">
                    <c:v>3.597207517055049</c:v>
                  </c:pt>
                  <c:pt idx="38">
                    <c:v>3.597438185706249</c:v>
                  </c:pt>
                  <c:pt idx="40">
                    <c:v>3.8782383152473998</c:v>
                  </c:pt>
                  <c:pt idx="41">
                    <c:v>3.4962234326782986</c:v>
                  </c:pt>
                  <c:pt idx="42">
                    <c:v>3.5611731975713341</c:v>
                  </c:pt>
                  <c:pt idx="44">
                    <c:v>3.6998901339307597</c:v>
                  </c:pt>
                  <c:pt idx="45">
                    <c:v>3.2460407060119834</c:v>
                  </c:pt>
                  <c:pt idx="46">
                    <c:v>3.2064025540250829</c:v>
                  </c:pt>
                  <c:pt idx="48">
                    <c:v>3.5068141885468509</c:v>
                  </c:pt>
                  <c:pt idx="49">
                    <c:v>3.8457430119040303</c:v>
                  </c:pt>
                  <c:pt idx="50">
                    <c:v>3.1429949213113377</c:v>
                  </c:pt>
                  <c:pt idx="52">
                    <c:v>3.7516759757195843</c:v>
                  </c:pt>
                  <c:pt idx="53">
                    <c:v>3.52543941403651</c:v>
                  </c:pt>
                  <c:pt idx="54">
                    <c:v>3.419323515839428</c:v>
                  </c:pt>
                  <c:pt idx="56">
                    <c:v>3.7147061694051993</c:v>
                  </c:pt>
                  <c:pt idx="57">
                    <c:v>3.7344497476024543</c:v>
                  </c:pt>
                  <c:pt idx="58">
                    <c:v>3.4369869784164657</c:v>
                  </c:pt>
                  <c:pt idx="60">
                    <c:v>3.7689833133507258</c:v>
                  </c:pt>
                  <c:pt idx="61">
                    <c:v>3.7146569562148888</c:v>
                  </c:pt>
                  <c:pt idx="62">
                    <c:v>3.5327141876163064</c:v>
                  </c:pt>
                  <c:pt idx="64">
                    <c:v>3.7390735477456771</c:v>
                  </c:pt>
                  <c:pt idx="65">
                    <c:v>3.4525510919355806</c:v>
                  </c:pt>
                  <c:pt idx="66">
                    <c:v>3.428401252620414</c:v>
                  </c:pt>
                  <c:pt idx="68">
                    <c:v>3.5465389429942307</c:v>
                  </c:pt>
                  <c:pt idx="69">
                    <c:v>3.7291237467865028</c:v>
                  </c:pt>
                  <c:pt idx="70">
                    <c:v>3.6229854393480374</c:v>
                  </c:pt>
                  <c:pt idx="72">
                    <c:v>3.7922929805735053</c:v>
                  </c:pt>
                  <c:pt idx="73">
                    <c:v>3.7625838249122197</c:v>
                  </c:pt>
                  <c:pt idx="74">
                    <c:v>3.5619569044359096</c:v>
                  </c:pt>
                  <c:pt idx="76">
                    <c:v>3.2558240974855384</c:v>
                  </c:pt>
                  <c:pt idx="77">
                    <c:v>3.1940940637839286</c:v>
                  </c:pt>
                  <c:pt idx="78">
                    <c:v>3.3260978545992952</c:v>
                  </c:pt>
                </c:numCache>
              </c:numRef>
            </c:plus>
            <c:minus>
              <c:numRef>
                <c:f>'cond-over ave (2)'!$B$7:$CB$7</c:f>
                <c:numCache>
                  <c:formatCode>General</c:formatCode>
                  <c:ptCount val="79"/>
                  <c:pt idx="0">
                    <c:v>2.5257351507724812</c:v>
                  </c:pt>
                  <c:pt idx="1">
                    <c:v>4.5741840933928195</c:v>
                  </c:pt>
                  <c:pt idx="2">
                    <c:v>3.8611792997449732</c:v>
                  </c:pt>
                  <c:pt idx="4">
                    <c:v>4.0667897762682301</c:v>
                  </c:pt>
                  <c:pt idx="5">
                    <c:v>4.1047035698202645</c:v>
                  </c:pt>
                  <c:pt idx="6">
                    <c:v>3.8176762071549049</c:v>
                  </c:pt>
                  <c:pt idx="8">
                    <c:v>4.3338335371375907</c:v>
                  </c:pt>
                  <c:pt idx="9">
                    <c:v>3.6174721877353817</c:v>
                  </c:pt>
                  <c:pt idx="10">
                    <c:v>3.9194144625171323</c:v>
                  </c:pt>
                  <c:pt idx="12">
                    <c:v>4.0677713155685646</c:v>
                  </c:pt>
                  <c:pt idx="13">
                    <c:v>3.5504589691516237</c:v>
                  </c:pt>
                  <c:pt idx="14">
                    <c:v>3.5692437971793507</c:v>
                  </c:pt>
                  <c:pt idx="16">
                    <c:v>4.1429040998606341</c:v>
                  </c:pt>
                  <c:pt idx="17">
                    <c:v>3.5441817373849189</c:v>
                  </c:pt>
                  <c:pt idx="18">
                    <c:v>3.5045741200250444</c:v>
                  </c:pt>
                  <c:pt idx="20">
                    <c:v>3.5798364503042115</c:v>
                  </c:pt>
                  <c:pt idx="21">
                    <c:v>3.8237490284629647</c:v>
                  </c:pt>
                  <c:pt idx="22">
                    <c:v>3.5074880959415835</c:v>
                  </c:pt>
                  <c:pt idx="24">
                    <c:v>4.0413051894387886</c:v>
                  </c:pt>
                  <c:pt idx="25">
                    <c:v>3.7769451960989926</c:v>
                  </c:pt>
                  <c:pt idx="26">
                    <c:v>3.4989571785566302</c:v>
                  </c:pt>
                  <c:pt idx="28">
                    <c:v>3.6728457239322387</c:v>
                  </c:pt>
                  <c:pt idx="29">
                    <c:v>3.6295702327582191</c:v>
                  </c:pt>
                  <c:pt idx="30">
                    <c:v>3.2173214116354707</c:v>
                  </c:pt>
                  <c:pt idx="32">
                    <c:v>3.8018076738984834</c:v>
                  </c:pt>
                  <c:pt idx="33">
                    <c:v>3.6375430126278765</c:v>
                  </c:pt>
                  <c:pt idx="34">
                    <c:v>3.4310751396487866</c:v>
                  </c:pt>
                  <c:pt idx="36">
                    <c:v>3.9399976661617848</c:v>
                  </c:pt>
                  <c:pt idx="37">
                    <c:v>3.597207517055049</c:v>
                  </c:pt>
                  <c:pt idx="38">
                    <c:v>3.597438185706249</c:v>
                  </c:pt>
                  <c:pt idx="40">
                    <c:v>3.8782383152473998</c:v>
                  </c:pt>
                  <c:pt idx="41">
                    <c:v>3.4962234326782986</c:v>
                  </c:pt>
                  <c:pt idx="42">
                    <c:v>3.5611731975713341</c:v>
                  </c:pt>
                  <c:pt idx="44">
                    <c:v>3.6998901339307597</c:v>
                  </c:pt>
                  <c:pt idx="45">
                    <c:v>3.2460407060119834</c:v>
                  </c:pt>
                  <c:pt idx="46">
                    <c:v>3.2064025540250829</c:v>
                  </c:pt>
                  <c:pt idx="48">
                    <c:v>3.5068141885468509</c:v>
                  </c:pt>
                  <c:pt idx="49">
                    <c:v>3.8457430119040303</c:v>
                  </c:pt>
                  <c:pt idx="50">
                    <c:v>3.1429949213113377</c:v>
                  </c:pt>
                  <c:pt idx="52">
                    <c:v>3.7516759757195843</c:v>
                  </c:pt>
                  <c:pt idx="53">
                    <c:v>3.52543941403651</c:v>
                  </c:pt>
                  <c:pt idx="54">
                    <c:v>3.419323515839428</c:v>
                  </c:pt>
                  <c:pt idx="56">
                    <c:v>3.7147061694051993</c:v>
                  </c:pt>
                  <c:pt idx="57">
                    <c:v>3.7344497476024543</c:v>
                  </c:pt>
                  <c:pt idx="58">
                    <c:v>3.4369869784164657</c:v>
                  </c:pt>
                  <c:pt idx="60">
                    <c:v>3.7689833133507258</c:v>
                  </c:pt>
                  <c:pt idx="61">
                    <c:v>3.7146569562148888</c:v>
                  </c:pt>
                  <c:pt idx="62">
                    <c:v>3.5327141876163064</c:v>
                  </c:pt>
                  <c:pt idx="64">
                    <c:v>3.7390735477456771</c:v>
                  </c:pt>
                  <c:pt idx="65">
                    <c:v>3.4525510919355806</c:v>
                  </c:pt>
                  <c:pt idx="66">
                    <c:v>3.428401252620414</c:v>
                  </c:pt>
                  <c:pt idx="68">
                    <c:v>3.5465389429942307</c:v>
                  </c:pt>
                  <c:pt idx="69">
                    <c:v>3.7291237467865028</c:v>
                  </c:pt>
                  <c:pt idx="70">
                    <c:v>3.6229854393480374</c:v>
                  </c:pt>
                  <c:pt idx="72">
                    <c:v>3.7922929805735053</c:v>
                  </c:pt>
                  <c:pt idx="73">
                    <c:v>3.7625838249122197</c:v>
                  </c:pt>
                  <c:pt idx="74">
                    <c:v>3.5619569044359096</c:v>
                  </c:pt>
                  <c:pt idx="76">
                    <c:v>3.2558240974855384</c:v>
                  </c:pt>
                  <c:pt idx="77">
                    <c:v>3.1940940637839286</c:v>
                  </c:pt>
                  <c:pt idx="78">
                    <c:v>3.3260978545992952</c:v>
                  </c:pt>
                </c:numCache>
              </c:numRef>
            </c:minus>
          </c:errBars>
          <c:cat>
            <c:strRef>
              <c:f>'cond-over ave (2)'!$B$8:$BZ$8</c:f>
              <c:strCache>
                <c:ptCount val="77"/>
                <c:pt idx="0">
                  <c:v>Cond 1</c:v>
                </c:pt>
                <c:pt idx="4">
                  <c:v>Cond 2 </c:v>
                </c:pt>
                <c:pt idx="8">
                  <c:v>Cond 3</c:v>
                </c:pt>
                <c:pt idx="12">
                  <c:v>Cond 4 </c:v>
                </c:pt>
                <c:pt idx="16">
                  <c:v>Cond 5</c:v>
                </c:pt>
                <c:pt idx="20">
                  <c:v>Cond 6</c:v>
                </c:pt>
                <c:pt idx="24">
                  <c:v>Cond 7</c:v>
                </c:pt>
                <c:pt idx="28">
                  <c:v>Cond 8</c:v>
                </c:pt>
                <c:pt idx="32">
                  <c:v>Cond 9</c:v>
                </c:pt>
                <c:pt idx="36">
                  <c:v>Cond 10</c:v>
                </c:pt>
                <c:pt idx="40">
                  <c:v>Cond 11</c:v>
                </c:pt>
                <c:pt idx="44">
                  <c:v>Cond 12</c:v>
                </c:pt>
                <c:pt idx="48">
                  <c:v>Cond 13</c:v>
                </c:pt>
                <c:pt idx="52">
                  <c:v>Cond 14</c:v>
                </c:pt>
                <c:pt idx="56">
                  <c:v>Cond 15</c:v>
                </c:pt>
                <c:pt idx="60">
                  <c:v>Cond 16</c:v>
                </c:pt>
                <c:pt idx="64">
                  <c:v>Cond 17</c:v>
                </c:pt>
                <c:pt idx="68">
                  <c:v>Cond 18</c:v>
                </c:pt>
                <c:pt idx="72">
                  <c:v>Cond 19</c:v>
                </c:pt>
                <c:pt idx="76">
                  <c:v>Cond 20</c:v>
                </c:pt>
              </c:strCache>
            </c:strRef>
          </c:cat>
          <c:val>
            <c:numRef>
              <c:f>'cond-over ave (2)'!$B$6:$CB$6</c:f>
              <c:numCache>
                <c:formatCode>0.0</c:formatCode>
                <c:ptCount val="79"/>
                <c:pt idx="0">
                  <c:v>16.75</c:v>
                </c:pt>
                <c:pt idx="1">
                  <c:v>40.225000000000001</c:v>
                </c:pt>
                <c:pt idx="2">
                  <c:v>34.088888888888896</c:v>
                </c:pt>
                <c:pt idx="4">
                  <c:v>34.747222222222213</c:v>
                </c:pt>
                <c:pt idx="5">
                  <c:v>35.81111111111111</c:v>
                </c:pt>
                <c:pt idx="6">
                  <c:v>33.044444444444444</c:v>
                </c:pt>
                <c:pt idx="8">
                  <c:v>32.461111111111116</c:v>
                </c:pt>
                <c:pt idx="9">
                  <c:v>26.833333333333339</c:v>
                </c:pt>
                <c:pt idx="10">
                  <c:v>26.366666666666664</c:v>
                </c:pt>
                <c:pt idx="12">
                  <c:v>33.577777777777783</c:v>
                </c:pt>
                <c:pt idx="13">
                  <c:v>25.855555555555554</c:v>
                </c:pt>
                <c:pt idx="14">
                  <c:v>27.930555555555554</c:v>
                </c:pt>
                <c:pt idx="16">
                  <c:v>34.405555555555559</c:v>
                </c:pt>
                <c:pt idx="17">
                  <c:v>24.708333333333332</c:v>
                </c:pt>
                <c:pt idx="18">
                  <c:v>25.861111111111104</c:v>
                </c:pt>
                <c:pt idx="20">
                  <c:v>28.380555555555556</c:v>
                </c:pt>
                <c:pt idx="21">
                  <c:v>26.619444444444451</c:v>
                </c:pt>
                <c:pt idx="22">
                  <c:v>23.708333333333332</c:v>
                </c:pt>
                <c:pt idx="24">
                  <c:v>30.261111111111116</c:v>
                </c:pt>
                <c:pt idx="25">
                  <c:v>27.455555555555559</c:v>
                </c:pt>
                <c:pt idx="26">
                  <c:v>24.658333333333331</c:v>
                </c:pt>
                <c:pt idx="28">
                  <c:v>26.736111111111125</c:v>
                </c:pt>
                <c:pt idx="29">
                  <c:v>25.133333333333336</c:v>
                </c:pt>
                <c:pt idx="30">
                  <c:v>21.775000000000006</c:v>
                </c:pt>
                <c:pt idx="32">
                  <c:v>28.991666666666671</c:v>
                </c:pt>
                <c:pt idx="33">
                  <c:v>25.750000000000004</c:v>
                </c:pt>
                <c:pt idx="34">
                  <c:v>26.469444444444445</c:v>
                </c:pt>
                <c:pt idx="36">
                  <c:v>24.730555555555554</c:v>
                </c:pt>
                <c:pt idx="37">
                  <c:v>23.094444444444445</c:v>
                </c:pt>
                <c:pt idx="38">
                  <c:v>21.95</c:v>
                </c:pt>
                <c:pt idx="40">
                  <c:v>29.316666666666666</c:v>
                </c:pt>
                <c:pt idx="41">
                  <c:v>28.505555555555556</c:v>
                </c:pt>
                <c:pt idx="42">
                  <c:v>27.099999999999998</c:v>
                </c:pt>
                <c:pt idx="44">
                  <c:v>32.577777777777783</c:v>
                </c:pt>
                <c:pt idx="45">
                  <c:v>30.452777777777779</c:v>
                </c:pt>
                <c:pt idx="46">
                  <c:v>28.177777777777781</c:v>
                </c:pt>
                <c:pt idx="48">
                  <c:v>20.286111111111111</c:v>
                </c:pt>
                <c:pt idx="49">
                  <c:v>25.616666666666674</c:v>
                </c:pt>
                <c:pt idx="50">
                  <c:v>22.055555555555557</c:v>
                </c:pt>
                <c:pt idx="52">
                  <c:v>28.980555555555554</c:v>
                </c:pt>
                <c:pt idx="53">
                  <c:v>28.997222222222224</c:v>
                </c:pt>
                <c:pt idx="54">
                  <c:v>27.147222222222222</c:v>
                </c:pt>
                <c:pt idx="56">
                  <c:v>30.436111111111114</c:v>
                </c:pt>
                <c:pt idx="57">
                  <c:v>30.916666666666668</c:v>
                </c:pt>
                <c:pt idx="58">
                  <c:v>28.138888888888886</c:v>
                </c:pt>
                <c:pt idx="60">
                  <c:v>28.463888888888892</c:v>
                </c:pt>
                <c:pt idx="61">
                  <c:v>27.408333333333335</c:v>
                </c:pt>
                <c:pt idx="62">
                  <c:v>27.222222222222214</c:v>
                </c:pt>
                <c:pt idx="64">
                  <c:v>30.097222222222225</c:v>
                </c:pt>
                <c:pt idx="65">
                  <c:v>34.541666666666664</c:v>
                </c:pt>
                <c:pt idx="66">
                  <c:v>31.930555555555557</c:v>
                </c:pt>
                <c:pt idx="68">
                  <c:v>26.400000000000002</c:v>
                </c:pt>
                <c:pt idx="69">
                  <c:v>30.119444444444444</c:v>
                </c:pt>
                <c:pt idx="70">
                  <c:v>27.313888888888894</c:v>
                </c:pt>
                <c:pt idx="72">
                  <c:v>34.138888888888886</c:v>
                </c:pt>
                <c:pt idx="73">
                  <c:v>33.372222222222234</c:v>
                </c:pt>
                <c:pt idx="74">
                  <c:v>31.533333333333328</c:v>
                </c:pt>
                <c:pt idx="76">
                  <c:v>33.863888888888887</c:v>
                </c:pt>
                <c:pt idx="77">
                  <c:v>36.275000000000013</c:v>
                </c:pt>
                <c:pt idx="78">
                  <c:v>33.808333333333337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6-4E9E-B15B-29E14767C2EE}"/>
            </c:ext>
          </c:extLst>
        </c:ser>
        <c:ser>
          <c:idx val="2"/>
          <c:order val="1"/>
          <c:spPr>
            <a:ln w="28575" cmpd="sng">
              <a:solidFill>
                <a:srgbClr val="0000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(2)'!$B$18:$CB$18</c:f>
                <c:numCache>
                  <c:formatCode>General</c:formatCode>
                  <c:ptCount val="79"/>
                  <c:pt idx="0">
                    <c:v>4.9545662514392461</c:v>
                  </c:pt>
                  <c:pt idx="1">
                    <c:v>7.011702684362791</c:v>
                  </c:pt>
                  <c:pt idx="2">
                    <c:v>5.8633700704532146</c:v>
                  </c:pt>
                  <c:pt idx="4">
                    <c:v>5.2286997437792566</c:v>
                  </c:pt>
                  <c:pt idx="5">
                    <c:v>5.050037768058524</c:v>
                  </c:pt>
                  <c:pt idx="6">
                    <c:v>4.715264030085371</c:v>
                  </c:pt>
                  <c:pt idx="8">
                    <c:v>4.7384033502129821</c:v>
                  </c:pt>
                  <c:pt idx="9">
                    <c:v>3.5162873170969662</c:v>
                  </c:pt>
                  <c:pt idx="10">
                    <c:v>3.3700726283305062</c:v>
                  </c:pt>
                  <c:pt idx="12">
                    <c:v>3.9185450978900263</c:v>
                  </c:pt>
                  <c:pt idx="13">
                    <c:v>3.4045718515198824</c:v>
                  </c:pt>
                  <c:pt idx="14">
                    <c:v>2.9776159291251445</c:v>
                  </c:pt>
                  <c:pt idx="16">
                    <c:v>3.0249806708361455</c:v>
                  </c:pt>
                  <c:pt idx="17">
                    <c:v>3.2731172930052832</c:v>
                  </c:pt>
                  <c:pt idx="18">
                    <c:v>3.1296326882354872</c:v>
                  </c:pt>
                  <c:pt idx="20">
                    <c:v>3.1920126810164384</c:v>
                  </c:pt>
                  <c:pt idx="21">
                    <c:v>2.9804220515423299</c:v>
                  </c:pt>
                  <c:pt idx="22">
                    <c:v>3.3131083739064735</c:v>
                  </c:pt>
                  <c:pt idx="24">
                    <c:v>1.7114855097136787</c:v>
                  </c:pt>
                  <c:pt idx="25">
                    <c:v>2.4724400817476107</c:v>
                  </c:pt>
                  <c:pt idx="26">
                    <c:v>2.652497724415396</c:v>
                  </c:pt>
                  <c:pt idx="28">
                    <c:v>2.3087036044180165</c:v>
                  </c:pt>
                  <c:pt idx="29">
                    <c:v>3.61593710916936</c:v>
                  </c:pt>
                  <c:pt idx="30">
                    <c:v>3.4371088390873195</c:v>
                  </c:pt>
                  <c:pt idx="32">
                    <c:v>1.5242865200152813</c:v>
                  </c:pt>
                  <c:pt idx="33">
                    <c:v>2.3489101746105732</c:v>
                  </c:pt>
                  <c:pt idx="34">
                    <c:v>3.0325643861581733</c:v>
                  </c:pt>
                  <c:pt idx="36">
                    <c:v>1.9153967173577724</c:v>
                  </c:pt>
                  <c:pt idx="37">
                    <c:v>2.6957688307341114</c:v>
                  </c:pt>
                  <c:pt idx="38">
                    <c:v>2.2793878640825107</c:v>
                  </c:pt>
                  <c:pt idx="40">
                    <c:v>2.017056214439553</c:v>
                  </c:pt>
                  <c:pt idx="41">
                    <c:v>2.5389403743240826</c:v>
                  </c:pt>
                  <c:pt idx="42">
                    <c:v>2.8447681625667225</c:v>
                  </c:pt>
                  <c:pt idx="44">
                    <c:v>1.7345217533128316</c:v>
                  </c:pt>
                  <c:pt idx="45">
                    <c:v>2.0590459913441808</c:v>
                  </c:pt>
                  <c:pt idx="46">
                    <c:v>3.3614109240978656</c:v>
                  </c:pt>
                  <c:pt idx="48">
                    <c:v>2.247363160598749</c:v>
                  </c:pt>
                  <c:pt idx="49">
                    <c:v>3.0779446382872222</c:v>
                  </c:pt>
                  <c:pt idx="50">
                    <c:v>3.0367281275750955</c:v>
                  </c:pt>
                  <c:pt idx="52">
                    <c:v>2.0066976634529579</c:v>
                  </c:pt>
                  <c:pt idx="53">
                    <c:v>1.4165594476424224</c:v>
                  </c:pt>
                  <c:pt idx="54">
                    <c:v>2.6170721730844213</c:v>
                  </c:pt>
                  <c:pt idx="56">
                    <c:v>1.0870753205554575</c:v>
                  </c:pt>
                  <c:pt idx="57">
                    <c:v>1.5551376787143354</c:v>
                  </c:pt>
                  <c:pt idx="58">
                    <c:v>2.2662569957320815</c:v>
                  </c:pt>
                  <c:pt idx="60">
                    <c:v>1.4402983797714277</c:v>
                  </c:pt>
                  <c:pt idx="61">
                    <c:v>2.1925768746841223</c:v>
                  </c:pt>
                  <c:pt idx="62">
                    <c:v>2.7752272535420417</c:v>
                  </c:pt>
                  <c:pt idx="64">
                    <c:v>1.5472232039520255</c:v>
                  </c:pt>
                  <c:pt idx="65">
                    <c:v>1.4079658158714572</c:v>
                  </c:pt>
                  <c:pt idx="66">
                    <c:v>1.7411948857613868</c:v>
                  </c:pt>
                  <c:pt idx="68">
                    <c:v>1.4081561280989632</c:v>
                  </c:pt>
                  <c:pt idx="69">
                    <c:v>2.276978013826819</c:v>
                  </c:pt>
                  <c:pt idx="70">
                    <c:v>2.8933495633667454</c:v>
                  </c:pt>
                  <c:pt idx="72">
                    <c:v>1.2181591717172828</c:v>
                  </c:pt>
                  <c:pt idx="73">
                    <c:v>1.8446046593827603</c:v>
                  </c:pt>
                  <c:pt idx="74">
                    <c:v>2.5377474690953594</c:v>
                  </c:pt>
                  <c:pt idx="76">
                    <c:v>1.2548711396659169</c:v>
                  </c:pt>
                  <c:pt idx="77">
                    <c:v>1.9469829871408264</c:v>
                  </c:pt>
                  <c:pt idx="78">
                    <c:v>2.5622392882078775</c:v>
                  </c:pt>
                </c:numCache>
              </c:numRef>
            </c:plus>
            <c:minus>
              <c:numRef>
                <c:f>'cond-over ave (2)'!$B$18:$CB$18</c:f>
                <c:numCache>
                  <c:formatCode>General</c:formatCode>
                  <c:ptCount val="79"/>
                  <c:pt idx="0">
                    <c:v>4.9545662514392461</c:v>
                  </c:pt>
                  <c:pt idx="1">
                    <c:v>7.011702684362791</c:v>
                  </c:pt>
                  <c:pt idx="2">
                    <c:v>5.8633700704532146</c:v>
                  </c:pt>
                  <c:pt idx="4">
                    <c:v>5.2286997437792566</c:v>
                  </c:pt>
                  <c:pt idx="5">
                    <c:v>5.050037768058524</c:v>
                  </c:pt>
                  <c:pt idx="6">
                    <c:v>4.715264030085371</c:v>
                  </c:pt>
                  <c:pt idx="8">
                    <c:v>4.7384033502129821</c:v>
                  </c:pt>
                  <c:pt idx="9">
                    <c:v>3.5162873170969662</c:v>
                  </c:pt>
                  <c:pt idx="10">
                    <c:v>3.3700726283305062</c:v>
                  </c:pt>
                  <c:pt idx="12">
                    <c:v>3.9185450978900263</c:v>
                  </c:pt>
                  <c:pt idx="13">
                    <c:v>3.4045718515198824</c:v>
                  </c:pt>
                  <c:pt idx="14">
                    <c:v>2.9776159291251445</c:v>
                  </c:pt>
                  <c:pt idx="16">
                    <c:v>3.0249806708361455</c:v>
                  </c:pt>
                  <c:pt idx="17">
                    <c:v>3.2731172930052832</c:v>
                  </c:pt>
                  <c:pt idx="18">
                    <c:v>3.1296326882354872</c:v>
                  </c:pt>
                  <c:pt idx="20">
                    <c:v>3.1920126810164384</c:v>
                  </c:pt>
                  <c:pt idx="21">
                    <c:v>2.9804220515423299</c:v>
                  </c:pt>
                  <c:pt idx="22">
                    <c:v>3.3131083739064735</c:v>
                  </c:pt>
                  <c:pt idx="24">
                    <c:v>1.7114855097136787</c:v>
                  </c:pt>
                  <c:pt idx="25">
                    <c:v>2.4724400817476107</c:v>
                  </c:pt>
                  <c:pt idx="26">
                    <c:v>2.652497724415396</c:v>
                  </c:pt>
                  <c:pt idx="28">
                    <c:v>2.3087036044180165</c:v>
                  </c:pt>
                  <c:pt idx="29">
                    <c:v>3.61593710916936</c:v>
                  </c:pt>
                  <c:pt idx="30">
                    <c:v>3.4371088390873195</c:v>
                  </c:pt>
                  <c:pt idx="32">
                    <c:v>1.5242865200152813</c:v>
                  </c:pt>
                  <c:pt idx="33">
                    <c:v>2.3489101746105732</c:v>
                  </c:pt>
                  <c:pt idx="34">
                    <c:v>3.0325643861581733</c:v>
                  </c:pt>
                  <c:pt idx="36">
                    <c:v>1.9153967173577724</c:v>
                  </c:pt>
                  <c:pt idx="37">
                    <c:v>2.6957688307341114</c:v>
                  </c:pt>
                  <c:pt idx="38">
                    <c:v>2.2793878640825107</c:v>
                  </c:pt>
                  <c:pt idx="40">
                    <c:v>2.017056214439553</c:v>
                  </c:pt>
                  <c:pt idx="41">
                    <c:v>2.5389403743240826</c:v>
                  </c:pt>
                  <c:pt idx="42">
                    <c:v>2.8447681625667225</c:v>
                  </c:pt>
                  <c:pt idx="44">
                    <c:v>1.7345217533128316</c:v>
                  </c:pt>
                  <c:pt idx="45">
                    <c:v>2.0590459913441808</c:v>
                  </c:pt>
                  <c:pt idx="46">
                    <c:v>3.3614109240978656</c:v>
                  </c:pt>
                  <c:pt idx="48">
                    <c:v>2.247363160598749</c:v>
                  </c:pt>
                  <c:pt idx="49">
                    <c:v>3.0779446382872222</c:v>
                  </c:pt>
                  <c:pt idx="50">
                    <c:v>3.0367281275750955</c:v>
                  </c:pt>
                  <c:pt idx="52">
                    <c:v>2.0066976634529579</c:v>
                  </c:pt>
                  <c:pt idx="53">
                    <c:v>1.4165594476424224</c:v>
                  </c:pt>
                  <c:pt idx="54">
                    <c:v>2.6170721730844213</c:v>
                  </c:pt>
                  <c:pt idx="56">
                    <c:v>1.0870753205554575</c:v>
                  </c:pt>
                  <c:pt idx="57">
                    <c:v>1.5551376787143354</c:v>
                  </c:pt>
                  <c:pt idx="58">
                    <c:v>2.2662569957320815</c:v>
                  </c:pt>
                  <c:pt idx="60">
                    <c:v>1.4402983797714277</c:v>
                  </c:pt>
                  <c:pt idx="61">
                    <c:v>2.1925768746841223</c:v>
                  </c:pt>
                  <c:pt idx="62">
                    <c:v>2.7752272535420417</c:v>
                  </c:pt>
                  <c:pt idx="64">
                    <c:v>1.5472232039520255</c:v>
                  </c:pt>
                  <c:pt idx="65">
                    <c:v>1.4079658158714572</c:v>
                  </c:pt>
                  <c:pt idx="66">
                    <c:v>1.7411948857613868</c:v>
                  </c:pt>
                  <c:pt idx="68">
                    <c:v>1.4081561280989632</c:v>
                  </c:pt>
                  <c:pt idx="69">
                    <c:v>2.276978013826819</c:v>
                  </c:pt>
                  <c:pt idx="70">
                    <c:v>2.8933495633667454</c:v>
                  </c:pt>
                  <c:pt idx="72">
                    <c:v>1.2181591717172828</c:v>
                  </c:pt>
                  <c:pt idx="73">
                    <c:v>1.8446046593827603</c:v>
                  </c:pt>
                  <c:pt idx="74">
                    <c:v>2.5377474690953594</c:v>
                  </c:pt>
                  <c:pt idx="76">
                    <c:v>1.2548711396659169</c:v>
                  </c:pt>
                  <c:pt idx="77">
                    <c:v>1.9469829871408264</c:v>
                  </c:pt>
                  <c:pt idx="78">
                    <c:v>2.5622392882078775</c:v>
                  </c:pt>
                </c:numCache>
              </c:numRef>
            </c:minus>
          </c:errBars>
          <c:cat>
            <c:strRef>
              <c:f>'cond-over ave (2)'!$B$8:$BZ$8</c:f>
              <c:strCache>
                <c:ptCount val="77"/>
                <c:pt idx="0">
                  <c:v>Cond 1</c:v>
                </c:pt>
                <c:pt idx="4">
                  <c:v>Cond 2 </c:v>
                </c:pt>
                <c:pt idx="8">
                  <c:v>Cond 3</c:v>
                </c:pt>
                <c:pt idx="12">
                  <c:v>Cond 4 </c:v>
                </c:pt>
                <c:pt idx="16">
                  <c:v>Cond 5</c:v>
                </c:pt>
                <c:pt idx="20">
                  <c:v>Cond 6</c:v>
                </c:pt>
                <c:pt idx="24">
                  <c:v>Cond 7</c:v>
                </c:pt>
                <c:pt idx="28">
                  <c:v>Cond 8</c:v>
                </c:pt>
                <c:pt idx="32">
                  <c:v>Cond 9</c:v>
                </c:pt>
                <c:pt idx="36">
                  <c:v>Cond 10</c:v>
                </c:pt>
                <c:pt idx="40">
                  <c:v>Cond 11</c:v>
                </c:pt>
                <c:pt idx="44">
                  <c:v>Cond 12</c:v>
                </c:pt>
                <c:pt idx="48">
                  <c:v>Cond 13</c:v>
                </c:pt>
                <c:pt idx="52">
                  <c:v>Cond 14</c:v>
                </c:pt>
                <c:pt idx="56">
                  <c:v>Cond 15</c:v>
                </c:pt>
                <c:pt idx="60">
                  <c:v>Cond 16</c:v>
                </c:pt>
                <c:pt idx="64">
                  <c:v>Cond 17</c:v>
                </c:pt>
                <c:pt idx="68">
                  <c:v>Cond 18</c:v>
                </c:pt>
                <c:pt idx="72">
                  <c:v>Cond 19</c:v>
                </c:pt>
                <c:pt idx="76">
                  <c:v>Cond 20</c:v>
                </c:pt>
              </c:strCache>
            </c:strRef>
          </c:cat>
          <c:val>
            <c:numRef>
              <c:f>'cond-over ave (2)'!$B$17:$CB$17</c:f>
              <c:numCache>
                <c:formatCode>0.0</c:formatCode>
                <c:ptCount val="79"/>
                <c:pt idx="0">
                  <c:v>32.238888888888901</c:v>
                </c:pt>
                <c:pt idx="1">
                  <c:v>60.683333333333337</c:v>
                </c:pt>
                <c:pt idx="2">
                  <c:v>70.99166666666666</c:v>
                </c:pt>
                <c:pt idx="4">
                  <c:v>67.61666666666666</c:v>
                </c:pt>
                <c:pt idx="5">
                  <c:v>82.030555555555551</c:v>
                </c:pt>
                <c:pt idx="6">
                  <c:v>81.344444444444449</c:v>
                </c:pt>
                <c:pt idx="8">
                  <c:v>81.008333333333326</c:v>
                </c:pt>
                <c:pt idx="9">
                  <c:v>86.902777777777786</c:v>
                </c:pt>
                <c:pt idx="10">
                  <c:v>86.661111111111097</c:v>
                </c:pt>
                <c:pt idx="12">
                  <c:v>83.180555555555557</c:v>
                </c:pt>
                <c:pt idx="13">
                  <c:v>82.5</c:v>
                </c:pt>
                <c:pt idx="14">
                  <c:v>87.311111111111089</c:v>
                </c:pt>
                <c:pt idx="16">
                  <c:v>88.736111111111128</c:v>
                </c:pt>
                <c:pt idx="17">
                  <c:v>84.13611111111112</c:v>
                </c:pt>
                <c:pt idx="18">
                  <c:v>87.558333333333337</c:v>
                </c:pt>
                <c:pt idx="20">
                  <c:v>87.919444444444423</c:v>
                </c:pt>
                <c:pt idx="21">
                  <c:v>86.619444444444454</c:v>
                </c:pt>
                <c:pt idx="22">
                  <c:v>84.063888888888883</c:v>
                </c:pt>
                <c:pt idx="24">
                  <c:v>91.772222222222226</c:v>
                </c:pt>
                <c:pt idx="25">
                  <c:v>90.088888888888889</c:v>
                </c:pt>
                <c:pt idx="26">
                  <c:v>85.530555555555551</c:v>
                </c:pt>
                <c:pt idx="28">
                  <c:v>88.472222222222214</c:v>
                </c:pt>
                <c:pt idx="29">
                  <c:v>83.1388888888889</c:v>
                </c:pt>
                <c:pt idx="30">
                  <c:v>83.016666666666652</c:v>
                </c:pt>
                <c:pt idx="32">
                  <c:v>92.288888888888891</c:v>
                </c:pt>
                <c:pt idx="33">
                  <c:v>87.322222222222237</c:v>
                </c:pt>
                <c:pt idx="34">
                  <c:v>85.05</c:v>
                </c:pt>
                <c:pt idx="36">
                  <c:v>91.05</c:v>
                </c:pt>
                <c:pt idx="37">
                  <c:v>85.580555555555563</c:v>
                </c:pt>
                <c:pt idx="38">
                  <c:v>85.786111111111111</c:v>
                </c:pt>
                <c:pt idx="40">
                  <c:v>89.997222222222206</c:v>
                </c:pt>
                <c:pt idx="41">
                  <c:v>88.424999999999997</c:v>
                </c:pt>
                <c:pt idx="42">
                  <c:v>86.269444444444446</c:v>
                </c:pt>
                <c:pt idx="44">
                  <c:v>90.87777777777778</c:v>
                </c:pt>
                <c:pt idx="45">
                  <c:v>88.23888888888888</c:v>
                </c:pt>
                <c:pt idx="46">
                  <c:v>82.88333333333334</c:v>
                </c:pt>
                <c:pt idx="48">
                  <c:v>89.008333333333326</c:v>
                </c:pt>
                <c:pt idx="49">
                  <c:v>86.891666666666666</c:v>
                </c:pt>
                <c:pt idx="50">
                  <c:v>84.888888888888886</c:v>
                </c:pt>
                <c:pt idx="52">
                  <c:v>92.461111111111109</c:v>
                </c:pt>
                <c:pt idx="53">
                  <c:v>91.59166666666664</c:v>
                </c:pt>
                <c:pt idx="54">
                  <c:v>85.294444444444437</c:v>
                </c:pt>
                <c:pt idx="56">
                  <c:v>92.60277777777776</c:v>
                </c:pt>
                <c:pt idx="57">
                  <c:v>88.774999999999977</c:v>
                </c:pt>
                <c:pt idx="58">
                  <c:v>86.452777777777769</c:v>
                </c:pt>
                <c:pt idx="60">
                  <c:v>92.027777777777786</c:v>
                </c:pt>
                <c:pt idx="61">
                  <c:v>87.366666666666674</c:v>
                </c:pt>
                <c:pt idx="62">
                  <c:v>83.649999999999991</c:v>
                </c:pt>
                <c:pt idx="64">
                  <c:v>90.988888888888894</c:v>
                </c:pt>
                <c:pt idx="65">
                  <c:v>90.072222222222237</c:v>
                </c:pt>
                <c:pt idx="66">
                  <c:v>88.541666666666671</c:v>
                </c:pt>
                <c:pt idx="68">
                  <c:v>91.816666666666677</c:v>
                </c:pt>
                <c:pt idx="69">
                  <c:v>87.369444444444454</c:v>
                </c:pt>
                <c:pt idx="70">
                  <c:v>84.280555555555551</c:v>
                </c:pt>
                <c:pt idx="72">
                  <c:v>91.444444444444457</c:v>
                </c:pt>
                <c:pt idx="73">
                  <c:v>88.777777777777786</c:v>
                </c:pt>
                <c:pt idx="74">
                  <c:v>85.094444444444449</c:v>
                </c:pt>
                <c:pt idx="76">
                  <c:v>92.663888888888891</c:v>
                </c:pt>
                <c:pt idx="77">
                  <c:v>89.147222222222226</c:v>
                </c:pt>
                <c:pt idx="78">
                  <c:v>87.066666666666677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6-4E9E-B15B-29E14767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611584"/>
        <c:axId val="-87608624"/>
      </c:lineChart>
      <c:lineChart>
        <c:grouping val="standard"/>
        <c:varyColors val="0"/>
        <c:ser>
          <c:idx val="4"/>
          <c:order val="2"/>
          <c:spPr>
            <a:ln w="28575" cmpd="sng">
              <a:solidFill>
                <a:srgbClr val="00800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'cond-over ave (2)'!$B$31:$CB$31</c:f>
                <c:numCache>
                  <c:formatCode>General</c:formatCode>
                  <c:ptCount val="79"/>
                  <c:pt idx="0">
                    <c:v>1.5812279714419446</c:v>
                  </c:pt>
                  <c:pt idx="1">
                    <c:v>0.7302642804125693</c:v>
                  </c:pt>
                  <c:pt idx="2">
                    <c:v>0.82762854440068523</c:v>
                  </c:pt>
                  <c:pt idx="4">
                    <c:v>1.0640054224893334</c:v>
                  </c:pt>
                  <c:pt idx="5">
                    <c:v>0.91238596363159996</c:v>
                  </c:pt>
                  <c:pt idx="6">
                    <c:v>1.1726561765836043</c:v>
                  </c:pt>
                  <c:pt idx="8">
                    <c:v>1.1910502628958708</c:v>
                  </c:pt>
                  <c:pt idx="9">
                    <c:v>1.0768886450393329</c:v>
                  </c:pt>
                  <c:pt idx="10">
                    <c:v>1.0883679575549827</c:v>
                  </c:pt>
                  <c:pt idx="12">
                    <c:v>1.1046836015173076</c:v>
                  </c:pt>
                  <c:pt idx="13">
                    <c:v>1.2612301876873648</c:v>
                  </c:pt>
                  <c:pt idx="14">
                    <c:v>1.1389568790139142</c:v>
                  </c:pt>
                  <c:pt idx="16">
                    <c:v>1.1781522270248337</c:v>
                  </c:pt>
                  <c:pt idx="17">
                    <c:v>1.493772350812905</c:v>
                  </c:pt>
                  <c:pt idx="18">
                    <c:v>1.3789945681439459</c:v>
                  </c:pt>
                  <c:pt idx="20">
                    <c:v>1.1913198523216835</c:v>
                  </c:pt>
                  <c:pt idx="21">
                    <c:v>1.2179889951515037</c:v>
                  </c:pt>
                  <c:pt idx="22">
                    <c:v>1.3679663502591655</c:v>
                  </c:pt>
                  <c:pt idx="24">
                    <c:v>1.3096767884315641</c:v>
                  </c:pt>
                  <c:pt idx="25">
                    <c:v>1.3974465555826516</c:v>
                  </c:pt>
                  <c:pt idx="26">
                    <c:v>1.4053335567597103</c:v>
                  </c:pt>
                  <c:pt idx="28">
                    <c:v>1.4517503425970737</c:v>
                  </c:pt>
                  <c:pt idx="29">
                    <c:v>1.3625042481156904</c:v>
                  </c:pt>
                  <c:pt idx="30">
                    <c:v>1.5788813463648499</c:v>
                  </c:pt>
                  <c:pt idx="32">
                    <c:v>1.2968852223367746</c:v>
                  </c:pt>
                  <c:pt idx="33">
                    <c:v>1.2226076668061152</c:v>
                  </c:pt>
                  <c:pt idx="34">
                    <c:v>1.3163157110136814</c:v>
                  </c:pt>
                  <c:pt idx="36">
                    <c:v>1.3653081648113592</c:v>
                  </c:pt>
                  <c:pt idx="37">
                    <c:v>1.4266040883898912</c:v>
                  </c:pt>
                  <c:pt idx="38">
                    <c:v>1.5657345770498636</c:v>
                  </c:pt>
                  <c:pt idx="40">
                    <c:v>1.3146899929062306</c:v>
                  </c:pt>
                  <c:pt idx="41">
                    <c:v>1.4113712519828479</c:v>
                  </c:pt>
                  <c:pt idx="42">
                    <c:v>1.4785621951495438</c:v>
                  </c:pt>
                  <c:pt idx="44">
                    <c:v>1.0445483375413149</c:v>
                  </c:pt>
                  <c:pt idx="45">
                    <c:v>1.1941232067031395</c:v>
                  </c:pt>
                  <c:pt idx="46">
                    <c:v>1.178583146881935</c:v>
                  </c:pt>
                  <c:pt idx="48">
                    <c:v>1.672390421634691</c:v>
                  </c:pt>
                  <c:pt idx="49">
                    <c:v>1.5455457635496563</c:v>
                  </c:pt>
                  <c:pt idx="50">
                    <c:v>1.2973890751464678</c:v>
                  </c:pt>
                  <c:pt idx="52">
                    <c:v>1.3539677591021009</c:v>
                  </c:pt>
                  <c:pt idx="53">
                    <c:v>1.2693382756029796</c:v>
                  </c:pt>
                  <c:pt idx="54">
                    <c:v>1.2404104392071698</c:v>
                  </c:pt>
                  <c:pt idx="56">
                    <c:v>1.2471952122276495</c:v>
                  </c:pt>
                  <c:pt idx="57">
                    <c:v>1.1943174599834629</c:v>
                  </c:pt>
                  <c:pt idx="58">
                    <c:v>1.4371596985768316</c:v>
                  </c:pt>
                  <c:pt idx="60">
                    <c:v>1.4346504451408304</c:v>
                  </c:pt>
                  <c:pt idx="61">
                    <c:v>1.2023876783965926</c:v>
                  </c:pt>
                  <c:pt idx="62">
                    <c:v>1.3326728380480326</c:v>
                  </c:pt>
                  <c:pt idx="64">
                    <c:v>1.4076216535263393</c:v>
                  </c:pt>
                  <c:pt idx="65">
                    <c:v>1.2970735776329569</c:v>
                  </c:pt>
                  <c:pt idx="66">
                    <c:v>1.0586928561455533</c:v>
                  </c:pt>
                  <c:pt idx="68">
                    <c:v>1.6087495941629568</c:v>
                  </c:pt>
                  <c:pt idx="69">
                    <c:v>1.638783813279117</c:v>
                  </c:pt>
                  <c:pt idx="70">
                    <c:v>1.4047688632480295</c:v>
                  </c:pt>
                  <c:pt idx="72">
                    <c:v>1.4865315859451265</c:v>
                  </c:pt>
                  <c:pt idx="73">
                    <c:v>1.366460841237533</c:v>
                  </c:pt>
                  <c:pt idx="74">
                    <c:v>1.2042804063658645</c:v>
                  </c:pt>
                  <c:pt idx="76">
                    <c:v>1.3817181856573777</c:v>
                  </c:pt>
                  <c:pt idx="77">
                    <c:v>1.1449116852527765</c:v>
                  </c:pt>
                  <c:pt idx="78">
                    <c:v>0.93660129782928558</c:v>
                  </c:pt>
                </c:numCache>
              </c:numRef>
            </c:plus>
            <c:minus>
              <c:numRef>
                <c:f>'cond-over ave (2)'!$B$31:$CB$31</c:f>
                <c:numCache>
                  <c:formatCode>General</c:formatCode>
                  <c:ptCount val="79"/>
                  <c:pt idx="0">
                    <c:v>1.5812279714419446</c:v>
                  </c:pt>
                  <c:pt idx="1">
                    <c:v>0.7302642804125693</c:v>
                  </c:pt>
                  <c:pt idx="2">
                    <c:v>0.82762854440068523</c:v>
                  </c:pt>
                  <c:pt idx="4">
                    <c:v>1.0640054224893334</c:v>
                  </c:pt>
                  <c:pt idx="5">
                    <c:v>0.91238596363159996</c:v>
                  </c:pt>
                  <c:pt idx="6">
                    <c:v>1.1726561765836043</c:v>
                  </c:pt>
                  <c:pt idx="8">
                    <c:v>1.1910502628958708</c:v>
                  </c:pt>
                  <c:pt idx="9">
                    <c:v>1.0768886450393329</c:v>
                  </c:pt>
                  <c:pt idx="10">
                    <c:v>1.0883679575549827</c:v>
                  </c:pt>
                  <c:pt idx="12">
                    <c:v>1.1046836015173076</c:v>
                  </c:pt>
                  <c:pt idx="13">
                    <c:v>1.2612301876873648</c:v>
                  </c:pt>
                  <c:pt idx="14">
                    <c:v>1.1389568790139142</c:v>
                  </c:pt>
                  <c:pt idx="16">
                    <c:v>1.1781522270248337</c:v>
                  </c:pt>
                  <c:pt idx="17">
                    <c:v>1.493772350812905</c:v>
                  </c:pt>
                  <c:pt idx="18">
                    <c:v>1.3789945681439459</c:v>
                  </c:pt>
                  <c:pt idx="20">
                    <c:v>1.1913198523216835</c:v>
                  </c:pt>
                  <c:pt idx="21">
                    <c:v>1.2179889951515037</c:v>
                  </c:pt>
                  <c:pt idx="22">
                    <c:v>1.3679663502591655</c:v>
                  </c:pt>
                  <c:pt idx="24">
                    <c:v>1.3096767884315641</c:v>
                  </c:pt>
                  <c:pt idx="25">
                    <c:v>1.3974465555826516</c:v>
                  </c:pt>
                  <c:pt idx="26">
                    <c:v>1.4053335567597103</c:v>
                  </c:pt>
                  <c:pt idx="28">
                    <c:v>1.4517503425970737</c:v>
                  </c:pt>
                  <c:pt idx="29">
                    <c:v>1.3625042481156904</c:v>
                  </c:pt>
                  <c:pt idx="30">
                    <c:v>1.5788813463648499</c:v>
                  </c:pt>
                  <c:pt idx="32">
                    <c:v>1.2968852223367746</c:v>
                  </c:pt>
                  <c:pt idx="33">
                    <c:v>1.2226076668061152</c:v>
                  </c:pt>
                  <c:pt idx="34">
                    <c:v>1.3163157110136814</c:v>
                  </c:pt>
                  <c:pt idx="36">
                    <c:v>1.3653081648113592</c:v>
                  </c:pt>
                  <c:pt idx="37">
                    <c:v>1.4266040883898912</c:v>
                  </c:pt>
                  <c:pt idx="38">
                    <c:v>1.5657345770498636</c:v>
                  </c:pt>
                  <c:pt idx="40">
                    <c:v>1.3146899929062306</c:v>
                  </c:pt>
                  <c:pt idx="41">
                    <c:v>1.4113712519828479</c:v>
                  </c:pt>
                  <c:pt idx="42">
                    <c:v>1.4785621951495438</c:v>
                  </c:pt>
                  <c:pt idx="44">
                    <c:v>1.0445483375413149</c:v>
                  </c:pt>
                  <c:pt idx="45">
                    <c:v>1.1941232067031395</c:v>
                  </c:pt>
                  <c:pt idx="46">
                    <c:v>1.178583146881935</c:v>
                  </c:pt>
                  <c:pt idx="48">
                    <c:v>1.672390421634691</c:v>
                  </c:pt>
                  <c:pt idx="49">
                    <c:v>1.5455457635496563</c:v>
                  </c:pt>
                  <c:pt idx="50">
                    <c:v>1.2973890751464678</c:v>
                  </c:pt>
                  <c:pt idx="52">
                    <c:v>1.3539677591021009</c:v>
                  </c:pt>
                  <c:pt idx="53">
                    <c:v>1.2693382756029796</c:v>
                  </c:pt>
                  <c:pt idx="54">
                    <c:v>1.2404104392071698</c:v>
                  </c:pt>
                  <c:pt idx="56">
                    <c:v>1.2471952122276495</c:v>
                  </c:pt>
                  <c:pt idx="57">
                    <c:v>1.1943174599834629</c:v>
                  </c:pt>
                  <c:pt idx="58">
                    <c:v>1.4371596985768316</c:v>
                  </c:pt>
                  <c:pt idx="60">
                    <c:v>1.4346504451408304</c:v>
                  </c:pt>
                  <c:pt idx="61">
                    <c:v>1.2023876783965926</c:v>
                  </c:pt>
                  <c:pt idx="62">
                    <c:v>1.3326728380480326</c:v>
                  </c:pt>
                  <c:pt idx="64">
                    <c:v>1.4076216535263393</c:v>
                  </c:pt>
                  <c:pt idx="65">
                    <c:v>1.2970735776329569</c:v>
                  </c:pt>
                  <c:pt idx="66">
                    <c:v>1.0586928561455533</c:v>
                  </c:pt>
                  <c:pt idx="68">
                    <c:v>1.6087495941629568</c:v>
                  </c:pt>
                  <c:pt idx="69">
                    <c:v>1.638783813279117</c:v>
                  </c:pt>
                  <c:pt idx="70">
                    <c:v>1.4047688632480295</c:v>
                  </c:pt>
                  <c:pt idx="72">
                    <c:v>1.4865315859451265</c:v>
                  </c:pt>
                  <c:pt idx="73">
                    <c:v>1.366460841237533</c:v>
                  </c:pt>
                  <c:pt idx="74">
                    <c:v>1.2042804063658645</c:v>
                  </c:pt>
                  <c:pt idx="76">
                    <c:v>1.3817181856573777</c:v>
                  </c:pt>
                  <c:pt idx="77">
                    <c:v>1.1449116852527765</c:v>
                  </c:pt>
                  <c:pt idx="78">
                    <c:v>0.93660129782928558</c:v>
                  </c:pt>
                </c:numCache>
              </c:numRef>
            </c:minus>
          </c:errBars>
          <c:val>
            <c:numRef>
              <c:f>'cond-over ave (2)'!$B$30:$CB$30</c:f>
              <c:numCache>
                <c:formatCode>0.0</c:formatCode>
                <c:ptCount val="79"/>
                <c:pt idx="0">
                  <c:v>12.883333333333333</c:v>
                </c:pt>
                <c:pt idx="1">
                  <c:v>2.0916666666666668</c:v>
                </c:pt>
                <c:pt idx="2">
                  <c:v>3.3666666666666667</c:v>
                </c:pt>
                <c:pt idx="4">
                  <c:v>7.3916666666666666</c:v>
                </c:pt>
                <c:pt idx="5">
                  <c:v>2.8333333333333335</c:v>
                </c:pt>
                <c:pt idx="6">
                  <c:v>4.5</c:v>
                </c:pt>
                <c:pt idx="8">
                  <c:v>5.4416666666666664</c:v>
                </c:pt>
                <c:pt idx="9">
                  <c:v>4.3833333333333329</c:v>
                </c:pt>
                <c:pt idx="10">
                  <c:v>5.2416666666666663</c:v>
                </c:pt>
                <c:pt idx="12">
                  <c:v>5.7583333333333329</c:v>
                </c:pt>
                <c:pt idx="13">
                  <c:v>7.6583333333333341</c:v>
                </c:pt>
                <c:pt idx="14">
                  <c:v>6.3999999999999995</c:v>
                </c:pt>
                <c:pt idx="16">
                  <c:v>6.416666666666667</c:v>
                </c:pt>
                <c:pt idx="17">
                  <c:v>10.041666666666666</c:v>
                </c:pt>
                <c:pt idx="18">
                  <c:v>9.2750000000000004</c:v>
                </c:pt>
                <c:pt idx="20">
                  <c:v>7.8083333333333336</c:v>
                </c:pt>
                <c:pt idx="21">
                  <c:v>9.9749999999999996</c:v>
                </c:pt>
                <c:pt idx="22">
                  <c:v>10.716666666666667</c:v>
                </c:pt>
                <c:pt idx="24">
                  <c:v>8.625</c:v>
                </c:pt>
                <c:pt idx="25">
                  <c:v>10.183333333333334</c:v>
                </c:pt>
                <c:pt idx="26">
                  <c:v>11.075000000000001</c:v>
                </c:pt>
                <c:pt idx="28">
                  <c:v>11.708333333333334</c:v>
                </c:pt>
                <c:pt idx="29">
                  <c:v>11.866666666666667</c:v>
                </c:pt>
                <c:pt idx="30">
                  <c:v>12.575000000000001</c:v>
                </c:pt>
                <c:pt idx="32">
                  <c:v>10.958333333333334</c:v>
                </c:pt>
                <c:pt idx="33">
                  <c:v>11.033333333333331</c:v>
                </c:pt>
                <c:pt idx="34">
                  <c:v>12.141666666666666</c:v>
                </c:pt>
                <c:pt idx="36">
                  <c:v>13.15</c:v>
                </c:pt>
                <c:pt idx="37">
                  <c:v>13.591666666666667</c:v>
                </c:pt>
                <c:pt idx="38">
                  <c:v>12.9</c:v>
                </c:pt>
                <c:pt idx="40">
                  <c:v>13.408333333333333</c:v>
                </c:pt>
                <c:pt idx="41">
                  <c:v>12.775</c:v>
                </c:pt>
                <c:pt idx="42">
                  <c:v>13.291666666666666</c:v>
                </c:pt>
                <c:pt idx="44">
                  <c:v>11.424999999999999</c:v>
                </c:pt>
                <c:pt idx="45">
                  <c:v>12.558333333333332</c:v>
                </c:pt>
                <c:pt idx="46">
                  <c:v>12.416666666666666</c:v>
                </c:pt>
                <c:pt idx="48">
                  <c:v>14.033333333333331</c:v>
                </c:pt>
                <c:pt idx="49">
                  <c:v>12.325000000000001</c:v>
                </c:pt>
                <c:pt idx="50">
                  <c:v>11.341666666666667</c:v>
                </c:pt>
                <c:pt idx="52">
                  <c:v>12.450000000000001</c:v>
                </c:pt>
                <c:pt idx="53">
                  <c:v>11.408333333333333</c:v>
                </c:pt>
                <c:pt idx="54">
                  <c:v>13.074999999999998</c:v>
                </c:pt>
                <c:pt idx="56">
                  <c:v>11.775</c:v>
                </c:pt>
                <c:pt idx="57">
                  <c:v>12.133333333333333</c:v>
                </c:pt>
                <c:pt idx="58">
                  <c:v>12.775</c:v>
                </c:pt>
                <c:pt idx="60">
                  <c:v>13.633333333333333</c:v>
                </c:pt>
                <c:pt idx="61">
                  <c:v>12.241666666666667</c:v>
                </c:pt>
                <c:pt idx="62">
                  <c:v>11.625</c:v>
                </c:pt>
                <c:pt idx="64">
                  <c:v>13.174999999999999</c:v>
                </c:pt>
                <c:pt idx="65">
                  <c:v>11.391666666666666</c:v>
                </c:pt>
                <c:pt idx="66">
                  <c:v>10.85</c:v>
                </c:pt>
                <c:pt idx="68">
                  <c:v>14.908333333333333</c:v>
                </c:pt>
                <c:pt idx="69">
                  <c:v>13.799999999999999</c:v>
                </c:pt>
                <c:pt idx="70">
                  <c:v>10.924999999999999</c:v>
                </c:pt>
                <c:pt idx="72">
                  <c:v>13.333333333333334</c:v>
                </c:pt>
                <c:pt idx="73">
                  <c:v>12.783333333333333</c:v>
                </c:pt>
                <c:pt idx="74">
                  <c:v>11.208333333333334</c:v>
                </c:pt>
                <c:pt idx="76">
                  <c:v>12.916666666666666</c:v>
                </c:pt>
                <c:pt idx="77">
                  <c:v>11.4</c:v>
                </c:pt>
                <c:pt idx="78">
                  <c:v>9.3666666666666654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6-4E9E-B15B-29E14767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602112"/>
        <c:axId val="-87605504"/>
      </c:lineChart>
      <c:catAx>
        <c:axId val="-87611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87608624"/>
        <c:crosses val="autoZero"/>
        <c:auto val="1"/>
        <c:lblAlgn val="ctr"/>
        <c:lblOffset val="100"/>
        <c:noMultiLvlLbl val="0"/>
      </c:catAx>
      <c:valAx>
        <c:axId val="-87608624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</a:t>
                </a:r>
              </a:p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611584"/>
        <c:crosses val="autoZero"/>
        <c:crossBetween val="between"/>
        <c:majorUnit val="20"/>
      </c:valAx>
      <c:valAx>
        <c:axId val="-87605504"/>
        <c:scaling>
          <c:orientation val="minMax"/>
          <c:max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602112"/>
        <c:crosses val="max"/>
        <c:crossBetween val="between"/>
      </c:valAx>
      <c:catAx>
        <c:axId val="-87602112"/>
        <c:scaling>
          <c:orientation val="minMax"/>
        </c:scaling>
        <c:delete val="1"/>
        <c:axPos val="b"/>
        <c:majorTickMark val="out"/>
        <c:minorTickMark val="none"/>
        <c:tickLblPos val="nextTo"/>
        <c:crossAx val="-8760550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C00000"/>
              </a:solidFill>
            </a:ln>
          </c:spPr>
          <c:marker>
            <c:symbol val="dash"/>
            <c:size val="5"/>
            <c:spPr>
              <a:ln>
                <a:solidFill>
                  <a:schemeClr val="accent2"/>
                </a:solidFill>
              </a:ln>
            </c:spPr>
          </c:marker>
          <c:cat>
            <c:strRef>
              <c:f>'cond-over ave (2)'!$B$9:$BZ$9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 (2)'!$B$6:$CB$6</c:f>
              <c:numCache>
                <c:formatCode>0.0</c:formatCode>
                <c:ptCount val="79"/>
                <c:pt idx="0">
                  <c:v>16.75</c:v>
                </c:pt>
                <c:pt idx="1">
                  <c:v>40.225000000000001</c:v>
                </c:pt>
                <c:pt idx="2">
                  <c:v>34.088888888888896</c:v>
                </c:pt>
                <c:pt idx="4">
                  <c:v>34.747222222222213</c:v>
                </c:pt>
                <c:pt idx="5">
                  <c:v>35.81111111111111</c:v>
                </c:pt>
                <c:pt idx="6">
                  <c:v>33.044444444444444</c:v>
                </c:pt>
                <c:pt idx="8">
                  <c:v>32.461111111111116</c:v>
                </c:pt>
                <c:pt idx="9">
                  <c:v>26.833333333333339</c:v>
                </c:pt>
                <c:pt idx="10">
                  <c:v>26.366666666666664</c:v>
                </c:pt>
                <c:pt idx="12">
                  <c:v>33.577777777777783</c:v>
                </c:pt>
                <c:pt idx="13">
                  <c:v>25.855555555555554</c:v>
                </c:pt>
                <c:pt idx="14">
                  <c:v>27.930555555555554</c:v>
                </c:pt>
                <c:pt idx="16">
                  <c:v>34.405555555555559</c:v>
                </c:pt>
                <c:pt idx="17">
                  <c:v>24.708333333333332</c:v>
                </c:pt>
                <c:pt idx="18">
                  <c:v>25.861111111111104</c:v>
                </c:pt>
                <c:pt idx="20">
                  <c:v>28.380555555555556</c:v>
                </c:pt>
                <c:pt idx="21">
                  <c:v>26.619444444444451</c:v>
                </c:pt>
                <c:pt idx="22">
                  <c:v>23.708333333333332</c:v>
                </c:pt>
                <c:pt idx="24">
                  <c:v>30.261111111111116</c:v>
                </c:pt>
                <c:pt idx="25">
                  <c:v>27.455555555555559</c:v>
                </c:pt>
                <c:pt idx="26">
                  <c:v>24.658333333333331</c:v>
                </c:pt>
                <c:pt idx="28">
                  <c:v>26.736111111111125</c:v>
                </c:pt>
                <c:pt idx="29">
                  <c:v>25.133333333333336</c:v>
                </c:pt>
                <c:pt idx="30">
                  <c:v>21.775000000000006</c:v>
                </c:pt>
                <c:pt idx="32">
                  <c:v>28.991666666666671</c:v>
                </c:pt>
                <c:pt idx="33">
                  <c:v>25.750000000000004</c:v>
                </c:pt>
                <c:pt idx="34">
                  <c:v>26.469444444444445</c:v>
                </c:pt>
                <c:pt idx="36">
                  <c:v>24.730555555555554</c:v>
                </c:pt>
                <c:pt idx="37">
                  <c:v>23.094444444444445</c:v>
                </c:pt>
                <c:pt idx="38">
                  <c:v>21.95</c:v>
                </c:pt>
                <c:pt idx="40">
                  <c:v>29.316666666666666</c:v>
                </c:pt>
                <c:pt idx="41">
                  <c:v>28.505555555555556</c:v>
                </c:pt>
                <c:pt idx="42">
                  <c:v>27.099999999999998</c:v>
                </c:pt>
                <c:pt idx="44">
                  <c:v>32.577777777777783</c:v>
                </c:pt>
                <c:pt idx="45">
                  <c:v>30.452777777777779</c:v>
                </c:pt>
                <c:pt idx="46">
                  <c:v>28.177777777777781</c:v>
                </c:pt>
                <c:pt idx="48">
                  <c:v>20.286111111111111</c:v>
                </c:pt>
                <c:pt idx="49">
                  <c:v>25.616666666666674</c:v>
                </c:pt>
                <c:pt idx="50">
                  <c:v>22.055555555555557</c:v>
                </c:pt>
                <c:pt idx="52">
                  <c:v>28.980555555555554</c:v>
                </c:pt>
                <c:pt idx="53">
                  <c:v>28.997222222222224</c:v>
                </c:pt>
                <c:pt idx="54">
                  <c:v>27.147222222222222</c:v>
                </c:pt>
                <c:pt idx="56">
                  <c:v>30.436111111111114</c:v>
                </c:pt>
                <c:pt idx="57">
                  <c:v>30.916666666666668</c:v>
                </c:pt>
                <c:pt idx="58">
                  <c:v>28.138888888888886</c:v>
                </c:pt>
                <c:pt idx="60">
                  <c:v>28.463888888888892</c:v>
                </c:pt>
                <c:pt idx="61">
                  <c:v>27.408333333333335</c:v>
                </c:pt>
                <c:pt idx="62">
                  <c:v>27.222222222222214</c:v>
                </c:pt>
                <c:pt idx="64">
                  <c:v>30.097222222222225</c:v>
                </c:pt>
                <c:pt idx="65">
                  <c:v>34.541666666666664</c:v>
                </c:pt>
                <c:pt idx="66">
                  <c:v>31.930555555555557</c:v>
                </c:pt>
                <c:pt idx="68">
                  <c:v>26.400000000000002</c:v>
                </c:pt>
                <c:pt idx="69">
                  <c:v>30.119444444444444</c:v>
                </c:pt>
                <c:pt idx="70">
                  <c:v>27.313888888888894</c:v>
                </c:pt>
                <c:pt idx="72">
                  <c:v>34.138888888888886</c:v>
                </c:pt>
                <c:pt idx="73">
                  <c:v>33.372222222222234</c:v>
                </c:pt>
                <c:pt idx="74">
                  <c:v>31.533333333333328</c:v>
                </c:pt>
                <c:pt idx="76">
                  <c:v>33.863888888888887</c:v>
                </c:pt>
                <c:pt idx="77">
                  <c:v>36.275000000000013</c:v>
                </c:pt>
                <c:pt idx="78">
                  <c:v>33.808333333333337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7-419E-BAD5-40BD153CFC29}"/>
            </c:ext>
          </c:extLst>
        </c:ser>
        <c:ser>
          <c:idx val="1"/>
          <c:order val="1"/>
          <c:spPr>
            <a:ln w="25400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 w="9525" cmpd="sng"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'cond-over ave (2)'!$B$9:$BZ$9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 (2)'!$B$41:$CB$41</c:f>
              <c:numCache>
                <c:formatCode>0.0</c:formatCode>
                <c:ptCount val="79"/>
                <c:pt idx="0">
                  <c:v>18.201754385964914</c:v>
                </c:pt>
                <c:pt idx="1">
                  <c:v>32.862573099415201</c:v>
                </c:pt>
                <c:pt idx="2">
                  <c:v>34.695906432748536</c:v>
                </c:pt>
                <c:pt idx="4">
                  <c:v>41.383040935672504</c:v>
                </c:pt>
                <c:pt idx="5">
                  <c:v>40.748538011695899</c:v>
                </c:pt>
                <c:pt idx="6">
                  <c:v>34.62865497076023</c:v>
                </c:pt>
                <c:pt idx="8">
                  <c:v>33.807017543859651</c:v>
                </c:pt>
                <c:pt idx="9">
                  <c:v>27.084795321637426</c:v>
                </c:pt>
                <c:pt idx="10">
                  <c:v>24.160818713450293</c:v>
                </c:pt>
                <c:pt idx="12">
                  <c:v>31.959064327485379</c:v>
                </c:pt>
                <c:pt idx="13">
                  <c:v>31</c:v>
                </c:pt>
                <c:pt idx="14">
                  <c:v>27.143274853801163</c:v>
                </c:pt>
                <c:pt idx="16">
                  <c:v>35.652046783625728</c:v>
                </c:pt>
                <c:pt idx="17">
                  <c:v>29.628654970760234</c:v>
                </c:pt>
                <c:pt idx="18">
                  <c:v>26.467836257309941</c:v>
                </c:pt>
                <c:pt idx="20">
                  <c:v>32.859649122807021</c:v>
                </c:pt>
                <c:pt idx="21">
                  <c:v>27.880116959064328</c:v>
                </c:pt>
                <c:pt idx="22">
                  <c:v>28.704678362573095</c:v>
                </c:pt>
                <c:pt idx="24">
                  <c:v>36.336257309941523</c:v>
                </c:pt>
                <c:pt idx="25">
                  <c:v>31.005847953216374</c:v>
                </c:pt>
                <c:pt idx="26">
                  <c:v>28.918128654970758</c:v>
                </c:pt>
                <c:pt idx="28">
                  <c:v>39.418128654970758</c:v>
                </c:pt>
                <c:pt idx="29">
                  <c:v>34.409356725146203</c:v>
                </c:pt>
                <c:pt idx="30">
                  <c:v>30.494152046783626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7-419E-BAD5-40BD153CFC29}"/>
            </c:ext>
          </c:extLst>
        </c:ser>
        <c:ser>
          <c:idx val="2"/>
          <c:order val="2"/>
          <c:spPr>
            <a:ln w="25400">
              <a:solidFill>
                <a:srgbClr val="0432FF"/>
              </a:solidFill>
            </a:ln>
          </c:spPr>
          <c:marker>
            <c:symbol val="dash"/>
            <c:size val="5"/>
            <c:spPr>
              <a:ln>
                <a:solidFill>
                  <a:srgbClr val="0000FF"/>
                </a:solidFill>
              </a:ln>
            </c:spPr>
          </c:marker>
          <c:cat>
            <c:strRef>
              <c:f>'cond-over ave (2)'!$B$9:$BZ$9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 (2)'!$B$17:$CB$17</c:f>
              <c:numCache>
                <c:formatCode>0.0</c:formatCode>
                <c:ptCount val="79"/>
                <c:pt idx="0">
                  <c:v>32.238888888888901</c:v>
                </c:pt>
                <c:pt idx="1">
                  <c:v>60.683333333333337</c:v>
                </c:pt>
                <c:pt idx="2">
                  <c:v>70.99166666666666</c:v>
                </c:pt>
                <c:pt idx="4">
                  <c:v>67.61666666666666</c:v>
                </c:pt>
                <c:pt idx="5">
                  <c:v>82.030555555555551</c:v>
                </c:pt>
                <c:pt idx="6">
                  <c:v>81.344444444444449</c:v>
                </c:pt>
                <c:pt idx="8">
                  <c:v>81.008333333333326</c:v>
                </c:pt>
                <c:pt idx="9">
                  <c:v>86.902777777777786</c:v>
                </c:pt>
                <c:pt idx="10">
                  <c:v>86.661111111111097</c:v>
                </c:pt>
                <c:pt idx="12">
                  <c:v>83.180555555555557</c:v>
                </c:pt>
                <c:pt idx="13">
                  <c:v>82.5</c:v>
                </c:pt>
                <c:pt idx="14">
                  <c:v>87.311111111111089</c:v>
                </c:pt>
                <c:pt idx="16">
                  <c:v>88.736111111111128</c:v>
                </c:pt>
                <c:pt idx="17">
                  <c:v>84.13611111111112</c:v>
                </c:pt>
                <c:pt idx="18">
                  <c:v>87.558333333333337</c:v>
                </c:pt>
                <c:pt idx="20">
                  <c:v>87.919444444444423</c:v>
                </c:pt>
                <c:pt idx="21">
                  <c:v>86.619444444444454</c:v>
                </c:pt>
                <c:pt idx="22">
                  <c:v>84.063888888888883</c:v>
                </c:pt>
                <c:pt idx="24">
                  <c:v>91.772222222222226</c:v>
                </c:pt>
                <c:pt idx="25">
                  <c:v>90.088888888888889</c:v>
                </c:pt>
                <c:pt idx="26">
                  <c:v>85.530555555555551</c:v>
                </c:pt>
                <c:pt idx="28">
                  <c:v>88.472222222222214</c:v>
                </c:pt>
                <c:pt idx="29">
                  <c:v>83.1388888888889</c:v>
                </c:pt>
                <c:pt idx="30">
                  <c:v>83.016666666666652</c:v>
                </c:pt>
                <c:pt idx="32">
                  <c:v>92.288888888888891</c:v>
                </c:pt>
                <c:pt idx="33">
                  <c:v>87.322222222222237</c:v>
                </c:pt>
                <c:pt idx="34">
                  <c:v>85.05</c:v>
                </c:pt>
                <c:pt idx="36">
                  <c:v>91.05</c:v>
                </c:pt>
                <c:pt idx="37">
                  <c:v>85.580555555555563</c:v>
                </c:pt>
                <c:pt idx="38">
                  <c:v>85.786111111111111</c:v>
                </c:pt>
                <c:pt idx="40">
                  <c:v>89.997222222222206</c:v>
                </c:pt>
                <c:pt idx="41">
                  <c:v>88.424999999999997</c:v>
                </c:pt>
                <c:pt idx="42">
                  <c:v>86.269444444444446</c:v>
                </c:pt>
                <c:pt idx="44">
                  <c:v>90.87777777777778</c:v>
                </c:pt>
                <c:pt idx="45">
                  <c:v>88.23888888888888</c:v>
                </c:pt>
                <c:pt idx="46">
                  <c:v>82.88333333333334</c:v>
                </c:pt>
                <c:pt idx="48">
                  <c:v>89.008333333333326</c:v>
                </c:pt>
                <c:pt idx="49">
                  <c:v>86.891666666666666</c:v>
                </c:pt>
                <c:pt idx="50">
                  <c:v>84.888888888888886</c:v>
                </c:pt>
                <c:pt idx="52">
                  <c:v>92.461111111111109</c:v>
                </c:pt>
                <c:pt idx="53">
                  <c:v>91.59166666666664</c:v>
                </c:pt>
                <c:pt idx="54">
                  <c:v>85.294444444444437</c:v>
                </c:pt>
                <c:pt idx="56">
                  <c:v>92.60277777777776</c:v>
                </c:pt>
                <c:pt idx="57">
                  <c:v>88.774999999999977</c:v>
                </c:pt>
                <c:pt idx="58">
                  <c:v>86.452777777777769</c:v>
                </c:pt>
                <c:pt idx="60">
                  <c:v>92.027777777777786</c:v>
                </c:pt>
                <c:pt idx="61">
                  <c:v>87.366666666666674</c:v>
                </c:pt>
                <c:pt idx="62">
                  <c:v>83.649999999999991</c:v>
                </c:pt>
                <c:pt idx="64">
                  <c:v>90.988888888888894</c:v>
                </c:pt>
                <c:pt idx="65">
                  <c:v>90.072222222222237</c:v>
                </c:pt>
                <c:pt idx="66">
                  <c:v>88.541666666666671</c:v>
                </c:pt>
                <c:pt idx="68">
                  <c:v>91.816666666666677</c:v>
                </c:pt>
                <c:pt idx="69">
                  <c:v>87.369444444444454</c:v>
                </c:pt>
                <c:pt idx="70">
                  <c:v>84.280555555555551</c:v>
                </c:pt>
                <c:pt idx="72">
                  <c:v>91.444444444444457</c:v>
                </c:pt>
                <c:pt idx="73">
                  <c:v>88.777777777777786</c:v>
                </c:pt>
                <c:pt idx="74">
                  <c:v>85.094444444444449</c:v>
                </c:pt>
                <c:pt idx="76">
                  <c:v>92.663888888888891</c:v>
                </c:pt>
                <c:pt idx="77">
                  <c:v>89.147222222222226</c:v>
                </c:pt>
                <c:pt idx="78">
                  <c:v>87.066666666666677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7-419E-BAD5-40BD153CFC29}"/>
            </c:ext>
          </c:extLst>
        </c:ser>
        <c:ser>
          <c:idx val="3"/>
          <c:order val="3"/>
          <c:spPr>
            <a:ln w="25400"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1"/>
                </a:solidFill>
              </a:ln>
            </c:spPr>
          </c:marker>
          <c:cat>
            <c:strRef>
              <c:f>'cond-over ave (2)'!$B$9:$BZ$9</c:f>
              <c:strCache>
                <c:ptCount val="77"/>
                <c:pt idx="0">
                  <c:v>D1</c:v>
                </c:pt>
                <c:pt idx="4">
                  <c:v>D2</c:v>
                </c:pt>
                <c:pt idx="8">
                  <c:v>D3</c:v>
                </c:pt>
                <c:pt idx="12">
                  <c:v>D4</c:v>
                </c:pt>
                <c:pt idx="16">
                  <c:v>D5</c:v>
                </c:pt>
                <c:pt idx="20">
                  <c:v>D6</c:v>
                </c:pt>
                <c:pt idx="24">
                  <c:v>D7</c:v>
                </c:pt>
                <c:pt idx="28">
                  <c:v>D8</c:v>
                </c:pt>
                <c:pt idx="32">
                  <c:v>D9</c:v>
                </c:pt>
                <c:pt idx="36">
                  <c:v>D10</c:v>
                </c:pt>
                <c:pt idx="40">
                  <c:v>D11</c:v>
                </c:pt>
                <c:pt idx="44">
                  <c:v>D12</c:v>
                </c:pt>
                <c:pt idx="48">
                  <c:v>D13</c:v>
                </c:pt>
                <c:pt idx="52">
                  <c:v>D14</c:v>
                </c:pt>
                <c:pt idx="56">
                  <c:v>D15</c:v>
                </c:pt>
                <c:pt idx="60">
                  <c:v>D16</c:v>
                </c:pt>
                <c:pt idx="64">
                  <c:v>D17</c:v>
                </c:pt>
                <c:pt idx="68">
                  <c:v>D18</c:v>
                </c:pt>
                <c:pt idx="72">
                  <c:v>D19</c:v>
                </c:pt>
                <c:pt idx="76">
                  <c:v>D20</c:v>
                </c:pt>
              </c:strCache>
            </c:strRef>
          </c:cat>
          <c:val>
            <c:numRef>
              <c:f>'cond-over ave (2)'!$B$54:$AF$54</c:f>
              <c:numCache>
                <c:formatCode>0.0</c:formatCode>
                <c:ptCount val="31"/>
                <c:pt idx="0">
                  <c:v>29.368421052631586</c:v>
                </c:pt>
                <c:pt idx="1">
                  <c:v>53.728070175438596</c:v>
                </c:pt>
                <c:pt idx="2">
                  <c:v>62.94736842105263</c:v>
                </c:pt>
                <c:pt idx="4">
                  <c:v>60.491228070175431</c:v>
                </c:pt>
                <c:pt idx="5">
                  <c:v>78.985380116959064</c:v>
                </c:pt>
                <c:pt idx="6">
                  <c:v>78.093567251462005</c:v>
                </c:pt>
                <c:pt idx="8">
                  <c:v>72.298245614035068</c:v>
                </c:pt>
                <c:pt idx="9">
                  <c:v>72.631578947368425</c:v>
                </c:pt>
                <c:pt idx="10">
                  <c:v>72.845029239766063</c:v>
                </c:pt>
                <c:pt idx="12">
                  <c:v>81.856725146198826</c:v>
                </c:pt>
                <c:pt idx="13">
                  <c:v>85.260233918128662</c:v>
                </c:pt>
                <c:pt idx="14">
                  <c:v>81.23099415204679</c:v>
                </c:pt>
                <c:pt idx="16">
                  <c:v>89.868421052631575</c:v>
                </c:pt>
                <c:pt idx="17">
                  <c:v>84.470760233918128</c:v>
                </c:pt>
                <c:pt idx="18">
                  <c:v>83.649122807017548</c:v>
                </c:pt>
                <c:pt idx="20">
                  <c:v>88.377192982456151</c:v>
                </c:pt>
                <c:pt idx="21">
                  <c:v>84.286549707602347</c:v>
                </c:pt>
                <c:pt idx="22">
                  <c:v>82.839181286549703</c:v>
                </c:pt>
                <c:pt idx="24">
                  <c:v>88.687134502923982</c:v>
                </c:pt>
                <c:pt idx="25">
                  <c:v>84.71637426900584</c:v>
                </c:pt>
                <c:pt idx="26">
                  <c:v>85.423976608187118</c:v>
                </c:pt>
                <c:pt idx="28">
                  <c:v>91.532163742690045</c:v>
                </c:pt>
                <c:pt idx="29">
                  <c:v>88.918128654970758</c:v>
                </c:pt>
                <c:pt idx="30">
                  <c:v>86.897660818713447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549504"/>
        <c:axId val="-87546816"/>
      </c:lineChart>
      <c:lineChart>
        <c:grouping val="standard"/>
        <c:varyColors val="0"/>
        <c:ser>
          <c:idx val="4"/>
          <c:order val="4"/>
          <c:spPr>
            <a:ln w="25400">
              <a:solidFill>
                <a:srgbClr val="00B050"/>
              </a:solidFill>
            </a:ln>
          </c:spPr>
          <c:marker>
            <c:symbol val="dash"/>
            <c:size val="5"/>
            <c:spPr>
              <a:ln>
                <a:solidFill>
                  <a:srgbClr val="008000"/>
                </a:solidFill>
              </a:ln>
            </c:spPr>
          </c:marker>
          <c:val>
            <c:numRef>
              <c:f>'cond-over ave (2)'!$B$30:$CB$30</c:f>
              <c:numCache>
                <c:formatCode>0.0</c:formatCode>
                <c:ptCount val="79"/>
                <c:pt idx="0">
                  <c:v>12.883333333333333</c:v>
                </c:pt>
                <c:pt idx="1">
                  <c:v>2.0916666666666668</c:v>
                </c:pt>
                <c:pt idx="2">
                  <c:v>3.3666666666666667</c:v>
                </c:pt>
                <c:pt idx="4">
                  <c:v>7.3916666666666666</c:v>
                </c:pt>
                <c:pt idx="5">
                  <c:v>2.8333333333333335</c:v>
                </c:pt>
                <c:pt idx="6">
                  <c:v>4.5</c:v>
                </c:pt>
                <c:pt idx="8">
                  <c:v>5.4416666666666664</c:v>
                </c:pt>
                <c:pt idx="9">
                  <c:v>4.3833333333333329</c:v>
                </c:pt>
                <c:pt idx="10">
                  <c:v>5.2416666666666663</c:v>
                </c:pt>
                <c:pt idx="12">
                  <c:v>5.7583333333333329</c:v>
                </c:pt>
                <c:pt idx="13">
                  <c:v>7.6583333333333341</c:v>
                </c:pt>
                <c:pt idx="14">
                  <c:v>6.3999999999999995</c:v>
                </c:pt>
                <c:pt idx="16">
                  <c:v>6.416666666666667</c:v>
                </c:pt>
                <c:pt idx="17">
                  <c:v>10.041666666666666</c:v>
                </c:pt>
                <c:pt idx="18">
                  <c:v>9.2750000000000004</c:v>
                </c:pt>
                <c:pt idx="20">
                  <c:v>7.8083333333333336</c:v>
                </c:pt>
                <c:pt idx="21">
                  <c:v>9.9749999999999996</c:v>
                </c:pt>
                <c:pt idx="22">
                  <c:v>10.716666666666667</c:v>
                </c:pt>
                <c:pt idx="24">
                  <c:v>8.625</c:v>
                </c:pt>
                <c:pt idx="25">
                  <c:v>10.183333333333334</c:v>
                </c:pt>
                <c:pt idx="26">
                  <c:v>11.075000000000001</c:v>
                </c:pt>
                <c:pt idx="28">
                  <c:v>11.708333333333334</c:v>
                </c:pt>
                <c:pt idx="29">
                  <c:v>11.866666666666667</c:v>
                </c:pt>
                <c:pt idx="30">
                  <c:v>12.575000000000001</c:v>
                </c:pt>
                <c:pt idx="32">
                  <c:v>10.958333333333334</c:v>
                </c:pt>
                <c:pt idx="33">
                  <c:v>11.033333333333331</c:v>
                </c:pt>
                <c:pt idx="34">
                  <c:v>12.141666666666666</c:v>
                </c:pt>
                <c:pt idx="36">
                  <c:v>13.15</c:v>
                </c:pt>
                <c:pt idx="37">
                  <c:v>13.591666666666667</c:v>
                </c:pt>
                <c:pt idx="38">
                  <c:v>12.9</c:v>
                </c:pt>
                <c:pt idx="40">
                  <c:v>13.408333333333333</c:v>
                </c:pt>
                <c:pt idx="41">
                  <c:v>12.775</c:v>
                </c:pt>
                <c:pt idx="42">
                  <c:v>13.291666666666666</c:v>
                </c:pt>
                <c:pt idx="44">
                  <c:v>11.424999999999999</c:v>
                </c:pt>
                <c:pt idx="45">
                  <c:v>12.558333333333332</c:v>
                </c:pt>
                <c:pt idx="46">
                  <c:v>12.416666666666666</c:v>
                </c:pt>
                <c:pt idx="48">
                  <c:v>14.033333333333331</c:v>
                </c:pt>
                <c:pt idx="49">
                  <c:v>12.325000000000001</c:v>
                </c:pt>
                <c:pt idx="50">
                  <c:v>11.341666666666667</c:v>
                </c:pt>
                <c:pt idx="52">
                  <c:v>12.450000000000001</c:v>
                </c:pt>
                <c:pt idx="53">
                  <c:v>11.408333333333333</c:v>
                </c:pt>
                <c:pt idx="54">
                  <c:v>13.074999999999998</c:v>
                </c:pt>
                <c:pt idx="56">
                  <c:v>11.775</c:v>
                </c:pt>
                <c:pt idx="57">
                  <c:v>12.133333333333333</c:v>
                </c:pt>
                <c:pt idx="58">
                  <c:v>12.775</c:v>
                </c:pt>
                <c:pt idx="60">
                  <c:v>13.633333333333333</c:v>
                </c:pt>
                <c:pt idx="61">
                  <c:v>12.241666666666667</c:v>
                </c:pt>
                <c:pt idx="62">
                  <c:v>11.625</c:v>
                </c:pt>
                <c:pt idx="64">
                  <c:v>13.174999999999999</c:v>
                </c:pt>
                <c:pt idx="65">
                  <c:v>11.391666666666666</c:v>
                </c:pt>
                <c:pt idx="66">
                  <c:v>10.85</c:v>
                </c:pt>
                <c:pt idx="68">
                  <c:v>14.908333333333333</c:v>
                </c:pt>
                <c:pt idx="69">
                  <c:v>13.799999999999999</c:v>
                </c:pt>
                <c:pt idx="70">
                  <c:v>10.924999999999999</c:v>
                </c:pt>
                <c:pt idx="72">
                  <c:v>13.333333333333334</c:v>
                </c:pt>
                <c:pt idx="73">
                  <c:v>12.783333333333333</c:v>
                </c:pt>
                <c:pt idx="74">
                  <c:v>11.208333333333334</c:v>
                </c:pt>
                <c:pt idx="76">
                  <c:v>12.916666666666666</c:v>
                </c:pt>
                <c:pt idx="77">
                  <c:v>11.4</c:v>
                </c:pt>
                <c:pt idx="78">
                  <c:v>9.3666666666666654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7-419E-BAD5-40BD153CFC29}"/>
            </c:ext>
          </c:extLst>
        </c:ser>
        <c:ser>
          <c:idx val="5"/>
          <c:order val="5"/>
          <c:spPr>
            <a:ln w="2540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dash"/>
            <c:size val="5"/>
            <c:spPr>
              <a:ln>
                <a:solidFill>
                  <a:schemeClr val="accent3"/>
                </a:solidFill>
              </a:ln>
            </c:spPr>
          </c:marker>
          <c:val>
            <c:numRef>
              <c:f>'cond-over ave (2)'!$B$73:$CB$73</c:f>
              <c:numCache>
                <c:formatCode>0.0</c:formatCode>
                <c:ptCount val="79"/>
                <c:pt idx="0">
                  <c:v>12.421052631578947</c:v>
                </c:pt>
                <c:pt idx="1">
                  <c:v>4.4035087719298245</c:v>
                </c:pt>
                <c:pt idx="2">
                  <c:v>4.6052631578947372</c:v>
                </c:pt>
                <c:pt idx="4">
                  <c:v>8.4385964912280702</c:v>
                </c:pt>
                <c:pt idx="5">
                  <c:v>3.3947368421052633</c:v>
                </c:pt>
                <c:pt idx="6">
                  <c:v>4.7894736842105265</c:v>
                </c:pt>
                <c:pt idx="8">
                  <c:v>7.8157894736842097</c:v>
                </c:pt>
                <c:pt idx="9">
                  <c:v>8.5701754385964914</c:v>
                </c:pt>
                <c:pt idx="10">
                  <c:v>9.9824561403508767</c:v>
                </c:pt>
                <c:pt idx="12">
                  <c:v>9.6315789473684195</c:v>
                </c:pt>
                <c:pt idx="13">
                  <c:v>10.517543859649122</c:v>
                </c:pt>
                <c:pt idx="14">
                  <c:v>10.824561403508772</c:v>
                </c:pt>
                <c:pt idx="16">
                  <c:v>8.1578947368421044</c:v>
                </c:pt>
                <c:pt idx="17">
                  <c:v>11.131578947368419</c:v>
                </c:pt>
                <c:pt idx="18">
                  <c:v>11.359649122807019</c:v>
                </c:pt>
                <c:pt idx="20">
                  <c:v>9.7105263157894726</c:v>
                </c:pt>
                <c:pt idx="21">
                  <c:v>11.570175438596491</c:v>
                </c:pt>
                <c:pt idx="22">
                  <c:v>11.666666666666666</c:v>
                </c:pt>
                <c:pt idx="24">
                  <c:v>11.456140350877192</c:v>
                </c:pt>
                <c:pt idx="25">
                  <c:v>12.947368421052632</c:v>
                </c:pt>
                <c:pt idx="26">
                  <c:v>13.043859649122808</c:v>
                </c:pt>
                <c:pt idx="28">
                  <c:v>11.736842105263159</c:v>
                </c:pt>
                <c:pt idx="29">
                  <c:v>12.403508771929827</c:v>
                </c:pt>
                <c:pt idx="30">
                  <c:v>11.859649122807019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F7-419E-BAD5-40BD153C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539792"/>
        <c:axId val="-87543696"/>
      </c:lineChart>
      <c:catAx>
        <c:axId val="-875495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/>
        </c:spPr>
        <c:crossAx val="-87546816"/>
        <c:crosses val="autoZero"/>
        <c:auto val="1"/>
        <c:lblAlgn val="ctr"/>
        <c:lblOffset val="100"/>
        <c:noMultiLvlLbl val="0"/>
      </c:catAx>
      <c:valAx>
        <c:axId val="-87546816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>
                    <a:solidFill>
                      <a:srgbClr val="0432FF"/>
                    </a:solidFill>
                  </a:rPr>
                  <a:t>% Avoidance </a:t>
                </a:r>
              </a:p>
              <a:p>
                <a:pPr>
                  <a:defRPr/>
                </a:pPr>
                <a:r>
                  <a:rPr lang="en-US">
                    <a:solidFill>
                      <a:schemeClr val="accent2"/>
                    </a:solidFill>
                  </a:rPr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549504"/>
        <c:crosses val="autoZero"/>
        <c:crossBetween val="between"/>
        <c:majorUnit val="20"/>
      </c:valAx>
      <c:valAx>
        <c:axId val="-87543696"/>
        <c:scaling>
          <c:orientation val="minMax"/>
          <c:max val="20"/>
        </c:scaling>
        <c:delete val="0"/>
        <c:axPos val="r"/>
        <c:title>
          <c:tx>
            <c:rich>
              <a:bodyPr/>
              <a:lstStyle/>
              <a:p>
                <a:pPr>
                  <a:defRPr sz="1000">
                    <a:solidFill>
                      <a:srgbClr val="00B050"/>
                    </a:solidFill>
                  </a:defRPr>
                </a:pPr>
                <a:r>
                  <a:rPr lang="en-US" sz="1000" b="1" i="0" baseline="0">
                    <a:solidFill>
                      <a:srgbClr val="00B050"/>
                    </a:solidFill>
                    <a:effectLst/>
                  </a:rPr>
                  <a:t>Presses/min</a:t>
                </a:r>
                <a:endParaRPr lang="en-US" sz="1000">
                  <a:solidFill>
                    <a:srgbClr val="00B050"/>
                  </a:solidFill>
                  <a:effectLst/>
                </a:endParaRP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87539792"/>
        <c:crosses val="max"/>
        <c:crossBetween val="between"/>
        <c:majorUnit val="5"/>
      </c:valAx>
      <c:catAx>
        <c:axId val="-87539792"/>
        <c:scaling>
          <c:orientation val="minMax"/>
        </c:scaling>
        <c:delete val="1"/>
        <c:axPos val="b"/>
        <c:majorTickMark val="out"/>
        <c:minorTickMark val="none"/>
        <c:tickLblPos val="nextTo"/>
        <c:crossAx val="-8754369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'cond-over ave (2)'!$B$14:$CV$14</c:f>
              <c:numCache>
                <c:formatCode>General</c:formatCode>
                <c:ptCount val="99"/>
                <c:pt idx="0">
                  <c:v>27.275000000000006</c:v>
                </c:pt>
                <c:pt idx="1">
                  <c:v>21.291666666666671</c:v>
                </c:pt>
                <c:pt idx="2">
                  <c:v>48.150000000000013</c:v>
                </c:pt>
                <c:pt idx="3">
                  <c:v>58.616666666666674</c:v>
                </c:pt>
                <c:pt idx="4">
                  <c:v>65.008333333333326</c:v>
                </c:pt>
                <c:pt idx="5">
                  <c:v>58.425000000000004</c:v>
                </c:pt>
                <c:pt idx="6">
                  <c:v>61.733333333333327</c:v>
                </c:pt>
                <c:pt idx="7">
                  <c:v>68.241666666666674</c:v>
                </c:pt>
                <c:pt idx="8">
                  <c:v>83</c:v>
                </c:pt>
                <c:pt idx="10">
                  <c:v>40.383333333333333</c:v>
                </c:pt>
                <c:pt idx="11">
                  <c:v>78.883333333333326</c:v>
                </c:pt>
                <c:pt idx="12">
                  <c:v>83.583333333333329</c:v>
                </c:pt>
                <c:pt idx="13">
                  <c:v>77.641666666666652</c:v>
                </c:pt>
                <c:pt idx="14">
                  <c:v>81.316666666666677</c:v>
                </c:pt>
                <c:pt idx="15">
                  <c:v>87.133333333333312</c:v>
                </c:pt>
                <c:pt idx="16">
                  <c:v>82.558333333333351</c:v>
                </c:pt>
                <c:pt idx="17">
                  <c:v>86.95</c:v>
                </c:pt>
                <c:pt idx="18">
                  <c:v>74.525000000000006</c:v>
                </c:pt>
                <c:pt idx="20">
                  <c:v>78.091666666666669</c:v>
                </c:pt>
                <c:pt idx="21">
                  <c:v>83.775000000000006</c:v>
                </c:pt>
                <c:pt idx="22">
                  <c:v>81.158333333333317</c:v>
                </c:pt>
                <c:pt idx="23">
                  <c:v>86.350000000000009</c:v>
                </c:pt>
                <c:pt idx="24">
                  <c:v>87.966666666666654</c:v>
                </c:pt>
                <c:pt idx="25">
                  <c:v>86.391666666666694</c:v>
                </c:pt>
                <c:pt idx="26">
                  <c:v>87.15</c:v>
                </c:pt>
                <c:pt idx="27">
                  <c:v>85.86666666666666</c:v>
                </c:pt>
                <c:pt idx="28">
                  <c:v>86.966666666666654</c:v>
                </c:pt>
                <c:pt idx="30">
                  <c:v>86.908333333333346</c:v>
                </c:pt>
                <c:pt idx="31">
                  <c:v>83.474999999999994</c:v>
                </c:pt>
                <c:pt idx="32">
                  <c:v>79.158333333333346</c:v>
                </c:pt>
                <c:pt idx="33">
                  <c:v>83.591666666666654</c:v>
                </c:pt>
                <c:pt idx="34">
                  <c:v>83.90000000000002</c:v>
                </c:pt>
                <c:pt idx="35">
                  <c:v>80.00833333333334</c:v>
                </c:pt>
                <c:pt idx="36">
                  <c:v>81.991666666666646</c:v>
                </c:pt>
                <c:pt idx="37">
                  <c:v>87.308333333333323</c:v>
                </c:pt>
                <c:pt idx="38">
                  <c:v>92.63333333333334</c:v>
                </c:pt>
                <c:pt idx="40">
                  <c:v>90.308333333333337</c:v>
                </c:pt>
                <c:pt idx="41">
                  <c:v>88.716666666666683</c:v>
                </c:pt>
                <c:pt idx="42">
                  <c:v>87.183333333333309</c:v>
                </c:pt>
                <c:pt idx="43">
                  <c:v>82.625000000000028</c:v>
                </c:pt>
                <c:pt idx="44">
                  <c:v>83.925000000000011</c:v>
                </c:pt>
                <c:pt idx="45">
                  <c:v>85.858333333333334</c:v>
                </c:pt>
                <c:pt idx="46">
                  <c:v>86.200000000000017</c:v>
                </c:pt>
                <c:pt idx="47">
                  <c:v>89.050000000000011</c:v>
                </c:pt>
                <c:pt idx="48">
                  <c:v>87.424999999999997</c:v>
                </c:pt>
                <c:pt idx="50">
                  <c:v>88.841666666666654</c:v>
                </c:pt>
                <c:pt idx="51">
                  <c:v>89.383333333333326</c:v>
                </c:pt>
                <c:pt idx="52">
                  <c:v>85.533333333333317</c:v>
                </c:pt>
                <c:pt idx="53">
                  <c:v>84.933333333333337</c:v>
                </c:pt>
                <c:pt idx="54">
                  <c:v>87.74166666666666</c:v>
                </c:pt>
                <c:pt idx="55">
                  <c:v>87.183333333333309</c:v>
                </c:pt>
                <c:pt idx="56">
                  <c:v>86.416666666666657</c:v>
                </c:pt>
                <c:pt idx="57">
                  <c:v>79.925000000000011</c:v>
                </c:pt>
                <c:pt idx="58">
                  <c:v>85.850000000000009</c:v>
                </c:pt>
                <c:pt idx="60">
                  <c:v>93.966666666666654</c:v>
                </c:pt>
                <c:pt idx="61">
                  <c:v>92.05</c:v>
                </c:pt>
                <c:pt idx="62">
                  <c:v>89.3</c:v>
                </c:pt>
                <c:pt idx="63">
                  <c:v>91.658333333333317</c:v>
                </c:pt>
                <c:pt idx="64">
                  <c:v>88.191666666666677</c:v>
                </c:pt>
                <c:pt idx="65">
                  <c:v>90.416666666666671</c:v>
                </c:pt>
                <c:pt idx="66">
                  <c:v>88.033333333333317</c:v>
                </c:pt>
                <c:pt idx="67">
                  <c:v>82.933333333333323</c:v>
                </c:pt>
                <c:pt idx="68">
                  <c:v>85.625</c:v>
                </c:pt>
                <c:pt idx="70">
                  <c:v>93.408333333333303</c:v>
                </c:pt>
                <c:pt idx="71">
                  <c:v>83.608333333333334</c:v>
                </c:pt>
                <c:pt idx="72">
                  <c:v>88.4</c:v>
                </c:pt>
                <c:pt idx="73">
                  <c:v>86.691666666666677</c:v>
                </c:pt>
                <c:pt idx="74">
                  <c:v>82.89166666666668</c:v>
                </c:pt>
                <c:pt idx="75">
                  <c:v>79.833333333333343</c:v>
                </c:pt>
                <c:pt idx="76">
                  <c:v>81.291666666666671</c:v>
                </c:pt>
                <c:pt idx="77">
                  <c:v>86.133333333333312</c:v>
                </c:pt>
                <c:pt idx="78">
                  <c:v>81.624999999999986</c:v>
                </c:pt>
                <c:pt idx="80">
                  <c:v>93.741666666666646</c:v>
                </c:pt>
                <c:pt idx="81">
                  <c:v>92.816666666666663</c:v>
                </c:pt>
                <c:pt idx="82">
                  <c:v>90.308333333333351</c:v>
                </c:pt>
                <c:pt idx="83">
                  <c:v>88.975000000000009</c:v>
                </c:pt>
                <c:pt idx="84">
                  <c:v>84.758333333333326</c:v>
                </c:pt>
                <c:pt idx="85">
                  <c:v>88.233333333333348</c:v>
                </c:pt>
                <c:pt idx="86">
                  <c:v>85.683333333333351</c:v>
                </c:pt>
                <c:pt idx="87">
                  <c:v>85.766666666666652</c:v>
                </c:pt>
                <c:pt idx="88">
                  <c:v>83.7</c:v>
                </c:pt>
                <c:pt idx="90">
                  <c:v>92.23333333333332</c:v>
                </c:pt>
                <c:pt idx="91">
                  <c:v>91.783333333333346</c:v>
                </c:pt>
                <c:pt idx="92">
                  <c:v>89.133333333333326</c:v>
                </c:pt>
                <c:pt idx="93">
                  <c:v>90.074999999999974</c:v>
                </c:pt>
                <c:pt idx="94">
                  <c:v>82.241666666666674</c:v>
                </c:pt>
                <c:pt idx="95">
                  <c:v>84.425000000000011</c:v>
                </c:pt>
                <c:pt idx="96">
                  <c:v>83.133333333333326</c:v>
                </c:pt>
                <c:pt idx="97">
                  <c:v>85.675000000000011</c:v>
                </c:pt>
                <c:pt idx="98">
                  <c:v>88.55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3-2F4C-A2D8-48C3A223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522464"/>
        <c:axId val="-87520416"/>
      </c:lineChart>
      <c:catAx>
        <c:axId val="-8752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20416"/>
        <c:crosses val="autoZero"/>
        <c:auto val="1"/>
        <c:lblAlgn val="ctr"/>
        <c:lblOffset val="100"/>
        <c:noMultiLvlLbl val="0"/>
      </c:catAx>
      <c:valAx>
        <c:axId val="-875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2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errBars>
            <c:errBarType val="both"/>
            <c:errValType val="cust"/>
            <c:noEndCap val="0"/>
            <c:pl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plus>
            <c:min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reg'!$E$379</c:f>
              <c:numCache>
                <c:formatCode>General</c:formatCode>
                <c:ptCount val="1"/>
                <c:pt idx="0">
                  <c:v>34.773879142300196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B-4F2F-85B4-719F15D5F017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CC-6449-952D-1361FB1F7CB1}"/>
              </c:ext>
            </c:extLst>
          </c:dPt>
          <c:errBars>
            <c:errBarType val="both"/>
            <c:errValType val="cust"/>
            <c:noEndCap val="0"/>
            <c:pl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plus>
            <c:min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reg'!$F$379</c:f>
              <c:numCache>
                <c:formatCode>General</c:formatCode>
                <c:ptCount val="1"/>
                <c:pt idx="0">
                  <c:v>34.649074074074065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B-4F2F-85B4-719F15D5F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5392528"/>
        <c:axId val="-585336944"/>
      </c:barChart>
      <c:catAx>
        <c:axId val="-585392528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336944"/>
        <c:crosses val="autoZero"/>
        <c:auto val="1"/>
        <c:lblAlgn val="ctr"/>
        <c:lblOffset val="100"/>
        <c:noMultiLvlLbl val="0"/>
      </c:catAx>
      <c:valAx>
        <c:axId val="-585336944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392528"/>
        <c:crosses val="autoZero"/>
        <c:crossBetween val="between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plus>
            <c:min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minus>
          </c:errBars>
          <c:val>
            <c:numRef>
              <c:f>'cond reg'!$E$382</c:f>
              <c:numCache>
                <c:formatCode>General</c:formatCode>
                <c:ptCount val="1"/>
                <c:pt idx="0">
                  <c:v>89.115984405458079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B-4F20-BD88-95CDABADA8F4}"/>
            </c:ext>
          </c:extLst>
        </c:ser>
        <c:ser>
          <c:idx val="1"/>
          <c:order val="1"/>
          <c:tx>
            <c:v>20d</c:v>
          </c:tx>
          <c:spPr>
            <a:solidFill>
              <a:srgbClr val="0432FF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plus>
            <c:min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minus>
          </c:errBars>
          <c:val>
            <c:numRef>
              <c:f>'cond reg'!$F$382</c:f>
              <c:numCache>
                <c:formatCode>General</c:formatCode>
                <c:ptCount val="1"/>
                <c:pt idx="0">
                  <c:v>89.625925925925955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B-4F20-BD88-95CDABAD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87502880"/>
        <c:axId val="-87500560"/>
      </c:barChart>
      <c:catAx>
        <c:axId val="-87502880"/>
        <c:scaling>
          <c:orientation val="minMax"/>
        </c:scaling>
        <c:delete val="0"/>
        <c:axPos val="b"/>
        <c:majorTickMark val="out"/>
        <c:minorTickMark val="none"/>
        <c:tickLblPos val="none"/>
        <c:crossAx val="-87500560"/>
        <c:crossesAt val="0"/>
        <c:auto val="1"/>
        <c:lblAlgn val="ctr"/>
        <c:lblOffset val="100"/>
        <c:noMultiLvlLbl val="0"/>
      </c:catAx>
      <c:valAx>
        <c:axId val="-87500560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87502880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3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plus>
            <c:min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minus>
          </c:errBars>
          <c:val>
            <c:numRef>
              <c:f>'cond reg'!$E$385</c:f>
              <c:numCache>
                <c:formatCode>General</c:formatCode>
                <c:ptCount val="1"/>
                <c:pt idx="0">
                  <c:v>11.999999999999998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F-46A0-9EF7-357C10AD2DF6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3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plus>
            <c:min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minus>
          </c:errBars>
          <c:val>
            <c:numRef>
              <c:f>'cond reg'!$F$385</c:f>
              <c:numCache>
                <c:formatCode>General</c:formatCode>
                <c:ptCount val="1"/>
                <c:pt idx="0">
                  <c:v>11.227777777777776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F-46A0-9EF7-357C10AD2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0309872"/>
        <c:axId val="-294511360"/>
      </c:barChart>
      <c:catAx>
        <c:axId val="-580309872"/>
        <c:scaling>
          <c:orientation val="minMax"/>
        </c:scaling>
        <c:delete val="0"/>
        <c:axPos val="b"/>
        <c:majorTickMark val="out"/>
        <c:minorTickMark val="none"/>
        <c:tickLblPos val="none"/>
        <c:crossAx val="-294511360"/>
        <c:crosses val="autoZero"/>
        <c:auto val="1"/>
        <c:lblAlgn val="ctr"/>
        <c:lblOffset val="100"/>
        <c:noMultiLvlLbl val="0"/>
      </c:catAx>
      <c:valAx>
        <c:axId val="-294511360"/>
        <c:scaling>
          <c:orientation val="minMax"/>
          <c:max val="2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58030987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errBars>
            <c:errBarType val="both"/>
            <c:errValType val="cust"/>
            <c:noEndCap val="0"/>
            <c:pl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plus>
            <c:min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reg'!$E$379</c:f>
              <c:numCache>
                <c:formatCode>General</c:formatCode>
                <c:ptCount val="1"/>
                <c:pt idx="0">
                  <c:v>34.773879142300196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B-4F2F-85B4-719F15D5F017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638-2B4C-B460-F102461E9374}"/>
              </c:ext>
            </c:extLst>
          </c:dPt>
          <c:errBars>
            <c:errBarType val="both"/>
            <c:errValType val="cust"/>
            <c:noEndCap val="0"/>
            <c:pl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plus>
            <c:min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reg'!$F$379</c:f>
              <c:numCache>
                <c:formatCode>General</c:formatCode>
                <c:ptCount val="1"/>
                <c:pt idx="0">
                  <c:v>34.649074074074065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B-4F2F-85B4-719F15D5F017}"/>
            </c:ext>
          </c:extLst>
        </c:ser>
        <c:ser>
          <c:idx val="2"/>
          <c:order val="2"/>
          <c:tx>
            <c:v>Reloc</c:v>
          </c:tx>
          <c:spPr>
            <a:gradFill rotWithShape="1">
              <a:gsLst>
                <a:gs pos="0">
                  <a:schemeClr val="accent1">
                    <a:tint val="65000"/>
                    <a:shade val="51000"/>
                    <a:satMod val="130000"/>
                  </a:schemeClr>
                </a:gs>
                <a:gs pos="80000">
                  <a:schemeClr val="accent1">
                    <a:tint val="65000"/>
                    <a:shade val="93000"/>
                    <a:satMod val="130000"/>
                  </a:schemeClr>
                </a:gs>
                <a:gs pos="100000">
                  <a:schemeClr val="accent1">
                    <a:tint val="65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errBars>
            <c:errBarType val="both"/>
            <c:errValType val="cust"/>
            <c:noEndCap val="0"/>
            <c:plus>
              <c:numRef>
                <c:f>'cond reg'!$G$380</c:f>
                <c:numCache>
                  <c:formatCode>General</c:formatCode>
                  <c:ptCount val="1"/>
                  <c:pt idx="0">
                    <c:v>5.2035278242321601</c:v>
                  </c:pt>
                </c:numCache>
              </c:numRef>
            </c:plus>
            <c:minus>
              <c:numRef>
                <c:f>'cond reg'!$G$380</c:f>
                <c:numCache>
                  <c:formatCode>General</c:formatCode>
                  <c:ptCount val="1"/>
                  <c:pt idx="0">
                    <c:v>5.2035278242321601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reg'!$G$379</c:f>
              <c:numCache>
                <c:formatCode>General</c:formatCode>
                <c:ptCount val="1"/>
                <c:pt idx="0">
                  <c:v>24.782407407407412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8-2B4C-B460-F102461E9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40677776"/>
        <c:axId val="-115579776"/>
      </c:barChart>
      <c:catAx>
        <c:axId val="-240677776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579776"/>
        <c:crosses val="autoZero"/>
        <c:auto val="1"/>
        <c:lblAlgn val="ctr"/>
        <c:lblOffset val="100"/>
        <c:noMultiLvlLbl val="0"/>
      </c:catAx>
      <c:valAx>
        <c:axId val="-115579776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0677776"/>
        <c:crosses val="autoZero"/>
        <c:crossBetween val="between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plus>
            <c:min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minus>
          </c:errBars>
          <c:val>
            <c:numRef>
              <c:f>'cond reg'!$E$382</c:f>
              <c:numCache>
                <c:formatCode>General</c:formatCode>
                <c:ptCount val="1"/>
                <c:pt idx="0">
                  <c:v>89.115984405458079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B-4F20-BD88-95CDABADA8F4}"/>
            </c:ext>
          </c:extLst>
        </c:ser>
        <c:ser>
          <c:idx val="1"/>
          <c:order val="1"/>
          <c:tx>
            <c:v>20d</c:v>
          </c:tx>
          <c:spPr>
            <a:solidFill>
              <a:srgbClr val="0432FF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plus>
            <c:min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minus>
          </c:errBars>
          <c:val>
            <c:numRef>
              <c:f>'cond reg'!$F$382</c:f>
              <c:numCache>
                <c:formatCode>General</c:formatCode>
                <c:ptCount val="1"/>
                <c:pt idx="0">
                  <c:v>89.625925925925955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B-4F20-BD88-95CDABADA8F4}"/>
            </c:ext>
          </c:extLst>
        </c:ser>
        <c:ser>
          <c:idx val="2"/>
          <c:order val="2"/>
          <c:tx>
            <c:v>Reloc</c:v>
          </c:tx>
          <c:invertIfNegative val="0"/>
          <c:errBars>
            <c:errBarType val="both"/>
            <c:errValType val="cust"/>
            <c:noEndCap val="0"/>
            <c:plus>
              <c:numRef>
                <c:f>'cond reg'!$G$383</c:f>
                <c:numCache>
                  <c:formatCode>General</c:formatCode>
                  <c:ptCount val="1"/>
                  <c:pt idx="0">
                    <c:v>8.7163014416938154</c:v>
                  </c:pt>
                </c:numCache>
              </c:numRef>
            </c:plus>
            <c:minus>
              <c:numRef>
                <c:f>'cond reg'!$G$383</c:f>
                <c:numCache>
                  <c:formatCode>General</c:formatCode>
                  <c:ptCount val="1"/>
                  <c:pt idx="0">
                    <c:v>8.7163014416938154</c:v>
                  </c:pt>
                </c:numCache>
              </c:numRef>
            </c:minus>
          </c:errBars>
          <c:val>
            <c:numRef>
              <c:f>'cond reg'!$G$382</c:f>
              <c:numCache>
                <c:formatCode>General</c:formatCode>
                <c:ptCount val="1"/>
                <c:pt idx="0">
                  <c:v>71.9375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DF4C-8EBD-8AC652C3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87470720"/>
        <c:axId val="-87467888"/>
      </c:barChart>
      <c:catAx>
        <c:axId val="-87470720"/>
        <c:scaling>
          <c:orientation val="minMax"/>
        </c:scaling>
        <c:delete val="0"/>
        <c:axPos val="b"/>
        <c:majorTickMark val="out"/>
        <c:minorTickMark val="none"/>
        <c:tickLblPos val="none"/>
        <c:crossAx val="-87467888"/>
        <c:crossesAt val="0"/>
        <c:auto val="1"/>
        <c:lblAlgn val="ctr"/>
        <c:lblOffset val="100"/>
        <c:noMultiLvlLbl val="0"/>
      </c:catAx>
      <c:valAx>
        <c:axId val="-87467888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87470720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3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plus>
            <c:min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minus>
          </c:errBars>
          <c:val>
            <c:numRef>
              <c:f>'cond reg'!$E$385</c:f>
              <c:numCache>
                <c:formatCode>General</c:formatCode>
                <c:ptCount val="1"/>
                <c:pt idx="0">
                  <c:v>11.999999999999998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F-46A0-9EF7-357C10AD2DF6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3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plus>
            <c:min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minus>
          </c:errBars>
          <c:val>
            <c:numRef>
              <c:f>'cond reg'!$F$385</c:f>
              <c:numCache>
                <c:formatCode>General</c:formatCode>
                <c:ptCount val="1"/>
                <c:pt idx="0">
                  <c:v>11.227777777777776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F-46A0-9EF7-357C10AD2DF6}"/>
            </c:ext>
          </c:extLst>
        </c:ser>
        <c:ser>
          <c:idx val="2"/>
          <c:order val="2"/>
          <c:tx>
            <c:v>Reloc</c:v>
          </c:tx>
          <c:invertIfNegative val="0"/>
          <c:errBars>
            <c:errBarType val="both"/>
            <c:errValType val="cust"/>
            <c:noEndCap val="0"/>
            <c:plus>
              <c:numRef>
                <c:f>'cond reg'!$G$386</c:f>
                <c:numCache>
                  <c:formatCode>General</c:formatCode>
                  <c:ptCount val="1"/>
                  <c:pt idx="0">
                    <c:v>3.0130460504375987</c:v>
                  </c:pt>
                </c:numCache>
              </c:numRef>
            </c:plus>
            <c:minus>
              <c:numRef>
                <c:f>'cond reg'!$G$386</c:f>
                <c:numCache>
                  <c:formatCode>General</c:formatCode>
                  <c:ptCount val="1"/>
                  <c:pt idx="0">
                    <c:v>3.0130460504375987</c:v>
                  </c:pt>
                </c:numCache>
              </c:numRef>
            </c:minus>
          </c:errBars>
          <c:val>
            <c:numRef>
              <c:f>'cond reg'!$G$385</c:f>
              <c:numCache>
                <c:formatCode>General</c:formatCode>
                <c:ptCount val="1"/>
                <c:pt idx="0">
                  <c:v>15.361111111111111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4-664C-B713-83C833598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6079152"/>
        <c:axId val="-586126128"/>
      </c:barChart>
      <c:catAx>
        <c:axId val="-586079152"/>
        <c:scaling>
          <c:orientation val="minMax"/>
        </c:scaling>
        <c:delete val="0"/>
        <c:axPos val="b"/>
        <c:majorTickMark val="out"/>
        <c:minorTickMark val="none"/>
        <c:tickLblPos val="none"/>
        <c:crossAx val="-586126128"/>
        <c:crosses val="autoZero"/>
        <c:auto val="1"/>
        <c:lblAlgn val="ctr"/>
        <c:lblOffset val="100"/>
        <c:noMultiLvlLbl val="0"/>
      </c:catAx>
      <c:valAx>
        <c:axId val="-586126128"/>
        <c:scaling>
          <c:orientation val="minMax"/>
          <c:max val="2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58607915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plus>
            <c:min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minus>
          </c:errBars>
          <c:val>
            <c:numRef>
              <c:f>'cond reg'!$E$382</c:f>
              <c:numCache>
                <c:formatCode>General</c:formatCode>
                <c:ptCount val="1"/>
                <c:pt idx="0">
                  <c:v>89.115984405458079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B-4F20-BD88-95CDABADA8F4}"/>
            </c:ext>
          </c:extLst>
        </c:ser>
        <c:ser>
          <c:idx val="1"/>
          <c:order val="1"/>
          <c:tx>
            <c:v>20d</c:v>
          </c:tx>
          <c:spPr>
            <a:solidFill>
              <a:srgbClr val="0432FF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plus>
            <c:min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minus>
          </c:errBars>
          <c:val>
            <c:numRef>
              <c:f>'cond reg'!$F$382</c:f>
              <c:numCache>
                <c:formatCode>General</c:formatCode>
                <c:ptCount val="1"/>
                <c:pt idx="0">
                  <c:v>89.625925925925955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B-4F20-BD88-95CDABADA8F4}"/>
            </c:ext>
          </c:extLst>
        </c:ser>
        <c:ser>
          <c:idx val="2"/>
          <c:order val="2"/>
          <c:tx>
            <c:v>Reloc</c:v>
          </c:tx>
          <c:invertIfNegative val="0"/>
          <c:errBars>
            <c:errBarType val="both"/>
            <c:errValType val="cust"/>
            <c:noEndCap val="0"/>
            <c:plus>
              <c:numRef>
                <c:f>'cond reg'!$H$383</c:f>
                <c:numCache>
                  <c:formatCode>General</c:formatCode>
                  <c:ptCount val="1"/>
                  <c:pt idx="0">
                    <c:v>4.0645145984355935</c:v>
                  </c:pt>
                </c:numCache>
              </c:numRef>
            </c:plus>
            <c:minus>
              <c:numRef>
                <c:f>'cond reg'!$H$383</c:f>
                <c:numCache>
                  <c:formatCode>General</c:formatCode>
                  <c:ptCount val="1"/>
                  <c:pt idx="0">
                    <c:v>4.0645145984355935</c:v>
                  </c:pt>
                </c:numCache>
              </c:numRef>
            </c:minus>
          </c:errBars>
          <c:val>
            <c:numRef>
              <c:f>'cond reg'!$H$382</c:f>
              <c:numCache>
                <c:formatCode>General</c:formatCode>
                <c:ptCount val="1"/>
                <c:pt idx="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8-754B-8F13-B24CE882D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337814384"/>
        <c:axId val="-337708560"/>
      </c:barChart>
      <c:catAx>
        <c:axId val="-337814384"/>
        <c:scaling>
          <c:orientation val="minMax"/>
        </c:scaling>
        <c:delete val="0"/>
        <c:axPos val="b"/>
        <c:majorTickMark val="out"/>
        <c:minorTickMark val="none"/>
        <c:tickLblPos val="none"/>
        <c:crossAx val="-337708560"/>
        <c:crossesAt val="0"/>
        <c:auto val="1"/>
        <c:lblAlgn val="ctr"/>
        <c:lblOffset val="100"/>
        <c:noMultiLvlLbl val="0"/>
      </c:catAx>
      <c:valAx>
        <c:axId val="-337708560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337814384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errBars>
            <c:errBarType val="both"/>
            <c:errValType val="cust"/>
            <c:noEndCap val="0"/>
            <c:pl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plus>
            <c:minus>
              <c:numRef>
                <c:f>'cond reg'!$E$380:$F$380</c:f>
                <c:numCache>
                  <c:formatCode>General</c:formatCode>
                  <c:ptCount val="2"/>
                  <c:pt idx="0">
                    <c:v>3.0342861832898174</c:v>
                  </c:pt>
                  <c:pt idx="1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reg'!$E$379</c:f>
              <c:numCache>
                <c:formatCode>General</c:formatCode>
                <c:ptCount val="1"/>
                <c:pt idx="0">
                  <c:v>34.773879142300196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B-4F2F-85B4-719F15D5F017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E6-9942-A67E-FDEF82EF5E9D}"/>
              </c:ext>
            </c:extLst>
          </c:dPt>
          <c:errBars>
            <c:errBarType val="both"/>
            <c:errValType val="cust"/>
            <c:noEndCap val="0"/>
            <c:pl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plus>
            <c:minus>
              <c:numRef>
                <c:f>'cond reg'!$F$380</c:f>
                <c:numCache>
                  <c:formatCode>General</c:formatCode>
                  <c:ptCount val="1"/>
                  <c:pt idx="0">
                    <c:v>2.6856088959017619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reg'!$F$379</c:f>
              <c:numCache>
                <c:formatCode>General</c:formatCode>
                <c:ptCount val="1"/>
                <c:pt idx="0">
                  <c:v>34.649074074074065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B-4F2F-85B4-719F15D5F017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1">
                    <a:tint val="65000"/>
                    <a:shade val="51000"/>
                    <a:satMod val="130000"/>
                  </a:schemeClr>
                </a:gs>
                <a:gs pos="80000">
                  <a:schemeClr val="accent1">
                    <a:tint val="65000"/>
                    <a:shade val="93000"/>
                    <a:satMod val="130000"/>
                  </a:schemeClr>
                </a:gs>
                <a:gs pos="100000">
                  <a:schemeClr val="accent1">
                    <a:tint val="65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errBars>
            <c:errBarType val="both"/>
            <c:errValType val="cust"/>
            <c:noEndCap val="0"/>
            <c:plus>
              <c:numRef>
                <c:f>'cond reg'!$I$380</c:f>
                <c:numCache>
                  <c:formatCode>General</c:formatCode>
                  <c:ptCount val="1"/>
                  <c:pt idx="0">
                    <c:v>1.8122841925258746</c:v>
                  </c:pt>
                </c:numCache>
              </c:numRef>
            </c:plus>
            <c:minus>
              <c:numRef>
                <c:f>'cond reg'!$I$380</c:f>
                <c:numCache>
                  <c:formatCode>General</c:formatCode>
                  <c:ptCount val="1"/>
                  <c:pt idx="0">
                    <c:v>1.8122841925258746</c:v>
                  </c:pt>
                </c:numCache>
              </c:numRef>
            </c:minus>
            <c:spPr>
              <a:solidFill>
                <a:schemeClr val="tx1"/>
              </a:solidFill>
              <a:ln w="9525" cap="flat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errBars>
          <c:val>
            <c:numRef>
              <c:f>'cond reg'!$I$379</c:f>
              <c:numCache>
                <c:formatCode>General</c:formatCode>
                <c:ptCount val="1"/>
                <c:pt idx="0">
                  <c:v>5.5349794238683128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6-9942-A67E-FDEF82EF5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338265920"/>
        <c:axId val="-585353920"/>
      </c:barChart>
      <c:catAx>
        <c:axId val="-338265920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353920"/>
        <c:crosses val="autoZero"/>
        <c:auto val="1"/>
        <c:lblAlgn val="ctr"/>
        <c:lblOffset val="100"/>
        <c:noMultiLvlLbl val="0"/>
      </c:catAx>
      <c:valAx>
        <c:axId val="-585353920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8265920"/>
        <c:crosses val="autoZero"/>
        <c:crossBetween val="between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plus>
            <c:minus>
              <c:numRef>
                <c:f>'cond reg'!$E$383</c:f>
                <c:numCache>
                  <c:formatCode>General</c:formatCode>
                  <c:ptCount val="1"/>
                  <c:pt idx="0">
                    <c:v>1.2394980444875696</c:v>
                  </c:pt>
                </c:numCache>
              </c:numRef>
            </c:minus>
          </c:errBars>
          <c:val>
            <c:numRef>
              <c:f>'cond reg'!$E$382</c:f>
              <c:numCache>
                <c:formatCode>General</c:formatCode>
                <c:ptCount val="1"/>
                <c:pt idx="0">
                  <c:v>89.115984405458079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B-4F20-BD88-95CDABADA8F4}"/>
            </c:ext>
          </c:extLst>
        </c:ser>
        <c:ser>
          <c:idx val="1"/>
          <c:order val="1"/>
          <c:tx>
            <c:v>20d</c:v>
          </c:tx>
          <c:spPr>
            <a:solidFill>
              <a:srgbClr val="0432FF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plus>
            <c:minus>
              <c:numRef>
                <c:f>'cond reg'!$F$383</c:f>
                <c:numCache>
                  <c:formatCode>General</c:formatCode>
                  <c:ptCount val="1"/>
                  <c:pt idx="0">
                    <c:v>1.0721794535227922</c:v>
                  </c:pt>
                </c:numCache>
              </c:numRef>
            </c:minus>
          </c:errBars>
          <c:val>
            <c:numRef>
              <c:f>'cond reg'!$F$382</c:f>
              <c:numCache>
                <c:formatCode>General</c:formatCode>
                <c:ptCount val="1"/>
                <c:pt idx="0">
                  <c:v>89.625925925925955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B-4F20-BD88-95CDABADA8F4}"/>
            </c:ext>
          </c:extLst>
        </c:ser>
        <c:ser>
          <c:idx val="2"/>
          <c:order val="2"/>
          <c:invertIfNegative val="0"/>
          <c:errBars>
            <c:errBarType val="both"/>
            <c:errValType val="cust"/>
            <c:noEndCap val="0"/>
            <c:plus>
              <c:numRef>
                <c:f>'cond reg'!$I$383</c:f>
                <c:numCache>
                  <c:formatCode>General</c:formatCode>
                  <c:ptCount val="1"/>
                  <c:pt idx="0">
                    <c:v>3.5967925708766697</c:v>
                  </c:pt>
                </c:numCache>
              </c:numRef>
            </c:plus>
            <c:minus>
              <c:numRef>
                <c:f>'cond reg'!$I$383</c:f>
                <c:numCache>
                  <c:formatCode>General</c:formatCode>
                  <c:ptCount val="1"/>
                  <c:pt idx="0">
                    <c:v>3.5967925708766697</c:v>
                  </c:pt>
                </c:numCache>
              </c:numRef>
            </c:minus>
          </c:errBars>
          <c:val>
            <c:numRef>
              <c:f>'cond reg'!$I$382</c:f>
              <c:numCache>
                <c:formatCode>General</c:formatCode>
                <c:ptCount val="1"/>
                <c:pt idx="0">
                  <c:v>81.55144032921811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2-864F-BA07-3F4C33037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009504"/>
        <c:axId val="-337396384"/>
      </c:barChart>
      <c:catAx>
        <c:axId val="-143009504"/>
        <c:scaling>
          <c:orientation val="minMax"/>
        </c:scaling>
        <c:delete val="0"/>
        <c:axPos val="b"/>
        <c:majorTickMark val="out"/>
        <c:minorTickMark val="none"/>
        <c:tickLblPos val="none"/>
        <c:crossAx val="-337396384"/>
        <c:crossesAt val="0"/>
        <c:auto val="1"/>
        <c:lblAlgn val="ctr"/>
        <c:lblOffset val="100"/>
        <c:noMultiLvlLbl val="0"/>
      </c:catAx>
      <c:valAx>
        <c:axId val="-337396384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43009504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3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plus>
            <c:minus>
              <c:numRef>
                <c:f>'cond reg'!$E$386</c:f>
                <c:numCache>
                  <c:formatCode>General</c:formatCode>
                  <c:ptCount val="1"/>
                  <c:pt idx="0">
                    <c:v>1.581646885378631</c:v>
                  </c:pt>
                </c:numCache>
              </c:numRef>
            </c:minus>
          </c:errBars>
          <c:val>
            <c:numRef>
              <c:f>'cond reg'!$E$385</c:f>
              <c:numCache>
                <c:formatCode>General</c:formatCode>
                <c:ptCount val="1"/>
                <c:pt idx="0">
                  <c:v>11.999999999999998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F-46A0-9EF7-357C10AD2DF6}"/>
            </c:ext>
          </c:extLst>
        </c:ser>
        <c:ser>
          <c:idx val="1"/>
          <c:order val="1"/>
          <c:tx>
            <c:v>20d</c:v>
          </c:tx>
          <c:spPr>
            <a:solidFill>
              <a:schemeClr val="accent3">
                <a:lumMod val="5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plus>
            <c:minus>
              <c:numRef>
                <c:f>'cond reg'!$F$386</c:f>
                <c:numCache>
                  <c:formatCode>General</c:formatCode>
                  <c:ptCount val="1"/>
                  <c:pt idx="0">
                    <c:v>0.90086264099605518</c:v>
                  </c:pt>
                </c:numCache>
              </c:numRef>
            </c:minus>
          </c:errBars>
          <c:val>
            <c:numRef>
              <c:f>'cond reg'!$F$385</c:f>
              <c:numCache>
                <c:formatCode>General</c:formatCode>
                <c:ptCount val="1"/>
                <c:pt idx="0">
                  <c:v>11.227777777777776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F-46A0-9EF7-357C10AD2DF6}"/>
            </c:ext>
          </c:extLst>
        </c:ser>
        <c:ser>
          <c:idx val="2"/>
          <c:order val="2"/>
          <c:invertIfNegative val="0"/>
          <c:errBars>
            <c:errBarType val="both"/>
            <c:errValType val="cust"/>
            <c:noEndCap val="0"/>
            <c:plus>
              <c:numRef>
                <c:f>'cond reg'!$I$386</c:f>
                <c:numCache>
                  <c:formatCode>General</c:formatCode>
                  <c:ptCount val="1"/>
                  <c:pt idx="0">
                    <c:v>2.4746851220477644</c:v>
                  </c:pt>
                </c:numCache>
              </c:numRef>
            </c:plus>
            <c:minus>
              <c:numRef>
                <c:f>'cond reg'!$I$386</c:f>
                <c:numCache>
                  <c:formatCode>General</c:formatCode>
                  <c:ptCount val="1"/>
                  <c:pt idx="0">
                    <c:v>2.4746851220477644</c:v>
                  </c:pt>
                </c:numCache>
              </c:numRef>
            </c:minus>
          </c:errBars>
          <c:val>
            <c:numRef>
              <c:f>'cond reg'!$I$385</c:f>
              <c:numCache>
                <c:formatCode>General</c:formatCode>
                <c:ptCount val="1"/>
                <c:pt idx="0">
                  <c:v>17.580246913580247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DC4B-B4C9-BE6ACAA9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87429680"/>
        <c:axId val="-87426848"/>
      </c:barChart>
      <c:catAx>
        <c:axId val="-87429680"/>
        <c:scaling>
          <c:orientation val="minMax"/>
        </c:scaling>
        <c:delete val="0"/>
        <c:axPos val="b"/>
        <c:majorTickMark val="out"/>
        <c:minorTickMark val="none"/>
        <c:tickLblPos val="none"/>
        <c:crossAx val="-87426848"/>
        <c:crosses val="autoZero"/>
        <c:auto val="1"/>
        <c:lblAlgn val="ctr"/>
        <c:lblOffset val="100"/>
        <c:noMultiLvlLbl val="0"/>
      </c:catAx>
      <c:valAx>
        <c:axId val="-87426848"/>
        <c:scaling>
          <c:orientation val="minMax"/>
          <c:max val="2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8742968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'cond-reg ave'!$B$2:$CB$2</c:f>
              <c:numCache>
                <c:formatCode>General</c:formatCode>
                <c:ptCount val="79"/>
                <c:pt idx="0">
                  <c:v>1.6052631578947367</c:v>
                </c:pt>
                <c:pt idx="1">
                  <c:v>17.096491228070175</c:v>
                </c:pt>
                <c:pt idx="2">
                  <c:v>35.903508771929829</c:v>
                </c:pt>
                <c:pt idx="3">
                  <c:v>33.929824561403507</c:v>
                </c:pt>
                <c:pt idx="4">
                  <c:v>35.18421052631578</c:v>
                </c:pt>
                <c:pt idx="5">
                  <c:v>29.473684210526319</c:v>
                </c:pt>
                <c:pt idx="6">
                  <c:v>33.377192982456144</c:v>
                </c:pt>
                <c:pt idx="7">
                  <c:v>33.605263157894733</c:v>
                </c:pt>
                <c:pt idx="8">
                  <c:v>37.105263157894733</c:v>
                </c:pt>
                <c:pt idx="10">
                  <c:v>28.894736842105257</c:v>
                </c:pt>
                <c:pt idx="11">
                  <c:v>47.122807017543856</c:v>
                </c:pt>
                <c:pt idx="12">
                  <c:v>48.131578947368411</c:v>
                </c:pt>
                <c:pt idx="13">
                  <c:v>44.078947368421048</c:v>
                </c:pt>
                <c:pt idx="14">
                  <c:v>42.508771929824555</c:v>
                </c:pt>
                <c:pt idx="15">
                  <c:v>35.657894736842103</c:v>
                </c:pt>
                <c:pt idx="16">
                  <c:v>38.254385964912281</c:v>
                </c:pt>
                <c:pt idx="17">
                  <c:v>31.815789473684209</c:v>
                </c:pt>
                <c:pt idx="18">
                  <c:v>33.815789473684205</c:v>
                </c:pt>
                <c:pt idx="20">
                  <c:v>35.94736842105263</c:v>
                </c:pt>
                <c:pt idx="21">
                  <c:v>33.885964912280699</c:v>
                </c:pt>
                <c:pt idx="22">
                  <c:v>31.58771929824562</c:v>
                </c:pt>
                <c:pt idx="23">
                  <c:v>26.385964912280702</c:v>
                </c:pt>
                <c:pt idx="24">
                  <c:v>28.078947368421048</c:v>
                </c:pt>
                <c:pt idx="25">
                  <c:v>26.789473684210524</c:v>
                </c:pt>
                <c:pt idx="26">
                  <c:v>21.710526315789469</c:v>
                </c:pt>
                <c:pt idx="27">
                  <c:v>25.98245614035088</c:v>
                </c:pt>
                <c:pt idx="28">
                  <c:v>24.78947368421052</c:v>
                </c:pt>
                <c:pt idx="30">
                  <c:v>31.324561403508778</c:v>
                </c:pt>
                <c:pt idx="31">
                  <c:v>32.061403508771924</c:v>
                </c:pt>
                <c:pt idx="32">
                  <c:v>32.491228070175445</c:v>
                </c:pt>
                <c:pt idx="33">
                  <c:v>28.833333333333332</c:v>
                </c:pt>
                <c:pt idx="34">
                  <c:v>30.973684210526315</c:v>
                </c:pt>
                <c:pt idx="35">
                  <c:v>33.192982456140349</c:v>
                </c:pt>
                <c:pt idx="36">
                  <c:v>28.736842105263154</c:v>
                </c:pt>
                <c:pt idx="37">
                  <c:v>24.412280701754387</c:v>
                </c:pt>
                <c:pt idx="38">
                  <c:v>28.280701754385955</c:v>
                </c:pt>
                <c:pt idx="40">
                  <c:v>36.859649122807006</c:v>
                </c:pt>
                <c:pt idx="41">
                  <c:v>38.412280701754383</c:v>
                </c:pt>
                <c:pt idx="42">
                  <c:v>31.684210526315788</c:v>
                </c:pt>
                <c:pt idx="43">
                  <c:v>30.666666666666671</c:v>
                </c:pt>
                <c:pt idx="44">
                  <c:v>30.289473684210517</c:v>
                </c:pt>
                <c:pt idx="45">
                  <c:v>27.929824561403503</c:v>
                </c:pt>
                <c:pt idx="46">
                  <c:v>26.473684210526315</c:v>
                </c:pt>
                <c:pt idx="47">
                  <c:v>28.280701754385966</c:v>
                </c:pt>
                <c:pt idx="48">
                  <c:v>24.649122807017541</c:v>
                </c:pt>
                <c:pt idx="50">
                  <c:v>34.815789473684212</c:v>
                </c:pt>
                <c:pt idx="51">
                  <c:v>34.938596491228076</c:v>
                </c:pt>
                <c:pt idx="52">
                  <c:v>28.824561403508774</c:v>
                </c:pt>
                <c:pt idx="53">
                  <c:v>29.254385964912284</c:v>
                </c:pt>
                <c:pt idx="54">
                  <c:v>29.561403508771928</c:v>
                </c:pt>
                <c:pt idx="55">
                  <c:v>24.824561403508774</c:v>
                </c:pt>
                <c:pt idx="56">
                  <c:v>27.938596491228058</c:v>
                </c:pt>
                <c:pt idx="57">
                  <c:v>27.271929824561408</c:v>
                </c:pt>
                <c:pt idx="58">
                  <c:v>30.903508771929829</c:v>
                </c:pt>
                <c:pt idx="60">
                  <c:v>33.394736842105267</c:v>
                </c:pt>
                <c:pt idx="61">
                  <c:v>39.543859649122801</c:v>
                </c:pt>
                <c:pt idx="62">
                  <c:v>36.070175438596493</c:v>
                </c:pt>
                <c:pt idx="63">
                  <c:v>31.82456140350877</c:v>
                </c:pt>
                <c:pt idx="64">
                  <c:v>31.447368421052641</c:v>
                </c:pt>
                <c:pt idx="65">
                  <c:v>29.745614035087719</c:v>
                </c:pt>
                <c:pt idx="66">
                  <c:v>27.929824561403503</c:v>
                </c:pt>
                <c:pt idx="67">
                  <c:v>31.114035087719305</c:v>
                </c:pt>
                <c:pt idx="68">
                  <c:v>27.710526315789462</c:v>
                </c:pt>
                <c:pt idx="70">
                  <c:v>38.73684210526315</c:v>
                </c:pt>
                <c:pt idx="71">
                  <c:v>44.043859649122808</c:v>
                </c:pt>
                <c:pt idx="72">
                  <c:v>35.473684210526315</c:v>
                </c:pt>
                <c:pt idx="73">
                  <c:v>35.403508771929829</c:v>
                </c:pt>
                <c:pt idx="74">
                  <c:v>35.324561403508767</c:v>
                </c:pt>
                <c:pt idx="75">
                  <c:v>32.5</c:v>
                </c:pt>
                <c:pt idx="76">
                  <c:v>31.587719298245613</c:v>
                </c:pt>
                <c:pt idx="77">
                  <c:v>29.333333333333332</c:v>
                </c:pt>
                <c:pt idx="78">
                  <c:v>30.561403508771928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B-4054-B1D4-5A28DF7E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85763216"/>
        <c:axId val="-585761168"/>
      </c:lineChart>
      <c:catAx>
        <c:axId val="-58576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761168"/>
        <c:crosses val="autoZero"/>
        <c:auto val="1"/>
        <c:lblAlgn val="ctr"/>
        <c:lblOffset val="100"/>
        <c:noMultiLvlLbl val="0"/>
      </c:catAx>
      <c:valAx>
        <c:axId val="-5857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76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'cond-reg ave'!$B$6:$CB$6</c:f>
              <c:numCache>
                <c:formatCode>General</c:formatCode>
                <c:ptCount val="79"/>
                <c:pt idx="0">
                  <c:v>20.771929824561404</c:v>
                </c:pt>
                <c:pt idx="1">
                  <c:v>19.798245614035086</c:v>
                </c:pt>
                <c:pt idx="2">
                  <c:v>47.535087719298261</c:v>
                </c:pt>
                <c:pt idx="3">
                  <c:v>59.561403508771924</c:v>
                </c:pt>
                <c:pt idx="4">
                  <c:v>47.5</c:v>
                </c:pt>
                <c:pt idx="5">
                  <c:v>54.122807017543863</c:v>
                </c:pt>
                <c:pt idx="6">
                  <c:v>58.228070175438582</c:v>
                </c:pt>
                <c:pt idx="7">
                  <c:v>65.403508771929836</c:v>
                </c:pt>
                <c:pt idx="8">
                  <c:v>65.21052631578948</c:v>
                </c:pt>
                <c:pt idx="10">
                  <c:v>33.429824561403521</c:v>
                </c:pt>
                <c:pt idx="11">
                  <c:v>64.412280701754383</c:v>
                </c:pt>
                <c:pt idx="12">
                  <c:v>83.631578947368411</c:v>
                </c:pt>
                <c:pt idx="13">
                  <c:v>81.280701754385959</c:v>
                </c:pt>
                <c:pt idx="14">
                  <c:v>79.868421052631575</c:v>
                </c:pt>
                <c:pt idx="15">
                  <c:v>75.807017543859644</c:v>
                </c:pt>
                <c:pt idx="16">
                  <c:v>75.649122807017548</c:v>
                </c:pt>
                <c:pt idx="17">
                  <c:v>74.508771929824576</c:v>
                </c:pt>
                <c:pt idx="18">
                  <c:v>84.122807017543863</c:v>
                </c:pt>
                <c:pt idx="20">
                  <c:v>69.526315789473657</c:v>
                </c:pt>
                <c:pt idx="21">
                  <c:v>74.070175438596493</c:v>
                </c:pt>
                <c:pt idx="22">
                  <c:v>73.298245614035082</c:v>
                </c:pt>
                <c:pt idx="23">
                  <c:v>70.184210526315795</c:v>
                </c:pt>
                <c:pt idx="24">
                  <c:v>74.491228070175453</c:v>
                </c:pt>
                <c:pt idx="25">
                  <c:v>73.219298245614027</c:v>
                </c:pt>
                <c:pt idx="26">
                  <c:v>64.789473684210506</c:v>
                </c:pt>
                <c:pt idx="27">
                  <c:v>74.499999999999972</c:v>
                </c:pt>
                <c:pt idx="28">
                  <c:v>79.245614035087726</c:v>
                </c:pt>
                <c:pt idx="30">
                  <c:v>78.649122807017534</c:v>
                </c:pt>
                <c:pt idx="31">
                  <c:v>80.131578947368425</c:v>
                </c:pt>
                <c:pt idx="32">
                  <c:v>86.78947368421052</c:v>
                </c:pt>
                <c:pt idx="33">
                  <c:v>83.912280701754398</c:v>
                </c:pt>
                <c:pt idx="34">
                  <c:v>85.096491228070178</c:v>
                </c:pt>
                <c:pt idx="35">
                  <c:v>86.771929824561397</c:v>
                </c:pt>
                <c:pt idx="36">
                  <c:v>81.657894736842124</c:v>
                </c:pt>
                <c:pt idx="37">
                  <c:v>77.307017543859644</c:v>
                </c:pt>
                <c:pt idx="38">
                  <c:v>84.728070175438603</c:v>
                </c:pt>
                <c:pt idx="40">
                  <c:v>92.5</c:v>
                </c:pt>
                <c:pt idx="41">
                  <c:v>92.096491228070164</c:v>
                </c:pt>
                <c:pt idx="42">
                  <c:v>85.008771929824562</c:v>
                </c:pt>
                <c:pt idx="43">
                  <c:v>83.745614035087712</c:v>
                </c:pt>
                <c:pt idx="44">
                  <c:v>86.324561403508795</c:v>
                </c:pt>
                <c:pt idx="45">
                  <c:v>83.34210526315789</c:v>
                </c:pt>
                <c:pt idx="46">
                  <c:v>85.447368421052644</c:v>
                </c:pt>
                <c:pt idx="47">
                  <c:v>86.991228070175438</c:v>
                </c:pt>
                <c:pt idx="48">
                  <c:v>78.50877192982459</c:v>
                </c:pt>
                <c:pt idx="50">
                  <c:v>90.736842105263165</c:v>
                </c:pt>
                <c:pt idx="51">
                  <c:v>90.877192982456151</c:v>
                </c:pt>
                <c:pt idx="52">
                  <c:v>83.517543859649138</c:v>
                </c:pt>
                <c:pt idx="53">
                  <c:v>82.166666666666686</c:v>
                </c:pt>
                <c:pt idx="54">
                  <c:v>85.868421052631589</c:v>
                </c:pt>
                <c:pt idx="55">
                  <c:v>84.824561403508767</c:v>
                </c:pt>
                <c:pt idx="56">
                  <c:v>74.964912280701753</c:v>
                </c:pt>
                <c:pt idx="57">
                  <c:v>86.877192982456137</c:v>
                </c:pt>
                <c:pt idx="58">
                  <c:v>86.675438596491205</c:v>
                </c:pt>
                <c:pt idx="60">
                  <c:v>90.517543859649123</c:v>
                </c:pt>
                <c:pt idx="61">
                  <c:v>87.508771929824576</c:v>
                </c:pt>
                <c:pt idx="62">
                  <c:v>88.035087719298247</c:v>
                </c:pt>
                <c:pt idx="63">
                  <c:v>87.114035087719287</c:v>
                </c:pt>
                <c:pt idx="64">
                  <c:v>88.166666666666657</c:v>
                </c:pt>
                <c:pt idx="65">
                  <c:v>78.868421052631589</c:v>
                </c:pt>
                <c:pt idx="66">
                  <c:v>82.561403508771917</c:v>
                </c:pt>
                <c:pt idx="67">
                  <c:v>84.175438596491219</c:v>
                </c:pt>
                <c:pt idx="68">
                  <c:v>89.535087719298247</c:v>
                </c:pt>
                <c:pt idx="70">
                  <c:v>93.868421052631561</c:v>
                </c:pt>
                <c:pt idx="71">
                  <c:v>90.622807017543863</c:v>
                </c:pt>
                <c:pt idx="72">
                  <c:v>90.10526315789474</c:v>
                </c:pt>
                <c:pt idx="73">
                  <c:v>86.903508771929822</c:v>
                </c:pt>
                <c:pt idx="74">
                  <c:v>89.192982456140328</c:v>
                </c:pt>
                <c:pt idx="75">
                  <c:v>90.657894736842124</c:v>
                </c:pt>
                <c:pt idx="76">
                  <c:v>87.973684210526315</c:v>
                </c:pt>
                <c:pt idx="77">
                  <c:v>86.710526315789465</c:v>
                </c:pt>
                <c:pt idx="78">
                  <c:v>86.008771929824562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9-42F6-8485-6F8D83D85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409312"/>
        <c:axId val="-87407264"/>
      </c:lineChart>
      <c:catAx>
        <c:axId val="-8740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407264"/>
        <c:crosses val="autoZero"/>
        <c:auto val="1"/>
        <c:lblAlgn val="ctr"/>
        <c:lblOffset val="100"/>
        <c:noMultiLvlLbl val="0"/>
      </c:catAx>
      <c:valAx>
        <c:axId val="-874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40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Ext-RP</a:t>
            </a:r>
            <a:r>
              <a:rPr lang="en-US" baseline="0"/>
              <a:t> p</a:t>
            </a:r>
            <a:r>
              <a:rPr lang="en-US"/>
              <a:t>retone presses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reg'!$AQ$178:$DG$178</c:f>
                <c:numCache>
                  <c:formatCode>General</c:formatCode>
                  <c:ptCount val="69"/>
                  <c:pt idx="0">
                    <c:v>1.964821257120843</c:v>
                  </c:pt>
                  <c:pt idx="1">
                    <c:v>2.1522538421462203</c:v>
                  </c:pt>
                  <c:pt idx="2">
                    <c:v>1.905159416554318</c:v>
                  </c:pt>
                  <c:pt idx="3">
                    <c:v>1.7226455450494933</c:v>
                  </c:pt>
                  <c:pt idx="4">
                    <c:v>1.846023064036175</c:v>
                  </c:pt>
                  <c:pt idx="5">
                    <c:v>2.0055511790853964</c:v>
                  </c:pt>
                  <c:pt idx="6">
                    <c:v>2.5397933524727865</c:v>
                  </c:pt>
                  <c:pt idx="7">
                    <c:v>2.0355270858752377</c:v>
                  </c:pt>
                  <c:pt idx="8">
                    <c:v>1.9106579783700697</c:v>
                  </c:pt>
                  <c:pt idx="9">
                    <c:v>2.3088323337840477</c:v>
                  </c:pt>
                  <c:pt idx="10">
                    <c:v>1.7454257912134437</c:v>
                  </c:pt>
                  <c:pt idx="11">
                    <c:v>1.9615272822547545</c:v>
                  </c:pt>
                  <c:pt idx="12">
                    <c:v>1.6462709772598925</c:v>
                  </c:pt>
                  <c:pt idx="13">
                    <c:v>1.9456616641190676</c:v>
                  </c:pt>
                  <c:pt idx="14">
                    <c:v>2.0489855278878979</c:v>
                  </c:pt>
                  <c:pt idx="22">
                    <c:v>1.5795399551817999</c:v>
                  </c:pt>
                  <c:pt idx="23">
                    <c:v>1.7246869809624632</c:v>
                  </c:pt>
                  <c:pt idx="24">
                    <c:v>1.6960653637317344</c:v>
                  </c:pt>
                  <c:pt idx="25">
                    <c:v>1.7080077749405356</c:v>
                  </c:pt>
                  <c:pt idx="26">
                    <c:v>1.6598297542840228</c:v>
                  </c:pt>
                  <c:pt idx="27">
                    <c:v>2.0908109919783722</c:v>
                  </c:pt>
                  <c:pt idx="28">
                    <c:v>1.5580408220308195</c:v>
                  </c:pt>
                  <c:pt idx="29">
                    <c:v>2.0025485372038188</c:v>
                  </c:pt>
                  <c:pt idx="30">
                    <c:v>2.1177085908654689</c:v>
                  </c:pt>
                  <c:pt idx="31">
                    <c:v>1.7861916601674745</c:v>
                  </c:pt>
                  <c:pt idx="32">
                    <c:v>1.6627139872506536</c:v>
                  </c:pt>
                  <c:pt idx="33">
                    <c:v>1.9866148259593681</c:v>
                  </c:pt>
                  <c:pt idx="34">
                    <c:v>1.8926662069595195</c:v>
                  </c:pt>
                  <c:pt idx="35">
                    <c:v>2.0647959938137901</c:v>
                  </c:pt>
                  <c:pt idx="36">
                    <c:v>1.9270255359844104</c:v>
                  </c:pt>
                  <c:pt idx="38">
                    <c:v>1.8448110589105151</c:v>
                  </c:pt>
                  <c:pt idx="39">
                    <c:v>1.9662543890675779</c:v>
                  </c:pt>
                  <c:pt idx="40">
                    <c:v>1.6884282182016994</c:v>
                  </c:pt>
                  <c:pt idx="41">
                    <c:v>2.5038863257046255</c:v>
                  </c:pt>
                  <c:pt idx="42">
                    <c:v>1.7760984535921951</c:v>
                  </c:pt>
                  <c:pt idx="43">
                    <c:v>1.6572398173569469</c:v>
                  </c:pt>
                  <c:pt idx="44">
                    <c:v>2.522701450799814</c:v>
                  </c:pt>
                  <c:pt idx="45">
                    <c:v>1.7828143599378063</c:v>
                  </c:pt>
                  <c:pt idx="46">
                    <c:v>2.0555656165015397</c:v>
                  </c:pt>
                  <c:pt idx="47">
                    <c:v>2.3340841118438593</c:v>
                  </c:pt>
                  <c:pt idx="48">
                    <c:v>2.7927327374538455</c:v>
                  </c:pt>
                  <c:pt idx="49">
                    <c:v>2.5850509826240549</c:v>
                  </c:pt>
                  <c:pt idx="50">
                    <c:v>2.5644386786035724</c:v>
                  </c:pt>
                  <c:pt idx="51">
                    <c:v>2.3912328013180928</c:v>
                  </c:pt>
                  <c:pt idx="52">
                    <c:v>2.2089169783548579</c:v>
                  </c:pt>
                  <c:pt idx="54">
                    <c:v>1.9575107838700614</c:v>
                  </c:pt>
                  <c:pt idx="55">
                    <c:v>2.8681176187269832</c:v>
                  </c:pt>
                  <c:pt idx="56">
                    <c:v>2.2841495622833872</c:v>
                  </c:pt>
                  <c:pt idx="57">
                    <c:v>2.2693067087844474</c:v>
                  </c:pt>
                  <c:pt idx="58">
                    <c:v>2.8074416612977338</c:v>
                  </c:pt>
                  <c:pt idx="59">
                    <c:v>2.2810049220395161</c:v>
                  </c:pt>
                  <c:pt idx="60">
                    <c:v>2.4077965996060575</c:v>
                  </c:pt>
                  <c:pt idx="61">
                    <c:v>2.2794412390007661</c:v>
                  </c:pt>
                  <c:pt idx="62">
                    <c:v>2.2455607842488994</c:v>
                  </c:pt>
                  <c:pt idx="63">
                    <c:v>2.2700117857676743</c:v>
                  </c:pt>
                  <c:pt idx="64">
                    <c:v>2.4755145917209749</c:v>
                  </c:pt>
                  <c:pt idx="65">
                    <c:v>2.3639162152508519</c:v>
                  </c:pt>
                  <c:pt idx="66">
                    <c:v>2.3532308833446769</c:v>
                  </c:pt>
                  <c:pt idx="67">
                    <c:v>2.2788376413717093</c:v>
                  </c:pt>
                  <c:pt idx="68">
                    <c:v>2.1115349324381638</c:v>
                  </c:pt>
                </c:numCache>
              </c:numRef>
            </c:plus>
            <c:minus>
              <c:numRef>
                <c:f>'ext-rp reg'!$AQ$178:$DG$178</c:f>
                <c:numCache>
                  <c:formatCode>General</c:formatCode>
                  <c:ptCount val="69"/>
                  <c:pt idx="0">
                    <c:v>1.964821257120843</c:v>
                  </c:pt>
                  <c:pt idx="1">
                    <c:v>2.1522538421462203</c:v>
                  </c:pt>
                  <c:pt idx="2">
                    <c:v>1.905159416554318</c:v>
                  </c:pt>
                  <c:pt idx="3">
                    <c:v>1.7226455450494933</c:v>
                  </c:pt>
                  <c:pt idx="4">
                    <c:v>1.846023064036175</c:v>
                  </c:pt>
                  <c:pt idx="5">
                    <c:v>2.0055511790853964</c:v>
                  </c:pt>
                  <c:pt idx="6">
                    <c:v>2.5397933524727865</c:v>
                  </c:pt>
                  <c:pt idx="7">
                    <c:v>2.0355270858752377</c:v>
                  </c:pt>
                  <c:pt idx="8">
                    <c:v>1.9106579783700697</c:v>
                  </c:pt>
                  <c:pt idx="9">
                    <c:v>2.3088323337840477</c:v>
                  </c:pt>
                  <c:pt idx="10">
                    <c:v>1.7454257912134437</c:v>
                  </c:pt>
                  <c:pt idx="11">
                    <c:v>1.9615272822547545</c:v>
                  </c:pt>
                  <c:pt idx="12">
                    <c:v>1.6462709772598925</c:v>
                  </c:pt>
                  <c:pt idx="13">
                    <c:v>1.9456616641190676</c:v>
                  </c:pt>
                  <c:pt idx="14">
                    <c:v>2.0489855278878979</c:v>
                  </c:pt>
                  <c:pt idx="22">
                    <c:v>1.5795399551817999</c:v>
                  </c:pt>
                  <c:pt idx="23">
                    <c:v>1.7246869809624632</c:v>
                  </c:pt>
                  <c:pt idx="24">
                    <c:v>1.6960653637317344</c:v>
                  </c:pt>
                  <c:pt idx="25">
                    <c:v>1.7080077749405356</c:v>
                  </c:pt>
                  <c:pt idx="26">
                    <c:v>1.6598297542840228</c:v>
                  </c:pt>
                  <c:pt idx="27">
                    <c:v>2.0908109919783722</c:v>
                  </c:pt>
                  <c:pt idx="28">
                    <c:v>1.5580408220308195</c:v>
                  </c:pt>
                  <c:pt idx="29">
                    <c:v>2.0025485372038188</c:v>
                  </c:pt>
                  <c:pt idx="30">
                    <c:v>2.1177085908654689</c:v>
                  </c:pt>
                  <c:pt idx="31">
                    <c:v>1.7861916601674745</c:v>
                  </c:pt>
                  <c:pt idx="32">
                    <c:v>1.6627139872506536</c:v>
                  </c:pt>
                  <c:pt idx="33">
                    <c:v>1.9866148259593681</c:v>
                  </c:pt>
                  <c:pt idx="34">
                    <c:v>1.8926662069595195</c:v>
                  </c:pt>
                  <c:pt idx="35">
                    <c:v>2.0647959938137901</c:v>
                  </c:pt>
                  <c:pt idx="36">
                    <c:v>1.9270255359844104</c:v>
                  </c:pt>
                  <c:pt idx="38">
                    <c:v>1.8448110589105151</c:v>
                  </c:pt>
                  <c:pt idx="39">
                    <c:v>1.9662543890675779</c:v>
                  </c:pt>
                  <c:pt idx="40">
                    <c:v>1.6884282182016994</c:v>
                  </c:pt>
                  <c:pt idx="41">
                    <c:v>2.5038863257046255</c:v>
                  </c:pt>
                  <c:pt idx="42">
                    <c:v>1.7760984535921951</c:v>
                  </c:pt>
                  <c:pt idx="43">
                    <c:v>1.6572398173569469</c:v>
                  </c:pt>
                  <c:pt idx="44">
                    <c:v>2.522701450799814</c:v>
                  </c:pt>
                  <c:pt idx="45">
                    <c:v>1.7828143599378063</c:v>
                  </c:pt>
                  <c:pt idx="46">
                    <c:v>2.0555656165015397</c:v>
                  </c:pt>
                  <c:pt idx="47">
                    <c:v>2.3340841118438593</c:v>
                  </c:pt>
                  <c:pt idx="48">
                    <c:v>2.7927327374538455</c:v>
                  </c:pt>
                  <c:pt idx="49">
                    <c:v>2.5850509826240549</c:v>
                  </c:pt>
                  <c:pt idx="50">
                    <c:v>2.5644386786035724</c:v>
                  </c:pt>
                  <c:pt idx="51">
                    <c:v>2.3912328013180928</c:v>
                  </c:pt>
                  <c:pt idx="52">
                    <c:v>2.2089169783548579</c:v>
                  </c:pt>
                  <c:pt idx="54">
                    <c:v>1.9575107838700614</c:v>
                  </c:pt>
                  <c:pt idx="55">
                    <c:v>2.8681176187269832</c:v>
                  </c:pt>
                  <c:pt idx="56">
                    <c:v>2.2841495622833872</c:v>
                  </c:pt>
                  <c:pt idx="57">
                    <c:v>2.2693067087844474</c:v>
                  </c:pt>
                  <c:pt idx="58">
                    <c:v>2.8074416612977338</c:v>
                  </c:pt>
                  <c:pt idx="59">
                    <c:v>2.2810049220395161</c:v>
                  </c:pt>
                  <c:pt idx="60">
                    <c:v>2.4077965996060575</c:v>
                  </c:pt>
                  <c:pt idx="61">
                    <c:v>2.2794412390007661</c:v>
                  </c:pt>
                  <c:pt idx="62">
                    <c:v>2.2455607842488994</c:v>
                  </c:pt>
                  <c:pt idx="63">
                    <c:v>2.2700117857676743</c:v>
                  </c:pt>
                  <c:pt idx="64">
                    <c:v>2.4755145917209749</c:v>
                  </c:pt>
                  <c:pt idx="65">
                    <c:v>2.3639162152508519</c:v>
                  </c:pt>
                  <c:pt idx="66">
                    <c:v>2.3532308833446769</c:v>
                  </c:pt>
                  <c:pt idx="67">
                    <c:v>2.2788376413717093</c:v>
                  </c:pt>
                  <c:pt idx="68">
                    <c:v>2.1115349324381638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reg'!$AQ$177:$DG$177</c:f>
              <c:numCache>
                <c:formatCode>General</c:formatCode>
                <c:ptCount val="69"/>
                <c:pt idx="0">
                  <c:v>15.947368421052632</c:v>
                </c:pt>
                <c:pt idx="1">
                  <c:v>13.236842105263158</c:v>
                </c:pt>
                <c:pt idx="2">
                  <c:v>16.578947368421051</c:v>
                </c:pt>
                <c:pt idx="3">
                  <c:v>17.789473684210527</c:v>
                </c:pt>
                <c:pt idx="4">
                  <c:v>19.736842105263158</c:v>
                </c:pt>
                <c:pt idx="5">
                  <c:v>19.421052631578949</c:v>
                </c:pt>
                <c:pt idx="6">
                  <c:v>21.526315789473685</c:v>
                </c:pt>
                <c:pt idx="7">
                  <c:v>19.894736842105264</c:v>
                </c:pt>
                <c:pt idx="8">
                  <c:v>20.921052631578949</c:v>
                </c:pt>
                <c:pt idx="9">
                  <c:v>23.026315789473685</c:v>
                </c:pt>
                <c:pt idx="10">
                  <c:v>18.55263157894737</c:v>
                </c:pt>
                <c:pt idx="11">
                  <c:v>20.184210526315791</c:v>
                </c:pt>
                <c:pt idx="12">
                  <c:v>20.342105263157894</c:v>
                </c:pt>
                <c:pt idx="13">
                  <c:v>20.657894736842106</c:v>
                </c:pt>
                <c:pt idx="14">
                  <c:v>21.763157894736842</c:v>
                </c:pt>
                <c:pt idx="22">
                  <c:v>16.94736842105263</c:v>
                </c:pt>
                <c:pt idx="23">
                  <c:v>16.315789473684209</c:v>
                </c:pt>
                <c:pt idx="24">
                  <c:v>17.657894736842106</c:v>
                </c:pt>
                <c:pt idx="25">
                  <c:v>19.184210526315791</c:v>
                </c:pt>
                <c:pt idx="26">
                  <c:v>18.894736842105264</c:v>
                </c:pt>
                <c:pt idx="27">
                  <c:v>21.789473684210527</c:v>
                </c:pt>
                <c:pt idx="28">
                  <c:v>19.842105263157894</c:v>
                </c:pt>
                <c:pt idx="29">
                  <c:v>19.868421052631579</c:v>
                </c:pt>
                <c:pt idx="30">
                  <c:v>21.473684210526315</c:v>
                </c:pt>
                <c:pt idx="31">
                  <c:v>20.289473684210527</c:v>
                </c:pt>
                <c:pt idx="32">
                  <c:v>18.842105263157894</c:v>
                </c:pt>
                <c:pt idx="33">
                  <c:v>19.026315789473685</c:v>
                </c:pt>
                <c:pt idx="34">
                  <c:v>20.657894736842106</c:v>
                </c:pt>
                <c:pt idx="35">
                  <c:v>20.789473684210527</c:v>
                </c:pt>
                <c:pt idx="36">
                  <c:v>19.605263157894736</c:v>
                </c:pt>
                <c:pt idx="38">
                  <c:v>20.605263157894736</c:v>
                </c:pt>
                <c:pt idx="39">
                  <c:v>21.289473684210527</c:v>
                </c:pt>
                <c:pt idx="40">
                  <c:v>21.684210526315791</c:v>
                </c:pt>
                <c:pt idx="41">
                  <c:v>23.631578947368421</c:v>
                </c:pt>
                <c:pt idx="42">
                  <c:v>21.578947368421051</c:v>
                </c:pt>
                <c:pt idx="43">
                  <c:v>20.5</c:v>
                </c:pt>
                <c:pt idx="44">
                  <c:v>23.289473684210527</c:v>
                </c:pt>
                <c:pt idx="45">
                  <c:v>20.763157894736842</c:v>
                </c:pt>
                <c:pt idx="46">
                  <c:v>21.631578947368421</c:v>
                </c:pt>
                <c:pt idx="47">
                  <c:v>23.289473684210527</c:v>
                </c:pt>
                <c:pt idx="48">
                  <c:v>23.05263157894737</c:v>
                </c:pt>
                <c:pt idx="49">
                  <c:v>22.894736842105264</c:v>
                </c:pt>
                <c:pt idx="50">
                  <c:v>22.868421052631579</c:v>
                </c:pt>
                <c:pt idx="51">
                  <c:v>21.5</c:v>
                </c:pt>
                <c:pt idx="52">
                  <c:v>21.210526315789473</c:v>
                </c:pt>
                <c:pt idx="54">
                  <c:v>22.105263157894736</c:v>
                </c:pt>
                <c:pt idx="55">
                  <c:v>23.94736842105263</c:v>
                </c:pt>
                <c:pt idx="56">
                  <c:v>25.894736842105264</c:v>
                </c:pt>
                <c:pt idx="57">
                  <c:v>24.342105263157894</c:v>
                </c:pt>
                <c:pt idx="58">
                  <c:v>26.815789473684209</c:v>
                </c:pt>
                <c:pt idx="59">
                  <c:v>23.44736842105263</c:v>
                </c:pt>
                <c:pt idx="60">
                  <c:v>24.578947368421051</c:v>
                </c:pt>
                <c:pt idx="61">
                  <c:v>23.263157894736842</c:v>
                </c:pt>
                <c:pt idx="62">
                  <c:v>22.710526315789473</c:v>
                </c:pt>
                <c:pt idx="63">
                  <c:v>22.157894736842106</c:v>
                </c:pt>
                <c:pt idx="64">
                  <c:v>23.684210526315791</c:v>
                </c:pt>
                <c:pt idx="65">
                  <c:v>22.236842105263158</c:v>
                </c:pt>
                <c:pt idx="66">
                  <c:v>22</c:v>
                </c:pt>
                <c:pt idx="67">
                  <c:v>20.5</c:v>
                </c:pt>
                <c:pt idx="68">
                  <c:v>19.921052631578949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F-AE49-8F80-3AB48AB87385}"/>
            </c:ext>
          </c:extLst>
        </c:ser>
        <c:ser>
          <c:idx val="1"/>
          <c:order val="1"/>
          <c:tx>
            <c:v>20d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reg'!$AQ$187:$DG$187</c:f>
                <c:numCache>
                  <c:formatCode>General</c:formatCode>
                  <c:ptCount val="69"/>
                  <c:pt idx="0">
                    <c:v>1.3897749310497578</c:v>
                  </c:pt>
                  <c:pt idx="1">
                    <c:v>1.3589152442391839</c:v>
                  </c:pt>
                  <c:pt idx="2">
                    <c:v>1.2573820482990106</c:v>
                  </c:pt>
                  <c:pt idx="3">
                    <c:v>1.3233540817336176</c:v>
                  </c:pt>
                  <c:pt idx="4">
                    <c:v>1.3505696803713838</c:v>
                  </c:pt>
                  <c:pt idx="5">
                    <c:v>1.0092838283425758</c:v>
                  </c:pt>
                  <c:pt idx="6">
                    <c:v>1.4791499637915742</c:v>
                  </c:pt>
                  <c:pt idx="7">
                    <c:v>1.2891062298332405</c:v>
                  </c:pt>
                  <c:pt idx="8">
                    <c:v>1.1003423127046441</c:v>
                  </c:pt>
                  <c:pt idx="9">
                    <c:v>1.1128330673993452</c:v>
                  </c:pt>
                  <c:pt idx="10">
                    <c:v>1.5094573655660295</c:v>
                  </c:pt>
                  <c:pt idx="11">
                    <c:v>1.5042674339426856</c:v>
                  </c:pt>
                  <c:pt idx="12">
                    <c:v>1.27478002124449</c:v>
                  </c:pt>
                  <c:pt idx="13">
                    <c:v>1.3395787225266584</c:v>
                  </c:pt>
                  <c:pt idx="14">
                    <c:v>1.3923785220686036</c:v>
                  </c:pt>
                  <c:pt idx="22">
                    <c:v>1.2479727150206039</c:v>
                  </c:pt>
                  <c:pt idx="23">
                    <c:v>1.3994275386376516</c:v>
                  </c:pt>
                  <c:pt idx="24">
                    <c:v>1.2542172449124982</c:v>
                  </c:pt>
                  <c:pt idx="25">
                    <c:v>1.4135561628888418</c:v>
                  </c:pt>
                  <c:pt idx="26">
                    <c:v>1.4609829409839641</c:v>
                  </c:pt>
                  <c:pt idx="27">
                    <c:v>1.309329197993365</c:v>
                  </c:pt>
                  <c:pt idx="28">
                    <c:v>1.3541898420107601</c:v>
                  </c:pt>
                  <c:pt idx="29">
                    <c:v>1.0352443041286288</c:v>
                  </c:pt>
                  <c:pt idx="30">
                    <c:v>1.1314558355023441</c:v>
                  </c:pt>
                  <c:pt idx="31">
                    <c:v>1.3130935776210861</c:v>
                  </c:pt>
                  <c:pt idx="32">
                    <c:v>0.90687368017539893</c:v>
                  </c:pt>
                  <c:pt idx="33">
                    <c:v>1.1785407643918528</c:v>
                  </c:pt>
                  <c:pt idx="34">
                    <c:v>1.0578688663825673</c:v>
                  </c:pt>
                  <c:pt idx="35">
                    <c:v>1.2602146744269509</c:v>
                  </c:pt>
                  <c:pt idx="36">
                    <c:v>0.96473059877103939</c:v>
                  </c:pt>
                  <c:pt idx="38">
                    <c:v>1.4254104222275323</c:v>
                  </c:pt>
                  <c:pt idx="39">
                    <c:v>1.581523932388615</c:v>
                  </c:pt>
                  <c:pt idx="40">
                    <c:v>1.3648518281559039</c:v>
                  </c:pt>
                  <c:pt idx="41">
                    <c:v>1.1328147380614495</c:v>
                  </c:pt>
                  <c:pt idx="42">
                    <c:v>1.2932517156377563</c:v>
                  </c:pt>
                  <c:pt idx="43">
                    <c:v>1.2170727281641904</c:v>
                  </c:pt>
                  <c:pt idx="44">
                    <c:v>1.0851488731612253</c:v>
                  </c:pt>
                  <c:pt idx="45">
                    <c:v>1.1339105807462089</c:v>
                  </c:pt>
                  <c:pt idx="46">
                    <c:v>1.3879922319297884</c:v>
                  </c:pt>
                  <c:pt idx="47">
                    <c:v>1.0314835594101017</c:v>
                  </c:pt>
                  <c:pt idx="48">
                    <c:v>1.5370999583798322</c:v>
                  </c:pt>
                  <c:pt idx="49">
                    <c:v>1.3667233415390594</c:v>
                  </c:pt>
                  <c:pt idx="50">
                    <c:v>1.2787965095434506</c:v>
                  </c:pt>
                  <c:pt idx="51">
                    <c:v>1.1167432044187171</c:v>
                  </c:pt>
                  <c:pt idx="52">
                    <c:v>1.842013251991641</c:v>
                  </c:pt>
                  <c:pt idx="54">
                    <c:v>1.6571474950989791</c:v>
                  </c:pt>
                  <c:pt idx="55">
                    <c:v>1.6733152644851401</c:v>
                  </c:pt>
                  <c:pt idx="56">
                    <c:v>1.563096040161714</c:v>
                  </c:pt>
                  <c:pt idx="57">
                    <c:v>1.3788175443157153</c:v>
                  </c:pt>
                  <c:pt idx="58">
                    <c:v>0.97038685122256318</c:v>
                  </c:pt>
                  <c:pt idx="59">
                    <c:v>1.7113450625390902</c:v>
                  </c:pt>
                  <c:pt idx="60">
                    <c:v>1.413074253588199</c:v>
                  </c:pt>
                  <c:pt idx="61">
                    <c:v>1.0977760151721205</c:v>
                  </c:pt>
                  <c:pt idx="62">
                    <c:v>1.2357910370202103</c:v>
                  </c:pt>
                  <c:pt idx="63">
                    <c:v>1.5356396395522298</c:v>
                  </c:pt>
                  <c:pt idx="64">
                    <c:v>1.4848594857115915</c:v>
                  </c:pt>
                  <c:pt idx="65">
                    <c:v>1.17011395456454</c:v>
                  </c:pt>
                  <c:pt idx="66">
                    <c:v>1.586885354461729</c:v>
                  </c:pt>
                  <c:pt idx="67">
                    <c:v>0.8597480251019286</c:v>
                  </c:pt>
                  <c:pt idx="68">
                    <c:v>1.6261041613592111</c:v>
                  </c:pt>
                </c:numCache>
              </c:numRef>
            </c:plus>
            <c:minus>
              <c:numRef>
                <c:f>'ext-rp reg'!$AQ$187:$DG$187</c:f>
                <c:numCache>
                  <c:formatCode>General</c:formatCode>
                  <c:ptCount val="69"/>
                  <c:pt idx="0">
                    <c:v>1.3897749310497578</c:v>
                  </c:pt>
                  <c:pt idx="1">
                    <c:v>1.3589152442391839</c:v>
                  </c:pt>
                  <c:pt idx="2">
                    <c:v>1.2573820482990106</c:v>
                  </c:pt>
                  <c:pt idx="3">
                    <c:v>1.3233540817336176</c:v>
                  </c:pt>
                  <c:pt idx="4">
                    <c:v>1.3505696803713838</c:v>
                  </c:pt>
                  <c:pt idx="5">
                    <c:v>1.0092838283425758</c:v>
                  </c:pt>
                  <c:pt idx="6">
                    <c:v>1.4791499637915742</c:v>
                  </c:pt>
                  <c:pt idx="7">
                    <c:v>1.2891062298332405</c:v>
                  </c:pt>
                  <c:pt idx="8">
                    <c:v>1.1003423127046441</c:v>
                  </c:pt>
                  <c:pt idx="9">
                    <c:v>1.1128330673993452</c:v>
                  </c:pt>
                  <c:pt idx="10">
                    <c:v>1.5094573655660295</c:v>
                  </c:pt>
                  <c:pt idx="11">
                    <c:v>1.5042674339426856</c:v>
                  </c:pt>
                  <c:pt idx="12">
                    <c:v>1.27478002124449</c:v>
                  </c:pt>
                  <c:pt idx="13">
                    <c:v>1.3395787225266584</c:v>
                  </c:pt>
                  <c:pt idx="14">
                    <c:v>1.3923785220686036</c:v>
                  </c:pt>
                  <c:pt idx="22">
                    <c:v>1.2479727150206039</c:v>
                  </c:pt>
                  <c:pt idx="23">
                    <c:v>1.3994275386376516</c:v>
                  </c:pt>
                  <c:pt idx="24">
                    <c:v>1.2542172449124982</c:v>
                  </c:pt>
                  <c:pt idx="25">
                    <c:v>1.4135561628888418</c:v>
                  </c:pt>
                  <c:pt idx="26">
                    <c:v>1.4609829409839641</c:v>
                  </c:pt>
                  <c:pt idx="27">
                    <c:v>1.309329197993365</c:v>
                  </c:pt>
                  <c:pt idx="28">
                    <c:v>1.3541898420107601</c:v>
                  </c:pt>
                  <c:pt idx="29">
                    <c:v>1.0352443041286288</c:v>
                  </c:pt>
                  <c:pt idx="30">
                    <c:v>1.1314558355023441</c:v>
                  </c:pt>
                  <c:pt idx="31">
                    <c:v>1.3130935776210861</c:v>
                  </c:pt>
                  <c:pt idx="32">
                    <c:v>0.90687368017539893</c:v>
                  </c:pt>
                  <c:pt idx="33">
                    <c:v>1.1785407643918528</c:v>
                  </c:pt>
                  <c:pt idx="34">
                    <c:v>1.0578688663825673</c:v>
                  </c:pt>
                  <c:pt idx="35">
                    <c:v>1.2602146744269509</c:v>
                  </c:pt>
                  <c:pt idx="36">
                    <c:v>0.96473059877103939</c:v>
                  </c:pt>
                  <c:pt idx="38">
                    <c:v>1.4254104222275323</c:v>
                  </c:pt>
                  <c:pt idx="39">
                    <c:v>1.581523932388615</c:v>
                  </c:pt>
                  <c:pt idx="40">
                    <c:v>1.3648518281559039</c:v>
                  </c:pt>
                  <c:pt idx="41">
                    <c:v>1.1328147380614495</c:v>
                  </c:pt>
                  <c:pt idx="42">
                    <c:v>1.2932517156377563</c:v>
                  </c:pt>
                  <c:pt idx="43">
                    <c:v>1.2170727281641904</c:v>
                  </c:pt>
                  <c:pt idx="44">
                    <c:v>1.0851488731612253</c:v>
                  </c:pt>
                  <c:pt idx="45">
                    <c:v>1.1339105807462089</c:v>
                  </c:pt>
                  <c:pt idx="46">
                    <c:v>1.3879922319297884</c:v>
                  </c:pt>
                  <c:pt idx="47">
                    <c:v>1.0314835594101017</c:v>
                  </c:pt>
                  <c:pt idx="48">
                    <c:v>1.5370999583798322</c:v>
                  </c:pt>
                  <c:pt idx="49">
                    <c:v>1.3667233415390594</c:v>
                  </c:pt>
                  <c:pt idx="50">
                    <c:v>1.2787965095434506</c:v>
                  </c:pt>
                  <c:pt idx="51">
                    <c:v>1.1167432044187171</c:v>
                  </c:pt>
                  <c:pt idx="52">
                    <c:v>1.842013251991641</c:v>
                  </c:pt>
                  <c:pt idx="54">
                    <c:v>1.6571474950989791</c:v>
                  </c:pt>
                  <c:pt idx="55">
                    <c:v>1.6733152644851401</c:v>
                  </c:pt>
                  <c:pt idx="56">
                    <c:v>1.563096040161714</c:v>
                  </c:pt>
                  <c:pt idx="57">
                    <c:v>1.3788175443157153</c:v>
                  </c:pt>
                  <c:pt idx="58">
                    <c:v>0.97038685122256318</c:v>
                  </c:pt>
                  <c:pt idx="59">
                    <c:v>1.7113450625390902</c:v>
                  </c:pt>
                  <c:pt idx="60">
                    <c:v>1.413074253588199</c:v>
                  </c:pt>
                  <c:pt idx="61">
                    <c:v>1.0977760151721205</c:v>
                  </c:pt>
                  <c:pt idx="62">
                    <c:v>1.2357910370202103</c:v>
                  </c:pt>
                  <c:pt idx="63">
                    <c:v>1.5356396395522298</c:v>
                  </c:pt>
                  <c:pt idx="64">
                    <c:v>1.4848594857115915</c:v>
                  </c:pt>
                  <c:pt idx="65">
                    <c:v>1.17011395456454</c:v>
                  </c:pt>
                  <c:pt idx="66">
                    <c:v>1.586885354461729</c:v>
                  </c:pt>
                  <c:pt idx="67">
                    <c:v>0.8597480251019286</c:v>
                  </c:pt>
                  <c:pt idx="68">
                    <c:v>1.6261041613592111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reg'!$AQ$186:$DG$186</c:f>
              <c:numCache>
                <c:formatCode>General</c:formatCode>
                <c:ptCount val="69"/>
                <c:pt idx="0">
                  <c:v>13.85</c:v>
                </c:pt>
                <c:pt idx="1">
                  <c:v>12.324999999999999</c:v>
                </c:pt>
                <c:pt idx="2">
                  <c:v>15.125</c:v>
                </c:pt>
                <c:pt idx="3">
                  <c:v>14.475</c:v>
                </c:pt>
                <c:pt idx="4">
                  <c:v>14.75</c:v>
                </c:pt>
                <c:pt idx="5">
                  <c:v>14.35</c:v>
                </c:pt>
                <c:pt idx="6">
                  <c:v>13.85</c:v>
                </c:pt>
                <c:pt idx="7">
                  <c:v>13.8</c:v>
                </c:pt>
                <c:pt idx="8">
                  <c:v>12.324999999999999</c:v>
                </c:pt>
                <c:pt idx="9">
                  <c:v>12.05</c:v>
                </c:pt>
                <c:pt idx="10">
                  <c:v>13.2</c:v>
                </c:pt>
                <c:pt idx="11">
                  <c:v>12</c:v>
                </c:pt>
                <c:pt idx="12">
                  <c:v>11.85</c:v>
                </c:pt>
                <c:pt idx="13">
                  <c:v>11.625</c:v>
                </c:pt>
                <c:pt idx="14">
                  <c:v>13.2</c:v>
                </c:pt>
                <c:pt idx="22">
                  <c:v>16.100000000000001</c:v>
                </c:pt>
                <c:pt idx="23">
                  <c:v>14.85</c:v>
                </c:pt>
                <c:pt idx="24">
                  <c:v>14.725</c:v>
                </c:pt>
                <c:pt idx="25">
                  <c:v>14.65</c:v>
                </c:pt>
                <c:pt idx="26">
                  <c:v>15.175000000000001</c:v>
                </c:pt>
                <c:pt idx="27">
                  <c:v>14.125</c:v>
                </c:pt>
                <c:pt idx="28">
                  <c:v>13.324999999999999</c:v>
                </c:pt>
                <c:pt idx="29">
                  <c:v>12.55</c:v>
                </c:pt>
                <c:pt idx="30">
                  <c:v>11.65</c:v>
                </c:pt>
                <c:pt idx="31">
                  <c:v>11.824999999999999</c:v>
                </c:pt>
                <c:pt idx="32">
                  <c:v>10.975</c:v>
                </c:pt>
                <c:pt idx="33">
                  <c:v>11.074999999999999</c:v>
                </c:pt>
                <c:pt idx="34">
                  <c:v>11.175000000000001</c:v>
                </c:pt>
                <c:pt idx="35">
                  <c:v>11.75</c:v>
                </c:pt>
                <c:pt idx="36">
                  <c:v>10.050000000000001</c:v>
                </c:pt>
                <c:pt idx="38">
                  <c:v>15.4</c:v>
                </c:pt>
                <c:pt idx="39">
                  <c:v>15.45</c:v>
                </c:pt>
                <c:pt idx="40">
                  <c:v>16</c:v>
                </c:pt>
                <c:pt idx="41">
                  <c:v>15.05</c:v>
                </c:pt>
                <c:pt idx="42">
                  <c:v>13.65</c:v>
                </c:pt>
                <c:pt idx="43">
                  <c:v>12.925000000000001</c:v>
                </c:pt>
                <c:pt idx="44">
                  <c:v>12.975</c:v>
                </c:pt>
                <c:pt idx="45">
                  <c:v>12.175000000000001</c:v>
                </c:pt>
                <c:pt idx="46">
                  <c:v>12.375</c:v>
                </c:pt>
                <c:pt idx="47">
                  <c:v>10.574999999999999</c:v>
                </c:pt>
                <c:pt idx="48">
                  <c:v>12.574999999999999</c:v>
                </c:pt>
                <c:pt idx="49">
                  <c:v>12.275</c:v>
                </c:pt>
                <c:pt idx="50">
                  <c:v>11.65</c:v>
                </c:pt>
                <c:pt idx="51">
                  <c:v>10.25</c:v>
                </c:pt>
                <c:pt idx="52">
                  <c:v>11.85</c:v>
                </c:pt>
                <c:pt idx="54">
                  <c:v>16.725000000000001</c:v>
                </c:pt>
                <c:pt idx="55">
                  <c:v>16.274999999999999</c:v>
                </c:pt>
                <c:pt idx="56">
                  <c:v>14.25</c:v>
                </c:pt>
                <c:pt idx="57">
                  <c:v>14.175000000000001</c:v>
                </c:pt>
                <c:pt idx="58">
                  <c:v>13.025</c:v>
                </c:pt>
                <c:pt idx="59">
                  <c:v>14.074999999999999</c:v>
                </c:pt>
                <c:pt idx="60">
                  <c:v>12.775</c:v>
                </c:pt>
                <c:pt idx="61">
                  <c:v>11.275</c:v>
                </c:pt>
                <c:pt idx="62">
                  <c:v>11.8</c:v>
                </c:pt>
                <c:pt idx="63">
                  <c:v>13.324999999999999</c:v>
                </c:pt>
                <c:pt idx="64">
                  <c:v>11.25</c:v>
                </c:pt>
                <c:pt idx="65">
                  <c:v>10.050000000000001</c:v>
                </c:pt>
                <c:pt idx="66">
                  <c:v>11.2</c:v>
                </c:pt>
                <c:pt idx="67">
                  <c:v>9.85</c:v>
                </c:pt>
                <c:pt idx="68">
                  <c:v>12.225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F-AE49-8F80-3AB48AB8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274000"/>
        <c:axId val="-585738720"/>
      </c:lineChart>
      <c:catAx>
        <c:axId val="-1162740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738720"/>
        <c:crosses val="autoZero"/>
        <c:auto val="1"/>
        <c:lblAlgn val="ctr"/>
        <c:lblOffset val="100"/>
        <c:noMultiLvlLbl val="0"/>
      </c:catAx>
      <c:valAx>
        <c:axId val="-585738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Pretone presses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27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322102860092501"/>
          <c:y val="0.32455764111831098"/>
          <c:w val="0.235541647394367"/>
          <c:h val="9.1311131460542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Ext-RP</a:t>
            </a:r>
            <a:r>
              <a:rPr lang="en-US" baseline="0"/>
              <a:t> p</a:t>
            </a:r>
            <a:r>
              <a:rPr lang="en-US"/>
              <a:t>retone presses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reg'!$AQ$181:$BS$181</c:f>
                <c:numCache>
                  <c:formatCode>General</c:formatCode>
                  <c:ptCount val="29"/>
                  <c:pt idx="0">
                    <c:v>1.0251155074584943</c:v>
                  </c:pt>
                  <c:pt idx="1">
                    <c:v>0.60341696568139758</c:v>
                  </c:pt>
                  <c:pt idx="2">
                    <c:v>0.4761954227417533</c:v>
                  </c:pt>
                  <c:pt idx="3">
                    <c:v>1.3071058488949738</c:v>
                  </c:pt>
                  <c:pt idx="4">
                    <c:v>0.43080804062486605</c:v>
                  </c:pt>
                  <c:pt idx="6">
                    <c:v>0.38765578585937538</c:v>
                  </c:pt>
                  <c:pt idx="7">
                    <c:v>0.92046765049003532</c:v>
                  </c:pt>
                  <c:pt idx="8">
                    <c:v>0.53952716893620278</c:v>
                  </c:pt>
                  <c:pt idx="9">
                    <c:v>0.45487340920926972</c:v>
                  </c:pt>
                  <c:pt idx="10">
                    <c:v>0.37473700637357649</c:v>
                  </c:pt>
                  <c:pt idx="12">
                    <c:v>0.31517972321441612</c:v>
                  </c:pt>
                  <c:pt idx="13">
                    <c:v>0.91845917245242248</c:v>
                  </c:pt>
                  <c:pt idx="14">
                    <c:v>0.74105936001730155</c:v>
                  </c:pt>
                  <c:pt idx="15">
                    <c:v>0.11470786693528102</c:v>
                  </c:pt>
                  <c:pt idx="22">
                    <c:v>0.51126130248764246</c:v>
                  </c:pt>
                  <c:pt idx="24">
                    <c:v>1.0940674966785173</c:v>
                  </c:pt>
                  <c:pt idx="25">
                    <c:v>1.0073598049091643</c:v>
                  </c:pt>
                  <c:pt idx="26">
                    <c:v>0.55416106919603791</c:v>
                  </c:pt>
                  <c:pt idx="27">
                    <c:v>0.49613774534664162</c:v>
                  </c:pt>
                  <c:pt idx="28">
                    <c:v>0.61946223165592396</c:v>
                  </c:pt>
                </c:numCache>
              </c:numRef>
            </c:plus>
            <c:minus>
              <c:numRef>
                <c:f>'ext-rp reg'!$AQ$181:$BS$181</c:f>
                <c:numCache>
                  <c:formatCode>General</c:formatCode>
                  <c:ptCount val="29"/>
                  <c:pt idx="0">
                    <c:v>1.0251155074584943</c:v>
                  </c:pt>
                  <c:pt idx="1">
                    <c:v>0.60341696568139758</c:v>
                  </c:pt>
                  <c:pt idx="2">
                    <c:v>0.4761954227417533</c:v>
                  </c:pt>
                  <c:pt idx="3">
                    <c:v>1.3071058488949738</c:v>
                  </c:pt>
                  <c:pt idx="4">
                    <c:v>0.43080804062486605</c:v>
                  </c:pt>
                  <c:pt idx="6">
                    <c:v>0.38765578585937538</c:v>
                  </c:pt>
                  <c:pt idx="7">
                    <c:v>0.92046765049003532</c:v>
                  </c:pt>
                  <c:pt idx="8">
                    <c:v>0.53952716893620278</c:v>
                  </c:pt>
                  <c:pt idx="9">
                    <c:v>0.45487340920926972</c:v>
                  </c:pt>
                  <c:pt idx="10">
                    <c:v>0.37473700637357649</c:v>
                  </c:pt>
                  <c:pt idx="12">
                    <c:v>0.31517972321441612</c:v>
                  </c:pt>
                  <c:pt idx="13">
                    <c:v>0.91845917245242248</c:v>
                  </c:pt>
                  <c:pt idx="14">
                    <c:v>0.74105936001730155</c:v>
                  </c:pt>
                  <c:pt idx="15">
                    <c:v>0.11470786693528102</c:v>
                  </c:pt>
                  <c:pt idx="22">
                    <c:v>0.51126130248764246</c:v>
                  </c:pt>
                  <c:pt idx="24">
                    <c:v>1.0940674966785173</c:v>
                  </c:pt>
                  <c:pt idx="25">
                    <c:v>1.0073598049091643</c:v>
                  </c:pt>
                  <c:pt idx="26">
                    <c:v>0.55416106919603791</c:v>
                  </c:pt>
                  <c:pt idx="27">
                    <c:v>0.49613774534664162</c:v>
                  </c:pt>
                  <c:pt idx="28">
                    <c:v>0.61946223165592396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reg'!$AQ$180:$BS$180</c:f>
              <c:numCache>
                <c:formatCode>General</c:formatCode>
                <c:ptCount val="29"/>
                <c:pt idx="0">
                  <c:v>15.254385964912279</c:v>
                </c:pt>
                <c:pt idx="1">
                  <c:v>18.982456140350877</c:v>
                </c:pt>
                <c:pt idx="2">
                  <c:v>20.780701754385962</c:v>
                </c:pt>
                <c:pt idx="3">
                  <c:v>20.587719298245617</c:v>
                </c:pt>
                <c:pt idx="4">
                  <c:v>20.921052631578949</c:v>
                </c:pt>
                <c:pt idx="6">
                  <c:v>16.973684210526315</c:v>
                </c:pt>
                <c:pt idx="7">
                  <c:v>19.956140350877195</c:v>
                </c:pt>
                <c:pt idx="8">
                  <c:v>20.394736842105264</c:v>
                </c:pt>
                <c:pt idx="9">
                  <c:v>19.385964912280702</c:v>
                </c:pt>
                <c:pt idx="10">
                  <c:v>20.350877192982455</c:v>
                </c:pt>
                <c:pt idx="12">
                  <c:v>21.192982456140353</c:v>
                </c:pt>
                <c:pt idx="13">
                  <c:v>21.903508771929825</c:v>
                </c:pt>
                <c:pt idx="14">
                  <c:v>21.894736842105264</c:v>
                </c:pt>
                <c:pt idx="15">
                  <c:v>23.078947368421055</c:v>
                </c:pt>
                <c:pt idx="22">
                  <c:v>21.859649122807014</c:v>
                </c:pt>
                <c:pt idx="24">
                  <c:v>23.982456140350877</c:v>
                </c:pt>
                <c:pt idx="25">
                  <c:v>24.868421052631579</c:v>
                </c:pt>
                <c:pt idx="26">
                  <c:v>23.517543859649123</c:v>
                </c:pt>
                <c:pt idx="27">
                  <c:v>22.692982456140353</c:v>
                </c:pt>
                <c:pt idx="28">
                  <c:v>20.807017543859647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F-AE49-8F80-3AB48AB873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reg'!$AQ$190:$BS$190</c:f>
                <c:numCache>
                  <c:formatCode>General</c:formatCode>
                  <c:ptCount val="29"/>
                  <c:pt idx="0">
                    <c:v>0.80936360459588552</c:v>
                  </c:pt>
                  <c:pt idx="1">
                    <c:v>0.11814539065631532</c:v>
                  </c:pt>
                  <c:pt idx="2">
                    <c:v>0.50020828994863098</c:v>
                  </c:pt>
                  <c:pt idx="3">
                    <c:v>0.39193253387682792</c:v>
                  </c:pt>
                  <c:pt idx="4">
                    <c:v>0.4918078893226499</c:v>
                  </c:pt>
                  <c:pt idx="6">
                    <c:v>0.43898557303553143</c:v>
                  </c:pt>
                  <c:pt idx="7">
                    <c:v>0.30310889132455376</c:v>
                  </c:pt>
                  <c:pt idx="8">
                    <c:v>0.48397945319105318</c:v>
                  </c:pt>
                  <c:pt idx="9">
                    <c:v>0.26822461565718464</c:v>
                  </c:pt>
                  <c:pt idx="10">
                    <c:v>0.49923552669167176</c:v>
                  </c:pt>
                  <c:pt idx="12">
                    <c:v>0.19220937657784665</c:v>
                  </c:pt>
                  <c:pt idx="13">
                    <c:v>0.62366524140225532</c:v>
                  </c:pt>
                  <c:pt idx="14">
                    <c:v>0.24037008503093238</c:v>
                  </c:pt>
                  <c:pt idx="15">
                    <c:v>0.62271805640898037</c:v>
                  </c:pt>
                  <c:pt idx="22">
                    <c:v>0.50332229568471665</c:v>
                  </c:pt>
                  <c:pt idx="24">
                    <c:v>0.76116686738191663</c:v>
                  </c:pt>
                  <c:pt idx="25">
                    <c:v>0.36780127484523178</c:v>
                  </c:pt>
                  <c:pt idx="26">
                    <c:v>0.43945989578117362</c:v>
                  </c:pt>
                  <c:pt idx="27">
                    <c:v>0.95659262198934059</c:v>
                  </c:pt>
                  <c:pt idx="28">
                    <c:v>0.68773985714884311</c:v>
                  </c:pt>
                </c:numCache>
              </c:numRef>
            </c:plus>
            <c:minus>
              <c:numRef>
                <c:f>'ext-rp reg'!$AQ$190:$BS$190</c:f>
                <c:numCache>
                  <c:formatCode>General</c:formatCode>
                  <c:ptCount val="29"/>
                  <c:pt idx="0">
                    <c:v>0.80936360459588552</c:v>
                  </c:pt>
                  <c:pt idx="1">
                    <c:v>0.11814539065631532</c:v>
                  </c:pt>
                  <c:pt idx="2">
                    <c:v>0.50020828994863098</c:v>
                  </c:pt>
                  <c:pt idx="3">
                    <c:v>0.39193253387682792</c:v>
                  </c:pt>
                  <c:pt idx="4">
                    <c:v>0.4918078893226499</c:v>
                  </c:pt>
                  <c:pt idx="6">
                    <c:v>0.43898557303553143</c:v>
                  </c:pt>
                  <c:pt idx="7">
                    <c:v>0.30310889132455376</c:v>
                  </c:pt>
                  <c:pt idx="8">
                    <c:v>0.48397945319105318</c:v>
                  </c:pt>
                  <c:pt idx="9">
                    <c:v>0.26822461565718464</c:v>
                  </c:pt>
                  <c:pt idx="10">
                    <c:v>0.49923552669167176</c:v>
                  </c:pt>
                  <c:pt idx="12">
                    <c:v>0.19220937657784665</c:v>
                  </c:pt>
                  <c:pt idx="13">
                    <c:v>0.62366524140225532</c:v>
                  </c:pt>
                  <c:pt idx="14">
                    <c:v>0.24037008503093238</c:v>
                  </c:pt>
                  <c:pt idx="15">
                    <c:v>0.62271805640898037</c:v>
                  </c:pt>
                  <c:pt idx="22">
                    <c:v>0.50332229568471665</c:v>
                  </c:pt>
                  <c:pt idx="24">
                    <c:v>0.76116686738191663</c:v>
                  </c:pt>
                  <c:pt idx="25">
                    <c:v>0.36780127484523178</c:v>
                  </c:pt>
                  <c:pt idx="26">
                    <c:v>0.43945989578117362</c:v>
                  </c:pt>
                  <c:pt idx="27">
                    <c:v>0.95659262198934059</c:v>
                  </c:pt>
                  <c:pt idx="28">
                    <c:v>0.68773985714884311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reg'!$AQ$189:$BS$189</c:f>
              <c:numCache>
                <c:formatCode>General</c:formatCode>
                <c:ptCount val="29"/>
                <c:pt idx="0">
                  <c:v>13.766666666666666</c:v>
                </c:pt>
                <c:pt idx="1">
                  <c:v>14.525</c:v>
                </c:pt>
                <c:pt idx="2">
                  <c:v>13.324999999999998</c:v>
                </c:pt>
                <c:pt idx="3">
                  <c:v>12.416666666666666</c:v>
                </c:pt>
                <c:pt idx="4">
                  <c:v>12.225</c:v>
                </c:pt>
                <c:pt idx="6">
                  <c:v>15.225000000000001</c:v>
                </c:pt>
                <c:pt idx="7">
                  <c:v>14.65</c:v>
                </c:pt>
                <c:pt idx="8">
                  <c:v>12.508333333333333</c:v>
                </c:pt>
                <c:pt idx="9">
                  <c:v>11.291666666666666</c:v>
                </c:pt>
                <c:pt idx="10">
                  <c:v>10.991666666666667</c:v>
                </c:pt>
                <c:pt idx="12">
                  <c:v>15.616666666666667</c:v>
                </c:pt>
                <c:pt idx="13">
                  <c:v>13.875</c:v>
                </c:pt>
                <c:pt idx="14">
                  <c:v>12.508333333333333</c:v>
                </c:pt>
                <c:pt idx="15">
                  <c:v>11.808333333333332</c:v>
                </c:pt>
                <c:pt idx="22">
                  <c:v>11.25</c:v>
                </c:pt>
                <c:pt idx="24">
                  <c:v>15.75</c:v>
                </c:pt>
                <c:pt idx="25">
                  <c:v>13.758333333333335</c:v>
                </c:pt>
                <c:pt idx="26">
                  <c:v>11.950000000000001</c:v>
                </c:pt>
                <c:pt idx="27">
                  <c:v>11.541666666666666</c:v>
                </c:pt>
                <c:pt idx="28">
                  <c:v>11.091666666666667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F-AE49-8F80-3AB48AB8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389632"/>
        <c:axId val="-87387312"/>
      </c:lineChart>
      <c:catAx>
        <c:axId val="-87389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387312"/>
        <c:crosses val="autoZero"/>
        <c:auto val="1"/>
        <c:lblAlgn val="ctr"/>
        <c:lblOffset val="100"/>
        <c:noMultiLvlLbl val="0"/>
      </c:catAx>
      <c:valAx>
        <c:axId val="-87387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Pretone presses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3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322102860092501"/>
          <c:y val="0.32455764111831098"/>
          <c:w val="0.235541647394367"/>
          <c:h val="9.1311131460542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8d </c:v>
          </c:tx>
          <c:errBars>
            <c:errDir val="y"/>
            <c:errBarType val="both"/>
            <c:errValType val="cust"/>
            <c:noEndCap val="0"/>
            <c:plus>
              <c:numRef>
                <c:f>'ext-rp freezing'!$B$4:$BL$4</c:f>
                <c:numCache>
                  <c:formatCode>General</c:formatCode>
                  <c:ptCount val="63"/>
                  <c:pt idx="0">
                    <c:v>3.785274177621583</c:v>
                  </c:pt>
                  <c:pt idx="1">
                    <c:v>4.0192312709625417</c:v>
                  </c:pt>
                  <c:pt idx="2">
                    <c:v>4.2731182194869204</c:v>
                  </c:pt>
                  <c:pt idx="3">
                    <c:v>4.0468783249667499</c:v>
                  </c:pt>
                  <c:pt idx="4">
                    <c:v>3.6435691613241645</c:v>
                  </c:pt>
                  <c:pt idx="5">
                    <c:v>3.4073319705739111</c:v>
                  </c:pt>
                  <c:pt idx="6">
                    <c:v>3.2754843993106859</c:v>
                  </c:pt>
                  <c:pt idx="7">
                    <c:v>3.7662933285062219</c:v>
                  </c:pt>
                  <c:pt idx="8">
                    <c:v>2.8359785041525041</c:v>
                  </c:pt>
                  <c:pt idx="9">
                    <c:v>3.0573939731762882</c:v>
                  </c:pt>
                  <c:pt idx="10">
                    <c:v>2.8203456843341077</c:v>
                  </c:pt>
                  <c:pt idx="11">
                    <c:v>3.0025641425640481</c:v>
                  </c:pt>
                  <c:pt idx="12">
                    <c:v>3.1245596463801277</c:v>
                  </c:pt>
                  <c:pt idx="13">
                    <c:v>2.8655699729134207</c:v>
                  </c:pt>
                  <c:pt idx="14">
                    <c:v>2.9952591763004222</c:v>
                  </c:pt>
                  <c:pt idx="16">
                    <c:v>4.593371039471962</c:v>
                  </c:pt>
                  <c:pt idx="17">
                    <c:v>3.9885948410064431</c:v>
                  </c:pt>
                  <c:pt idx="18">
                    <c:v>3.6097458400242686</c:v>
                  </c:pt>
                  <c:pt idx="19">
                    <c:v>3.8149653301393776</c:v>
                  </c:pt>
                  <c:pt idx="20">
                    <c:v>3.3317245500070647</c:v>
                  </c:pt>
                  <c:pt idx="21">
                    <c:v>2.8066311522824576</c:v>
                  </c:pt>
                  <c:pt idx="22">
                    <c:v>2.9625156198688543</c:v>
                  </c:pt>
                  <c:pt idx="23">
                    <c:v>3.3329892388094335</c:v>
                  </c:pt>
                  <c:pt idx="24">
                    <c:v>2.6520791520121869</c:v>
                  </c:pt>
                  <c:pt idx="25">
                    <c:v>2.2616209527164139</c:v>
                  </c:pt>
                  <c:pt idx="26">
                    <c:v>2.4146038212412009</c:v>
                  </c:pt>
                  <c:pt idx="27">
                    <c:v>2.7060261316311234</c:v>
                  </c:pt>
                  <c:pt idx="28">
                    <c:v>2.6058262598841253</c:v>
                  </c:pt>
                  <c:pt idx="29">
                    <c:v>2.5573065567380433</c:v>
                  </c:pt>
                  <c:pt idx="30">
                    <c:v>3.3619658813617703</c:v>
                  </c:pt>
                  <c:pt idx="32">
                    <c:v>4.2696548164249055</c:v>
                  </c:pt>
                  <c:pt idx="33">
                    <c:v>3.7485233714420696</c:v>
                  </c:pt>
                  <c:pt idx="34">
                    <c:v>3.0480681406014964</c:v>
                  </c:pt>
                  <c:pt idx="35">
                    <c:v>2.7203721552188478</c:v>
                  </c:pt>
                  <c:pt idx="36">
                    <c:v>2.9161802572695081</c:v>
                  </c:pt>
                  <c:pt idx="37">
                    <c:v>2.5467814028291369</c:v>
                  </c:pt>
                  <c:pt idx="38">
                    <c:v>2.3173192068112671</c:v>
                  </c:pt>
                  <c:pt idx="39">
                    <c:v>2.201653790307724</c:v>
                  </c:pt>
                  <c:pt idx="40">
                    <c:v>2.2047182422432203</c:v>
                  </c:pt>
                  <c:pt idx="41">
                    <c:v>2.3179029143727865</c:v>
                  </c:pt>
                  <c:pt idx="42">
                    <c:v>2.8543601294300234</c:v>
                  </c:pt>
                  <c:pt idx="43">
                    <c:v>2.2089301589773012</c:v>
                  </c:pt>
                  <c:pt idx="44">
                    <c:v>2.825280280424685</c:v>
                  </c:pt>
                  <c:pt idx="45">
                    <c:v>2.4857558823034354</c:v>
                  </c:pt>
                  <c:pt idx="46">
                    <c:v>2.1886087252399689</c:v>
                  </c:pt>
                  <c:pt idx="48">
                    <c:v>4.2231006427591407</c:v>
                  </c:pt>
                  <c:pt idx="49">
                    <c:v>3.2383859642341339</c:v>
                  </c:pt>
                  <c:pt idx="50">
                    <c:v>2.2546032001575793</c:v>
                  </c:pt>
                  <c:pt idx="51">
                    <c:v>2.1855335796875943</c:v>
                  </c:pt>
                  <c:pt idx="52">
                    <c:v>2.1971397294796464</c:v>
                  </c:pt>
                  <c:pt idx="53">
                    <c:v>2.3111352608272999</c:v>
                  </c:pt>
                  <c:pt idx="54">
                    <c:v>2.3853111117171695</c:v>
                  </c:pt>
                  <c:pt idx="55">
                    <c:v>2.4210547790343764</c:v>
                  </c:pt>
                  <c:pt idx="56">
                    <c:v>2.0395423850321333</c:v>
                  </c:pt>
                  <c:pt idx="57">
                    <c:v>2.6651751462562969</c:v>
                  </c:pt>
                  <c:pt idx="58">
                    <c:v>2.1731913973445036</c:v>
                  </c:pt>
                  <c:pt idx="59">
                    <c:v>2.5168449159703359</c:v>
                  </c:pt>
                  <c:pt idx="60">
                    <c:v>2.8235308045637937</c:v>
                  </c:pt>
                  <c:pt idx="61">
                    <c:v>2.2233703039467945</c:v>
                  </c:pt>
                  <c:pt idx="62">
                    <c:v>2.5566347522872457</c:v>
                  </c:pt>
                </c:numCache>
              </c:numRef>
            </c:plus>
            <c:minus>
              <c:numRef>
                <c:f>'ext-rp freezing'!$B$4:$BL$4</c:f>
                <c:numCache>
                  <c:formatCode>General</c:formatCode>
                  <c:ptCount val="63"/>
                  <c:pt idx="0">
                    <c:v>3.785274177621583</c:v>
                  </c:pt>
                  <c:pt idx="1">
                    <c:v>4.0192312709625417</c:v>
                  </c:pt>
                  <c:pt idx="2">
                    <c:v>4.2731182194869204</c:v>
                  </c:pt>
                  <c:pt idx="3">
                    <c:v>4.0468783249667499</c:v>
                  </c:pt>
                  <c:pt idx="4">
                    <c:v>3.6435691613241645</c:v>
                  </c:pt>
                  <c:pt idx="5">
                    <c:v>3.4073319705739111</c:v>
                  </c:pt>
                  <c:pt idx="6">
                    <c:v>3.2754843993106859</c:v>
                  </c:pt>
                  <c:pt idx="7">
                    <c:v>3.7662933285062219</c:v>
                  </c:pt>
                  <c:pt idx="8">
                    <c:v>2.8359785041525041</c:v>
                  </c:pt>
                  <c:pt idx="9">
                    <c:v>3.0573939731762882</c:v>
                  </c:pt>
                  <c:pt idx="10">
                    <c:v>2.8203456843341077</c:v>
                  </c:pt>
                  <c:pt idx="11">
                    <c:v>3.0025641425640481</c:v>
                  </c:pt>
                  <c:pt idx="12">
                    <c:v>3.1245596463801277</c:v>
                  </c:pt>
                  <c:pt idx="13">
                    <c:v>2.8655699729134207</c:v>
                  </c:pt>
                  <c:pt idx="14">
                    <c:v>2.9952591763004222</c:v>
                  </c:pt>
                  <c:pt idx="16">
                    <c:v>4.593371039471962</c:v>
                  </c:pt>
                  <c:pt idx="17">
                    <c:v>3.9885948410064431</c:v>
                  </c:pt>
                  <c:pt idx="18">
                    <c:v>3.6097458400242686</c:v>
                  </c:pt>
                  <c:pt idx="19">
                    <c:v>3.8149653301393776</c:v>
                  </c:pt>
                  <c:pt idx="20">
                    <c:v>3.3317245500070647</c:v>
                  </c:pt>
                  <c:pt idx="21">
                    <c:v>2.8066311522824576</c:v>
                  </c:pt>
                  <c:pt idx="22">
                    <c:v>2.9625156198688543</c:v>
                  </c:pt>
                  <c:pt idx="23">
                    <c:v>3.3329892388094335</c:v>
                  </c:pt>
                  <c:pt idx="24">
                    <c:v>2.6520791520121869</c:v>
                  </c:pt>
                  <c:pt idx="25">
                    <c:v>2.2616209527164139</c:v>
                  </c:pt>
                  <c:pt idx="26">
                    <c:v>2.4146038212412009</c:v>
                  </c:pt>
                  <c:pt idx="27">
                    <c:v>2.7060261316311234</c:v>
                  </c:pt>
                  <c:pt idx="28">
                    <c:v>2.6058262598841253</c:v>
                  </c:pt>
                  <c:pt idx="29">
                    <c:v>2.5573065567380433</c:v>
                  </c:pt>
                  <c:pt idx="30">
                    <c:v>3.3619658813617703</c:v>
                  </c:pt>
                  <c:pt idx="32">
                    <c:v>4.2696548164249055</c:v>
                  </c:pt>
                  <c:pt idx="33">
                    <c:v>3.7485233714420696</c:v>
                  </c:pt>
                  <c:pt idx="34">
                    <c:v>3.0480681406014964</c:v>
                  </c:pt>
                  <c:pt idx="35">
                    <c:v>2.7203721552188478</c:v>
                  </c:pt>
                  <c:pt idx="36">
                    <c:v>2.9161802572695081</c:v>
                  </c:pt>
                  <c:pt idx="37">
                    <c:v>2.5467814028291369</c:v>
                  </c:pt>
                  <c:pt idx="38">
                    <c:v>2.3173192068112671</c:v>
                  </c:pt>
                  <c:pt idx="39">
                    <c:v>2.201653790307724</c:v>
                  </c:pt>
                  <c:pt idx="40">
                    <c:v>2.2047182422432203</c:v>
                  </c:pt>
                  <c:pt idx="41">
                    <c:v>2.3179029143727865</c:v>
                  </c:pt>
                  <c:pt idx="42">
                    <c:v>2.8543601294300234</c:v>
                  </c:pt>
                  <c:pt idx="43">
                    <c:v>2.2089301589773012</c:v>
                  </c:pt>
                  <c:pt idx="44">
                    <c:v>2.825280280424685</c:v>
                  </c:pt>
                  <c:pt idx="45">
                    <c:v>2.4857558823034354</c:v>
                  </c:pt>
                  <c:pt idx="46">
                    <c:v>2.1886087252399689</c:v>
                  </c:pt>
                  <c:pt idx="48">
                    <c:v>4.2231006427591407</c:v>
                  </c:pt>
                  <c:pt idx="49">
                    <c:v>3.2383859642341339</c:v>
                  </c:pt>
                  <c:pt idx="50">
                    <c:v>2.2546032001575793</c:v>
                  </c:pt>
                  <c:pt idx="51">
                    <c:v>2.1855335796875943</c:v>
                  </c:pt>
                  <c:pt idx="52">
                    <c:v>2.1971397294796464</c:v>
                  </c:pt>
                  <c:pt idx="53">
                    <c:v>2.3111352608272999</c:v>
                  </c:pt>
                  <c:pt idx="54">
                    <c:v>2.3853111117171695</c:v>
                  </c:pt>
                  <c:pt idx="55">
                    <c:v>2.4210547790343764</c:v>
                  </c:pt>
                  <c:pt idx="56">
                    <c:v>2.0395423850321333</c:v>
                  </c:pt>
                  <c:pt idx="57">
                    <c:v>2.6651751462562969</c:v>
                  </c:pt>
                  <c:pt idx="58">
                    <c:v>2.1731913973445036</c:v>
                  </c:pt>
                  <c:pt idx="59">
                    <c:v>2.5168449159703359</c:v>
                  </c:pt>
                  <c:pt idx="60">
                    <c:v>2.8235308045637937</c:v>
                  </c:pt>
                  <c:pt idx="61">
                    <c:v>2.2233703039467945</c:v>
                  </c:pt>
                  <c:pt idx="62">
                    <c:v>2.5566347522872457</c:v>
                  </c:pt>
                </c:numCache>
              </c:numRef>
            </c:minus>
          </c:errBars>
          <c:cat>
            <c:strRef>
              <c:f>'ext-rp freezing'!$1:$1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freezing'!$B$3:$BL$3</c:f>
              <c:numCache>
                <c:formatCode>General</c:formatCode>
                <c:ptCount val="63"/>
                <c:pt idx="0">
                  <c:v>45.736842105263158</c:v>
                </c:pt>
                <c:pt idx="1">
                  <c:v>38.833333333333336</c:v>
                </c:pt>
                <c:pt idx="2">
                  <c:v>35.10526315789474</c:v>
                </c:pt>
                <c:pt idx="3">
                  <c:v>32.517543859649116</c:v>
                </c:pt>
                <c:pt idx="4">
                  <c:v>28.815789473684212</c:v>
                </c:pt>
                <c:pt idx="5">
                  <c:v>22.57017543859649</c:v>
                </c:pt>
                <c:pt idx="6">
                  <c:v>23.228070175438603</c:v>
                </c:pt>
                <c:pt idx="7">
                  <c:v>25.114035087719301</c:v>
                </c:pt>
                <c:pt idx="8">
                  <c:v>20.473684210526319</c:v>
                </c:pt>
                <c:pt idx="9">
                  <c:v>18.859649122807017</c:v>
                </c:pt>
                <c:pt idx="10">
                  <c:v>17.710526315789473</c:v>
                </c:pt>
                <c:pt idx="11">
                  <c:v>19.973684210526311</c:v>
                </c:pt>
                <c:pt idx="12">
                  <c:v>19.184210526315791</c:v>
                </c:pt>
                <c:pt idx="13">
                  <c:v>17.89473684210526</c:v>
                </c:pt>
                <c:pt idx="14">
                  <c:v>20.956140350877192</c:v>
                </c:pt>
                <c:pt idx="16">
                  <c:v>38.491228070175431</c:v>
                </c:pt>
                <c:pt idx="17">
                  <c:v>27.868421052631575</c:v>
                </c:pt>
                <c:pt idx="18">
                  <c:v>26.008771929824558</c:v>
                </c:pt>
                <c:pt idx="19">
                  <c:v>24.763157894736839</c:v>
                </c:pt>
                <c:pt idx="20">
                  <c:v>20.263157894736842</c:v>
                </c:pt>
                <c:pt idx="21">
                  <c:v>20.903508771929825</c:v>
                </c:pt>
                <c:pt idx="22">
                  <c:v>17.236842105263158</c:v>
                </c:pt>
                <c:pt idx="23">
                  <c:v>18.008771929824562</c:v>
                </c:pt>
                <c:pt idx="24">
                  <c:v>17.105263157894736</c:v>
                </c:pt>
                <c:pt idx="25">
                  <c:v>13.929824561403507</c:v>
                </c:pt>
                <c:pt idx="26">
                  <c:v>13.973684210526313</c:v>
                </c:pt>
                <c:pt idx="27">
                  <c:v>17.315789473684212</c:v>
                </c:pt>
                <c:pt idx="28">
                  <c:v>14.456140350877197</c:v>
                </c:pt>
                <c:pt idx="29">
                  <c:v>14.877192982456139</c:v>
                </c:pt>
                <c:pt idx="30">
                  <c:v>17.096491228070178</c:v>
                </c:pt>
                <c:pt idx="32">
                  <c:v>25.763157894736842</c:v>
                </c:pt>
                <c:pt idx="33">
                  <c:v>19.307017543859651</c:v>
                </c:pt>
                <c:pt idx="34">
                  <c:v>14.973684210526317</c:v>
                </c:pt>
                <c:pt idx="35">
                  <c:v>13.991228070175438</c:v>
                </c:pt>
                <c:pt idx="36">
                  <c:v>14.657894736842103</c:v>
                </c:pt>
                <c:pt idx="37">
                  <c:v>13.614035087719294</c:v>
                </c:pt>
                <c:pt idx="38">
                  <c:v>13.701754385964913</c:v>
                </c:pt>
                <c:pt idx="39">
                  <c:v>12.824561403508772</c:v>
                </c:pt>
                <c:pt idx="40">
                  <c:v>13.956140350877194</c:v>
                </c:pt>
                <c:pt idx="41">
                  <c:v>11.429824561403509</c:v>
                </c:pt>
                <c:pt idx="42">
                  <c:v>15.12280701754386</c:v>
                </c:pt>
                <c:pt idx="43">
                  <c:v>13.035087719298247</c:v>
                </c:pt>
                <c:pt idx="44">
                  <c:v>14.412280701754387</c:v>
                </c:pt>
                <c:pt idx="45">
                  <c:v>13.122807017543858</c:v>
                </c:pt>
                <c:pt idx="46">
                  <c:v>12.359649122807019</c:v>
                </c:pt>
                <c:pt idx="48">
                  <c:v>22.640350877192986</c:v>
                </c:pt>
                <c:pt idx="49">
                  <c:v>16.403508771929822</c:v>
                </c:pt>
                <c:pt idx="50">
                  <c:v>11.473684210526319</c:v>
                </c:pt>
                <c:pt idx="51">
                  <c:v>12.780701754385964</c:v>
                </c:pt>
                <c:pt idx="52">
                  <c:v>11.228070175438596</c:v>
                </c:pt>
                <c:pt idx="53">
                  <c:v>14.815789473684212</c:v>
                </c:pt>
                <c:pt idx="54">
                  <c:v>12.964912280701752</c:v>
                </c:pt>
                <c:pt idx="55">
                  <c:v>13.166666666666666</c:v>
                </c:pt>
                <c:pt idx="56">
                  <c:v>13.859649122807014</c:v>
                </c:pt>
                <c:pt idx="57">
                  <c:v>14.421052631578949</c:v>
                </c:pt>
                <c:pt idx="58">
                  <c:v>13.903508771929824</c:v>
                </c:pt>
                <c:pt idx="59">
                  <c:v>13.745614035087719</c:v>
                </c:pt>
                <c:pt idx="60">
                  <c:v>16.42982456140351</c:v>
                </c:pt>
                <c:pt idx="61">
                  <c:v>13.824561403508772</c:v>
                </c:pt>
                <c:pt idx="62">
                  <c:v>14.245614035087717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B-4680-8E3A-3E352A74BC96}"/>
            </c:ext>
          </c:extLst>
        </c:ser>
        <c:ser>
          <c:idx val="1"/>
          <c:order val="1"/>
          <c:tx>
            <c:v>20d</c:v>
          </c:tx>
          <c:errBars>
            <c:errDir val="y"/>
            <c:errBarType val="both"/>
            <c:errValType val="cust"/>
            <c:noEndCap val="0"/>
            <c:plus>
              <c:numRef>
                <c:f>'ext-rp freezing'!$B$15:$BL$15</c:f>
                <c:numCache>
                  <c:formatCode>General</c:formatCode>
                  <c:ptCount val="63"/>
                  <c:pt idx="0">
                    <c:v>3.3037350441833611</c:v>
                  </c:pt>
                  <c:pt idx="1">
                    <c:v>3.4832975502190173</c:v>
                  </c:pt>
                  <c:pt idx="2">
                    <c:v>3.0991425957931997</c:v>
                  </c:pt>
                  <c:pt idx="3">
                    <c:v>2.7063697681464944</c:v>
                  </c:pt>
                  <c:pt idx="4">
                    <c:v>3.5844350820666087</c:v>
                  </c:pt>
                  <c:pt idx="5">
                    <c:v>2.9296828003286133</c:v>
                  </c:pt>
                  <c:pt idx="6">
                    <c:v>3.324271603698576</c:v>
                  </c:pt>
                  <c:pt idx="7">
                    <c:v>3.6597835063553048</c:v>
                  </c:pt>
                  <c:pt idx="8">
                    <c:v>3.4056043554178483</c:v>
                  </c:pt>
                  <c:pt idx="9">
                    <c:v>3.4669830559106432</c:v>
                  </c:pt>
                  <c:pt idx="10">
                    <c:v>2.9416887604797268</c:v>
                  </c:pt>
                  <c:pt idx="11">
                    <c:v>2.7265442969845193</c:v>
                  </c:pt>
                  <c:pt idx="12">
                    <c:v>4.0060664467864706</c:v>
                  </c:pt>
                  <c:pt idx="13">
                    <c:v>3.5626562543830369</c:v>
                  </c:pt>
                  <c:pt idx="14">
                    <c:v>3.3487453533518257</c:v>
                  </c:pt>
                  <c:pt idx="16">
                    <c:v>3.5140111799266633</c:v>
                  </c:pt>
                  <c:pt idx="17">
                    <c:v>3.2620137366715047</c:v>
                  </c:pt>
                  <c:pt idx="18">
                    <c:v>3.7367191225150678</c:v>
                  </c:pt>
                  <c:pt idx="19">
                    <c:v>3.566181121595311</c:v>
                  </c:pt>
                  <c:pt idx="20">
                    <c:v>3.6112456418070038</c:v>
                  </c:pt>
                  <c:pt idx="21">
                    <c:v>3.126510745934588</c:v>
                  </c:pt>
                  <c:pt idx="22">
                    <c:v>3.761741116168313</c:v>
                  </c:pt>
                  <c:pt idx="23">
                    <c:v>3.6403005026079587</c:v>
                  </c:pt>
                  <c:pt idx="24">
                    <c:v>3.6601963112703433</c:v>
                  </c:pt>
                  <c:pt idx="25">
                    <c:v>3.3957717864487043</c:v>
                  </c:pt>
                  <c:pt idx="26">
                    <c:v>3.3374331091176574</c:v>
                  </c:pt>
                  <c:pt idx="27">
                    <c:v>3.5855002392709396</c:v>
                  </c:pt>
                  <c:pt idx="28">
                    <c:v>3.1533729059152957</c:v>
                  </c:pt>
                  <c:pt idx="29">
                    <c:v>3.6175692579662284</c:v>
                  </c:pt>
                  <c:pt idx="30">
                    <c:v>3.6660207278748413</c:v>
                  </c:pt>
                  <c:pt idx="32">
                    <c:v>4.0020507563510801</c:v>
                  </c:pt>
                  <c:pt idx="33">
                    <c:v>3.3487038781919276</c:v>
                  </c:pt>
                  <c:pt idx="34">
                    <c:v>3.3665344393090844</c:v>
                  </c:pt>
                  <c:pt idx="35">
                    <c:v>3.3298911179721573</c:v>
                  </c:pt>
                  <c:pt idx="36">
                    <c:v>3.5845744223232128</c:v>
                  </c:pt>
                  <c:pt idx="37">
                    <c:v>3.4333447431558821</c:v>
                  </c:pt>
                  <c:pt idx="38">
                    <c:v>3.5909390561304857</c:v>
                  </c:pt>
                  <c:pt idx="39">
                    <c:v>3.5235784953801468</c:v>
                  </c:pt>
                  <c:pt idx="40">
                    <c:v>3.5864923463500316</c:v>
                  </c:pt>
                  <c:pt idx="41">
                    <c:v>3.823295804926139</c:v>
                  </c:pt>
                  <c:pt idx="42">
                    <c:v>3.7245946164623152</c:v>
                  </c:pt>
                  <c:pt idx="43">
                    <c:v>3.2990477668701863</c:v>
                  </c:pt>
                  <c:pt idx="44">
                    <c:v>3.4456256590547065</c:v>
                  </c:pt>
                  <c:pt idx="45">
                    <c:v>3.2819194643333902</c:v>
                  </c:pt>
                  <c:pt idx="46">
                    <c:v>3.1537873491842534</c:v>
                  </c:pt>
                  <c:pt idx="48">
                    <c:v>3.0656024607397212</c:v>
                  </c:pt>
                  <c:pt idx="49">
                    <c:v>2.5952780785193927</c:v>
                  </c:pt>
                  <c:pt idx="50">
                    <c:v>2.9240014610392273</c:v>
                  </c:pt>
                  <c:pt idx="51">
                    <c:v>3.4620438852284732</c:v>
                  </c:pt>
                  <c:pt idx="52">
                    <c:v>2.9559440212866108</c:v>
                  </c:pt>
                  <c:pt idx="53">
                    <c:v>3.2183122645120723</c:v>
                  </c:pt>
                  <c:pt idx="54">
                    <c:v>2.7202299529912888</c:v>
                  </c:pt>
                  <c:pt idx="55">
                    <c:v>3.1065033796639012</c:v>
                  </c:pt>
                  <c:pt idx="56">
                    <c:v>3.162164759885381</c:v>
                  </c:pt>
                  <c:pt idx="57">
                    <c:v>3.3095078003144018</c:v>
                  </c:pt>
                  <c:pt idx="58">
                    <c:v>3.2169398382743997</c:v>
                  </c:pt>
                  <c:pt idx="59">
                    <c:v>3.078063179090536</c:v>
                  </c:pt>
                  <c:pt idx="60">
                    <c:v>3.5804510371780833</c:v>
                  </c:pt>
                  <c:pt idx="61">
                    <c:v>3.2370451863484293</c:v>
                  </c:pt>
                  <c:pt idx="62">
                    <c:v>4.0295949334437235</c:v>
                  </c:pt>
                </c:numCache>
              </c:numRef>
            </c:plus>
            <c:minus>
              <c:numRef>
                <c:f>'ext-rp freezing'!$B$15:$BL$15</c:f>
                <c:numCache>
                  <c:formatCode>General</c:formatCode>
                  <c:ptCount val="63"/>
                  <c:pt idx="0">
                    <c:v>3.3037350441833611</c:v>
                  </c:pt>
                  <c:pt idx="1">
                    <c:v>3.4832975502190173</c:v>
                  </c:pt>
                  <c:pt idx="2">
                    <c:v>3.0991425957931997</c:v>
                  </c:pt>
                  <c:pt idx="3">
                    <c:v>2.7063697681464944</c:v>
                  </c:pt>
                  <c:pt idx="4">
                    <c:v>3.5844350820666087</c:v>
                  </c:pt>
                  <c:pt idx="5">
                    <c:v>2.9296828003286133</c:v>
                  </c:pt>
                  <c:pt idx="6">
                    <c:v>3.324271603698576</c:v>
                  </c:pt>
                  <c:pt idx="7">
                    <c:v>3.6597835063553048</c:v>
                  </c:pt>
                  <c:pt idx="8">
                    <c:v>3.4056043554178483</c:v>
                  </c:pt>
                  <c:pt idx="9">
                    <c:v>3.4669830559106432</c:v>
                  </c:pt>
                  <c:pt idx="10">
                    <c:v>2.9416887604797268</c:v>
                  </c:pt>
                  <c:pt idx="11">
                    <c:v>2.7265442969845193</c:v>
                  </c:pt>
                  <c:pt idx="12">
                    <c:v>4.0060664467864706</c:v>
                  </c:pt>
                  <c:pt idx="13">
                    <c:v>3.5626562543830369</c:v>
                  </c:pt>
                  <c:pt idx="14">
                    <c:v>3.3487453533518257</c:v>
                  </c:pt>
                  <c:pt idx="16">
                    <c:v>3.5140111799266633</c:v>
                  </c:pt>
                  <c:pt idx="17">
                    <c:v>3.2620137366715047</c:v>
                  </c:pt>
                  <c:pt idx="18">
                    <c:v>3.7367191225150678</c:v>
                  </c:pt>
                  <c:pt idx="19">
                    <c:v>3.566181121595311</c:v>
                  </c:pt>
                  <c:pt idx="20">
                    <c:v>3.6112456418070038</c:v>
                  </c:pt>
                  <c:pt idx="21">
                    <c:v>3.126510745934588</c:v>
                  </c:pt>
                  <c:pt idx="22">
                    <c:v>3.761741116168313</c:v>
                  </c:pt>
                  <c:pt idx="23">
                    <c:v>3.6403005026079587</c:v>
                  </c:pt>
                  <c:pt idx="24">
                    <c:v>3.6601963112703433</c:v>
                  </c:pt>
                  <c:pt idx="25">
                    <c:v>3.3957717864487043</c:v>
                  </c:pt>
                  <c:pt idx="26">
                    <c:v>3.3374331091176574</c:v>
                  </c:pt>
                  <c:pt idx="27">
                    <c:v>3.5855002392709396</c:v>
                  </c:pt>
                  <c:pt idx="28">
                    <c:v>3.1533729059152957</c:v>
                  </c:pt>
                  <c:pt idx="29">
                    <c:v>3.6175692579662284</c:v>
                  </c:pt>
                  <c:pt idx="30">
                    <c:v>3.6660207278748413</c:v>
                  </c:pt>
                  <c:pt idx="32">
                    <c:v>4.0020507563510801</c:v>
                  </c:pt>
                  <c:pt idx="33">
                    <c:v>3.3487038781919276</c:v>
                  </c:pt>
                  <c:pt idx="34">
                    <c:v>3.3665344393090844</c:v>
                  </c:pt>
                  <c:pt idx="35">
                    <c:v>3.3298911179721573</c:v>
                  </c:pt>
                  <c:pt idx="36">
                    <c:v>3.5845744223232128</c:v>
                  </c:pt>
                  <c:pt idx="37">
                    <c:v>3.4333447431558821</c:v>
                  </c:pt>
                  <c:pt idx="38">
                    <c:v>3.5909390561304857</c:v>
                  </c:pt>
                  <c:pt idx="39">
                    <c:v>3.5235784953801468</c:v>
                  </c:pt>
                  <c:pt idx="40">
                    <c:v>3.5864923463500316</c:v>
                  </c:pt>
                  <c:pt idx="41">
                    <c:v>3.823295804926139</c:v>
                  </c:pt>
                  <c:pt idx="42">
                    <c:v>3.7245946164623152</c:v>
                  </c:pt>
                  <c:pt idx="43">
                    <c:v>3.2990477668701863</c:v>
                  </c:pt>
                  <c:pt idx="44">
                    <c:v>3.4456256590547065</c:v>
                  </c:pt>
                  <c:pt idx="45">
                    <c:v>3.2819194643333902</c:v>
                  </c:pt>
                  <c:pt idx="46">
                    <c:v>3.1537873491842534</c:v>
                  </c:pt>
                  <c:pt idx="48">
                    <c:v>3.0656024607397212</c:v>
                  </c:pt>
                  <c:pt idx="49">
                    <c:v>2.5952780785193927</c:v>
                  </c:pt>
                  <c:pt idx="50">
                    <c:v>2.9240014610392273</c:v>
                  </c:pt>
                  <c:pt idx="51">
                    <c:v>3.4620438852284732</c:v>
                  </c:pt>
                  <c:pt idx="52">
                    <c:v>2.9559440212866108</c:v>
                  </c:pt>
                  <c:pt idx="53">
                    <c:v>3.2183122645120723</c:v>
                  </c:pt>
                  <c:pt idx="54">
                    <c:v>2.7202299529912888</c:v>
                  </c:pt>
                  <c:pt idx="55">
                    <c:v>3.1065033796639012</c:v>
                  </c:pt>
                  <c:pt idx="56">
                    <c:v>3.162164759885381</c:v>
                  </c:pt>
                  <c:pt idx="57">
                    <c:v>3.3095078003144018</c:v>
                  </c:pt>
                  <c:pt idx="58">
                    <c:v>3.2169398382743997</c:v>
                  </c:pt>
                  <c:pt idx="59">
                    <c:v>3.078063179090536</c:v>
                  </c:pt>
                  <c:pt idx="60">
                    <c:v>3.5804510371780833</c:v>
                  </c:pt>
                  <c:pt idx="61">
                    <c:v>3.2370451863484293</c:v>
                  </c:pt>
                  <c:pt idx="62">
                    <c:v>4.0295949334437235</c:v>
                  </c:pt>
                </c:numCache>
              </c:numRef>
            </c:minus>
          </c:errBars>
          <c:cat>
            <c:strRef>
              <c:f>'ext-rp freezing'!$1:$1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freezing'!$B$14:$BL$14</c:f>
              <c:numCache>
                <c:formatCode>General</c:formatCode>
                <c:ptCount val="63"/>
                <c:pt idx="0">
                  <c:v>40.983333333333334</c:v>
                </c:pt>
                <c:pt idx="1">
                  <c:v>35.1</c:v>
                </c:pt>
                <c:pt idx="2">
                  <c:v>31.475000000000009</c:v>
                </c:pt>
                <c:pt idx="3">
                  <c:v>34.216666666666676</c:v>
                </c:pt>
                <c:pt idx="4">
                  <c:v>34.625000000000007</c:v>
                </c:pt>
                <c:pt idx="5">
                  <c:v>32.85</c:v>
                </c:pt>
                <c:pt idx="6">
                  <c:v>31.008333333333326</c:v>
                </c:pt>
                <c:pt idx="7">
                  <c:v>29.908333333333324</c:v>
                </c:pt>
                <c:pt idx="8">
                  <c:v>33.31666666666667</c:v>
                </c:pt>
                <c:pt idx="9">
                  <c:v>30.06666666666667</c:v>
                </c:pt>
                <c:pt idx="10">
                  <c:v>26.966666666666679</c:v>
                </c:pt>
                <c:pt idx="11">
                  <c:v>25.241666666666667</c:v>
                </c:pt>
                <c:pt idx="12">
                  <c:v>31.316666666666666</c:v>
                </c:pt>
                <c:pt idx="13">
                  <c:v>32.741666666666674</c:v>
                </c:pt>
                <c:pt idx="14">
                  <c:v>28.65</c:v>
                </c:pt>
                <c:pt idx="16">
                  <c:v>40.274999999999999</c:v>
                </c:pt>
                <c:pt idx="17">
                  <c:v>34.016666666666687</c:v>
                </c:pt>
                <c:pt idx="18">
                  <c:v>37.25</c:v>
                </c:pt>
                <c:pt idx="19">
                  <c:v>35.141666666666666</c:v>
                </c:pt>
                <c:pt idx="20">
                  <c:v>32.408333333333331</c:v>
                </c:pt>
                <c:pt idx="21">
                  <c:v>29.424999999999997</c:v>
                </c:pt>
                <c:pt idx="22">
                  <c:v>30.941666666666666</c:v>
                </c:pt>
                <c:pt idx="23">
                  <c:v>32.449999999999996</c:v>
                </c:pt>
                <c:pt idx="24">
                  <c:v>36.933333333333337</c:v>
                </c:pt>
                <c:pt idx="25">
                  <c:v>31.591666666666669</c:v>
                </c:pt>
                <c:pt idx="26">
                  <c:v>27.908333333333335</c:v>
                </c:pt>
                <c:pt idx="27">
                  <c:v>28.366666666666674</c:v>
                </c:pt>
                <c:pt idx="28">
                  <c:v>34.766666666666673</c:v>
                </c:pt>
                <c:pt idx="29">
                  <c:v>31.691666666666666</c:v>
                </c:pt>
                <c:pt idx="30">
                  <c:v>31.25</c:v>
                </c:pt>
                <c:pt idx="32">
                  <c:v>26.599999999999994</c:v>
                </c:pt>
                <c:pt idx="33">
                  <c:v>23.333333333333339</c:v>
                </c:pt>
                <c:pt idx="34">
                  <c:v>23.549999999999997</c:v>
                </c:pt>
                <c:pt idx="35">
                  <c:v>20.841666666666665</c:v>
                </c:pt>
                <c:pt idx="36">
                  <c:v>24.433333333333337</c:v>
                </c:pt>
                <c:pt idx="37">
                  <c:v>26.416666666666661</c:v>
                </c:pt>
                <c:pt idx="38">
                  <c:v>29.633333333333333</c:v>
                </c:pt>
                <c:pt idx="39">
                  <c:v>28.383333333333322</c:v>
                </c:pt>
                <c:pt idx="40">
                  <c:v>27.416666666666668</c:v>
                </c:pt>
                <c:pt idx="41">
                  <c:v>28.991666666666667</c:v>
                </c:pt>
                <c:pt idx="42">
                  <c:v>26.458333333333332</c:v>
                </c:pt>
                <c:pt idx="43">
                  <c:v>24.208333333333336</c:v>
                </c:pt>
                <c:pt idx="44">
                  <c:v>23.799999999999997</c:v>
                </c:pt>
                <c:pt idx="45">
                  <c:v>27.358333333333334</c:v>
                </c:pt>
                <c:pt idx="46">
                  <c:v>24.783333333333331</c:v>
                </c:pt>
                <c:pt idx="48">
                  <c:v>26.691666666666681</c:v>
                </c:pt>
                <c:pt idx="49">
                  <c:v>19.574999999999999</c:v>
                </c:pt>
                <c:pt idx="50">
                  <c:v>22.675000000000001</c:v>
                </c:pt>
                <c:pt idx="51">
                  <c:v>25.35</c:v>
                </c:pt>
                <c:pt idx="52">
                  <c:v>23.158333333333335</c:v>
                </c:pt>
                <c:pt idx="53">
                  <c:v>26.474999999999998</c:v>
                </c:pt>
                <c:pt idx="54">
                  <c:v>25.050000000000004</c:v>
                </c:pt>
                <c:pt idx="55">
                  <c:v>27.116666666666671</c:v>
                </c:pt>
                <c:pt idx="56">
                  <c:v>26.091666666666669</c:v>
                </c:pt>
                <c:pt idx="57">
                  <c:v>25.016666666666669</c:v>
                </c:pt>
                <c:pt idx="58">
                  <c:v>27.941666666666677</c:v>
                </c:pt>
                <c:pt idx="59">
                  <c:v>26.700000000000006</c:v>
                </c:pt>
                <c:pt idx="60">
                  <c:v>25.966666666666672</c:v>
                </c:pt>
                <c:pt idx="61">
                  <c:v>26.966666666666665</c:v>
                </c:pt>
                <c:pt idx="62">
                  <c:v>29.06666666666667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B-4680-8E3A-3E352A74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326528"/>
        <c:axId val="-145324752"/>
      </c:lineChart>
      <c:catAx>
        <c:axId val="-1453265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145324752"/>
        <c:crosses val="autoZero"/>
        <c:auto val="1"/>
        <c:lblAlgn val="ctr"/>
        <c:lblOffset val="100"/>
        <c:noMultiLvlLbl val="0"/>
      </c:catAx>
      <c:valAx>
        <c:axId val="-145324752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% Freezing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145326528"/>
        <c:crosses val="autoZero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813590499118373"/>
          <c:y val="0.188810577680457"/>
          <c:w val="0.102796431980176"/>
          <c:h val="0.14935384116408201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Ext-RP Freezing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56582796211499"/>
          <c:y val="0.13651409129408401"/>
          <c:w val="0.758823849330728"/>
          <c:h val="0.70374385923681404"/>
        </c:manualLayout>
      </c:layout>
      <c:lineChart>
        <c:grouping val="standard"/>
        <c:varyColors val="0"/>
        <c:ser>
          <c:idx val="0"/>
          <c:order val="0"/>
          <c:tx>
            <c:v>8d</c:v>
          </c:tx>
          <c:errBars>
            <c:errDir val="y"/>
            <c:errBarType val="both"/>
            <c:errValType val="cust"/>
            <c:noEndCap val="0"/>
            <c:plus>
              <c:numRef>
                <c:f>'ext-rp freezing'!$B$4:$BL$4</c:f>
                <c:numCache>
                  <c:formatCode>General</c:formatCode>
                  <c:ptCount val="63"/>
                  <c:pt idx="0">
                    <c:v>3.785274177621583</c:v>
                  </c:pt>
                  <c:pt idx="1">
                    <c:v>4.0192312709625417</c:v>
                  </c:pt>
                  <c:pt idx="2">
                    <c:v>4.2731182194869204</c:v>
                  </c:pt>
                  <c:pt idx="3">
                    <c:v>4.0468783249667499</c:v>
                  </c:pt>
                  <c:pt idx="4">
                    <c:v>3.6435691613241645</c:v>
                  </c:pt>
                  <c:pt idx="5">
                    <c:v>3.4073319705739111</c:v>
                  </c:pt>
                  <c:pt idx="6">
                    <c:v>3.2754843993106859</c:v>
                  </c:pt>
                  <c:pt idx="7">
                    <c:v>3.7662933285062219</c:v>
                  </c:pt>
                  <c:pt idx="8">
                    <c:v>2.8359785041525041</c:v>
                  </c:pt>
                  <c:pt idx="9">
                    <c:v>3.0573939731762882</c:v>
                  </c:pt>
                  <c:pt idx="10">
                    <c:v>2.8203456843341077</c:v>
                  </c:pt>
                  <c:pt idx="11">
                    <c:v>3.0025641425640481</c:v>
                  </c:pt>
                  <c:pt idx="12">
                    <c:v>3.1245596463801277</c:v>
                  </c:pt>
                  <c:pt idx="13">
                    <c:v>2.8655699729134207</c:v>
                  </c:pt>
                  <c:pt idx="14">
                    <c:v>2.9952591763004222</c:v>
                  </c:pt>
                  <c:pt idx="16">
                    <c:v>4.593371039471962</c:v>
                  </c:pt>
                  <c:pt idx="17">
                    <c:v>3.9885948410064431</c:v>
                  </c:pt>
                  <c:pt idx="18">
                    <c:v>3.6097458400242686</c:v>
                  </c:pt>
                  <c:pt idx="19">
                    <c:v>3.8149653301393776</c:v>
                  </c:pt>
                  <c:pt idx="20">
                    <c:v>3.3317245500070647</c:v>
                  </c:pt>
                  <c:pt idx="21">
                    <c:v>2.8066311522824576</c:v>
                  </c:pt>
                  <c:pt idx="22">
                    <c:v>2.9625156198688543</c:v>
                  </c:pt>
                  <c:pt idx="23">
                    <c:v>3.3329892388094335</c:v>
                  </c:pt>
                  <c:pt idx="24">
                    <c:v>2.6520791520121869</c:v>
                  </c:pt>
                  <c:pt idx="25">
                    <c:v>2.2616209527164139</c:v>
                  </c:pt>
                  <c:pt idx="26">
                    <c:v>2.4146038212412009</c:v>
                  </c:pt>
                  <c:pt idx="27">
                    <c:v>2.7060261316311234</c:v>
                  </c:pt>
                  <c:pt idx="28">
                    <c:v>2.6058262598841253</c:v>
                  </c:pt>
                  <c:pt idx="29">
                    <c:v>2.5573065567380433</c:v>
                  </c:pt>
                  <c:pt idx="30">
                    <c:v>3.3619658813617703</c:v>
                  </c:pt>
                  <c:pt idx="32">
                    <c:v>4.2696548164249055</c:v>
                  </c:pt>
                  <c:pt idx="33">
                    <c:v>3.7485233714420696</c:v>
                  </c:pt>
                  <c:pt idx="34">
                    <c:v>3.0480681406014964</c:v>
                  </c:pt>
                  <c:pt idx="35">
                    <c:v>2.7203721552188478</c:v>
                  </c:pt>
                  <c:pt idx="36">
                    <c:v>2.9161802572695081</c:v>
                  </c:pt>
                  <c:pt idx="37">
                    <c:v>2.5467814028291369</c:v>
                  </c:pt>
                  <c:pt idx="38">
                    <c:v>2.3173192068112671</c:v>
                  </c:pt>
                  <c:pt idx="39">
                    <c:v>2.201653790307724</c:v>
                  </c:pt>
                  <c:pt idx="40">
                    <c:v>2.2047182422432203</c:v>
                  </c:pt>
                  <c:pt idx="41">
                    <c:v>2.3179029143727865</c:v>
                  </c:pt>
                  <c:pt idx="42">
                    <c:v>2.8543601294300234</c:v>
                  </c:pt>
                  <c:pt idx="43">
                    <c:v>2.2089301589773012</c:v>
                  </c:pt>
                  <c:pt idx="44">
                    <c:v>2.825280280424685</c:v>
                  </c:pt>
                  <c:pt idx="45">
                    <c:v>2.4857558823034354</c:v>
                  </c:pt>
                  <c:pt idx="46">
                    <c:v>2.1886087252399689</c:v>
                  </c:pt>
                  <c:pt idx="48">
                    <c:v>4.2231006427591407</c:v>
                  </c:pt>
                  <c:pt idx="49">
                    <c:v>3.2383859642341339</c:v>
                  </c:pt>
                  <c:pt idx="50">
                    <c:v>2.2546032001575793</c:v>
                  </c:pt>
                  <c:pt idx="51">
                    <c:v>2.1855335796875943</c:v>
                  </c:pt>
                  <c:pt idx="52">
                    <c:v>2.1971397294796464</c:v>
                  </c:pt>
                  <c:pt idx="53">
                    <c:v>2.3111352608272999</c:v>
                  </c:pt>
                  <c:pt idx="54">
                    <c:v>2.3853111117171695</c:v>
                  </c:pt>
                  <c:pt idx="55">
                    <c:v>2.4210547790343764</c:v>
                  </c:pt>
                  <c:pt idx="56">
                    <c:v>2.0395423850321333</c:v>
                  </c:pt>
                  <c:pt idx="57">
                    <c:v>2.6651751462562969</c:v>
                  </c:pt>
                  <c:pt idx="58">
                    <c:v>2.1731913973445036</c:v>
                  </c:pt>
                  <c:pt idx="59">
                    <c:v>2.5168449159703359</c:v>
                  </c:pt>
                  <c:pt idx="60">
                    <c:v>2.8235308045637937</c:v>
                  </c:pt>
                  <c:pt idx="61">
                    <c:v>2.2233703039467945</c:v>
                  </c:pt>
                  <c:pt idx="62">
                    <c:v>2.5566347522872457</c:v>
                  </c:pt>
                </c:numCache>
              </c:numRef>
            </c:plus>
            <c:minus>
              <c:numRef>
                <c:f>'ext-rp freezing'!$B$4:$BL$4</c:f>
                <c:numCache>
                  <c:formatCode>General</c:formatCode>
                  <c:ptCount val="63"/>
                  <c:pt idx="0">
                    <c:v>3.785274177621583</c:v>
                  </c:pt>
                  <c:pt idx="1">
                    <c:v>4.0192312709625417</c:v>
                  </c:pt>
                  <c:pt idx="2">
                    <c:v>4.2731182194869204</c:v>
                  </c:pt>
                  <c:pt idx="3">
                    <c:v>4.0468783249667499</c:v>
                  </c:pt>
                  <c:pt idx="4">
                    <c:v>3.6435691613241645</c:v>
                  </c:pt>
                  <c:pt idx="5">
                    <c:v>3.4073319705739111</c:v>
                  </c:pt>
                  <c:pt idx="6">
                    <c:v>3.2754843993106859</c:v>
                  </c:pt>
                  <c:pt idx="7">
                    <c:v>3.7662933285062219</c:v>
                  </c:pt>
                  <c:pt idx="8">
                    <c:v>2.8359785041525041</c:v>
                  </c:pt>
                  <c:pt idx="9">
                    <c:v>3.0573939731762882</c:v>
                  </c:pt>
                  <c:pt idx="10">
                    <c:v>2.8203456843341077</c:v>
                  </c:pt>
                  <c:pt idx="11">
                    <c:v>3.0025641425640481</c:v>
                  </c:pt>
                  <c:pt idx="12">
                    <c:v>3.1245596463801277</c:v>
                  </c:pt>
                  <c:pt idx="13">
                    <c:v>2.8655699729134207</c:v>
                  </c:pt>
                  <c:pt idx="14">
                    <c:v>2.9952591763004222</c:v>
                  </c:pt>
                  <c:pt idx="16">
                    <c:v>4.593371039471962</c:v>
                  </c:pt>
                  <c:pt idx="17">
                    <c:v>3.9885948410064431</c:v>
                  </c:pt>
                  <c:pt idx="18">
                    <c:v>3.6097458400242686</c:v>
                  </c:pt>
                  <c:pt idx="19">
                    <c:v>3.8149653301393776</c:v>
                  </c:pt>
                  <c:pt idx="20">
                    <c:v>3.3317245500070647</c:v>
                  </c:pt>
                  <c:pt idx="21">
                    <c:v>2.8066311522824576</c:v>
                  </c:pt>
                  <c:pt idx="22">
                    <c:v>2.9625156198688543</c:v>
                  </c:pt>
                  <c:pt idx="23">
                    <c:v>3.3329892388094335</c:v>
                  </c:pt>
                  <c:pt idx="24">
                    <c:v>2.6520791520121869</c:v>
                  </c:pt>
                  <c:pt idx="25">
                    <c:v>2.2616209527164139</c:v>
                  </c:pt>
                  <c:pt idx="26">
                    <c:v>2.4146038212412009</c:v>
                  </c:pt>
                  <c:pt idx="27">
                    <c:v>2.7060261316311234</c:v>
                  </c:pt>
                  <c:pt idx="28">
                    <c:v>2.6058262598841253</c:v>
                  </c:pt>
                  <c:pt idx="29">
                    <c:v>2.5573065567380433</c:v>
                  </c:pt>
                  <c:pt idx="30">
                    <c:v>3.3619658813617703</c:v>
                  </c:pt>
                  <c:pt idx="32">
                    <c:v>4.2696548164249055</c:v>
                  </c:pt>
                  <c:pt idx="33">
                    <c:v>3.7485233714420696</c:v>
                  </c:pt>
                  <c:pt idx="34">
                    <c:v>3.0480681406014964</c:v>
                  </c:pt>
                  <c:pt idx="35">
                    <c:v>2.7203721552188478</c:v>
                  </c:pt>
                  <c:pt idx="36">
                    <c:v>2.9161802572695081</c:v>
                  </c:pt>
                  <c:pt idx="37">
                    <c:v>2.5467814028291369</c:v>
                  </c:pt>
                  <c:pt idx="38">
                    <c:v>2.3173192068112671</c:v>
                  </c:pt>
                  <c:pt idx="39">
                    <c:v>2.201653790307724</c:v>
                  </c:pt>
                  <c:pt idx="40">
                    <c:v>2.2047182422432203</c:v>
                  </c:pt>
                  <c:pt idx="41">
                    <c:v>2.3179029143727865</c:v>
                  </c:pt>
                  <c:pt idx="42">
                    <c:v>2.8543601294300234</c:v>
                  </c:pt>
                  <c:pt idx="43">
                    <c:v>2.2089301589773012</c:v>
                  </c:pt>
                  <c:pt idx="44">
                    <c:v>2.825280280424685</c:v>
                  </c:pt>
                  <c:pt idx="45">
                    <c:v>2.4857558823034354</c:v>
                  </c:pt>
                  <c:pt idx="46">
                    <c:v>2.1886087252399689</c:v>
                  </c:pt>
                  <c:pt idx="48">
                    <c:v>4.2231006427591407</c:v>
                  </c:pt>
                  <c:pt idx="49">
                    <c:v>3.2383859642341339</c:v>
                  </c:pt>
                  <c:pt idx="50">
                    <c:v>2.2546032001575793</c:v>
                  </c:pt>
                  <c:pt idx="51">
                    <c:v>2.1855335796875943</c:v>
                  </c:pt>
                  <c:pt idx="52">
                    <c:v>2.1971397294796464</c:v>
                  </c:pt>
                  <c:pt idx="53">
                    <c:v>2.3111352608272999</c:v>
                  </c:pt>
                  <c:pt idx="54">
                    <c:v>2.3853111117171695</c:v>
                  </c:pt>
                  <c:pt idx="55">
                    <c:v>2.4210547790343764</c:v>
                  </c:pt>
                  <c:pt idx="56">
                    <c:v>2.0395423850321333</c:v>
                  </c:pt>
                  <c:pt idx="57">
                    <c:v>2.6651751462562969</c:v>
                  </c:pt>
                  <c:pt idx="58">
                    <c:v>2.1731913973445036</c:v>
                  </c:pt>
                  <c:pt idx="59">
                    <c:v>2.5168449159703359</c:v>
                  </c:pt>
                  <c:pt idx="60">
                    <c:v>2.8235308045637937</c:v>
                  </c:pt>
                  <c:pt idx="61">
                    <c:v>2.2233703039467945</c:v>
                  </c:pt>
                  <c:pt idx="62">
                    <c:v>2.5566347522872457</c:v>
                  </c:pt>
                </c:numCache>
              </c:numRef>
            </c:minus>
          </c:errBars>
          <c:cat>
            <c:strRef>
              <c:f>'ext-rp freezing'!$1:$1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freezing'!$B$24:$BL$24</c:f>
              <c:numCache>
                <c:formatCode>General</c:formatCode>
                <c:ptCount val="63"/>
                <c:pt idx="0">
                  <c:v>25.798245614035086</c:v>
                </c:pt>
                <c:pt idx="16">
                  <c:v>20.153216374269007</c:v>
                </c:pt>
                <c:pt idx="32">
                  <c:v>14.818128654970762</c:v>
                </c:pt>
                <c:pt idx="48">
                  <c:v>14.39356725146199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F-4FFF-A5C5-BA118BC4036D}"/>
            </c:ext>
          </c:extLst>
        </c:ser>
        <c:ser>
          <c:idx val="1"/>
          <c:order val="1"/>
          <c:tx>
            <c:v>20d</c:v>
          </c:tx>
          <c:errBars>
            <c:errDir val="y"/>
            <c:errBarType val="both"/>
            <c:errValType val="cust"/>
            <c:noEndCap val="0"/>
            <c:plus>
              <c:numRef>
                <c:f>'ext-rp freezing'!$B$15:$BL$15</c:f>
                <c:numCache>
                  <c:formatCode>General</c:formatCode>
                  <c:ptCount val="63"/>
                  <c:pt idx="0">
                    <c:v>3.3037350441833611</c:v>
                  </c:pt>
                  <c:pt idx="1">
                    <c:v>3.4832975502190173</c:v>
                  </c:pt>
                  <c:pt idx="2">
                    <c:v>3.0991425957931997</c:v>
                  </c:pt>
                  <c:pt idx="3">
                    <c:v>2.7063697681464944</c:v>
                  </c:pt>
                  <c:pt idx="4">
                    <c:v>3.5844350820666087</c:v>
                  </c:pt>
                  <c:pt idx="5">
                    <c:v>2.9296828003286133</c:v>
                  </c:pt>
                  <c:pt idx="6">
                    <c:v>3.324271603698576</c:v>
                  </c:pt>
                  <c:pt idx="7">
                    <c:v>3.6597835063553048</c:v>
                  </c:pt>
                  <c:pt idx="8">
                    <c:v>3.4056043554178483</c:v>
                  </c:pt>
                  <c:pt idx="9">
                    <c:v>3.4669830559106432</c:v>
                  </c:pt>
                  <c:pt idx="10">
                    <c:v>2.9416887604797268</c:v>
                  </c:pt>
                  <c:pt idx="11">
                    <c:v>2.7265442969845193</c:v>
                  </c:pt>
                  <c:pt idx="12">
                    <c:v>4.0060664467864706</c:v>
                  </c:pt>
                  <c:pt idx="13">
                    <c:v>3.5626562543830369</c:v>
                  </c:pt>
                  <c:pt idx="14">
                    <c:v>3.3487453533518257</c:v>
                  </c:pt>
                  <c:pt idx="16">
                    <c:v>3.5140111799266633</c:v>
                  </c:pt>
                  <c:pt idx="17">
                    <c:v>3.2620137366715047</c:v>
                  </c:pt>
                  <c:pt idx="18">
                    <c:v>3.7367191225150678</c:v>
                  </c:pt>
                  <c:pt idx="19">
                    <c:v>3.566181121595311</c:v>
                  </c:pt>
                  <c:pt idx="20">
                    <c:v>3.6112456418070038</c:v>
                  </c:pt>
                  <c:pt idx="21">
                    <c:v>3.126510745934588</c:v>
                  </c:pt>
                  <c:pt idx="22">
                    <c:v>3.761741116168313</c:v>
                  </c:pt>
                  <c:pt idx="23">
                    <c:v>3.6403005026079587</c:v>
                  </c:pt>
                  <c:pt idx="24">
                    <c:v>3.6601963112703433</c:v>
                  </c:pt>
                  <c:pt idx="25">
                    <c:v>3.3957717864487043</c:v>
                  </c:pt>
                  <c:pt idx="26">
                    <c:v>3.3374331091176574</c:v>
                  </c:pt>
                  <c:pt idx="27">
                    <c:v>3.5855002392709396</c:v>
                  </c:pt>
                  <c:pt idx="28">
                    <c:v>3.1533729059152957</c:v>
                  </c:pt>
                  <c:pt idx="29">
                    <c:v>3.6175692579662284</c:v>
                  </c:pt>
                  <c:pt idx="30">
                    <c:v>3.6660207278748413</c:v>
                  </c:pt>
                  <c:pt idx="32">
                    <c:v>4.0020507563510801</c:v>
                  </c:pt>
                  <c:pt idx="33">
                    <c:v>3.3487038781919276</c:v>
                  </c:pt>
                  <c:pt idx="34">
                    <c:v>3.3665344393090844</c:v>
                  </c:pt>
                  <c:pt idx="35">
                    <c:v>3.3298911179721573</c:v>
                  </c:pt>
                  <c:pt idx="36">
                    <c:v>3.5845744223232128</c:v>
                  </c:pt>
                  <c:pt idx="37">
                    <c:v>3.4333447431558821</c:v>
                  </c:pt>
                  <c:pt idx="38">
                    <c:v>3.5909390561304857</c:v>
                  </c:pt>
                  <c:pt idx="39">
                    <c:v>3.5235784953801468</c:v>
                  </c:pt>
                  <c:pt idx="40">
                    <c:v>3.5864923463500316</c:v>
                  </c:pt>
                  <c:pt idx="41">
                    <c:v>3.823295804926139</c:v>
                  </c:pt>
                  <c:pt idx="42">
                    <c:v>3.7245946164623152</c:v>
                  </c:pt>
                  <c:pt idx="43">
                    <c:v>3.2990477668701863</c:v>
                  </c:pt>
                  <c:pt idx="44">
                    <c:v>3.4456256590547065</c:v>
                  </c:pt>
                  <c:pt idx="45">
                    <c:v>3.2819194643333902</c:v>
                  </c:pt>
                  <c:pt idx="46">
                    <c:v>3.1537873491842534</c:v>
                  </c:pt>
                  <c:pt idx="48">
                    <c:v>3.0656024607397212</c:v>
                  </c:pt>
                  <c:pt idx="49">
                    <c:v>2.5952780785193927</c:v>
                  </c:pt>
                  <c:pt idx="50">
                    <c:v>2.9240014610392273</c:v>
                  </c:pt>
                  <c:pt idx="51">
                    <c:v>3.4620438852284732</c:v>
                  </c:pt>
                  <c:pt idx="52">
                    <c:v>2.9559440212866108</c:v>
                  </c:pt>
                  <c:pt idx="53">
                    <c:v>3.2183122645120723</c:v>
                  </c:pt>
                  <c:pt idx="54">
                    <c:v>2.7202299529912888</c:v>
                  </c:pt>
                  <c:pt idx="55">
                    <c:v>3.1065033796639012</c:v>
                  </c:pt>
                  <c:pt idx="56">
                    <c:v>3.162164759885381</c:v>
                  </c:pt>
                  <c:pt idx="57">
                    <c:v>3.3095078003144018</c:v>
                  </c:pt>
                  <c:pt idx="58">
                    <c:v>3.2169398382743997</c:v>
                  </c:pt>
                  <c:pt idx="59">
                    <c:v>3.078063179090536</c:v>
                  </c:pt>
                  <c:pt idx="60">
                    <c:v>3.5804510371780833</c:v>
                  </c:pt>
                  <c:pt idx="61">
                    <c:v>3.2370451863484293</c:v>
                  </c:pt>
                  <c:pt idx="62">
                    <c:v>4.0295949334437235</c:v>
                  </c:pt>
                </c:numCache>
              </c:numRef>
            </c:plus>
            <c:minus>
              <c:numRef>
                <c:f>'ext-rp freezing'!$B$15:$BL$15</c:f>
                <c:numCache>
                  <c:formatCode>General</c:formatCode>
                  <c:ptCount val="63"/>
                  <c:pt idx="0">
                    <c:v>3.3037350441833611</c:v>
                  </c:pt>
                  <c:pt idx="1">
                    <c:v>3.4832975502190173</c:v>
                  </c:pt>
                  <c:pt idx="2">
                    <c:v>3.0991425957931997</c:v>
                  </c:pt>
                  <c:pt idx="3">
                    <c:v>2.7063697681464944</c:v>
                  </c:pt>
                  <c:pt idx="4">
                    <c:v>3.5844350820666087</c:v>
                  </c:pt>
                  <c:pt idx="5">
                    <c:v>2.9296828003286133</c:v>
                  </c:pt>
                  <c:pt idx="6">
                    <c:v>3.324271603698576</c:v>
                  </c:pt>
                  <c:pt idx="7">
                    <c:v>3.6597835063553048</c:v>
                  </c:pt>
                  <c:pt idx="8">
                    <c:v>3.4056043554178483</c:v>
                  </c:pt>
                  <c:pt idx="9">
                    <c:v>3.4669830559106432</c:v>
                  </c:pt>
                  <c:pt idx="10">
                    <c:v>2.9416887604797268</c:v>
                  </c:pt>
                  <c:pt idx="11">
                    <c:v>2.7265442969845193</c:v>
                  </c:pt>
                  <c:pt idx="12">
                    <c:v>4.0060664467864706</c:v>
                  </c:pt>
                  <c:pt idx="13">
                    <c:v>3.5626562543830369</c:v>
                  </c:pt>
                  <c:pt idx="14">
                    <c:v>3.3487453533518257</c:v>
                  </c:pt>
                  <c:pt idx="16">
                    <c:v>3.5140111799266633</c:v>
                  </c:pt>
                  <c:pt idx="17">
                    <c:v>3.2620137366715047</c:v>
                  </c:pt>
                  <c:pt idx="18">
                    <c:v>3.7367191225150678</c:v>
                  </c:pt>
                  <c:pt idx="19">
                    <c:v>3.566181121595311</c:v>
                  </c:pt>
                  <c:pt idx="20">
                    <c:v>3.6112456418070038</c:v>
                  </c:pt>
                  <c:pt idx="21">
                    <c:v>3.126510745934588</c:v>
                  </c:pt>
                  <c:pt idx="22">
                    <c:v>3.761741116168313</c:v>
                  </c:pt>
                  <c:pt idx="23">
                    <c:v>3.6403005026079587</c:v>
                  </c:pt>
                  <c:pt idx="24">
                    <c:v>3.6601963112703433</c:v>
                  </c:pt>
                  <c:pt idx="25">
                    <c:v>3.3957717864487043</c:v>
                  </c:pt>
                  <c:pt idx="26">
                    <c:v>3.3374331091176574</c:v>
                  </c:pt>
                  <c:pt idx="27">
                    <c:v>3.5855002392709396</c:v>
                  </c:pt>
                  <c:pt idx="28">
                    <c:v>3.1533729059152957</c:v>
                  </c:pt>
                  <c:pt idx="29">
                    <c:v>3.6175692579662284</c:v>
                  </c:pt>
                  <c:pt idx="30">
                    <c:v>3.6660207278748413</c:v>
                  </c:pt>
                  <c:pt idx="32">
                    <c:v>4.0020507563510801</c:v>
                  </c:pt>
                  <c:pt idx="33">
                    <c:v>3.3487038781919276</c:v>
                  </c:pt>
                  <c:pt idx="34">
                    <c:v>3.3665344393090844</c:v>
                  </c:pt>
                  <c:pt idx="35">
                    <c:v>3.3298911179721573</c:v>
                  </c:pt>
                  <c:pt idx="36">
                    <c:v>3.5845744223232128</c:v>
                  </c:pt>
                  <c:pt idx="37">
                    <c:v>3.4333447431558821</c:v>
                  </c:pt>
                  <c:pt idx="38">
                    <c:v>3.5909390561304857</c:v>
                  </c:pt>
                  <c:pt idx="39">
                    <c:v>3.5235784953801468</c:v>
                  </c:pt>
                  <c:pt idx="40">
                    <c:v>3.5864923463500316</c:v>
                  </c:pt>
                  <c:pt idx="41">
                    <c:v>3.823295804926139</c:v>
                  </c:pt>
                  <c:pt idx="42">
                    <c:v>3.7245946164623152</c:v>
                  </c:pt>
                  <c:pt idx="43">
                    <c:v>3.2990477668701863</c:v>
                  </c:pt>
                  <c:pt idx="44">
                    <c:v>3.4456256590547065</c:v>
                  </c:pt>
                  <c:pt idx="45">
                    <c:v>3.2819194643333902</c:v>
                  </c:pt>
                  <c:pt idx="46">
                    <c:v>3.1537873491842534</c:v>
                  </c:pt>
                  <c:pt idx="48">
                    <c:v>3.0656024607397212</c:v>
                  </c:pt>
                  <c:pt idx="49">
                    <c:v>2.5952780785193927</c:v>
                  </c:pt>
                  <c:pt idx="50">
                    <c:v>2.9240014610392273</c:v>
                  </c:pt>
                  <c:pt idx="51">
                    <c:v>3.4620438852284732</c:v>
                  </c:pt>
                  <c:pt idx="52">
                    <c:v>2.9559440212866108</c:v>
                  </c:pt>
                  <c:pt idx="53">
                    <c:v>3.2183122645120723</c:v>
                  </c:pt>
                  <c:pt idx="54">
                    <c:v>2.7202299529912888</c:v>
                  </c:pt>
                  <c:pt idx="55">
                    <c:v>3.1065033796639012</c:v>
                  </c:pt>
                  <c:pt idx="56">
                    <c:v>3.162164759885381</c:v>
                  </c:pt>
                  <c:pt idx="57">
                    <c:v>3.3095078003144018</c:v>
                  </c:pt>
                  <c:pt idx="58">
                    <c:v>3.2169398382743997</c:v>
                  </c:pt>
                  <c:pt idx="59">
                    <c:v>3.078063179090536</c:v>
                  </c:pt>
                  <c:pt idx="60">
                    <c:v>3.5804510371780833</c:v>
                  </c:pt>
                  <c:pt idx="61">
                    <c:v>3.2370451863484293</c:v>
                  </c:pt>
                  <c:pt idx="62">
                    <c:v>4.0295949334437235</c:v>
                  </c:pt>
                </c:numCache>
              </c:numRef>
            </c:minus>
          </c:errBars>
          <c:cat>
            <c:strRef>
              <c:f>'ext-rp freezing'!$1:$1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freezing'!$B$29:$BL$29</c:f>
              <c:numCache>
                <c:formatCode>General</c:formatCode>
                <c:ptCount val="63"/>
                <c:pt idx="0">
                  <c:v>31.89777777777778</c:v>
                </c:pt>
                <c:pt idx="16">
                  <c:v>32.961111111111109</c:v>
                </c:pt>
                <c:pt idx="32">
                  <c:v>25.747222222222216</c:v>
                </c:pt>
                <c:pt idx="48">
                  <c:v>25.589444444444446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F-4FFF-A5C5-BA118BC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344896"/>
        <c:axId val="-87342576"/>
      </c:lineChart>
      <c:catAx>
        <c:axId val="-87344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87342576"/>
        <c:crosses val="autoZero"/>
        <c:auto val="1"/>
        <c:lblAlgn val="ctr"/>
        <c:lblOffset val="100"/>
        <c:noMultiLvlLbl val="0"/>
      </c:catAx>
      <c:valAx>
        <c:axId val="-87342576"/>
        <c:scaling>
          <c:orientation val="minMax"/>
          <c:max val="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% Freezing </a:t>
                </a:r>
              </a:p>
            </c:rich>
          </c:tx>
          <c:layout>
            <c:manualLayout>
              <c:xMode val="edge"/>
              <c:yMode val="edge"/>
              <c:x val="4.0064097508568298E-2"/>
              <c:y val="0.3813462492637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87344896"/>
        <c:crosses val="autoZero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813590499118373"/>
          <c:y val="0.27851848079723601"/>
          <c:w val="0.120948520147594"/>
          <c:h val="0.10395340642805299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'ext-rp freezing'!$B$123:$C$123</c:f>
                <c:numCache>
                  <c:formatCode>General</c:formatCode>
                  <c:ptCount val="2"/>
                  <c:pt idx="0">
                    <c:v>3.785274177621583</c:v>
                  </c:pt>
                  <c:pt idx="1">
                    <c:v>2.5566347522872457</c:v>
                  </c:pt>
                </c:numCache>
              </c:numRef>
            </c:plus>
            <c:minus>
              <c:numRef>
                <c:f>'ext-rp freezing'!$B$123:$C$123</c:f>
                <c:numCache>
                  <c:formatCode>General</c:formatCode>
                  <c:ptCount val="2"/>
                  <c:pt idx="0">
                    <c:v>3.785274177621583</c:v>
                  </c:pt>
                  <c:pt idx="1">
                    <c:v>2.5566347522872457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freezing'!$B$122:$C$122</c:f>
              <c:numCache>
                <c:formatCode>General</c:formatCode>
                <c:ptCount val="2"/>
                <c:pt idx="0">
                  <c:v>45.736842105263158</c:v>
                </c:pt>
                <c:pt idx="1">
                  <c:v>14.245614035087717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6-004A-B9F0-D3E09E8907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'ext-rp freezing'!$B$127:$C$127</c:f>
                <c:numCache>
                  <c:formatCode>General</c:formatCode>
                  <c:ptCount val="2"/>
                  <c:pt idx="0">
                    <c:v>3.3037350441833611</c:v>
                  </c:pt>
                  <c:pt idx="1">
                    <c:v>4.0295949334437235</c:v>
                  </c:pt>
                </c:numCache>
              </c:numRef>
            </c:plus>
            <c:minus>
              <c:numRef>
                <c:f>'ext-rp freezing'!$B$127:$C$127</c:f>
                <c:numCache>
                  <c:formatCode>General</c:formatCode>
                  <c:ptCount val="2"/>
                  <c:pt idx="0">
                    <c:v>3.3037350441833611</c:v>
                  </c:pt>
                  <c:pt idx="1">
                    <c:v>4.0295949334437235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freezing'!$B$126:$C$126</c:f>
              <c:numCache>
                <c:formatCode>General</c:formatCode>
                <c:ptCount val="2"/>
                <c:pt idx="0">
                  <c:v>40.983333333333334</c:v>
                </c:pt>
                <c:pt idx="1">
                  <c:v>29.06666666666667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6-004A-B9F0-D3E09E890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7303616"/>
        <c:axId val="-87301296"/>
      </c:barChart>
      <c:catAx>
        <c:axId val="-873036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301296"/>
        <c:crosses val="autoZero"/>
        <c:auto val="1"/>
        <c:lblAlgn val="ctr"/>
        <c:lblOffset val="100"/>
        <c:noMultiLvlLbl val="0"/>
      </c:catAx>
      <c:valAx>
        <c:axId val="-87301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Freezing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1">
                <a:shade val="95000"/>
                <a:satMod val="10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30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plus>
            <c:min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freezing'!$B$6:$AA$6</c:f>
              <c:numCache>
                <c:formatCode>General</c:formatCode>
                <c:ptCount val="26"/>
                <c:pt idx="0">
                  <c:v>39.89181286549708</c:v>
                </c:pt>
                <c:pt idx="1">
                  <c:v>27.967836257309941</c:v>
                </c:pt>
                <c:pt idx="2">
                  <c:v>22.938596491228072</c:v>
                </c:pt>
                <c:pt idx="3">
                  <c:v>18.847953216374268</c:v>
                </c:pt>
                <c:pt idx="4">
                  <c:v>19.345029239766081</c:v>
                </c:pt>
                <c:pt idx="7">
                  <c:v>30.789473684210524</c:v>
                </c:pt>
                <c:pt idx="8">
                  <c:v>21.976608187134502</c:v>
                </c:pt>
                <c:pt idx="9">
                  <c:v>17.450292397660817</c:v>
                </c:pt>
                <c:pt idx="10">
                  <c:v>15.073099415204679</c:v>
                </c:pt>
                <c:pt idx="11">
                  <c:v>15.476608187134504</c:v>
                </c:pt>
                <c:pt idx="14">
                  <c:v>20.014619883040936</c:v>
                </c:pt>
                <c:pt idx="15">
                  <c:v>14.087719298245611</c:v>
                </c:pt>
                <c:pt idx="16">
                  <c:v>13.494152046783626</c:v>
                </c:pt>
                <c:pt idx="17">
                  <c:v>13.195906432748538</c:v>
                </c:pt>
                <c:pt idx="18">
                  <c:v>13.298245614035089</c:v>
                </c:pt>
                <c:pt idx="21">
                  <c:v>16.839181286549707</c:v>
                </c:pt>
                <c:pt idx="22">
                  <c:v>12.941520467836257</c:v>
                </c:pt>
                <c:pt idx="23">
                  <c:v>13.330409356725143</c:v>
                </c:pt>
                <c:pt idx="24">
                  <c:v>14.023391812865498</c:v>
                </c:pt>
                <c:pt idx="25">
                  <c:v>14.833333333333334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6-9647-9F66-285540B7A0E9}"/>
            </c:ext>
          </c:extLst>
        </c:ser>
        <c:ser>
          <c:idx val="1"/>
          <c:order val="1"/>
          <c:tx>
            <c:v>20d</c:v>
          </c:tx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plus>
            <c:min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freezing'!$B$17:$AA$17</c:f>
              <c:numCache>
                <c:formatCode>General</c:formatCode>
                <c:ptCount val="26"/>
                <c:pt idx="0">
                  <c:v>35.852777777777781</c:v>
                </c:pt>
                <c:pt idx="1">
                  <c:v>33.897222222222233</c:v>
                </c:pt>
                <c:pt idx="2">
                  <c:v>31.411111111111108</c:v>
                </c:pt>
                <c:pt idx="3">
                  <c:v>27.425000000000001</c:v>
                </c:pt>
                <c:pt idx="4">
                  <c:v>30.902777777777782</c:v>
                </c:pt>
                <c:pt idx="7">
                  <c:v>37.180555555555564</c:v>
                </c:pt>
                <c:pt idx="8">
                  <c:v>32.324999999999996</c:v>
                </c:pt>
                <c:pt idx="9">
                  <c:v>33.44166666666667</c:v>
                </c:pt>
                <c:pt idx="10">
                  <c:v>29.288888888888891</c:v>
                </c:pt>
                <c:pt idx="11">
                  <c:v>32.56944444444445</c:v>
                </c:pt>
                <c:pt idx="14">
                  <c:v>24.494444444444444</c:v>
                </c:pt>
                <c:pt idx="15">
                  <c:v>23.897222222222222</c:v>
                </c:pt>
                <c:pt idx="16">
                  <c:v>28.477777777777774</c:v>
                </c:pt>
                <c:pt idx="17">
                  <c:v>26.552777777777777</c:v>
                </c:pt>
                <c:pt idx="18">
                  <c:v>25.313888888888886</c:v>
                </c:pt>
                <c:pt idx="21">
                  <c:v>22.980555555555558</c:v>
                </c:pt>
                <c:pt idx="22">
                  <c:v>24.994444444444444</c:v>
                </c:pt>
                <c:pt idx="23">
                  <c:v>26.086111111111112</c:v>
                </c:pt>
                <c:pt idx="24">
                  <c:v>26.552777777777781</c:v>
                </c:pt>
                <c:pt idx="25">
                  <c:v>27.333333333333332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6-9647-9F66-285540B7A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94543904"/>
        <c:axId val="-606601088"/>
      </c:lineChart>
      <c:catAx>
        <c:axId val="-2945439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601088"/>
        <c:crosses val="autoZero"/>
        <c:auto val="1"/>
        <c:lblAlgn val="ctr"/>
        <c:lblOffset val="100"/>
        <c:tickMarkSkip val="7"/>
        <c:noMultiLvlLbl val="0"/>
      </c:catAx>
      <c:valAx>
        <c:axId val="-606601088"/>
        <c:scaling>
          <c:orientation val="minMax"/>
          <c:max val="6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454390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309342696551099E-2"/>
          <c:y val="6.4350514883778895E-2"/>
          <c:w val="0.12658234727381501"/>
          <c:h val="0.175188744433405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plus>
            <c:min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freezing'!$B$6:$AA$6</c:f>
              <c:numCache>
                <c:formatCode>General</c:formatCode>
                <c:ptCount val="26"/>
                <c:pt idx="0">
                  <c:v>39.89181286549708</c:v>
                </c:pt>
                <c:pt idx="1">
                  <c:v>27.967836257309941</c:v>
                </c:pt>
                <c:pt idx="2">
                  <c:v>22.938596491228072</c:v>
                </c:pt>
                <c:pt idx="3">
                  <c:v>18.847953216374268</c:v>
                </c:pt>
                <c:pt idx="4">
                  <c:v>19.345029239766081</c:v>
                </c:pt>
                <c:pt idx="7">
                  <c:v>30.789473684210524</c:v>
                </c:pt>
                <c:pt idx="8">
                  <c:v>21.976608187134502</c:v>
                </c:pt>
                <c:pt idx="9">
                  <c:v>17.450292397660817</c:v>
                </c:pt>
                <c:pt idx="10">
                  <c:v>15.073099415204679</c:v>
                </c:pt>
                <c:pt idx="11">
                  <c:v>15.476608187134504</c:v>
                </c:pt>
                <c:pt idx="14">
                  <c:v>20.014619883040936</c:v>
                </c:pt>
                <c:pt idx="15">
                  <c:v>14.087719298245611</c:v>
                </c:pt>
                <c:pt idx="16">
                  <c:v>13.494152046783626</c:v>
                </c:pt>
                <c:pt idx="17">
                  <c:v>13.195906432748538</c:v>
                </c:pt>
                <c:pt idx="18">
                  <c:v>13.298245614035089</c:v>
                </c:pt>
                <c:pt idx="21">
                  <c:v>16.839181286549707</c:v>
                </c:pt>
                <c:pt idx="22">
                  <c:v>12.941520467836257</c:v>
                </c:pt>
                <c:pt idx="23">
                  <c:v>13.330409356725143</c:v>
                </c:pt>
                <c:pt idx="24">
                  <c:v>14.023391812865498</c:v>
                </c:pt>
                <c:pt idx="25">
                  <c:v>14.833333333333334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C-DA48-BCDB-ABEA345AD752}"/>
            </c:ext>
          </c:extLst>
        </c:ser>
        <c:ser>
          <c:idx val="1"/>
          <c:order val="1"/>
          <c:tx>
            <c:v>20d</c:v>
          </c:tx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plus>
            <c:min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freezing'!$B$17:$AA$17</c:f>
              <c:numCache>
                <c:formatCode>General</c:formatCode>
                <c:ptCount val="26"/>
                <c:pt idx="0">
                  <c:v>35.852777777777781</c:v>
                </c:pt>
                <c:pt idx="1">
                  <c:v>33.897222222222233</c:v>
                </c:pt>
                <c:pt idx="2">
                  <c:v>31.411111111111108</c:v>
                </c:pt>
                <c:pt idx="3">
                  <c:v>27.425000000000001</c:v>
                </c:pt>
                <c:pt idx="4">
                  <c:v>30.902777777777782</c:v>
                </c:pt>
                <c:pt idx="7">
                  <c:v>37.180555555555564</c:v>
                </c:pt>
                <c:pt idx="8">
                  <c:v>32.324999999999996</c:v>
                </c:pt>
                <c:pt idx="9">
                  <c:v>33.44166666666667</c:v>
                </c:pt>
                <c:pt idx="10">
                  <c:v>29.288888888888891</c:v>
                </c:pt>
                <c:pt idx="11">
                  <c:v>32.56944444444445</c:v>
                </c:pt>
                <c:pt idx="14">
                  <c:v>24.494444444444444</c:v>
                </c:pt>
                <c:pt idx="15">
                  <c:v>23.897222222222222</c:v>
                </c:pt>
                <c:pt idx="16">
                  <c:v>28.477777777777774</c:v>
                </c:pt>
                <c:pt idx="17">
                  <c:v>26.552777777777777</c:v>
                </c:pt>
                <c:pt idx="18">
                  <c:v>25.313888888888886</c:v>
                </c:pt>
                <c:pt idx="21">
                  <c:v>22.980555555555558</c:v>
                </c:pt>
                <c:pt idx="22">
                  <c:v>24.994444444444444</c:v>
                </c:pt>
                <c:pt idx="23">
                  <c:v>26.086111111111112</c:v>
                </c:pt>
                <c:pt idx="24">
                  <c:v>26.552777777777781</c:v>
                </c:pt>
                <c:pt idx="25">
                  <c:v>27.333333333333332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C-DA48-BCDB-ABEA345AD752}"/>
            </c:ext>
          </c:extLst>
        </c:ser>
        <c:ser>
          <c:idx val="2"/>
          <c:order val="2"/>
          <c:tx>
            <c:v>8d/20d</c:v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freezing'!$B$103:$AA$103</c:f>
                <c:numCache>
                  <c:formatCode>General</c:formatCode>
                  <c:ptCount val="26"/>
                  <c:pt idx="0">
                    <c:v>7.0082684362560448</c:v>
                  </c:pt>
                  <c:pt idx="1">
                    <c:v>2.9371561322824964</c:v>
                  </c:pt>
                  <c:pt idx="2">
                    <c:v>2.1403914875939418</c:v>
                  </c:pt>
                  <c:pt idx="3">
                    <c:v>0.88094443646417031</c:v>
                  </c:pt>
                  <c:pt idx="4">
                    <c:v>0.29000851413640416</c:v>
                  </c:pt>
                  <c:pt idx="7">
                    <c:v>6.2746017859316394</c:v>
                  </c:pt>
                  <c:pt idx="8">
                    <c:v>1.1922891838569949</c:v>
                  </c:pt>
                  <c:pt idx="9">
                    <c:v>1.0284448952697025</c:v>
                  </c:pt>
                  <c:pt idx="10">
                    <c:v>0.64867703289396339</c:v>
                  </c:pt>
                  <c:pt idx="11">
                    <c:v>2.0668068782916378</c:v>
                  </c:pt>
                  <c:pt idx="14">
                    <c:v>5.4225830303957867</c:v>
                  </c:pt>
                  <c:pt idx="15">
                    <c:v>0.29701879504343376</c:v>
                  </c:pt>
                  <c:pt idx="16">
                    <c:v>0.39031923904366816</c:v>
                  </c:pt>
                  <c:pt idx="17">
                    <c:v>1.2327339773791062</c:v>
                  </c:pt>
                  <c:pt idx="18">
                    <c:v>1.4689282974112536</c:v>
                  </c:pt>
                  <c:pt idx="21">
                    <c:v>2.943847481996396</c:v>
                  </c:pt>
                  <c:pt idx="22">
                    <c:v>1.1507959313971199</c:v>
                  </c:pt>
                  <c:pt idx="23">
                    <c:v>0.39185377721294101</c:v>
                  </c:pt>
                  <c:pt idx="24">
                    <c:v>1.0365408866041879</c:v>
                  </c:pt>
                  <c:pt idx="25">
                    <c:v>1.636768873628468</c:v>
                  </c:pt>
                </c:numCache>
              </c:numRef>
            </c:plus>
            <c:minus>
              <c:numRef>
                <c:f>'ext-rp freezing'!$B$103:$AB$103</c:f>
                <c:numCache>
                  <c:formatCode>General</c:formatCode>
                  <c:ptCount val="27"/>
                  <c:pt idx="0">
                    <c:v>7.0082684362560448</c:v>
                  </c:pt>
                  <c:pt idx="1">
                    <c:v>2.9371561322824964</c:v>
                  </c:pt>
                  <c:pt idx="2">
                    <c:v>2.1403914875939418</c:v>
                  </c:pt>
                  <c:pt idx="3">
                    <c:v>0.88094443646417031</c:v>
                  </c:pt>
                  <c:pt idx="4">
                    <c:v>0.29000851413640416</c:v>
                  </c:pt>
                  <c:pt idx="7">
                    <c:v>6.2746017859316394</c:v>
                  </c:pt>
                  <c:pt idx="8">
                    <c:v>1.1922891838569949</c:v>
                  </c:pt>
                  <c:pt idx="9">
                    <c:v>1.0284448952697025</c:v>
                  </c:pt>
                  <c:pt idx="10">
                    <c:v>0.64867703289396339</c:v>
                  </c:pt>
                  <c:pt idx="11">
                    <c:v>2.0668068782916378</c:v>
                  </c:pt>
                  <c:pt idx="14">
                    <c:v>5.4225830303957867</c:v>
                  </c:pt>
                  <c:pt idx="15">
                    <c:v>0.29701879504343376</c:v>
                  </c:pt>
                  <c:pt idx="16">
                    <c:v>0.39031923904366816</c:v>
                  </c:pt>
                  <c:pt idx="17">
                    <c:v>1.2327339773791062</c:v>
                  </c:pt>
                  <c:pt idx="18">
                    <c:v>1.4689282974112536</c:v>
                  </c:pt>
                  <c:pt idx="21">
                    <c:v>2.943847481996396</c:v>
                  </c:pt>
                  <c:pt idx="22">
                    <c:v>1.1507959313971199</c:v>
                  </c:pt>
                  <c:pt idx="23">
                    <c:v>0.39185377721294101</c:v>
                  </c:pt>
                  <c:pt idx="24">
                    <c:v>1.0365408866041879</c:v>
                  </c:pt>
                  <c:pt idx="25">
                    <c:v>1.636768873628468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freezing'!$B$102:$AA$102</c:f>
              <c:numCache>
                <c:formatCode>General</c:formatCode>
                <c:ptCount val="26"/>
                <c:pt idx="0">
                  <c:v>24.990740740740737</c:v>
                </c:pt>
                <c:pt idx="1">
                  <c:v>12.842592592592593</c:v>
                </c:pt>
                <c:pt idx="2">
                  <c:v>8.3055555555555554</c:v>
                </c:pt>
                <c:pt idx="3">
                  <c:v>6.3796296296296298</c:v>
                </c:pt>
                <c:pt idx="4">
                  <c:v>9.0277777777777768</c:v>
                </c:pt>
                <c:pt idx="7">
                  <c:v>25.472222222222218</c:v>
                </c:pt>
                <c:pt idx="8">
                  <c:v>10.583333333333332</c:v>
                </c:pt>
                <c:pt idx="9">
                  <c:v>11.648148148148147</c:v>
                </c:pt>
                <c:pt idx="10">
                  <c:v>9.2222222222222232</c:v>
                </c:pt>
                <c:pt idx="11">
                  <c:v>11.824074074074076</c:v>
                </c:pt>
                <c:pt idx="14">
                  <c:v>13.462962962962962</c:v>
                </c:pt>
                <c:pt idx="15">
                  <c:v>5.1944444444444438</c:v>
                </c:pt>
                <c:pt idx="16">
                  <c:v>4.9074074074074074</c:v>
                </c:pt>
                <c:pt idx="17">
                  <c:v>4.731481481481481</c:v>
                </c:pt>
                <c:pt idx="18">
                  <c:v>5.1851851851851851</c:v>
                </c:pt>
                <c:pt idx="21">
                  <c:v>11.601851851851849</c:v>
                </c:pt>
                <c:pt idx="22">
                  <c:v>7.5555555555555562</c:v>
                </c:pt>
                <c:pt idx="23">
                  <c:v>7.6111111111111107</c:v>
                </c:pt>
                <c:pt idx="24">
                  <c:v>8.898148148148147</c:v>
                </c:pt>
                <c:pt idx="25">
                  <c:v>6.9722222222222214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C-DA48-BCDB-ABEA345AD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716032"/>
        <c:axId val="-145713200"/>
      </c:lineChart>
      <c:catAx>
        <c:axId val="-14571603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713200"/>
        <c:crosses val="autoZero"/>
        <c:auto val="1"/>
        <c:lblAlgn val="ctr"/>
        <c:lblOffset val="100"/>
        <c:tickMarkSkip val="7"/>
        <c:noMultiLvlLbl val="0"/>
      </c:catAx>
      <c:valAx>
        <c:axId val="-145713200"/>
        <c:scaling>
          <c:orientation val="minMax"/>
          <c:max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71603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0017632538933297E-2"/>
          <c:y val="5.0512098364728503E-2"/>
          <c:w val="0.163721236131949"/>
          <c:h val="0.13665714798367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01199153590097E-2"/>
          <c:y val="5.7939460808569598E-2"/>
          <c:w val="0.75518097809794105"/>
          <c:h val="0.88412107838286103"/>
        </c:manualLayout>
      </c:layout>
      <c:lineChart>
        <c:grouping val="standard"/>
        <c:varyColors val="0"/>
        <c:ser>
          <c:idx val="0"/>
          <c:order val="0"/>
          <c:tx>
            <c:v>8d</c:v>
          </c:tx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plus>
            <c:min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freezing'!$B$6:$AA$6</c:f>
              <c:numCache>
                <c:formatCode>General</c:formatCode>
                <c:ptCount val="26"/>
                <c:pt idx="0">
                  <c:v>39.89181286549708</c:v>
                </c:pt>
                <c:pt idx="1">
                  <c:v>27.967836257309941</c:v>
                </c:pt>
                <c:pt idx="2">
                  <c:v>22.938596491228072</c:v>
                </c:pt>
                <c:pt idx="3">
                  <c:v>18.847953216374268</c:v>
                </c:pt>
                <c:pt idx="4">
                  <c:v>19.345029239766081</c:v>
                </c:pt>
                <c:pt idx="7">
                  <c:v>30.789473684210524</c:v>
                </c:pt>
                <c:pt idx="8">
                  <c:v>21.976608187134502</c:v>
                </c:pt>
                <c:pt idx="9">
                  <c:v>17.450292397660817</c:v>
                </c:pt>
                <c:pt idx="10">
                  <c:v>15.073099415204679</c:v>
                </c:pt>
                <c:pt idx="11">
                  <c:v>15.476608187134504</c:v>
                </c:pt>
                <c:pt idx="14">
                  <c:v>20.014619883040936</c:v>
                </c:pt>
                <c:pt idx="15">
                  <c:v>14.087719298245611</c:v>
                </c:pt>
                <c:pt idx="16">
                  <c:v>13.494152046783626</c:v>
                </c:pt>
                <c:pt idx="17">
                  <c:v>13.195906432748538</c:v>
                </c:pt>
                <c:pt idx="18">
                  <c:v>13.298245614035089</c:v>
                </c:pt>
                <c:pt idx="21">
                  <c:v>16.839181286549707</c:v>
                </c:pt>
                <c:pt idx="22">
                  <c:v>12.941520467836257</c:v>
                </c:pt>
                <c:pt idx="23">
                  <c:v>13.330409356725143</c:v>
                </c:pt>
                <c:pt idx="24">
                  <c:v>14.023391812865498</c:v>
                </c:pt>
                <c:pt idx="25">
                  <c:v>14.833333333333334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9-7F41-B5D2-88D72FDE2B5A}"/>
            </c:ext>
          </c:extLst>
        </c:ser>
        <c:ser>
          <c:idx val="1"/>
          <c:order val="1"/>
          <c:tx>
            <c:v>20d</c:v>
          </c:tx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plus>
            <c:min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freezing'!$B$17:$AA$17</c:f>
              <c:numCache>
                <c:formatCode>General</c:formatCode>
                <c:ptCount val="26"/>
                <c:pt idx="0">
                  <c:v>35.852777777777781</c:v>
                </c:pt>
                <c:pt idx="1">
                  <c:v>33.897222222222233</c:v>
                </c:pt>
                <c:pt idx="2">
                  <c:v>31.411111111111108</c:v>
                </c:pt>
                <c:pt idx="3">
                  <c:v>27.425000000000001</c:v>
                </c:pt>
                <c:pt idx="4">
                  <c:v>30.902777777777782</c:v>
                </c:pt>
                <c:pt idx="7">
                  <c:v>37.180555555555564</c:v>
                </c:pt>
                <c:pt idx="8">
                  <c:v>32.324999999999996</c:v>
                </c:pt>
                <c:pt idx="9">
                  <c:v>33.44166666666667</c:v>
                </c:pt>
                <c:pt idx="10">
                  <c:v>29.288888888888891</c:v>
                </c:pt>
                <c:pt idx="11">
                  <c:v>32.56944444444445</c:v>
                </c:pt>
                <c:pt idx="14">
                  <c:v>24.494444444444444</c:v>
                </c:pt>
                <c:pt idx="15">
                  <c:v>23.897222222222222</c:v>
                </c:pt>
                <c:pt idx="16">
                  <c:v>28.477777777777774</c:v>
                </c:pt>
                <c:pt idx="17">
                  <c:v>26.552777777777777</c:v>
                </c:pt>
                <c:pt idx="18">
                  <c:v>25.313888888888886</c:v>
                </c:pt>
                <c:pt idx="21">
                  <c:v>22.980555555555558</c:v>
                </c:pt>
                <c:pt idx="22">
                  <c:v>24.994444444444444</c:v>
                </c:pt>
                <c:pt idx="23">
                  <c:v>26.086111111111112</c:v>
                </c:pt>
                <c:pt idx="24">
                  <c:v>26.552777777777781</c:v>
                </c:pt>
                <c:pt idx="25">
                  <c:v>27.333333333333332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9-7F41-B5D2-88D72FDE2B5A}"/>
            </c:ext>
          </c:extLst>
        </c:ser>
        <c:ser>
          <c:idx val="2"/>
          <c:order val="2"/>
          <c:tx>
            <c:v>20d Platform Relocation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freezing'!$B$107:$AA$107</c:f>
                <c:numCache>
                  <c:formatCode>General</c:formatCode>
                  <c:ptCount val="26"/>
                  <c:pt idx="0">
                    <c:v>2.8296885598381687</c:v>
                  </c:pt>
                  <c:pt idx="1">
                    <c:v>1.5922628319237779</c:v>
                  </c:pt>
                  <c:pt idx="2">
                    <c:v>1.8788540636762063</c:v>
                  </c:pt>
                  <c:pt idx="3">
                    <c:v>2.6023419533134553</c:v>
                  </c:pt>
                  <c:pt idx="4">
                    <c:v>3.9240719984963208</c:v>
                  </c:pt>
                  <c:pt idx="7">
                    <c:v>2.6951960578264811</c:v>
                  </c:pt>
                  <c:pt idx="8">
                    <c:v>0.62283575902162902</c:v>
                  </c:pt>
                  <c:pt idx="9">
                    <c:v>1.227576655221355</c:v>
                  </c:pt>
                  <c:pt idx="10">
                    <c:v>2.415588840105952</c:v>
                  </c:pt>
                  <c:pt idx="11">
                    <c:v>1.6548190009562771</c:v>
                  </c:pt>
                  <c:pt idx="14">
                    <c:v>4.0294297378593971</c:v>
                  </c:pt>
                  <c:pt idx="15">
                    <c:v>0.92368942859265546</c:v>
                  </c:pt>
                  <c:pt idx="16">
                    <c:v>6.0438852886794647</c:v>
                  </c:pt>
                  <c:pt idx="17">
                    <c:v>1.8085978642495231</c:v>
                  </c:pt>
                  <c:pt idx="18">
                    <c:v>4.6949991454002173</c:v>
                  </c:pt>
                  <c:pt idx="21">
                    <c:v>7.6330912342329178</c:v>
                  </c:pt>
                  <c:pt idx="22">
                    <c:v>1.0675488250319793</c:v>
                  </c:pt>
                  <c:pt idx="23">
                    <c:v>3.3378730660314488</c:v>
                  </c:pt>
                  <c:pt idx="24">
                    <c:v>1.6372991347918517</c:v>
                  </c:pt>
                  <c:pt idx="25">
                    <c:v>3.1553464817279822</c:v>
                  </c:pt>
                </c:numCache>
              </c:numRef>
            </c:plus>
            <c:minus>
              <c:numRef>
                <c:f>'ext-rp freezing'!$B$107:$AA$107</c:f>
                <c:numCache>
                  <c:formatCode>General</c:formatCode>
                  <c:ptCount val="26"/>
                  <c:pt idx="0">
                    <c:v>2.8296885598381687</c:v>
                  </c:pt>
                  <c:pt idx="1">
                    <c:v>1.5922628319237779</c:v>
                  </c:pt>
                  <c:pt idx="2">
                    <c:v>1.8788540636762063</c:v>
                  </c:pt>
                  <c:pt idx="3">
                    <c:v>2.6023419533134553</c:v>
                  </c:pt>
                  <c:pt idx="4">
                    <c:v>3.9240719984963208</c:v>
                  </c:pt>
                  <c:pt idx="7">
                    <c:v>2.6951960578264811</c:v>
                  </c:pt>
                  <c:pt idx="8">
                    <c:v>0.62283575902162902</c:v>
                  </c:pt>
                  <c:pt idx="9">
                    <c:v>1.227576655221355</c:v>
                  </c:pt>
                  <c:pt idx="10">
                    <c:v>2.415588840105952</c:v>
                  </c:pt>
                  <c:pt idx="11">
                    <c:v>1.6548190009562771</c:v>
                  </c:pt>
                  <c:pt idx="14">
                    <c:v>4.0294297378593971</c:v>
                  </c:pt>
                  <c:pt idx="15">
                    <c:v>0.92368942859265546</c:v>
                  </c:pt>
                  <c:pt idx="16">
                    <c:v>6.0438852886794647</c:v>
                  </c:pt>
                  <c:pt idx="17">
                    <c:v>1.8085978642495231</c:v>
                  </c:pt>
                  <c:pt idx="18">
                    <c:v>4.6949991454002173</c:v>
                  </c:pt>
                  <c:pt idx="21">
                    <c:v>7.6330912342329178</c:v>
                  </c:pt>
                  <c:pt idx="22">
                    <c:v>1.0675488250319793</c:v>
                  </c:pt>
                  <c:pt idx="23">
                    <c:v>3.3378730660314488</c:v>
                  </c:pt>
                  <c:pt idx="24">
                    <c:v>1.6372991347918517</c:v>
                  </c:pt>
                  <c:pt idx="25">
                    <c:v>3.1553464817279822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freezing'!$B$106:$AA$106</c:f>
              <c:numCache>
                <c:formatCode>General</c:formatCode>
                <c:ptCount val="26"/>
                <c:pt idx="0">
                  <c:v>40.777777777777779</c:v>
                </c:pt>
                <c:pt idx="1">
                  <c:v>41.333333333333336</c:v>
                </c:pt>
                <c:pt idx="2">
                  <c:v>37.625</c:v>
                </c:pt>
                <c:pt idx="3">
                  <c:v>34.69444444444445</c:v>
                </c:pt>
                <c:pt idx="4">
                  <c:v>34.888888888888886</c:v>
                </c:pt>
                <c:pt idx="7">
                  <c:v>36.56944444444445</c:v>
                </c:pt>
                <c:pt idx="8">
                  <c:v>31.652777777777782</c:v>
                </c:pt>
                <c:pt idx="9">
                  <c:v>30.291666666666661</c:v>
                </c:pt>
                <c:pt idx="10">
                  <c:v>30.041666666666668</c:v>
                </c:pt>
                <c:pt idx="11">
                  <c:v>27.041666666666671</c:v>
                </c:pt>
                <c:pt idx="14">
                  <c:v>33.56944444444445</c:v>
                </c:pt>
                <c:pt idx="15">
                  <c:v>23.777777777777775</c:v>
                </c:pt>
                <c:pt idx="16">
                  <c:v>24.777777777777775</c:v>
                </c:pt>
                <c:pt idx="17">
                  <c:v>25.138888888888886</c:v>
                </c:pt>
                <c:pt idx="18">
                  <c:v>26.847222222222218</c:v>
                </c:pt>
                <c:pt idx="21">
                  <c:v>29.638888888888889</c:v>
                </c:pt>
                <c:pt idx="22">
                  <c:v>23.611111111111111</c:v>
                </c:pt>
                <c:pt idx="23">
                  <c:v>23.652777777777782</c:v>
                </c:pt>
                <c:pt idx="24">
                  <c:v>22.638888888888889</c:v>
                </c:pt>
                <c:pt idx="25">
                  <c:v>24.277777777777775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9-7F41-B5D2-88D72FDE2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8133968"/>
        <c:axId val="-608098880"/>
      </c:lineChart>
      <c:catAx>
        <c:axId val="-60813396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8098880"/>
        <c:crosses val="autoZero"/>
        <c:auto val="1"/>
        <c:lblAlgn val="ctr"/>
        <c:lblOffset val="100"/>
        <c:tickMarkSkip val="7"/>
        <c:noMultiLvlLbl val="0"/>
      </c:catAx>
      <c:valAx>
        <c:axId val="-608098880"/>
        <c:scaling>
          <c:orientation val="minMax"/>
          <c:max val="6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813396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0017632538933297E-2"/>
          <c:y val="5.0512098364728503E-2"/>
          <c:w val="0.36937169165997402"/>
          <c:h val="0.13665714798367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Freezing</c:v>
          </c:tx>
          <c:errBars>
            <c:errDir val="y"/>
            <c:errBarType val="both"/>
            <c:errValType val="cust"/>
            <c:noEndCap val="0"/>
            <c:plus>
              <c:numRef>
                <c:f>'[1]ext-rp freezing'!$B$3:$BL$3</c:f>
                <c:numCache>
                  <c:formatCode>General</c:formatCode>
                  <c:ptCount val="63"/>
                  <c:pt idx="0">
                    <c:v>7.0279843239301174</c:v>
                  </c:pt>
                  <c:pt idx="1">
                    <c:v>5.947102371774875</c:v>
                  </c:pt>
                  <c:pt idx="2">
                    <c:v>5.4697399897577919</c:v>
                  </c:pt>
                  <c:pt idx="3">
                    <c:v>5.8115466163555833</c:v>
                  </c:pt>
                  <c:pt idx="4">
                    <c:v>5.6728902710856097</c:v>
                  </c:pt>
                  <c:pt idx="5">
                    <c:v>5.3025560529281046</c:v>
                  </c:pt>
                  <c:pt idx="6">
                    <c:v>6.6773330469859271</c:v>
                  </c:pt>
                  <c:pt idx="7">
                    <c:v>5.5767373974394765</c:v>
                  </c:pt>
                  <c:pt idx="8">
                    <c:v>5.304607426917066</c:v>
                  </c:pt>
                  <c:pt idx="9">
                    <c:v>5.8650896515202877</c:v>
                  </c:pt>
                  <c:pt idx="10">
                    <c:v>3.7318542456949086</c:v>
                  </c:pt>
                  <c:pt idx="11">
                    <c:v>5.1990890183156475</c:v>
                  </c:pt>
                  <c:pt idx="12">
                    <c:v>5.521244743580791</c:v>
                  </c:pt>
                  <c:pt idx="13">
                    <c:v>5.0330131198731083</c:v>
                  </c:pt>
                  <c:pt idx="14">
                    <c:v>4.0060681691561291</c:v>
                  </c:pt>
                  <c:pt idx="16">
                    <c:v>7.2653553066234471</c:v>
                  </c:pt>
                  <c:pt idx="17">
                    <c:v>5.9321369541331892</c:v>
                  </c:pt>
                  <c:pt idx="18">
                    <c:v>5.5987530647126791</c:v>
                  </c:pt>
                  <c:pt idx="19">
                    <c:v>6.0074702724253308</c:v>
                  </c:pt>
                  <c:pt idx="20">
                    <c:v>4.7988683803039951</c:v>
                  </c:pt>
                  <c:pt idx="21">
                    <c:v>4.7485834876191149</c:v>
                  </c:pt>
                  <c:pt idx="22">
                    <c:v>4.0272221839027598</c:v>
                  </c:pt>
                  <c:pt idx="23">
                    <c:v>4.8723402050835967</c:v>
                  </c:pt>
                  <c:pt idx="24">
                    <c:v>5.7264791676393454</c:v>
                  </c:pt>
                  <c:pt idx="25">
                    <c:v>4.131168227744535</c:v>
                  </c:pt>
                  <c:pt idx="26">
                    <c:v>4.279743415638805</c:v>
                  </c:pt>
                  <c:pt idx="27">
                    <c:v>5.0032396911808483</c:v>
                  </c:pt>
                  <c:pt idx="28">
                    <c:v>4.3622930546267122</c:v>
                  </c:pt>
                  <c:pt idx="29">
                    <c:v>3.5428429419198237</c:v>
                  </c:pt>
                  <c:pt idx="30">
                    <c:v>4.3650548339859023</c:v>
                  </c:pt>
                  <c:pt idx="32">
                    <c:v>7.8313217718622985</c:v>
                  </c:pt>
                  <c:pt idx="33">
                    <c:v>5.8423912809422172</c:v>
                  </c:pt>
                  <c:pt idx="34">
                    <c:v>4.5486567003652594</c:v>
                  </c:pt>
                  <c:pt idx="35">
                    <c:v>4.7026360564719054</c:v>
                  </c:pt>
                  <c:pt idx="36">
                    <c:v>5.2289674596849842</c:v>
                  </c:pt>
                  <c:pt idx="37">
                    <c:v>3.9312339913116912</c:v>
                  </c:pt>
                  <c:pt idx="38">
                    <c:v>6.5715347860636371</c:v>
                  </c:pt>
                  <c:pt idx="39">
                    <c:v>3.6748291406489852</c:v>
                  </c:pt>
                  <c:pt idx="40">
                    <c:v>4.880516821448774</c:v>
                  </c:pt>
                  <c:pt idx="41">
                    <c:v>5.0101632818812512</c:v>
                  </c:pt>
                  <c:pt idx="42">
                    <c:v>4.6484266553717273</c:v>
                  </c:pt>
                  <c:pt idx="43">
                    <c:v>3.8649623578733312</c:v>
                  </c:pt>
                  <c:pt idx="44">
                    <c:v>4.6615547398472739</c:v>
                  </c:pt>
                  <c:pt idx="45">
                    <c:v>3.6441067340143718</c:v>
                  </c:pt>
                  <c:pt idx="46">
                    <c:v>5.1372792148647601</c:v>
                  </c:pt>
                  <c:pt idx="48">
                    <c:v>6.7362943846774561</c:v>
                  </c:pt>
                  <c:pt idx="49">
                    <c:v>5.4696870890254639</c:v>
                  </c:pt>
                  <c:pt idx="50">
                    <c:v>3.8780864351053537</c:v>
                  </c:pt>
                  <c:pt idx="51">
                    <c:v>4.9828380235081413</c:v>
                  </c:pt>
                  <c:pt idx="52">
                    <c:v>5.211054844519734</c:v>
                  </c:pt>
                  <c:pt idx="53">
                    <c:v>4.1866430853458345</c:v>
                  </c:pt>
                  <c:pt idx="54">
                    <c:v>4.4236285539513069</c:v>
                  </c:pt>
                  <c:pt idx="55">
                    <c:v>3.022403806330074</c:v>
                  </c:pt>
                  <c:pt idx="56">
                    <c:v>5.043259046049049</c:v>
                  </c:pt>
                  <c:pt idx="57">
                    <c:v>5.2687029071749789</c:v>
                  </c:pt>
                  <c:pt idx="58">
                    <c:v>3.6304875450571124</c:v>
                  </c:pt>
                  <c:pt idx="59">
                    <c:v>3.6118976173402468</c:v>
                  </c:pt>
                  <c:pt idx="60">
                    <c:v>5.1837531091185562</c:v>
                  </c:pt>
                  <c:pt idx="61">
                    <c:v>2.8625889522003085</c:v>
                  </c:pt>
                  <c:pt idx="62">
                    <c:v>3.9098492677207255</c:v>
                  </c:pt>
                </c:numCache>
              </c:numRef>
            </c:plus>
            <c:minus>
              <c:numRef>
                <c:f>'[1]ext-rp freezing'!$B$3:$BL$3</c:f>
                <c:numCache>
                  <c:formatCode>General</c:formatCode>
                  <c:ptCount val="63"/>
                  <c:pt idx="0">
                    <c:v>7.0279843239301174</c:v>
                  </c:pt>
                  <c:pt idx="1">
                    <c:v>5.947102371774875</c:v>
                  </c:pt>
                  <c:pt idx="2">
                    <c:v>5.4697399897577919</c:v>
                  </c:pt>
                  <c:pt idx="3">
                    <c:v>5.8115466163555833</c:v>
                  </c:pt>
                  <c:pt idx="4">
                    <c:v>5.6728902710856097</c:v>
                  </c:pt>
                  <c:pt idx="5">
                    <c:v>5.3025560529281046</c:v>
                  </c:pt>
                  <c:pt idx="6">
                    <c:v>6.6773330469859271</c:v>
                  </c:pt>
                  <c:pt idx="7">
                    <c:v>5.5767373974394765</c:v>
                  </c:pt>
                  <c:pt idx="8">
                    <c:v>5.304607426917066</c:v>
                  </c:pt>
                  <c:pt idx="9">
                    <c:v>5.8650896515202877</c:v>
                  </c:pt>
                  <c:pt idx="10">
                    <c:v>3.7318542456949086</c:v>
                  </c:pt>
                  <c:pt idx="11">
                    <c:v>5.1990890183156475</c:v>
                  </c:pt>
                  <c:pt idx="12">
                    <c:v>5.521244743580791</c:v>
                  </c:pt>
                  <c:pt idx="13">
                    <c:v>5.0330131198731083</c:v>
                  </c:pt>
                  <c:pt idx="14">
                    <c:v>4.0060681691561291</c:v>
                  </c:pt>
                  <c:pt idx="16">
                    <c:v>7.2653553066234471</c:v>
                  </c:pt>
                  <c:pt idx="17">
                    <c:v>5.9321369541331892</c:v>
                  </c:pt>
                  <c:pt idx="18">
                    <c:v>5.5987530647126791</c:v>
                  </c:pt>
                  <c:pt idx="19">
                    <c:v>6.0074702724253308</c:v>
                  </c:pt>
                  <c:pt idx="20">
                    <c:v>4.7988683803039951</c:v>
                  </c:pt>
                  <c:pt idx="21">
                    <c:v>4.7485834876191149</c:v>
                  </c:pt>
                  <c:pt idx="22">
                    <c:v>4.0272221839027598</c:v>
                  </c:pt>
                  <c:pt idx="23">
                    <c:v>4.8723402050835967</c:v>
                  </c:pt>
                  <c:pt idx="24">
                    <c:v>5.7264791676393454</c:v>
                  </c:pt>
                  <c:pt idx="25">
                    <c:v>4.131168227744535</c:v>
                  </c:pt>
                  <c:pt idx="26">
                    <c:v>4.279743415638805</c:v>
                  </c:pt>
                  <c:pt idx="27">
                    <c:v>5.0032396911808483</c:v>
                  </c:pt>
                  <c:pt idx="28">
                    <c:v>4.3622930546267122</c:v>
                  </c:pt>
                  <c:pt idx="29">
                    <c:v>3.5428429419198237</c:v>
                  </c:pt>
                  <c:pt idx="30">
                    <c:v>4.3650548339859023</c:v>
                  </c:pt>
                  <c:pt idx="32">
                    <c:v>7.8313217718622985</c:v>
                  </c:pt>
                  <c:pt idx="33">
                    <c:v>5.8423912809422172</c:v>
                  </c:pt>
                  <c:pt idx="34">
                    <c:v>4.5486567003652594</c:v>
                  </c:pt>
                  <c:pt idx="35">
                    <c:v>4.7026360564719054</c:v>
                  </c:pt>
                  <c:pt idx="36">
                    <c:v>5.2289674596849842</c:v>
                  </c:pt>
                  <c:pt idx="37">
                    <c:v>3.9312339913116912</c:v>
                  </c:pt>
                  <c:pt idx="38">
                    <c:v>6.5715347860636371</c:v>
                  </c:pt>
                  <c:pt idx="39">
                    <c:v>3.6748291406489852</c:v>
                  </c:pt>
                  <c:pt idx="40">
                    <c:v>4.880516821448774</c:v>
                  </c:pt>
                  <c:pt idx="41">
                    <c:v>5.0101632818812512</c:v>
                  </c:pt>
                  <c:pt idx="42">
                    <c:v>4.6484266553717273</c:v>
                  </c:pt>
                  <c:pt idx="43">
                    <c:v>3.8649623578733312</c:v>
                  </c:pt>
                  <c:pt idx="44">
                    <c:v>4.6615547398472739</c:v>
                  </c:pt>
                  <c:pt idx="45">
                    <c:v>3.6441067340143718</c:v>
                  </c:pt>
                  <c:pt idx="46">
                    <c:v>5.1372792148647601</c:v>
                  </c:pt>
                  <c:pt idx="48">
                    <c:v>6.7362943846774561</c:v>
                  </c:pt>
                  <c:pt idx="49">
                    <c:v>5.4696870890254639</c:v>
                  </c:pt>
                  <c:pt idx="50">
                    <c:v>3.8780864351053537</c:v>
                  </c:pt>
                  <c:pt idx="51">
                    <c:v>4.9828380235081413</c:v>
                  </c:pt>
                  <c:pt idx="52">
                    <c:v>5.211054844519734</c:v>
                  </c:pt>
                  <c:pt idx="53">
                    <c:v>4.1866430853458345</c:v>
                  </c:pt>
                  <c:pt idx="54">
                    <c:v>4.4236285539513069</c:v>
                  </c:pt>
                  <c:pt idx="55">
                    <c:v>3.022403806330074</c:v>
                  </c:pt>
                  <c:pt idx="56">
                    <c:v>5.043259046049049</c:v>
                  </c:pt>
                  <c:pt idx="57">
                    <c:v>5.2687029071749789</c:v>
                  </c:pt>
                  <c:pt idx="58">
                    <c:v>3.6304875450571124</c:v>
                  </c:pt>
                  <c:pt idx="59">
                    <c:v>3.6118976173402468</c:v>
                  </c:pt>
                  <c:pt idx="60">
                    <c:v>5.1837531091185562</c:v>
                  </c:pt>
                  <c:pt idx="61">
                    <c:v>2.8625889522003085</c:v>
                  </c:pt>
                  <c:pt idx="62">
                    <c:v>3.9098492677207255</c:v>
                  </c:pt>
                </c:numCache>
              </c:numRef>
            </c:minus>
          </c:errBars>
          <c:cat>
            <c:strRef>
              <c:f>'[1]ext-rp freezing'!$1:$1</c:f>
              <c:strCache>
                <c:ptCount val="16384"/>
                <c:pt idx="1">
                  <c:v>Ext-RP 1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'[1]ext-rp freezing'!$B$2:$BL$2</c:f>
              <c:numCache>
                <c:formatCode>General</c:formatCode>
                <c:ptCount val="63"/>
                <c:pt idx="0">
                  <c:v>37.145833333333321</c:v>
                </c:pt>
                <c:pt idx="1">
                  <c:v>33.979166666666671</c:v>
                </c:pt>
                <c:pt idx="2">
                  <c:v>31.583333333333329</c:v>
                </c:pt>
                <c:pt idx="3">
                  <c:v>32.666666666666679</c:v>
                </c:pt>
                <c:pt idx="4">
                  <c:v>30.729166666666668</c:v>
                </c:pt>
                <c:pt idx="5">
                  <c:v>32.6875</c:v>
                </c:pt>
                <c:pt idx="6">
                  <c:v>31.4375</c:v>
                </c:pt>
                <c:pt idx="7">
                  <c:v>27.999999999999996</c:v>
                </c:pt>
                <c:pt idx="8">
                  <c:v>23.1875</c:v>
                </c:pt>
                <c:pt idx="9">
                  <c:v>23.062499999999996</c:v>
                </c:pt>
                <c:pt idx="10">
                  <c:v>19.708333333333332</c:v>
                </c:pt>
                <c:pt idx="11">
                  <c:v>22.145833333333336</c:v>
                </c:pt>
                <c:pt idx="12">
                  <c:v>25.041666666666668</c:v>
                </c:pt>
                <c:pt idx="13">
                  <c:v>24.437499999999996</c:v>
                </c:pt>
                <c:pt idx="14">
                  <c:v>16.979166666666664</c:v>
                </c:pt>
                <c:pt idx="16">
                  <c:v>39.270833333333336</c:v>
                </c:pt>
                <c:pt idx="17">
                  <c:v>30.354166666666664</c:v>
                </c:pt>
                <c:pt idx="18">
                  <c:v>28.770833333333339</c:v>
                </c:pt>
                <c:pt idx="19">
                  <c:v>28.041666666666664</c:v>
                </c:pt>
                <c:pt idx="20">
                  <c:v>25.020833333333332</c:v>
                </c:pt>
                <c:pt idx="21">
                  <c:v>24.187499999999996</c:v>
                </c:pt>
                <c:pt idx="22">
                  <c:v>20.5</c:v>
                </c:pt>
                <c:pt idx="23">
                  <c:v>20.208333333333332</c:v>
                </c:pt>
                <c:pt idx="24">
                  <c:v>26.145833333333336</c:v>
                </c:pt>
                <c:pt idx="25">
                  <c:v>22.125</c:v>
                </c:pt>
                <c:pt idx="26">
                  <c:v>18.083333333333336</c:v>
                </c:pt>
                <c:pt idx="27">
                  <c:v>23</c:v>
                </c:pt>
                <c:pt idx="28">
                  <c:v>20.520833333333332</c:v>
                </c:pt>
                <c:pt idx="29">
                  <c:v>17.291666666666668</c:v>
                </c:pt>
                <c:pt idx="30">
                  <c:v>19.833333333333332</c:v>
                </c:pt>
                <c:pt idx="32">
                  <c:v>35.854166666666664</c:v>
                </c:pt>
                <c:pt idx="33">
                  <c:v>28.062499999999996</c:v>
                </c:pt>
                <c:pt idx="34">
                  <c:v>19.083333333333336</c:v>
                </c:pt>
                <c:pt idx="35">
                  <c:v>19.145833333333336</c:v>
                </c:pt>
                <c:pt idx="36">
                  <c:v>16.687500000000004</c:v>
                </c:pt>
                <c:pt idx="37">
                  <c:v>14.854166666666666</c:v>
                </c:pt>
                <c:pt idx="38">
                  <c:v>23.291666666666664</c:v>
                </c:pt>
                <c:pt idx="39">
                  <c:v>11.770833333333334</c:v>
                </c:pt>
                <c:pt idx="40">
                  <c:v>14.666666666666666</c:v>
                </c:pt>
                <c:pt idx="41">
                  <c:v>15.375000000000002</c:v>
                </c:pt>
                <c:pt idx="42">
                  <c:v>18.249999999999996</c:v>
                </c:pt>
                <c:pt idx="43">
                  <c:v>15.812499999999998</c:v>
                </c:pt>
                <c:pt idx="44">
                  <c:v>20.083333333333336</c:v>
                </c:pt>
                <c:pt idx="45">
                  <c:v>10.624999999999998</c:v>
                </c:pt>
                <c:pt idx="46">
                  <c:v>16.187499999999996</c:v>
                </c:pt>
                <c:pt idx="48">
                  <c:v>34.375000000000007</c:v>
                </c:pt>
                <c:pt idx="49">
                  <c:v>22.708333333333329</c:v>
                </c:pt>
                <c:pt idx="50">
                  <c:v>13.5625</c:v>
                </c:pt>
                <c:pt idx="51">
                  <c:v>17.8125</c:v>
                </c:pt>
                <c:pt idx="52">
                  <c:v>16.583333333333332</c:v>
                </c:pt>
                <c:pt idx="53">
                  <c:v>20.937499999999996</c:v>
                </c:pt>
                <c:pt idx="54">
                  <c:v>17.145833333333332</c:v>
                </c:pt>
                <c:pt idx="55">
                  <c:v>10.770833333333334</c:v>
                </c:pt>
                <c:pt idx="56">
                  <c:v>18.729166666666668</c:v>
                </c:pt>
                <c:pt idx="57">
                  <c:v>18.145833333333332</c:v>
                </c:pt>
                <c:pt idx="58">
                  <c:v>15.708333333333332</c:v>
                </c:pt>
                <c:pt idx="59">
                  <c:v>14.645833333333332</c:v>
                </c:pt>
                <c:pt idx="60">
                  <c:v>21.333333333333332</c:v>
                </c:pt>
                <c:pt idx="61">
                  <c:v>14.1875</c:v>
                </c:pt>
                <c:pt idx="62">
                  <c:v>16.041666666666668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53-CA48-A814-18EEBBD32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7751280"/>
        <c:axId val="-607725584"/>
      </c:lineChart>
      <c:catAx>
        <c:axId val="-607751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607725584"/>
        <c:crosses val="autoZero"/>
        <c:auto val="1"/>
        <c:lblAlgn val="ctr"/>
        <c:lblOffset val="100"/>
        <c:noMultiLvlLbl val="0"/>
      </c:catAx>
      <c:valAx>
        <c:axId val="-607725584"/>
        <c:scaling>
          <c:orientation val="minMax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607751280"/>
        <c:crosses val="autoZero"/>
        <c:crossBetween val="between"/>
        <c:majorUnit val="1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01199153590097E-2"/>
          <c:y val="5.7939460808569598E-2"/>
          <c:w val="0.75518097809794105"/>
          <c:h val="0.88412107838286103"/>
        </c:manualLayout>
      </c:layout>
      <c:lineChart>
        <c:grouping val="standard"/>
        <c:varyColors val="0"/>
        <c:ser>
          <c:idx val="0"/>
          <c:order val="0"/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plus>
            <c:min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freezing'!$B$6:$AA$6</c:f>
              <c:numCache>
                <c:formatCode>General</c:formatCode>
                <c:ptCount val="26"/>
                <c:pt idx="0">
                  <c:v>39.89181286549708</c:v>
                </c:pt>
                <c:pt idx="1">
                  <c:v>27.967836257309941</c:v>
                </c:pt>
                <c:pt idx="2">
                  <c:v>22.938596491228072</c:v>
                </c:pt>
                <c:pt idx="3">
                  <c:v>18.847953216374268</c:v>
                </c:pt>
                <c:pt idx="4">
                  <c:v>19.345029239766081</c:v>
                </c:pt>
                <c:pt idx="7">
                  <c:v>30.789473684210524</c:v>
                </c:pt>
                <c:pt idx="8">
                  <c:v>21.976608187134502</c:v>
                </c:pt>
                <c:pt idx="9">
                  <c:v>17.450292397660817</c:v>
                </c:pt>
                <c:pt idx="10">
                  <c:v>15.073099415204679</c:v>
                </c:pt>
                <c:pt idx="11">
                  <c:v>15.476608187134504</c:v>
                </c:pt>
                <c:pt idx="14">
                  <c:v>20.014619883040936</c:v>
                </c:pt>
                <c:pt idx="15">
                  <c:v>14.087719298245611</c:v>
                </c:pt>
                <c:pt idx="16">
                  <c:v>13.494152046783626</c:v>
                </c:pt>
                <c:pt idx="17">
                  <c:v>13.195906432748538</c:v>
                </c:pt>
                <c:pt idx="18">
                  <c:v>13.298245614035089</c:v>
                </c:pt>
                <c:pt idx="21">
                  <c:v>16.839181286549707</c:v>
                </c:pt>
                <c:pt idx="22">
                  <c:v>12.941520467836257</c:v>
                </c:pt>
                <c:pt idx="23">
                  <c:v>13.330409356725143</c:v>
                </c:pt>
                <c:pt idx="24">
                  <c:v>14.023391812865498</c:v>
                </c:pt>
                <c:pt idx="25">
                  <c:v>14.833333333333334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v>8d</c:v>
                </c15:tx>
              </c15:filteredSeriesTitle>
            </c:ext>
            <c:ext xmlns:c16="http://schemas.microsoft.com/office/drawing/2014/chart" uri="{C3380CC4-5D6E-409C-BE32-E72D297353CC}">
              <c16:uniqueId val="{00000000-AF2E-E248-BCC3-B88EB2E67BBA}"/>
            </c:ext>
          </c:extLst>
        </c:ser>
        <c:ser>
          <c:idx val="1"/>
          <c:order val="1"/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plus>
            <c:min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freezing'!$B$17:$AA$17</c:f>
              <c:numCache>
                <c:formatCode>General</c:formatCode>
                <c:ptCount val="26"/>
                <c:pt idx="0">
                  <c:v>35.852777777777781</c:v>
                </c:pt>
                <c:pt idx="1">
                  <c:v>33.897222222222233</c:v>
                </c:pt>
                <c:pt idx="2">
                  <c:v>31.411111111111108</c:v>
                </c:pt>
                <c:pt idx="3">
                  <c:v>27.425000000000001</c:v>
                </c:pt>
                <c:pt idx="4">
                  <c:v>30.902777777777782</c:v>
                </c:pt>
                <c:pt idx="7">
                  <c:v>37.180555555555564</c:v>
                </c:pt>
                <c:pt idx="8">
                  <c:v>32.324999999999996</c:v>
                </c:pt>
                <c:pt idx="9">
                  <c:v>33.44166666666667</c:v>
                </c:pt>
                <c:pt idx="10">
                  <c:v>29.288888888888891</c:v>
                </c:pt>
                <c:pt idx="11">
                  <c:v>32.56944444444445</c:v>
                </c:pt>
                <c:pt idx="14">
                  <c:v>24.494444444444444</c:v>
                </c:pt>
                <c:pt idx="15">
                  <c:v>23.897222222222222</c:v>
                </c:pt>
                <c:pt idx="16">
                  <c:v>28.477777777777774</c:v>
                </c:pt>
                <c:pt idx="17">
                  <c:v>26.552777777777777</c:v>
                </c:pt>
                <c:pt idx="18">
                  <c:v>25.313888888888886</c:v>
                </c:pt>
                <c:pt idx="21">
                  <c:v>22.980555555555558</c:v>
                </c:pt>
                <c:pt idx="22">
                  <c:v>24.994444444444444</c:v>
                </c:pt>
                <c:pt idx="23">
                  <c:v>26.086111111111112</c:v>
                </c:pt>
                <c:pt idx="24">
                  <c:v>26.552777777777781</c:v>
                </c:pt>
                <c:pt idx="25">
                  <c:v>27.333333333333332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v>20d</c:v>
                </c15:tx>
              </c15:filteredSeriesTitle>
            </c:ext>
            <c:ext xmlns:c16="http://schemas.microsoft.com/office/drawing/2014/chart" uri="{C3380CC4-5D6E-409C-BE32-E72D297353CC}">
              <c16:uniqueId val="{00000001-AF2E-E248-BCC3-B88EB2E67BB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freezing'!$B$110:$AA$110</c:f>
                <c:numCache>
                  <c:formatCode>General</c:formatCode>
                  <c:ptCount val="26"/>
                  <c:pt idx="0">
                    <c:v>1.610886598341436</c:v>
                  </c:pt>
                  <c:pt idx="1">
                    <c:v>0.64933340700813491</c:v>
                  </c:pt>
                  <c:pt idx="2">
                    <c:v>2.3925702416253292</c:v>
                  </c:pt>
                  <c:pt idx="3">
                    <c:v>1.0008917705824905</c:v>
                  </c:pt>
                  <c:pt idx="4">
                    <c:v>2.5926783633299024</c:v>
                  </c:pt>
                  <c:pt idx="7">
                    <c:v>3.2682299736239133</c:v>
                  </c:pt>
                  <c:pt idx="8">
                    <c:v>1.1708135625060672</c:v>
                  </c:pt>
                  <c:pt idx="9">
                    <c:v>1.9323907144925041</c:v>
                  </c:pt>
                  <c:pt idx="10">
                    <c:v>1.5142711036365393</c:v>
                  </c:pt>
                  <c:pt idx="11">
                    <c:v>0.98206819902227904</c:v>
                  </c:pt>
                  <c:pt idx="14">
                    <c:v>4.8453663671059362</c:v>
                  </c:pt>
                  <c:pt idx="15">
                    <c:v>1.2432689140297004</c:v>
                  </c:pt>
                  <c:pt idx="16">
                    <c:v>3.4601386965528853</c:v>
                  </c:pt>
                  <c:pt idx="17">
                    <c:v>0.89437866390273546</c:v>
                  </c:pt>
                  <c:pt idx="18">
                    <c:v>2.7444792367340298</c:v>
                  </c:pt>
                  <c:pt idx="21">
                    <c:v>6.022723335290836</c:v>
                  </c:pt>
                  <c:pt idx="22">
                    <c:v>1.2960461894965933</c:v>
                  </c:pt>
                  <c:pt idx="23">
                    <c:v>2.4322216511851589</c:v>
                  </c:pt>
                  <c:pt idx="24">
                    <c:v>1.036026396596363</c:v>
                  </c:pt>
                  <c:pt idx="25">
                    <c:v>2.1409058851942224</c:v>
                  </c:pt>
                </c:numCache>
              </c:numRef>
            </c:plus>
            <c:minus>
              <c:numRef>
                <c:f>'ext-rp freezing'!$B$110:$AA$110</c:f>
                <c:numCache>
                  <c:formatCode>General</c:formatCode>
                  <c:ptCount val="26"/>
                  <c:pt idx="0">
                    <c:v>1.610886598341436</c:v>
                  </c:pt>
                  <c:pt idx="1">
                    <c:v>0.64933340700813491</c:v>
                  </c:pt>
                  <c:pt idx="2">
                    <c:v>2.3925702416253292</c:v>
                  </c:pt>
                  <c:pt idx="3">
                    <c:v>1.0008917705824905</c:v>
                  </c:pt>
                  <c:pt idx="4">
                    <c:v>2.5926783633299024</c:v>
                  </c:pt>
                  <c:pt idx="7">
                    <c:v>3.2682299736239133</c:v>
                  </c:pt>
                  <c:pt idx="8">
                    <c:v>1.1708135625060672</c:v>
                  </c:pt>
                  <c:pt idx="9">
                    <c:v>1.9323907144925041</c:v>
                  </c:pt>
                  <c:pt idx="10">
                    <c:v>1.5142711036365393</c:v>
                  </c:pt>
                  <c:pt idx="11">
                    <c:v>0.98206819902227904</c:v>
                  </c:pt>
                  <c:pt idx="14">
                    <c:v>4.8453663671059362</c:v>
                  </c:pt>
                  <c:pt idx="15">
                    <c:v>1.2432689140297004</c:v>
                  </c:pt>
                  <c:pt idx="16">
                    <c:v>3.4601386965528853</c:v>
                  </c:pt>
                  <c:pt idx="17">
                    <c:v>0.89437866390273546</c:v>
                  </c:pt>
                  <c:pt idx="18">
                    <c:v>2.7444792367340298</c:v>
                  </c:pt>
                  <c:pt idx="21">
                    <c:v>6.022723335290836</c:v>
                  </c:pt>
                  <c:pt idx="22">
                    <c:v>1.2960461894965933</c:v>
                  </c:pt>
                  <c:pt idx="23">
                    <c:v>2.4322216511851589</c:v>
                  </c:pt>
                  <c:pt idx="24">
                    <c:v>1.036026396596363</c:v>
                  </c:pt>
                  <c:pt idx="25">
                    <c:v>2.1409058851942224</c:v>
                  </c:pt>
                </c:numCache>
              </c:numRef>
            </c:minus>
            <c:spPr>
              <a:noFill/>
              <a:ln w="31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freezing'!$B$109:$AA$109</c:f>
              <c:numCache>
                <c:formatCode>General</c:formatCode>
                <c:ptCount val="26"/>
                <c:pt idx="0">
                  <c:v>34.236111111111107</c:v>
                </c:pt>
                <c:pt idx="1">
                  <c:v>32.027777777777779</c:v>
                </c:pt>
                <c:pt idx="2">
                  <c:v>27.541666666666668</c:v>
                </c:pt>
                <c:pt idx="3">
                  <c:v>21.638888888888886</c:v>
                </c:pt>
                <c:pt idx="4">
                  <c:v>22.152777777777775</c:v>
                </c:pt>
                <c:pt idx="7">
                  <c:v>32.798611111111114</c:v>
                </c:pt>
                <c:pt idx="8">
                  <c:v>25.75</c:v>
                </c:pt>
                <c:pt idx="9">
                  <c:v>22.284722222222218</c:v>
                </c:pt>
                <c:pt idx="10">
                  <c:v>21.069444444444446</c:v>
                </c:pt>
                <c:pt idx="11">
                  <c:v>19.215277777777775</c:v>
                </c:pt>
                <c:pt idx="14">
                  <c:v>27.666666666666668</c:v>
                </c:pt>
                <c:pt idx="15">
                  <c:v>16.895833333333336</c:v>
                </c:pt>
                <c:pt idx="16">
                  <c:v>16.576388888888889</c:v>
                </c:pt>
                <c:pt idx="17">
                  <c:v>16.479166666666668</c:v>
                </c:pt>
                <c:pt idx="18">
                  <c:v>15.631944444444443</c:v>
                </c:pt>
                <c:pt idx="21">
                  <c:v>23.548611111111114</c:v>
                </c:pt>
                <c:pt idx="22">
                  <c:v>18.444444444444443</c:v>
                </c:pt>
                <c:pt idx="23">
                  <c:v>15.548611111111109</c:v>
                </c:pt>
                <c:pt idx="24">
                  <c:v>16.166666666666668</c:v>
                </c:pt>
                <c:pt idx="25">
                  <c:v>17.1875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E-E248-BCC3-B88EB2E67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7496992"/>
        <c:axId val="-607475248"/>
      </c:lineChart>
      <c:catAx>
        <c:axId val="-60749699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7475248"/>
        <c:crosses val="autoZero"/>
        <c:auto val="1"/>
        <c:lblAlgn val="ctr"/>
        <c:lblOffset val="100"/>
        <c:tickMarkSkip val="7"/>
        <c:noMultiLvlLbl val="0"/>
      </c:catAx>
      <c:valAx>
        <c:axId val="-607475248"/>
        <c:scaling>
          <c:orientation val="minMax"/>
          <c:max val="6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749699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0017632538933297E-2"/>
          <c:y val="5.0512098364728503E-2"/>
          <c:w val="0.36937169165997402"/>
          <c:h val="0.13665714798367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01199153590097E-2"/>
          <c:y val="5.7939460808569598E-2"/>
          <c:w val="0.75518097809794105"/>
          <c:h val="0.88412107838286103"/>
        </c:manualLayout>
      </c:layout>
      <c:lineChart>
        <c:grouping val="standard"/>
        <c:varyColors val="0"/>
        <c:ser>
          <c:idx val="0"/>
          <c:order val="0"/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plus>
            <c:minus>
              <c:numRef>
                <c:f>'ext-rp freezing'!$B$7:$AB$7</c:f>
                <c:numCache>
                  <c:formatCode>General</c:formatCode>
                  <c:ptCount val="27"/>
                  <c:pt idx="0">
                    <c:v>3.1143700228959772</c:v>
                  </c:pt>
                  <c:pt idx="1">
                    <c:v>2.9026885881258688</c:v>
                  </c:pt>
                  <c:pt idx="2">
                    <c:v>1.3473505268061257</c:v>
                  </c:pt>
                  <c:pt idx="3">
                    <c:v>0.65334358235104317</c:v>
                  </c:pt>
                  <c:pt idx="4">
                    <c:v>0.88740161047617527</c:v>
                  </c:pt>
                  <c:pt idx="7">
                    <c:v>3.888116046848662</c:v>
                  </c:pt>
                  <c:pt idx="8">
                    <c:v>1.4054841118732548</c:v>
                  </c:pt>
                  <c:pt idx="9">
                    <c:v>0.28181128184893556</c:v>
                  </c:pt>
                  <c:pt idx="10">
                    <c:v>1.1214165061812877</c:v>
                  </c:pt>
                  <c:pt idx="11">
                    <c:v>0.81901101526437392</c:v>
                  </c:pt>
                  <c:pt idx="14">
                    <c:v>3.1346829397553115</c:v>
                  </c:pt>
                  <c:pt idx="15">
                    <c:v>0.30517408124302098</c:v>
                  </c:pt>
                  <c:pt idx="16">
                    <c:v>0.34275441983875893</c:v>
                  </c:pt>
                  <c:pt idx="17">
                    <c:v>1.0691003771531458</c:v>
                  </c:pt>
                  <c:pt idx="18">
                    <c:v>0.5990014261466331</c:v>
                  </c:pt>
                  <c:pt idx="21">
                    <c:v>3.2308909512242154</c:v>
                  </c:pt>
                  <c:pt idx="22">
                    <c:v>1.0388021041401185</c:v>
                  </c:pt>
                  <c:pt idx="23">
                    <c:v>0.27095341270275852</c:v>
                  </c:pt>
                  <c:pt idx="24">
                    <c:v>0.20398797516479475</c:v>
                  </c:pt>
                  <c:pt idx="25">
                    <c:v>0.80744649164689863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freezing'!$B$6:$AA$6</c:f>
              <c:numCache>
                <c:formatCode>General</c:formatCode>
                <c:ptCount val="26"/>
                <c:pt idx="0">
                  <c:v>39.89181286549708</c:v>
                </c:pt>
                <c:pt idx="1">
                  <c:v>27.967836257309941</c:v>
                </c:pt>
                <c:pt idx="2">
                  <c:v>22.938596491228072</c:v>
                </c:pt>
                <c:pt idx="3">
                  <c:v>18.847953216374268</c:v>
                </c:pt>
                <c:pt idx="4">
                  <c:v>19.345029239766081</c:v>
                </c:pt>
                <c:pt idx="7">
                  <c:v>30.789473684210524</c:v>
                </c:pt>
                <c:pt idx="8">
                  <c:v>21.976608187134502</c:v>
                </c:pt>
                <c:pt idx="9">
                  <c:v>17.450292397660817</c:v>
                </c:pt>
                <c:pt idx="10">
                  <c:v>15.073099415204679</c:v>
                </c:pt>
                <c:pt idx="11">
                  <c:v>15.476608187134504</c:v>
                </c:pt>
                <c:pt idx="14">
                  <c:v>20.014619883040936</c:v>
                </c:pt>
                <c:pt idx="15">
                  <c:v>14.087719298245611</c:v>
                </c:pt>
                <c:pt idx="16">
                  <c:v>13.494152046783626</c:v>
                </c:pt>
                <c:pt idx="17">
                  <c:v>13.195906432748538</c:v>
                </c:pt>
                <c:pt idx="18">
                  <c:v>13.298245614035089</c:v>
                </c:pt>
                <c:pt idx="21">
                  <c:v>16.839181286549707</c:v>
                </c:pt>
                <c:pt idx="22">
                  <c:v>12.941520467836257</c:v>
                </c:pt>
                <c:pt idx="23">
                  <c:v>13.330409356725143</c:v>
                </c:pt>
                <c:pt idx="24">
                  <c:v>14.023391812865498</c:v>
                </c:pt>
                <c:pt idx="25">
                  <c:v>14.833333333333334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v>8d</c:v>
                </c15:tx>
              </c15:filteredSeriesTitle>
            </c:ext>
            <c:ext xmlns:c16="http://schemas.microsoft.com/office/drawing/2014/chart" uri="{C3380CC4-5D6E-409C-BE32-E72D297353CC}">
              <c16:uniqueId val="{00000000-735F-A04E-B1A9-CA2D92FC30B7}"/>
            </c:ext>
          </c:extLst>
        </c:ser>
        <c:ser>
          <c:idx val="1"/>
          <c:order val="1"/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plus>
            <c:minus>
              <c:numRef>
                <c:f>'ext-rp freezing'!$B$18:$AA$18</c:f>
                <c:numCache>
                  <c:formatCode>General</c:formatCode>
                  <c:ptCount val="26"/>
                  <c:pt idx="0">
                    <c:v>2.7705057589713982</c:v>
                  </c:pt>
                  <c:pt idx="1">
                    <c:v>0.53671526119995927</c:v>
                  </c:pt>
                  <c:pt idx="2">
                    <c:v>1.0043001678584453</c:v>
                  </c:pt>
                  <c:pt idx="3">
                    <c:v>1.4115840196192522</c:v>
                  </c:pt>
                  <c:pt idx="4">
                    <c:v>1.1991541514802639</c:v>
                  </c:pt>
                  <c:pt idx="7">
                    <c:v>1.8069588563777408</c:v>
                  </c:pt>
                  <c:pt idx="8">
                    <c:v>1.6507854471713139</c:v>
                  </c:pt>
                  <c:pt idx="9">
                    <c:v>1.7993118540564763</c:v>
                  </c:pt>
                  <c:pt idx="10">
                    <c:v>1.1589659876345924</c:v>
                  </c:pt>
                  <c:pt idx="11">
                    <c:v>1.1059847017449347</c:v>
                  </c:pt>
                  <c:pt idx="14">
                    <c:v>1.0546341007286593</c:v>
                  </c:pt>
                  <c:pt idx="15">
                    <c:v>1.6315348185673293</c:v>
                  </c:pt>
                  <c:pt idx="16">
                    <c:v>0.64163660343234574</c:v>
                  </c:pt>
                  <c:pt idx="17">
                    <c:v>1.3816366212164539</c:v>
                  </c:pt>
                  <c:pt idx="18">
                    <c:v>1.0609038482862829</c:v>
                  </c:pt>
                  <c:pt idx="21">
                    <c:v>2.0600776085105332</c:v>
                  </c:pt>
                  <c:pt idx="22">
                    <c:v>0.97380426836526957</c:v>
                  </c:pt>
                  <c:pt idx="23">
                    <c:v>0.59660174486445205</c:v>
                  </c:pt>
                  <c:pt idx="24">
                    <c:v>0.84757733905468247</c:v>
                  </c:pt>
                  <c:pt idx="25">
                    <c:v>0.91347930706964797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freezing'!$B$17:$AA$17</c:f>
              <c:numCache>
                <c:formatCode>General</c:formatCode>
                <c:ptCount val="26"/>
                <c:pt idx="0">
                  <c:v>35.852777777777781</c:v>
                </c:pt>
                <c:pt idx="1">
                  <c:v>33.897222222222233</c:v>
                </c:pt>
                <c:pt idx="2">
                  <c:v>31.411111111111108</c:v>
                </c:pt>
                <c:pt idx="3">
                  <c:v>27.425000000000001</c:v>
                </c:pt>
                <c:pt idx="4">
                  <c:v>30.902777777777782</c:v>
                </c:pt>
                <c:pt idx="7">
                  <c:v>37.180555555555564</c:v>
                </c:pt>
                <c:pt idx="8">
                  <c:v>32.324999999999996</c:v>
                </c:pt>
                <c:pt idx="9">
                  <c:v>33.44166666666667</c:v>
                </c:pt>
                <c:pt idx="10">
                  <c:v>29.288888888888891</c:v>
                </c:pt>
                <c:pt idx="11">
                  <c:v>32.56944444444445</c:v>
                </c:pt>
                <c:pt idx="14">
                  <c:v>24.494444444444444</c:v>
                </c:pt>
                <c:pt idx="15">
                  <c:v>23.897222222222222</c:v>
                </c:pt>
                <c:pt idx="16">
                  <c:v>28.477777777777774</c:v>
                </c:pt>
                <c:pt idx="17">
                  <c:v>26.552777777777777</c:v>
                </c:pt>
                <c:pt idx="18">
                  <c:v>25.313888888888886</c:v>
                </c:pt>
                <c:pt idx="21">
                  <c:v>22.980555555555558</c:v>
                </c:pt>
                <c:pt idx="22">
                  <c:v>24.994444444444444</c:v>
                </c:pt>
                <c:pt idx="23">
                  <c:v>26.086111111111112</c:v>
                </c:pt>
                <c:pt idx="24">
                  <c:v>26.552777777777781</c:v>
                </c:pt>
                <c:pt idx="25">
                  <c:v>27.333333333333332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v>20d</c:v>
                </c15:tx>
              </c15:filteredSeriesTitle>
            </c:ext>
            <c:ext xmlns:c16="http://schemas.microsoft.com/office/drawing/2014/chart" uri="{C3380CC4-5D6E-409C-BE32-E72D297353CC}">
              <c16:uniqueId val="{00000001-735F-A04E-B1A9-CA2D92FC30B7}"/>
            </c:ext>
          </c:extLst>
        </c:ser>
        <c:ser>
          <c:idx val="2"/>
          <c:order val="2"/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triangle"/>
            <c:size val="6"/>
            <c:spPr>
              <a:pattFill prst="dkHorz">
                <a:fgClr>
                  <a:srgbClr val="C00000"/>
                </a:fgClr>
                <a:bgClr>
                  <a:schemeClr val="bg1"/>
                </a:bgClr>
              </a:pattFill>
              <a:ln w="6350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freezing'!$B$113:$BQ$113</c:f>
                <c:numCache>
                  <c:formatCode>General</c:formatCode>
                  <c:ptCount val="68"/>
                  <c:pt idx="0">
                    <c:v>3.6956430804093667</c:v>
                  </c:pt>
                  <c:pt idx="1">
                    <c:v>3.483949086104436</c:v>
                  </c:pt>
                  <c:pt idx="2">
                    <c:v>2.786563882563061</c:v>
                  </c:pt>
                  <c:pt idx="3">
                    <c:v>3.4513193040157284</c:v>
                  </c:pt>
                  <c:pt idx="4">
                    <c:v>2.34125638952283</c:v>
                  </c:pt>
                  <c:pt idx="7">
                    <c:v>5.3292113700960169</c:v>
                  </c:pt>
                  <c:pt idx="8">
                    <c:v>1.5055863055490295</c:v>
                  </c:pt>
                  <c:pt idx="9">
                    <c:v>0.72750206821648367</c:v>
                  </c:pt>
                  <c:pt idx="10">
                    <c:v>4.2952600921549875</c:v>
                  </c:pt>
                  <c:pt idx="11">
                    <c:v>2.5351601600366469</c:v>
                  </c:pt>
                  <c:pt idx="14">
                    <c:v>5.4351507980488263</c:v>
                  </c:pt>
                  <c:pt idx="15">
                    <c:v>1.5613779922132596</c:v>
                  </c:pt>
                  <c:pt idx="16">
                    <c:v>0.65348070900144473</c:v>
                  </c:pt>
                  <c:pt idx="17">
                    <c:v>3.5446534246995975</c:v>
                  </c:pt>
                  <c:pt idx="18">
                    <c:v>4.2873773962962165</c:v>
                  </c:pt>
                  <c:pt idx="21">
                    <c:v>4.042688874169369</c:v>
                  </c:pt>
                  <c:pt idx="22">
                    <c:v>1.5307950004273332</c:v>
                  </c:pt>
                  <c:pt idx="23">
                    <c:v>1.04213693088579</c:v>
                  </c:pt>
                  <c:pt idx="24">
                    <c:v>1.7877152810014052</c:v>
                  </c:pt>
                  <c:pt idx="25">
                    <c:v>0.52739752383581684</c:v>
                  </c:pt>
                  <c:pt idx="28">
                    <c:v>2.8286235364769046</c:v>
                  </c:pt>
                  <c:pt idx="29">
                    <c:v>1.5097624700758039</c:v>
                  </c:pt>
                  <c:pt idx="30">
                    <c:v>3.1906305735371649</c:v>
                  </c:pt>
                  <c:pt idx="31">
                    <c:v>2.3899739137994755</c:v>
                  </c:pt>
                  <c:pt idx="32">
                    <c:v>2.1314517164958451</c:v>
                  </c:pt>
                  <c:pt idx="35">
                    <c:v>2.8891452877671524</c:v>
                  </c:pt>
                  <c:pt idx="36">
                    <c:v>2.6287113681022767</c:v>
                  </c:pt>
                  <c:pt idx="37">
                    <c:v>3.4904278276098322</c:v>
                  </c:pt>
                  <c:pt idx="38">
                    <c:v>4.2447789280653598</c:v>
                  </c:pt>
                  <c:pt idx="39">
                    <c:v>2.8675924431050355</c:v>
                  </c:pt>
                  <c:pt idx="42">
                    <c:v>2.2100779272334394</c:v>
                  </c:pt>
                  <c:pt idx="43">
                    <c:v>1.7343301976751393</c:v>
                  </c:pt>
                  <c:pt idx="44">
                    <c:v>1.8231366269410028</c:v>
                  </c:pt>
                  <c:pt idx="45">
                    <c:v>1.6335978621768115</c:v>
                  </c:pt>
                  <c:pt idx="46">
                    <c:v>0.80897740663410522</c:v>
                  </c:pt>
                  <c:pt idx="49">
                    <c:v>4.7322507890922534</c:v>
                  </c:pt>
                  <c:pt idx="50">
                    <c:v>0.42615130912811094</c:v>
                  </c:pt>
                  <c:pt idx="51">
                    <c:v>3.6518048979026436</c:v>
                  </c:pt>
                  <c:pt idx="52">
                    <c:v>4.5322030181282464</c:v>
                  </c:pt>
                  <c:pt idx="53">
                    <c:v>1.6621048681092863</c:v>
                  </c:pt>
                  <c:pt idx="56">
                    <c:v>7.490248804979295</c:v>
                  </c:pt>
                  <c:pt idx="57">
                    <c:v>0.8412952976082646</c:v>
                  </c:pt>
                  <c:pt idx="58">
                    <c:v>0.33017017684675098</c:v>
                  </c:pt>
                  <c:pt idx="59">
                    <c:v>3.108471102100296</c:v>
                  </c:pt>
                  <c:pt idx="60">
                    <c:v>1.4488820722402709</c:v>
                  </c:pt>
                  <c:pt idx="63">
                    <c:v>3.989631623825324</c:v>
                  </c:pt>
                  <c:pt idx="64">
                    <c:v>3.5741354821053473</c:v>
                  </c:pt>
                  <c:pt idx="65">
                    <c:v>2.2718894078456997</c:v>
                  </c:pt>
                  <c:pt idx="66">
                    <c:v>3.4825668127027036</c:v>
                  </c:pt>
                  <c:pt idx="67">
                    <c:v>2.1595609979122354</c:v>
                  </c:pt>
                </c:numCache>
              </c:numRef>
            </c:plus>
            <c:minus>
              <c:numRef>
                <c:f>'ext-rp freezing'!$B$113:$BQ$113</c:f>
                <c:numCache>
                  <c:formatCode>General</c:formatCode>
                  <c:ptCount val="68"/>
                  <c:pt idx="0">
                    <c:v>3.6956430804093667</c:v>
                  </c:pt>
                  <c:pt idx="1">
                    <c:v>3.483949086104436</c:v>
                  </c:pt>
                  <c:pt idx="2">
                    <c:v>2.786563882563061</c:v>
                  </c:pt>
                  <c:pt idx="3">
                    <c:v>3.4513193040157284</c:v>
                  </c:pt>
                  <c:pt idx="4">
                    <c:v>2.34125638952283</c:v>
                  </c:pt>
                  <c:pt idx="7">
                    <c:v>5.3292113700960169</c:v>
                  </c:pt>
                  <c:pt idx="8">
                    <c:v>1.5055863055490295</c:v>
                  </c:pt>
                  <c:pt idx="9">
                    <c:v>0.72750206821648367</c:v>
                  </c:pt>
                  <c:pt idx="10">
                    <c:v>4.2952600921549875</c:v>
                  </c:pt>
                  <c:pt idx="11">
                    <c:v>2.5351601600366469</c:v>
                  </c:pt>
                  <c:pt idx="14">
                    <c:v>5.4351507980488263</c:v>
                  </c:pt>
                  <c:pt idx="15">
                    <c:v>1.5613779922132596</c:v>
                  </c:pt>
                  <c:pt idx="16">
                    <c:v>0.65348070900144473</c:v>
                  </c:pt>
                  <c:pt idx="17">
                    <c:v>3.5446534246995975</c:v>
                  </c:pt>
                  <c:pt idx="18">
                    <c:v>4.2873773962962165</c:v>
                  </c:pt>
                  <c:pt idx="21">
                    <c:v>4.042688874169369</c:v>
                  </c:pt>
                  <c:pt idx="22">
                    <c:v>1.5307950004273332</c:v>
                  </c:pt>
                  <c:pt idx="23">
                    <c:v>1.04213693088579</c:v>
                  </c:pt>
                  <c:pt idx="24">
                    <c:v>1.7877152810014052</c:v>
                  </c:pt>
                  <c:pt idx="25">
                    <c:v>0.52739752383581684</c:v>
                  </c:pt>
                  <c:pt idx="28">
                    <c:v>2.8286235364769046</c:v>
                  </c:pt>
                  <c:pt idx="29">
                    <c:v>1.5097624700758039</c:v>
                  </c:pt>
                  <c:pt idx="30">
                    <c:v>3.1906305735371649</c:v>
                  </c:pt>
                  <c:pt idx="31">
                    <c:v>2.3899739137994755</c:v>
                  </c:pt>
                  <c:pt idx="32">
                    <c:v>2.1314517164958451</c:v>
                  </c:pt>
                  <c:pt idx="35">
                    <c:v>2.8891452877671524</c:v>
                  </c:pt>
                  <c:pt idx="36">
                    <c:v>2.6287113681022767</c:v>
                  </c:pt>
                  <c:pt idx="37">
                    <c:v>3.4904278276098322</c:v>
                  </c:pt>
                  <c:pt idx="38">
                    <c:v>4.2447789280653598</c:v>
                  </c:pt>
                  <c:pt idx="39">
                    <c:v>2.8675924431050355</c:v>
                  </c:pt>
                  <c:pt idx="42">
                    <c:v>2.2100779272334394</c:v>
                  </c:pt>
                  <c:pt idx="43">
                    <c:v>1.7343301976751393</c:v>
                  </c:pt>
                  <c:pt idx="44">
                    <c:v>1.8231366269410028</c:v>
                  </c:pt>
                  <c:pt idx="45">
                    <c:v>1.6335978621768115</c:v>
                  </c:pt>
                  <c:pt idx="46">
                    <c:v>0.80897740663410522</c:v>
                  </c:pt>
                  <c:pt idx="49">
                    <c:v>4.7322507890922534</c:v>
                  </c:pt>
                  <c:pt idx="50">
                    <c:v>0.42615130912811094</c:v>
                  </c:pt>
                  <c:pt idx="51">
                    <c:v>3.6518048979026436</c:v>
                  </c:pt>
                  <c:pt idx="52">
                    <c:v>4.5322030181282464</c:v>
                  </c:pt>
                  <c:pt idx="53">
                    <c:v>1.6621048681092863</c:v>
                  </c:pt>
                  <c:pt idx="56">
                    <c:v>7.490248804979295</c:v>
                  </c:pt>
                  <c:pt idx="57">
                    <c:v>0.8412952976082646</c:v>
                  </c:pt>
                  <c:pt idx="58">
                    <c:v>0.33017017684675098</c:v>
                  </c:pt>
                  <c:pt idx="59">
                    <c:v>3.108471102100296</c:v>
                  </c:pt>
                  <c:pt idx="60">
                    <c:v>1.4488820722402709</c:v>
                  </c:pt>
                  <c:pt idx="63">
                    <c:v>3.989631623825324</c:v>
                  </c:pt>
                  <c:pt idx="64">
                    <c:v>3.5741354821053473</c:v>
                  </c:pt>
                  <c:pt idx="65">
                    <c:v>2.2718894078456997</c:v>
                  </c:pt>
                  <c:pt idx="66">
                    <c:v>3.4825668127027036</c:v>
                  </c:pt>
                  <c:pt idx="67">
                    <c:v>2.1595609979122354</c:v>
                  </c:pt>
                </c:numCache>
              </c:numRef>
            </c:minus>
            <c:spPr>
              <a:noFill/>
              <a:ln w="31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'ext-rp freezing'!$B$16:$Z$16</c:f>
              <c:strCache>
                <c:ptCount val="22"/>
                <c:pt idx="0">
                  <c:v>Ext-RP 1</c:v>
                </c:pt>
                <c:pt idx="7">
                  <c:v>Ext-RP 2</c:v>
                </c:pt>
                <c:pt idx="14">
                  <c:v>Ext-RP 3</c:v>
                </c:pt>
                <c:pt idx="21">
                  <c:v>Ext-RP 4</c:v>
                </c:pt>
              </c:strCache>
            </c:strRef>
          </c:cat>
          <c:val>
            <c:numRef>
              <c:f>'ext-rp freezing'!$B$112:$BQ$112</c:f>
              <c:numCache>
                <c:formatCode>General</c:formatCode>
                <c:ptCount val="68"/>
                <c:pt idx="0">
                  <c:v>43.300000000000004</c:v>
                </c:pt>
                <c:pt idx="1">
                  <c:v>56.422222222222217</c:v>
                </c:pt>
                <c:pt idx="2">
                  <c:v>52.55555555555555</c:v>
                </c:pt>
                <c:pt idx="3">
                  <c:v>49.155555555555559</c:v>
                </c:pt>
                <c:pt idx="4">
                  <c:v>48.466666666666669</c:v>
                </c:pt>
                <c:pt idx="7">
                  <c:v>55.888888888888893</c:v>
                </c:pt>
                <c:pt idx="8">
                  <c:v>67.37777777777778</c:v>
                </c:pt>
                <c:pt idx="9">
                  <c:v>63.666666666666686</c:v>
                </c:pt>
                <c:pt idx="10">
                  <c:v>63.70000000000001</c:v>
                </c:pt>
                <c:pt idx="11">
                  <c:v>59.133333333333333</c:v>
                </c:pt>
                <c:pt idx="14">
                  <c:v>42.344444444444441</c:v>
                </c:pt>
                <c:pt idx="15">
                  <c:v>47.744444444444447</c:v>
                </c:pt>
                <c:pt idx="16">
                  <c:v>50.533333333333339</c:v>
                </c:pt>
                <c:pt idx="17">
                  <c:v>51.322222222222223</c:v>
                </c:pt>
                <c:pt idx="18">
                  <c:v>49.855555555555554</c:v>
                </c:pt>
                <c:pt idx="21">
                  <c:v>49.733333333333341</c:v>
                </c:pt>
                <c:pt idx="22">
                  <c:v>54.566666666666663</c:v>
                </c:pt>
                <c:pt idx="23">
                  <c:v>54.422222222222217</c:v>
                </c:pt>
                <c:pt idx="24">
                  <c:v>57.6</c:v>
                </c:pt>
                <c:pt idx="25">
                  <c:v>57.133333333333333</c:v>
                </c:pt>
                <c:pt idx="28">
                  <c:v>45.866666666666667</c:v>
                </c:pt>
                <c:pt idx="29">
                  <c:v>52.622222222222213</c:v>
                </c:pt>
                <c:pt idx="30">
                  <c:v>49.277777777777779</c:v>
                </c:pt>
                <c:pt idx="31">
                  <c:v>49.111111111111107</c:v>
                </c:pt>
                <c:pt idx="32">
                  <c:v>56.777777777777771</c:v>
                </c:pt>
                <c:pt idx="35">
                  <c:v>46.511111111111113</c:v>
                </c:pt>
                <c:pt idx="36">
                  <c:v>60.155555555555566</c:v>
                </c:pt>
                <c:pt idx="37">
                  <c:v>57.377777777777773</c:v>
                </c:pt>
                <c:pt idx="38">
                  <c:v>59.533333333333339</c:v>
                </c:pt>
                <c:pt idx="39">
                  <c:v>59.144444444444446</c:v>
                </c:pt>
                <c:pt idx="42">
                  <c:v>46.566666666666663</c:v>
                </c:pt>
                <c:pt idx="43">
                  <c:v>52.44444444444445</c:v>
                </c:pt>
                <c:pt idx="44">
                  <c:v>57.111111111111114</c:v>
                </c:pt>
                <c:pt idx="45">
                  <c:v>60.67777777777777</c:v>
                </c:pt>
                <c:pt idx="46">
                  <c:v>54.300000000000004</c:v>
                </c:pt>
                <c:pt idx="49">
                  <c:v>40.322222222222223</c:v>
                </c:pt>
                <c:pt idx="50">
                  <c:v>47.522222222222219</c:v>
                </c:pt>
                <c:pt idx="51">
                  <c:v>50.74444444444444</c:v>
                </c:pt>
                <c:pt idx="52">
                  <c:v>50.277777777777779</c:v>
                </c:pt>
                <c:pt idx="53">
                  <c:v>53.866666666666674</c:v>
                </c:pt>
                <c:pt idx="56">
                  <c:v>42.722222222222221</c:v>
                </c:pt>
                <c:pt idx="57">
                  <c:v>54.733333333333341</c:v>
                </c:pt>
                <c:pt idx="58">
                  <c:v>60.555555555555564</c:v>
                </c:pt>
                <c:pt idx="59">
                  <c:v>61.966666666666669</c:v>
                </c:pt>
                <c:pt idx="60">
                  <c:v>61.333333333333336</c:v>
                </c:pt>
                <c:pt idx="63">
                  <c:v>42.588888888888889</c:v>
                </c:pt>
                <c:pt idx="64">
                  <c:v>57.766666666666673</c:v>
                </c:pt>
                <c:pt idx="65">
                  <c:v>63.29999999999999</c:v>
                </c:pt>
                <c:pt idx="66">
                  <c:v>63.822222222222223</c:v>
                </c:pt>
                <c:pt idx="67">
                  <c:v>69.333333333333329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F-A04E-B1A9-CA2D92FC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61497296"/>
        <c:axId val="-561508432"/>
      </c:lineChart>
      <c:catAx>
        <c:axId val="-56149729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508432"/>
        <c:crosses val="autoZero"/>
        <c:auto val="1"/>
        <c:lblAlgn val="ctr"/>
        <c:lblOffset val="100"/>
        <c:tickMarkSkip val="7"/>
        <c:noMultiLvlLbl val="0"/>
      </c:catAx>
      <c:valAx>
        <c:axId val="-561508432"/>
        <c:scaling>
          <c:orientation val="minMax"/>
          <c:max val="8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49729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8d </c:v>
          </c:tx>
          <c:errBars>
            <c:errDir val="y"/>
            <c:errBarType val="both"/>
            <c:errValType val="cust"/>
            <c:noEndCap val="0"/>
            <c:plus>
              <c:numRef>
                <c:f>'ext-rp supp'!$B$4:$BL$4</c:f>
                <c:numCache>
                  <c:formatCode>General</c:formatCode>
                  <c:ptCount val="63"/>
                  <c:pt idx="0">
                    <c:v>5.2427229916204405</c:v>
                  </c:pt>
                  <c:pt idx="1">
                    <c:v>6.6009096016811295</c:v>
                  </c:pt>
                  <c:pt idx="2">
                    <c:v>6.0487804559500233</c:v>
                  </c:pt>
                  <c:pt idx="3">
                    <c:v>6.1657327987296817</c:v>
                  </c:pt>
                  <c:pt idx="4">
                    <c:v>6.0616227486837992</c:v>
                  </c:pt>
                  <c:pt idx="5">
                    <c:v>6.6465114104341421</c:v>
                  </c:pt>
                  <c:pt idx="6">
                    <c:v>6.3170812557094944</c:v>
                  </c:pt>
                  <c:pt idx="7">
                    <c:v>6.4489697572081219</c:v>
                  </c:pt>
                  <c:pt idx="8">
                    <c:v>6.4031655195173025</c:v>
                  </c:pt>
                  <c:pt idx="9">
                    <c:v>5.3521478750965041</c:v>
                  </c:pt>
                  <c:pt idx="10">
                    <c:v>5.6473821256148087</c:v>
                  </c:pt>
                  <c:pt idx="11">
                    <c:v>5.9153643792941946</c:v>
                  </c:pt>
                  <c:pt idx="12">
                    <c:v>5.3405090939920399</c:v>
                  </c:pt>
                  <c:pt idx="13">
                    <c:v>5.3136630380674381</c:v>
                  </c:pt>
                  <c:pt idx="14">
                    <c:v>5.6713108302504329</c:v>
                  </c:pt>
                  <c:pt idx="16">
                    <c:v>6.3804458804905293</c:v>
                  </c:pt>
                  <c:pt idx="17">
                    <c:v>7.0062199625022403</c:v>
                  </c:pt>
                  <c:pt idx="18">
                    <c:v>6.2059413257610831</c:v>
                  </c:pt>
                  <c:pt idx="19">
                    <c:v>5.9372864959304055</c:v>
                  </c:pt>
                  <c:pt idx="20">
                    <c:v>5.4229557482503274</c:v>
                  </c:pt>
                  <c:pt idx="21">
                    <c:v>5.1712830966562793</c:v>
                  </c:pt>
                  <c:pt idx="22">
                    <c:v>5.30151263705784</c:v>
                  </c:pt>
                  <c:pt idx="23">
                    <c:v>5.4900595471978244</c:v>
                  </c:pt>
                  <c:pt idx="24">
                    <c:v>6.0757260938220128</c:v>
                  </c:pt>
                  <c:pt idx="25">
                    <c:v>4.6836874653777869</c:v>
                  </c:pt>
                  <c:pt idx="26">
                    <c:v>5.676796738501463</c:v>
                  </c:pt>
                  <c:pt idx="27">
                    <c:v>6.1363526008899996</c:v>
                  </c:pt>
                  <c:pt idx="28">
                    <c:v>5.1220033471529849</c:v>
                  </c:pt>
                  <c:pt idx="29">
                    <c:v>4.0294577839782981</c:v>
                  </c:pt>
                  <c:pt idx="30">
                    <c:v>4.1901962866546958</c:v>
                  </c:pt>
                  <c:pt idx="32">
                    <c:v>6.7816116009886409</c:v>
                  </c:pt>
                  <c:pt idx="33">
                    <c:v>6.3144092897462283</c:v>
                  </c:pt>
                  <c:pt idx="34">
                    <c:v>5.7548429101659009</c:v>
                  </c:pt>
                  <c:pt idx="35">
                    <c:v>4.8149381427390789</c:v>
                  </c:pt>
                  <c:pt idx="36">
                    <c:v>4.4404466612764049</c:v>
                  </c:pt>
                  <c:pt idx="37">
                    <c:v>4.0711731367220336</c:v>
                  </c:pt>
                  <c:pt idx="38">
                    <c:v>4.1351401543184316</c:v>
                  </c:pt>
                  <c:pt idx="39">
                    <c:v>4.8522023487386781</c:v>
                  </c:pt>
                  <c:pt idx="40">
                    <c:v>5.2013524190841096</c:v>
                  </c:pt>
                  <c:pt idx="41">
                    <c:v>3.5638117922035186</c:v>
                  </c:pt>
                  <c:pt idx="42">
                    <c:v>5.0472862629398856</c:v>
                  </c:pt>
                  <c:pt idx="43">
                    <c:v>4.9723879506609485</c:v>
                  </c:pt>
                  <c:pt idx="44">
                    <c:v>5.3846700999207133</c:v>
                  </c:pt>
                  <c:pt idx="45">
                    <c:v>5.2316260047343839</c:v>
                  </c:pt>
                  <c:pt idx="46">
                    <c:v>4.9077373244509515</c:v>
                  </c:pt>
                  <c:pt idx="48">
                    <c:v>6.945392662003413</c:v>
                  </c:pt>
                  <c:pt idx="49">
                    <c:v>6.2650046973868534</c:v>
                  </c:pt>
                  <c:pt idx="50">
                    <c:v>5.1083905498933158</c:v>
                  </c:pt>
                  <c:pt idx="51">
                    <c:v>4.3552748938125161</c:v>
                  </c:pt>
                  <c:pt idx="52">
                    <c:v>4.4139027337501267</c:v>
                  </c:pt>
                  <c:pt idx="53">
                    <c:v>5.5719859720892595</c:v>
                  </c:pt>
                  <c:pt idx="54">
                    <c:v>5.3410488487064667</c:v>
                  </c:pt>
                  <c:pt idx="55">
                    <c:v>4.1475585551555589</c:v>
                  </c:pt>
                  <c:pt idx="56">
                    <c:v>4.2123997406439821</c:v>
                  </c:pt>
                  <c:pt idx="57">
                    <c:v>4.4355801054380786</c:v>
                  </c:pt>
                  <c:pt idx="58">
                    <c:v>4.3240270707709865</c:v>
                  </c:pt>
                  <c:pt idx="59">
                    <c:v>3.7650722360586992</c:v>
                  </c:pt>
                  <c:pt idx="60">
                    <c:v>5.1753825938203502</c:v>
                  </c:pt>
                  <c:pt idx="61">
                    <c:v>3.7255244617249432</c:v>
                  </c:pt>
                  <c:pt idx="62">
                    <c:v>5.5696741785235968</c:v>
                  </c:pt>
                </c:numCache>
              </c:numRef>
            </c:plus>
            <c:minus>
              <c:numRef>
                <c:f>'ext-rp supp'!$B$4:$BL$4</c:f>
                <c:numCache>
                  <c:formatCode>General</c:formatCode>
                  <c:ptCount val="63"/>
                  <c:pt idx="0">
                    <c:v>5.2427229916204405</c:v>
                  </c:pt>
                  <c:pt idx="1">
                    <c:v>6.6009096016811295</c:v>
                  </c:pt>
                  <c:pt idx="2">
                    <c:v>6.0487804559500233</c:v>
                  </c:pt>
                  <c:pt idx="3">
                    <c:v>6.1657327987296817</c:v>
                  </c:pt>
                  <c:pt idx="4">
                    <c:v>6.0616227486837992</c:v>
                  </c:pt>
                  <c:pt idx="5">
                    <c:v>6.6465114104341421</c:v>
                  </c:pt>
                  <c:pt idx="6">
                    <c:v>6.3170812557094944</c:v>
                  </c:pt>
                  <c:pt idx="7">
                    <c:v>6.4489697572081219</c:v>
                  </c:pt>
                  <c:pt idx="8">
                    <c:v>6.4031655195173025</c:v>
                  </c:pt>
                  <c:pt idx="9">
                    <c:v>5.3521478750965041</c:v>
                  </c:pt>
                  <c:pt idx="10">
                    <c:v>5.6473821256148087</c:v>
                  </c:pt>
                  <c:pt idx="11">
                    <c:v>5.9153643792941946</c:v>
                  </c:pt>
                  <c:pt idx="12">
                    <c:v>5.3405090939920399</c:v>
                  </c:pt>
                  <c:pt idx="13">
                    <c:v>5.3136630380674381</c:v>
                  </c:pt>
                  <c:pt idx="14">
                    <c:v>5.6713108302504329</c:v>
                  </c:pt>
                  <c:pt idx="16">
                    <c:v>6.3804458804905293</c:v>
                  </c:pt>
                  <c:pt idx="17">
                    <c:v>7.0062199625022403</c:v>
                  </c:pt>
                  <c:pt idx="18">
                    <c:v>6.2059413257610831</c:v>
                  </c:pt>
                  <c:pt idx="19">
                    <c:v>5.9372864959304055</c:v>
                  </c:pt>
                  <c:pt idx="20">
                    <c:v>5.4229557482503274</c:v>
                  </c:pt>
                  <c:pt idx="21">
                    <c:v>5.1712830966562793</c:v>
                  </c:pt>
                  <c:pt idx="22">
                    <c:v>5.30151263705784</c:v>
                  </c:pt>
                  <c:pt idx="23">
                    <c:v>5.4900595471978244</c:v>
                  </c:pt>
                  <c:pt idx="24">
                    <c:v>6.0757260938220128</c:v>
                  </c:pt>
                  <c:pt idx="25">
                    <c:v>4.6836874653777869</c:v>
                  </c:pt>
                  <c:pt idx="26">
                    <c:v>5.676796738501463</c:v>
                  </c:pt>
                  <c:pt idx="27">
                    <c:v>6.1363526008899996</c:v>
                  </c:pt>
                  <c:pt idx="28">
                    <c:v>5.1220033471529849</c:v>
                  </c:pt>
                  <c:pt idx="29">
                    <c:v>4.0294577839782981</c:v>
                  </c:pt>
                  <c:pt idx="30">
                    <c:v>4.1901962866546958</c:v>
                  </c:pt>
                  <c:pt idx="32">
                    <c:v>6.7816116009886409</c:v>
                  </c:pt>
                  <c:pt idx="33">
                    <c:v>6.3144092897462283</c:v>
                  </c:pt>
                  <c:pt idx="34">
                    <c:v>5.7548429101659009</c:v>
                  </c:pt>
                  <c:pt idx="35">
                    <c:v>4.8149381427390789</c:v>
                  </c:pt>
                  <c:pt idx="36">
                    <c:v>4.4404466612764049</c:v>
                  </c:pt>
                  <c:pt idx="37">
                    <c:v>4.0711731367220336</c:v>
                  </c:pt>
                  <c:pt idx="38">
                    <c:v>4.1351401543184316</c:v>
                  </c:pt>
                  <c:pt idx="39">
                    <c:v>4.8522023487386781</c:v>
                  </c:pt>
                  <c:pt idx="40">
                    <c:v>5.2013524190841096</c:v>
                  </c:pt>
                  <c:pt idx="41">
                    <c:v>3.5638117922035186</c:v>
                  </c:pt>
                  <c:pt idx="42">
                    <c:v>5.0472862629398856</c:v>
                  </c:pt>
                  <c:pt idx="43">
                    <c:v>4.9723879506609485</c:v>
                  </c:pt>
                  <c:pt idx="44">
                    <c:v>5.3846700999207133</c:v>
                  </c:pt>
                  <c:pt idx="45">
                    <c:v>5.2316260047343839</c:v>
                  </c:pt>
                  <c:pt idx="46">
                    <c:v>4.9077373244509515</c:v>
                  </c:pt>
                  <c:pt idx="48">
                    <c:v>6.945392662003413</c:v>
                  </c:pt>
                  <c:pt idx="49">
                    <c:v>6.2650046973868534</c:v>
                  </c:pt>
                  <c:pt idx="50">
                    <c:v>5.1083905498933158</c:v>
                  </c:pt>
                  <c:pt idx="51">
                    <c:v>4.3552748938125161</c:v>
                  </c:pt>
                  <c:pt idx="52">
                    <c:v>4.4139027337501267</c:v>
                  </c:pt>
                  <c:pt idx="53">
                    <c:v>5.5719859720892595</c:v>
                  </c:pt>
                  <c:pt idx="54">
                    <c:v>5.3410488487064667</c:v>
                  </c:pt>
                  <c:pt idx="55">
                    <c:v>4.1475585551555589</c:v>
                  </c:pt>
                  <c:pt idx="56">
                    <c:v>4.2123997406439821</c:v>
                  </c:pt>
                  <c:pt idx="57">
                    <c:v>4.4355801054380786</c:v>
                  </c:pt>
                  <c:pt idx="58">
                    <c:v>4.3240270707709865</c:v>
                  </c:pt>
                  <c:pt idx="59">
                    <c:v>3.7650722360586992</c:v>
                  </c:pt>
                  <c:pt idx="60">
                    <c:v>5.1753825938203502</c:v>
                  </c:pt>
                  <c:pt idx="61">
                    <c:v>3.7255244617249432</c:v>
                  </c:pt>
                  <c:pt idx="62">
                    <c:v>5.5696741785235968</c:v>
                  </c:pt>
                </c:numCache>
              </c:numRef>
            </c:minus>
          </c:errBars>
          <c:cat>
            <c:strRef>
              <c:f>'ext-rp supp'!$1:$1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supp'!$B$3:$BL$3</c:f>
              <c:numCache>
                <c:formatCode>General</c:formatCode>
                <c:ptCount val="63"/>
                <c:pt idx="0">
                  <c:v>81.637123588934074</c:v>
                </c:pt>
                <c:pt idx="1">
                  <c:v>54.313157841639644</c:v>
                </c:pt>
                <c:pt idx="2">
                  <c:v>63.424360866970574</c:v>
                </c:pt>
                <c:pt idx="3">
                  <c:v>61.761899934769019</c:v>
                </c:pt>
                <c:pt idx="4">
                  <c:v>52.857988118935339</c:v>
                </c:pt>
                <c:pt idx="5">
                  <c:v>36.759281549881372</c:v>
                </c:pt>
                <c:pt idx="6">
                  <c:v>30.934077458048339</c:v>
                </c:pt>
                <c:pt idx="7">
                  <c:v>39.842811498475463</c:v>
                </c:pt>
                <c:pt idx="8">
                  <c:v>26.869545858004688</c:v>
                </c:pt>
                <c:pt idx="9">
                  <c:v>28.354598290778792</c:v>
                </c:pt>
                <c:pt idx="10">
                  <c:v>17.877680170185204</c:v>
                </c:pt>
                <c:pt idx="11">
                  <c:v>20.463515454728004</c:v>
                </c:pt>
                <c:pt idx="12">
                  <c:v>17.78069148398453</c:v>
                </c:pt>
                <c:pt idx="13">
                  <c:v>16.117939261521457</c:v>
                </c:pt>
                <c:pt idx="14">
                  <c:v>19.220031735566543</c:v>
                </c:pt>
                <c:pt idx="16">
                  <c:v>73.534782197336966</c:v>
                </c:pt>
                <c:pt idx="17">
                  <c:v>44.237628125995663</c:v>
                </c:pt>
                <c:pt idx="18">
                  <c:v>30.947912985510008</c:v>
                </c:pt>
                <c:pt idx="19">
                  <c:v>25.876230563438401</c:v>
                </c:pt>
                <c:pt idx="20">
                  <c:v>24.996812046560585</c:v>
                </c:pt>
                <c:pt idx="21">
                  <c:v>23.765824145307523</c:v>
                </c:pt>
                <c:pt idx="22">
                  <c:v>17.717887721494002</c:v>
                </c:pt>
                <c:pt idx="23">
                  <c:v>10.124711149857303</c:v>
                </c:pt>
                <c:pt idx="24">
                  <c:v>13.387216365645783</c:v>
                </c:pt>
                <c:pt idx="25">
                  <c:v>4.8095827011282548</c:v>
                </c:pt>
                <c:pt idx="26">
                  <c:v>11.336244440979909</c:v>
                </c:pt>
                <c:pt idx="27">
                  <c:v>4.450724711003156</c:v>
                </c:pt>
                <c:pt idx="28">
                  <c:v>7.5976032729640819</c:v>
                </c:pt>
                <c:pt idx="29">
                  <c:v>3.2303412572660593</c:v>
                </c:pt>
                <c:pt idx="30">
                  <c:v>-3.9317884569059736</c:v>
                </c:pt>
                <c:pt idx="32">
                  <c:v>55.408582956672809</c:v>
                </c:pt>
                <c:pt idx="33">
                  <c:v>30.885808101773975</c:v>
                </c:pt>
                <c:pt idx="34">
                  <c:v>16.550926113671597</c:v>
                </c:pt>
                <c:pt idx="35">
                  <c:v>12.583784358874455</c:v>
                </c:pt>
                <c:pt idx="36">
                  <c:v>9.4908397563099758</c:v>
                </c:pt>
                <c:pt idx="37">
                  <c:v>6.0946005708801376</c:v>
                </c:pt>
                <c:pt idx="38">
                  <c:v>8.8759971502510133</c:v>
                </c:pt>
                <c:pt idx="39">
                  <c:v>6.9209249783025255</c:v>
                </c:pt>
                <c:pt idx="40">
                  <c:v>7.04101691318861</c:v>
                </c:pt>
                <c:pt idx="41">
                  <c:v>-0.19463769682060428</c:v>
                </c:pt>
                <c:pt idx="42">
                  <c:v>8.8899223502442304</c:v>
                </c:pt>
                <c:pt idx="43">
                  <c:v>7.2220547405301412</c:v>
                </c:pt>
                <c:pt idx="44">
                  <c:v>11.223767188217243</c:v>
                </c:pt>
                <c:pt idx="45">
                  <c:v>4.0354989442576654</c:v>
                </c:pt>
                <c:pt idx="46">
                  <c:v>0.99351317086382129</c:v>
                </c:pt>
                <c:pt idx="48">
                  <c:v>39.676078784668896</c:v>
                </c:pt>
                <c:pt idx="49">
                  <c:v>19.707800144114245</c:v>
                </c:pt>
                <c:pt idx="50">
                  <c:v>8.8996098133849131</c:v>
                </c:pt>
                <c:pt idx="51">
                  <c:v>11.115312260814799</c:v>
                </c:pt>
                <c:pt idx="52">
                  <c:v>7.8548865429201209</c:v>
                </c:pt>
                <c:pt idx="53">
                  <c:v>13.457536788063821</c:v>
                </c:pt>
                <c:pt idx="54">
                  <c:v>8.8759456893273754</c:v>
                </c:pt>
                <c:pt idx="55">
                  <c:v>0.21191852037496264</c:v>
                </c:pt>
                <c:pt idx="56">
                  <c:v>-2.9942834843997459</c:v>
                </c:pt>
                <c:pt idx="57">
                  <c:v>4.663744451373887</c:v>
                </c:pt>
                <c:pt idx="58">
                  <c:v>10.73620139868151</c:v>
                </c:pt>
                <c:pt idx="59">
                  <c:v>-2.0737650908145904</c:v>
                </c:pt>
                <c:pt idx="60">
                  <c:v>5.7075882256005084</c:v>
                </c:pt>
                <c:pt idx="61">
                  <c:v>-0.13868986790235063</c:v>
                </c:pt>
                <c:pt idx="62">
                  <c:v>-1.7271824496597297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C-4158-9B6D-288805E12FB0}"/>
            </c:ext>
          </c:extLst>
        </c:ser>
        <c:ser>
          <c:idx val="1"/>
          <c:order val="1"/>
          <c:tx>
            <c:v>20d </c:v>
          </c:tx>
          <c:errBars>
            <c:errDir val="y"/>
            <c:errBarType val="both"/>
            <c:errValType val="cust"/>
            <c:noEndCap val="0"/>
            <c:plus>
              <c:numRef>
                <c:f>'ext-rp supp'!$B$15:$BL$15</c:f>
                <c:numCache>
                  <c:formatCode>General</c:formatCode>
                  <c:ptCount val="63"/>
                  <c:pt idx="0">
                    <c:v>4.3355295811649697</c:v>
                  </c:pt>
                  <c:pt idx="1">
                    <c:v>4.4641586952730634</c:v>
                  </c:pt>
                  <c:pt idx="2">
                    <c:v>3.403293441117103</c:v>
                  </c:pt>
                  <c:pt idx="3">
                    <c:v>4.8481446021309145</c:v>
                  </c:pt>
                  <c:pt idx="4">
                    <c:v>5.2852803419585888</c:v>
                  </c:pt>
                  <c:pt idx="5">
                    <c:v>5.6792249721780612</c:v>
                  </c:pt>
                  <c:pt idx="6">
                    <c:v>7.4769814874927762</c:v>
                  </c:pt>
                  <c:pt idx="7">
                    <c:v>6.8757898503111488</c:v>
                  </c:pt>
                  <c:pt idx="8">
                    <c:v>7.5653626765369983</c:v>
                  </c:pt>
                  <c:pt idx="9">
                    <c:v>7.5098337169373615</c:v>
                  </c:pt>
                  <c:pt idx="10">
                    <c:v>7.680491862804212</c:v>
                  </c:pt>
                  <c:pt idx="11">
                    <c:v>7.462411842118633</c:v>
                  </c:pt>
                  <c:pt idx="12">
                    <c:v>7.3051966945576527</c:v>
                  </c:pt>
                  <c:pt idx="13">
                    <c:v>7.4982294906786118</c:v>
                  </c:pt>
                  <c:pt idx="14">
                    <c:v>7.2695896885501288</c:v>
                  </c:pt>
                  <c:pt idx="16">
                    <c:v>4.7718200243893705</c:v>
                  </c:pt>
                  <c:pt idx="17">
                    <c:v>6.2354126655151632</c:v>
                  </c:pt>
                  <c:pt idx="18">
                    <c:v>6.5341375802876955</c:v>
                  </c:pt>
                  <c:pt idx="19">
                    <c:v>6.7801290631730806</c:v>
                  </c:pt>
                  <c:pt idx="20">
                    <c:v>6.7236447789130951</c:v>
                  </c:pt>
                  <c:pt idx="21">
                    <c:v>7.1538409458583629</c:v>
                  </c:pt>
                  <c:pt idx="22">
                    <c:v>6.658726927199063</c:v>
                  </c:pt>
                  <c:pt idx="23">
                    <c:v>7.2395950811137944</c:v>
                  </c:pt>
                  <c:pt idx="24">
                    <c:v>6.8757345550309159</c:v>
                  </c:pt>
                  <c:pt idx="25">
                    <c:v>8.0469809840043069</c:v>
                  </c:pt>
                  <c:pt idx="26">
                    <c:v>6.9899419255511832</c:v>
                  </c:pt>
                  <c:pt idx="27">
                    <c:v>6.9164018028452059</c:v>
                  </c:pt>
                  <c:pt idx="28">
                    <c:v>7.1851523369870023</c:v>
                  </c:pt>
                  <c:pt idx="29">
                    <c:v>7.015181193619056</c:v>
                  </c:pt>
                  <c:pt idx="30">
                    <c:v>6.9528706071534776</c:v>
                  </c:pt>
                  <c:pt idx="32">
                    <c:v>6.4313789178072964</c:v>
                  </c:pt>
                  <c:pt idx="33">
                    <c:v>7.1115417169202928</c:v>
                  </c:pt>
                  <c:pt idx="34">
                    <c:v>5.8157060414723443</c:v>
                  </c:pt>
                  <c:pt idx="35">
                    <c:v>7.0108046092306404</c:v>
                  </c:pt>
                  <c:pt idx="36">
                    <c:v>7.2274291022058437</c:v>
                  </c:pt>
                  <c:pt idx="37">
                    <c:v>7.0846845682966988</c:v>
                  </c:pt>
                  <c:pt idx="38">
                    <c:v>5.6469476057859191</c:v>
                  </c:pt>
                  <c:pt idx="39">
                    <c:v>7.3967365432375987</c:v>
                  </c:pt>
                  <c:pt idx="40">
                    <c:v>7.0109389875865764</c:v>
                  </c:pt>
                  <c:pt idx="41">
                    <c:v>6.2029115543861311</c:v>
                  </c:pt>
                  <c:pt idx="42">
                    <c:v>6.4017888603958299</c:v>
                  </c:pt>
                  <c:pt idx="43">
                    <c:v>6.7271181899573653</c:v>
                  </c:pt>
                  <c:pt idx="44">
                    <c:v>6.3852215033560844</c:v>
                  </c:pt>
                  <c:pt idx="45">
                    <c:v>6.8999943733108138</c:v>
                  </c:pt>
                  <c:pt idx="46">
                    <c:v>7.0021067748114261</c:v>
                  </c:pt>
                  <c:pt idx="48">
                    <c:v>6.0912312746402701</c:v>
                  </c:pt>
                  <c:pt idx="49">
                    <c:v>6.1151105142403113</c:v>
                  </c:pt>
                  <c:pt idx="50">
                    <c:v>5.8239084708383366</c:v>
                  </c:pt>
                  <c:pt idx="51">
                    <c:v>7.219072342135747</c:v>
                  </c:pt>
                  <c:pt idx="52">
                    <c:v>5.6137192572699419</c:v>
                  </c:pt>
                  <c:pt idx="53">
                    <c:v>5.6276040890190089</c:v>
                  </c:pt>
                  <c:pt idx="54">
                    <c:v>5.5134908145844914</c:v>
                  </c:pt>
                  <c:pt idx="55">
                    <c:v>5.8132588193250161</c:v>
                  </c:pt>
                  <c:pt idx="56">
                    <c:v>6.2639351930463185</c:v>
                  </c:pt>
                  <c:pt idx="57">
                    <c:v>5.2178891473699514</c:v>
                  </c:pt>
                  <c:pt idx="58">
                    <c:v>6.0520527323026023</c:v>
                  </c:pt>
                  <c:pt idx="59">
                    <c:v>6.332389594153323</c:v>
                  </c:pt>
                  <c:pt idx="60">
                    <c:v>7.2673415691575736</c:v>
                  </c:pt>
                  <c:pt idx="61">
                    <c:v>6.5236182770929325</c:v>
                  </c:pt>
                  <c:pt idx="62">
                    <c:v>6.4046002646790967</c:v>
                  </c:pt>
                </c:numCache>
              </c:numRef>
            </c:plus>
            <c:minus>
              <c:numRef>
                <c:f>'ext-rp supp'!$B$15:$BL$15</c:f>
                <c:numCache>
                  <c:formatCode>General</c:formatCode>
                  <c:ptCount val="63"/>
                  <c:pt idx="0">
                    <c:v>4.3355295811649697</c:v>
                  </c:pt>
                  <c:pt idx="1">
                    <c:v>4.4641586952730634</c:v>
                  </c:pt>
                  <c:pt idx="2">
                    <c:v>3.403293441117103</c:v>
                  </c:pt>
                  <c:pt idx="3">
                    <c:v>4.8481446021309145</c:v>
                  </c:pt>
                  <c:pt idx="4">
                    <c:v>5.2852803419585888</c:v>
                  </c:pt>
                  <c:pt idx="5">
                    <c:v>5.6792249721780612</c:v>
                  </c:pt>
                  <c:pt idx="6">
                    <c:v>7.4769814874927762</c:v>
                  </c:pt>
                  <c:pt idx="7">
                    <c:v>6.8757898503111488</c:v>
                  </c:pt>
                  <c:pt idx="8">
                    <c:v>7.5653626765369983</c:v>
                  </c:pt>
                  <c:pt idx="9">
                    <c:v>7.5098337169373615</c:v>
                  </c:pt>
                  <c:pt idx="10">
                    <c:v>7.680491862804212</c:v>
                  </c:pt>
                  <c:pt idx="11">
                    <c:v>7.462411842118633</c:v>
                  </c:pt>
                  <c:pt idx="12">
                    <c:v>7.3051966945576527</c:v>
                  </c:pt>
                  <c:pt idx="13">
                    <c:v>7.4982294906786118</c:v>
                  </c:pt>
                  <c:pt idx="14">
                    <c:v>7.2695896885501288</c:v>
                  </c:pt>
                  <c:pt idx="16">
                    <c:v>4.7718200243893705</c:v>
                  </c:pt>
                  <c:pt idx="17">
                    <c:v>6.2354126655151632</c:v>
                  </c:pt>
                  <c:pt idx="18">
                    <c:v>6.5341375802876955</c:v>
                  </c:pt>
                  <c:pt idx="19">
                    <c:v>6.7801290631730806</c:v>
                  </c:pt>
                  <c:pt idx="20">
                    <c:v>6.7236447789130951</c:v>
                  </c:pt>
                  <c:pt idx="21">
                    <c:v>7.1538409458583629</c:v>
                  </c:pt>
                  <c:pt idx="22">
                    <c:v>6.658726927199063</c:v>
                  </c:pt>
                  <c:pt idx="23">
                    <c:v>7.2395950811137944</c:v>
                  </c:pt>
                  <c:pt idx="24">
                    <c:v>6.8757345550309159</c:v>
                  </c:pt>
                  <c:pt idx="25">
                    <c:v>8.0469809840043069</c:v>
                  </c:pt>
                  <c:pt idx="26">
                    <c:v>6.9899419255511832</c:v>
                  </c:pt>
                  <c:pt idx="27">
                    <c:v>6.9164018028452059</c:v>
                  </c:pt>
                  <c:pt idx="28">
                    <c:v>7.1851523369870023</c:v>
                  </c:pt>
                  <c:pt idx="29">
                    <c:v>7.015181193619056</c:v>
                  </c:pt>
                  <c:pt idx="30">
                    <c:v>6.9528706071534776</c:v>
                  </c:pt>
                  <c:pt idx="32">
                    <c:v>6.4313789178072964</c:v>
                  </c:pt>
                  <c:pt idx="33">
                    <c:v>7.1115417169202928</c:v>
                  </c:pt>
                  <c:pt idx="34">
                    <c:v>5.8157060414723443</c:v>
                  </c:pt>
                  <c:pt idx="35">
                    <c:v>7.0108046092306404</c:v>
                  </c:pt>
                  <c:pt idx="36">
                    <c:v>7.2274291022058437</c:v>
                  </c:pt>
                  <c:pt idx="37">
                    <c:v>7.0846845682966988</c:v>
                  </c:pt>
                  <c:pt idx="38">
                    <c:v>5.6469476057859191</c:v>
                  </c:pt>
                  <c:pt idx="39">
                    <c:v>7.3967365432375987</c:v>
                  </c:pt>
                  <c:pt idx="40">
                    <c:v>7.0109389875865764</c:v>
                  </c:pt>
                  <c:pt idx="41">
                    <c:v>6.2029115543861311</c:v>
                  </c:pt>
                  <c:pt idx="42">
                    <c:v>6.4017888603958299</c:v>
                  </c:pt>
                  <c:pt idx="43">
                    <c:v>6.7271181899573653</c:v>
                  </c:pt>
                  <c:pt idx="44">
                    <c:v>6.3852215033560844</c:v>
                  </c:pt>
                  <c:pt idx="45">
                    <c:v>6.8999943733108138</c:v>
                  </c:pt>
                  <c:pt idx="46">
                    <c:v>7.0021067748114261</c:v>
                  </c:pt>
                  <c:pt idx="48">
                    <c:v>6.0912312746402701</c:v>
                  </c:pt>
                  <c:pt idx="49">
                    <c:v>6.1151105142403113</c:v>
                  </c:pt>
                  <c:pt idx="50">
                    <c:v>5.8239084708383366</c:v>
                  </c:pt>
                  <c:pt idx="51">
                    <c:v>7.219072342135747</c:v>
                  </c:pt>
                  <c:pt idx="52">
                    <c:v>5.6137192572699419</c:v>
                  </c:pt>
                  <c:pt idx="53">
                    <c:v>5.6276040890190089</c:v>
                  </c:pt>
                  <c:pt idx="54">
                    <c:v>5.5134908145844914</c:v>
                  </c:pt>
                  <c:pt idx="55">
                    <c:v>5.8132588193250161</c:v>
                  </c:pt>
                  <c:pt idx="56">
                    <c:v>6.2639351930463185</c:v>
                  </c:pt>
                  <c:pt idx="57">
                    <c:v>5.2178891473699514</c:v>
                  </c:pt>
                  <c:pt idx="58">
                    <c:v>6.0520527323026023</c:v>
                  </c:pt>
                  <c:pt idx="59">
                    <c:v>6.332389594153323</c:v>
                  </c:pt>
                  <c:pt idx="60">
                    <c:v>7.2673415691575736</c:v>
                  </c:pt>
                  <c:pt idx="61">
                    <c:v>6.5236182770929325</c:v>
                  </c:pt>
                  <c:pt idx="62">
                    <c:v>6.4046002646790967</c:v>
                  </c:pt>
                </c:numCache>
              </c:numRef>
            </c:minus>
          </c:errBars>
          <c:cat>
            <c:strRef>
              <c:f>'ext-rp supp'!$1:$1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supp'!$B$14:$BL$14</c:f>
              <c:numCache>
                <c:formatCode>General</c:formatCode>
                <c:ptCount val="63"/>
                <c:pt idx="0">
                  <c:v>89.753034547152197</c:v>
                </c:pt>
                <c:pt idx="1">
                  <c:v>81.403394897967445</c:v>
                </c:pt>
                <c:pt idx="2">
                  <c:v>83.568459562374372</c:v>
                </c:pt>
                <c:pt idx="3">
                  <c:v>79.167416589705994</c:v>
                </c:pt>
                <c:pt idx="4">
                  <c:v>71.982601862400628</c:v>
                </c:pt>
                <c:pt idx="5">
                  <c:v>66.956748330653809</c:v>
                </c:pt>
                <c:pt idx="6">
                  <c:v>59.689241425963438</c:v>
                </c:pt>
                <c:pt idx="7">
                  <c:v>60.745336889612815</c:v>
                </c:pt>
                <c:pt idx="8">
                  <c:v>48.545750782157057</c:v>
                </c:pt>
                <c:pt idx="9">
                  <c:v>41.143021479715024</c:v>
                </c:pt>
                <c:pt idx="10">
                  <c:v>40.13020028350617</c:v>
                </c:pt>
                <c:pt idx="11">
                  <c:v>45.618442838367379</c:v>
                </c:pt>
                <c:pt idx="12">
                  <c:v>37.581030616287023</c:v>
                </c:pt>
                <c:pt idx="13">
                  <c:v>41.729477171295962</c:v>
                </c:pt>
                <c:pt idx="14">
                  <c:v>32.707401943987144</c:v>
                </c:pt>
                <c:pt idx="16">
                  <c:v>80.192506383851111</c:v>
                </c:pt>
                <c:pt idx="17">
                  <c:v>59.141889662874988</c:v>
                </c:pt>
                <c:pt idx="18">
                  <c:v>57.406894058966188</c:v>
                </c:pt>
                <c:pt idx="19">
                  <c:v>45.501069231166852</c:v>
                </c:pt>
                <c:pt idx="20">
                  <c:v>43.346999163204437</c:v>
                </c:pt>
                <c:pt idx="21">
                  <c:v>34.189569426315032</c:v>
                </c:pt>
                <c:pt idx="22">
                  <c:v>33.058961201156151</c:v>
                </c:pt>
                <c:pt idx="23">
                  <c:v>31.220643207186118</c:v>
                </c:pt>
                <c:pt idx="24">
                  <c:v>40.240967071436508</c:v>
                </c:pt>
                <c:pt idx="25">
                  <c:v>33.379492541123206</c:v>
                </c:pt>
                <c:pt idx="26">
                  <c:v>16.30237212600565</c:v>
                </c:pt>
                <c:pt idx="27">
                  <c:v>28.039310076214861</c:v>
                </c:pt>
                <c:pt idx="28">
                  <c:v>25.608348625046705</c:v>
                </c:pt>
                <c:pt idx="29">
                  <c:v>19.345106509459903</c:v>
                </c:pt>
                <c:pt idx="30">
                  <c:v>15.751579118656034</c:v>
                </c:pt>
                <c:pt idx="32">
                  <c:v>67.442038654177864</c:v>
                </c:pt>
                <c:pt idx="33">
                  <c:v>36.79032870806919</c:v>
                </c:pt>
                <c:pt idx="34">
                  <c:v>41.694484956883258</c:v>
                </c:pt>
                <c:pt idx="35">
                  <c:v>35.158660630802004</c:v>
                </c:pt>
                <c:pt idx="36">
                  <c:v>24.948613380276434</c:v>
                </c:pt>
                <c:pt idx="37">
                  <c:v>25.242720635061183</c:v>
                </c:pt>
                <c:pt idx="38">
                  <c:v>29.325347528636588</c:v>
                </c:pt>
                <c:pt idx="39">
                  <c:v>19.657118575076399</c:v>
                </c:pt>
                <c:pt idx="40">
                  <c:v>22.054231555592359</c:v>
                </c:pt>
                <c:pt idx="41">
                  <c:v>15.272545299950712</c:v>
                </c:pt>
                <c:pt idx="42">
                  <c:v>9.49774405609665</c:v>
                </c:pt>
                <c:pt idx="43">
                  <c:v>15.764426311831883</c:v>
                </c:pt>
                <c:pt idx="44">
                  <c:v>19.227797427466832</c:v>
                </c:pt>
                <c:pt idx="45">
                  <c:v>18.861890185348251</c:v>
                </c:pt>
                <c:pt idx="46">
                  <c:v>9.5879982705601901</c:v>
                </c:pt>
                <c:pt idx="48">
                  <c:v>58.562624193478072</c:v>
                </c:pt>
                <c:pt idx="49">
                  <c:v>27.089651647413906</c:v>
                </c:pt>
                <c:pt idx="50">
                  <c:v>25.40378311758089</c:v>
                </c:pt>
                <c:pt idx="51">
                  <c:v>18.409955560619899</c:v>
                </c:pt>
                <c:pt idx="52">
                  <c:v>24.724119409431136</c:v>
                </c:pt>
                <c:pt idx="53">
                  <c:v>17.23767098860819</c:v>
                </c:pt>
                <c:pt idx="54">
                  <c:v>21.024523842231329</c:v>
                </c:pt>
                <c:pt idx="55">
                  <c:v>9.559453417553275</c:v>
                </c:pt>
                <c:pt idx="56">
                  <c:v>19.998950569478289</c:v>
                </c:pt>
                <c:pt idx="57">
                  <c:v>16.432992513347251</c:v>
                </c:pt>
                <c:pt idx="58">
                  <c:v>11.786615782190356</c:v>
                </c:pt>
                <c:pt idx="59">
                  <c:v>4.8034891091920029</c:v>
                </c:pt>
                <c:pt idx="60">
                  <c:v>16.208865924195663</c:v>
                </c:pt>
                <c:pt idx="61">
                  <c:v>6.0406734880501656</c:v>
                </c:pt>
                <c:pt idx="62">
                  <c:v>11.304549494700925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C-4158-9B6D-288805E12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61488160"/>
        <c:axId val="-561486112"/>
      </c:lineChart>
      <c:catAx>
        <c:axId val="-561488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561486112"/>
        <c:crosses val="autoZero"/>
        <c:auto val="1"/>
        <c:lblAlgn val="ctr"/>
        <c:lblOffset val="100"/>
        <c:noMultiLvlLbl val="0"/>
      </c:catAx>
      <c:valAx>
        <c:axId val="-5614861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% Suppression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56148816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errBars>
            <c:errDir val="y"/>
            <c:errBarType val="both"/>
            <c:errValType val="cust"/>
            <c:noEndCap val="0"/>
            <c:plus>
              <c:numRef>
                <c:f>'ext-rp supp'!$B$4:$BL$4</c:f>
                <c:numCache>
                  <c:formatCode>General</c:formatCode>
                  <c:ptCount val="63"/>
                  <c:pt idx="0">
                    <c:v>5.2427229916204405</c:v>
                  </c:pt>
                  <c:pt idx="1">
                    <c:v>6.6009096016811295</c:v>
                  </c:pt>
                  <c:pt idx="2">
                    <c:v>6.0487804559500233</c:v>
                  </c:pt>
                  <c:pt idx="3">
                    <c:v>6.1657327987296817</c:v>
                  </c:pt>
                  <c:pt idx="4">
                    <c:v>6.0616227486837992</c:v>
                  </c:pt>
                  <c:pt idx="5">
                    <c:v>6.6465114104341421</c:v>
                  </c:pt>
                  <c:pt idx="6">
                    <c:v>6.3170812557094944</c:v>
                  </c:pt>
                  <c:pt idx="7">
                    <c:v>6.4489697572081219</c:v>
                  </c:pt>
                  <c:pt idx="8">
                    <c:v>6.4031655195173025</c:v>
                  </c:pt>
                  <c:pt idx="9">
                    <c:v>5.3521478750965041</c:v>
                  </c:pt>
                  <c:pt idx="10">
                    <c:v>5.6473821256148087</c:v>
                  </c:pt>
                  <c:pt idx="11">
                    <c:v>5.9153643792941946</c:v>
                  </c:pt>
                  <c:pt idx="12">
                    <c:v>5.3405090939920399</c:v>
                  </c:pt>
                  <c:pt idx="13">
                    <c:v>5.3136630380674381</c:v>
                  </c:pt>
                  <c:pt idx="14">
                    <c:v>5.6713108302504329</c:v>
                  </c:pt>
                  <c:pt idx="16">
                    <c:v>6.3804458804905293</c:v>
                  </c:pt>
                  <c:pt idx="17">
                    <c:v>7.0062199625022403</c:v>
                  </c:pt>
                  <c:pt idx="18">
                    <c:v>6.2059413257610831</c:v>
                  </c:pt>
                  <c:pt idx="19">
                    <c:v>5.9372864959304055</c:v>
                  </c:pt>
                  <c:pt idx="20">
                    <c:v>5.4229557482503274</c:v>
                  </c:pt>
                  <c:pt idx="21">
                    <c:v>5.1712830966562793</c:v>
                  </c:pt>
                  <c:pt idx="22">
                    <c:v>5.30151263705784</c:v>
                  </c:pt>
                  <c:pt idx="23">
                    <c:v>5.4900595471978244</c:v>
                  </c:pt>
                  <c:pt idx="24">
                    <c:v>6.0757260938220128</c:v>
                  </c:pt>
                  <c:pt idx="25">
                    <c:v>4.6836874653777869</c:v>
                  </c:pt>
                  <c:pt idx="26">
                    <c:v>5.676796738501463</c:v>
                  </c:pt>
                  <c:pt idx="27">
                    <c:v>6.1363526008899996</c:v>
                  </c:pt>
                  <c:pt idx="28">
                    <c:v>5.1220033471529849</c:v>
                  </c:pt>
                  <c:pt idx="29">
                    <c:v>4.0294577839782981</c:v>
                  </c:pt>
                  <c:pt idx="30">
                    <c:v>4.1901962866546958</c:v>
                  </c:pt>
                  <c:pt idx="32">
                    <c:v>6.7816116009886409</c:v>
                  </c:pt>
                  <c:pt idx="33">
                    <c:v>6.3144092897462283</c:v>
                  </c:pt>
                  <c:pt idx="34">
                    <c:v>5.7548429101659009</c:v>
                  </c:pt>
                  <c:pt idx="35">
                    <c:v>4.8149381427390789</c:v>
                  </c:pt>
                  <c:pt idx="36">
                    <c:v>4.4404466612764049</c:v>
                  </c:pt>
                  <c:pt idx="37">
                    <c:v>4.0711731367220336</c:v>
                  </c:pt>
                  <c:pt idx="38">
                    <c:v>4.1351401543184316</c:v>
                  </c:pt>
                  <c:pt idx="39">
                    <c:v>4.8522023487386781</c:v>
                  </c:pt>
                  <c:pt idx="40">
                    <c:v>5.2013524190841096</c:v>
                  </c:pt>
                  <c:pt idx="41">
                    <c:v>3.5638117922035186</c:v>
                  </c:pt>
                  <c:pt idx="42">
                    <c:v>5.0472862629398856</c:v>
                  </c:pt>
                  <c:pt idx="43">
                    <c:v>4.9723879506609485</c:v>
                  </c:pt>
                  <c:pt idx="44">
                    <c:v>5.3846700999207133</c:v>
                  </c:pt>
                  <c:pt idx="45">
                    <c:v>5.2316260047343839</c:v>
                  </c:pt>
                  <c:pt idx="46">
                    <c:v>4.9077373244509515</c:v>
                  </c:pt>
                  <c:pt idx="48">
                    <c:v>6.945392662003413</c:v>
                  </c:pt>
                  <c:pt idx="49">
                    <c:v>6.2650046973868534</c:v>
                  </c:pt>
                  <c:pt idx="50">
                    <c:v>5.1083905498933158</c:v>
                  </c:pt>
                  <c:pt idx="51">
                    <c:v>4.3552748938125161</c:v>
                  </c:pt>
                  <c:pt idx="52">
                    <c:v>4.4139027337501267</c:v>
                  </c:pt>
                  <c:pt idx="53">
                    <c:v>5.5719859720892595</c:v>
                  </c:pt>
                  <c:pt idx="54">
                    <c:v>5.3410488487064667</c:v>
                  </c:pt>
                  <c:pt idx="55">
                    <c:v>4.1475585551555589</c:v>
                  </c:pt>
                  <c:pt idx="56">
                    <c:v>4.2123997406439821</c:v>
                  </c:pt>
                  <c:pt idx="57">
                    <c:v>4.4355801054380786</c:v>
                  </c:pt>
                  <c:pt idx="58">
                    <c:v>4.3240270707709865</c:v>
                  </c:pt>
                  <c:pt idx="59">
                    <c:v>3.7650722360586992</c:v>
                  </c:pt>
                  <c:pt idx="60">
                    <c:v>5.1753825938203502</c:v>
                  </c:pt>
                  <c:pt idx="61">
                    <c:v>3.7255244617249432</c:v>
                  </c:pt>
                  <c:pt idx="62">
                    <c:v>5.5696741785235968</c:v>
                  </c:pt>
                </c:numCache>
              </c:numRef>
            </c:plus>
            <c:minus>
              <c:numRef>
                <c:f>'ext-rp supp'!$B$4:$BL$4</c:f>
                <c:numCache>
                  <c:formatCode>General</c:formatCode>
                  <c:ptCount val="63"/>
                  <c:pt idx="0">
                    <c:v>5.2427229916204405</c:v>
                  </c:pt>
                  <c:pt idx="1">
                    <c:v>6.6009096016811295</c:v>
                  </c:pt>
                  <c:pt idx="2">
                    <c:v>6.0487804559500233</c:v>
                  </c:pt>
                  <c:pt idx="3">
                    <c:v>6.1657327987296817</c:v>
                  </c:pt>
                  <c:pt idx="4">
                    <c:v>6.0616227486837992</c:v>
                  </c:pt>
                  <c:pt idx="5">
                    <c:v>6.6465114104341421</c:v>
                  </c:pt>
                  <c:pt idx="6">
                    <c:v>6.3170812557094944</c:v>
                  </c:pt>
                  <c:pt idx="7">
                    <c:v>6.4489697572081219</c:v>
                  </c:pt>
                  <c:pt idx="8">
                    <c:v>6.4031655195173025</c:v>
                  </c:pt>
                  <c:pt idx="9">
                    <c:v>5.3521478750965041</c:v>
                  </c:pt>
                  <c:pt idx="10">
                    <c:v>5.6473821256148087</c:v>
                  </c:pt>
                  <c:pt idx="11">
                    <c:v>5.9153643792941946</c:v>
                  </c:pt>
                  <c:pt idx="12">
                    <c:v>5.3405090939920399</c:v>
                  </c:pt>
                  <c:pt idx="13">
                    <c:v>5.3136630380674381</c:v>
                  </c:pt>
                  <c:pt idx="14">
                    <c:v>5.6713108302504329</c:v>
                  </c:pt>
                  <c:pt idx="16">
                    <c:v>6.3804458804905293</c:v>
                  </c:pt>
                  <c:pt idx="17">
                    <c:v>7.0062199625022403</c:v>
                  </c:pt>
                  <c:pt idx="18">
                    <c:v>6.2059413257610831</c:v>
                  </c:pt>
                  <c:pt idx="19">
                    <c:v>5.9372864959304055</c:v>
                  </c:pt>
                  <c:pt idx="20">
                    <c:v>5.4229557482503274</c:v>
                  </c:pt>
                  <c:pt idx="21">
                    <c:v>5.1712830966562793</c:v>
                  </c:pt>
                  <c:pt idx="22">
                    <c:v>5.30151263705784</c:v>
                  </c:pt>
                  <c:pt idx="23">
                    <c:v>5.4900595471978244</c:v>
                  </c:pt>
                  <c:pt idx="24">
                    <c:v>6.0757260938220128</c:v>
                  </c:pt>
                  <c:pt idx="25">
                    <c:v>4.6836874653777869</c:v>
                  </c:pt>
                  <c:pt idx="26">
                    <c:v>5.676796738501463</c:v>
                  </c:pt>
                  <c:pt idx="27">
                    <c:v>6.1363526008899996</c:v>
                  </c:pt>
                  <c:pt idx="28">
                    <c:v>5.1220033471529849</c:v>
                  </c:pt>
                  <c:pt idx="29">
                    <c:v>4.0294577839782981</c:v>
                  </c:pt>
                  <c:pt idx="30">
                    <c:v>4.1901962866546958</c:v>
                  </c:pt>
                  <c:pt idx="32">
                    <c:v>6.7816116009886409</c:v>
                  </c:pt>
                  <c:pt idx="33">
                    <c:v>6.3144092897462283</c:v>
                  </c:pt>
                  <c:pt idx="34">
                    <c:v>5.7548429101659009</c:v>
                  </c:pt>
                  <c:pt idx="35">
                    <c:v>4.8149381427390789</c:v>
                  </c:pt>
                  <c:pt idx="36">
                    <c:v>4.4404466612764049</c:v>
                  </c:pt>
                  <c:pt idx="37">
                    <c:v>4.0711731367220336</c:v>
                  </c:pt>
                  <c:pt idx="38">
                    <c:v>4.1351401543184316</c:v>
                  </c:pt>
                  <c:pt idx="39">
                    <c:v>4.8522023487386781</c:v>
                  </c:pt>
                  <c:pt idx="40">
                    <c:v>5.2013524190841096</c:v>
                  </c:pt>
                  <c:pt idx="41">
                    <c:v>3.5638117922035186</c:v>
                  </c:pt>
                  <c:pt idx="42">
                    <c:v>5.0472862629398856</c:v>
                  </c:pt>
                  <c:pt idx="43">
                    <c:v>4.9723879506609485</c:v>
                  </c:pt>
                  <c:pt idx="44">
                    <c:v>5.3846700999207133</c:v>
                  </c:pt>
                  <c:pt idx="45">
                    <c:v>5.2316260047343839</c:v>
                  </c:pt>
                  <c:pt idx="46">
                    <c:v>4.9077373244509515</c:v>
                  </c:pt>
                  <c:pt idx="48">
                    <c:v>6.945392662003413</c:v>
                  </c:pt>
                  <c:pt idx="49">
                    <c:v>6.2650046973868534</c:v>
                  </c:pt>
                  <c:pt idx="50">
                    <c:v>5.1083905498933158</c:v>
                  </c:pt>
                  <c:pt idx="51">
                    <c:v>4.3552748938125161</c:v>
                  </c:pt>
                  <c:pt idx="52">
                    <c:v>4.4139027337501267</c:v>
                  </c:pt>
                  <c:pt idx="53">
                    <c:v>5.5719859720892595</c:v>
                  </c:pt>
                  <c:pt idx="54">
                    <c:v>5.3410488487064667</c:v>
                  </c:pt>
                  <c:pt idx="55">
                    <c:v>4.1475585551555589</c:v>
                  </c:pt>
                  <c:pt idx="56">
                    <c:v>4.2123997406439821</c:v>
                  </c:pt>
                  <c:pt idx="57">
                    <c:v>4.4355801054380786</c:v>
                  </c:pt>
                  <c:pt idx="58">
                    <c:v>4.3240270707709865</c:v>
                  </c:pt>
                  <c:pt idx="59">
                    <c:v>3.7650722360586992</c:v>
                  </c:pt>
                  <c:pt idx="60">
                    <c:v>5.1753825938203502</c:v>
                  </c:pt>
                  <c:pt idx="61">
                    <c:v>3.7255244617249432</c:v>
                  </c:pt>
                  <c:pt idx="62">
                    <c:v>5.5696741785235968</c:v>
                  </c:pt>
                </c:numCache>
              </c:numRef>
            </c:minus>
          </c:errBars>
          <c:cat>
            <c:strRef>
              <c:f>'ext-rp supp'!$1:$1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supp'!$B$24:$BL$24</c:f>
              <c:numCache>
                <c:formatCode>General</c:formatCode>
                <c:ptCount val="63"/>
                <c:pt idx="0">
                  <c:v>37.880980207494872</c:v>
                </c:pt>
                <c:pt idx="16">
                  <c:v>19.472114215172112</c:v>
                </c:pt>
                <c:pt idx="32">
                  <c:v>12.401506639814507</c:v>
                </c:pt>
                <c:pt idx="48">
                  <c:v>8.2648467817699096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D-4633-B986-1DF54405FC94}"/>
            </c:ext>
          </c:extLst>
        </c:ser>
        <c:ser>
          <c:idx val="1"/>
          <c:order val="1"/>
          <c:errBars>
            <c:errDir val="y"/>
            <c:errBarType val="both"/>
            <c:errValType val="cust"/>
            <c:noEndCap val="0"/>
            <c:plus>
              <c:numRef>
                <c:f>'ext-rp supp'!$B$15:$BL$15</c:f>
                <c:numCache>
                  <c:formatCode>General</c:formatCode>
                  <c:ptCount val="63"/>
                  <c:pt idx="0">
                    <c:v>4.3355295811649697</c:v>
                  </c:pt>
                  <c:pt idx="1">
                    <c:v>4.4641586952730634</c:v>
                  </c:pt>
                  <c:pt idx="2">
                    <c:v>3.403293441117103</c:v>
                  </c:pt>
                  <c:pt idx="3">
                    <c:v>4.8481446021309145</c:v>
                  </c:pt>
                  <c:pt idx="4">
                    <c:v>5.2852803419585888</c:v>
                  </c:pt>
                  <c:pt idx="5">
                    <c:v>5.6792249721780612</c:v>
                  </c:pt>
                  <c:pt idx="6">
                    <c:v>7.4769814874927762</c:v>
                  </c:pt>
                  <c:pt idx="7">
                    <c:v>6.8757898503111488</c:v>
                  </c:pt>
                  <c:pt idx="8">
                    <c:v>7.5653626765369983</c:v>
                  </c:pt>
                  <c:pt idx="9">
                    <c:v>7.5098337169373615</c:v>
                  </c:pt>
                  <c:pt idx="10">
                    <c:v>7.680491862804212</c:v>
                  </c:pt>
                  <c:pt idx="11">
                    <c:v>7.462411842118633</c:v>
                  </c:pt>
                  <c:pt idx="12">
                    <c:v>7.3051966945576527</c:v>
                  </c:pt>
                  <c:pt idx="13">
                    <c:v>7.4982294906786118</c:v>
                  </c:pt>
                  <c:pt idx="14">
                    <c:v>7.2695896885501288</c:v>
                  </c:pt>
                  <c:pt idx="16">
                    <c:v>4.7718200243893705</c:v>
                  </c:pt>
                  <c:pt idx="17">
                    <c:v>6.2354126655151632</c:v>
                  </c:pt>
                  <c:pt idx="18">
                    <c:v>6.5341375802876955</c:v>
                  </c:pt>
                  <c:pt idx="19">
                    <c:v>6.7801290631730806</c:v>
                  </c:pt>
                  <c:pt idx="20">
                    <c:v>6.7236447789130951</c:v>
                  </c:pt>
                  <c:pt idx="21">
                    <c:v>7.1538409458583629</c:v>
                  </c:pt>
                  <c:pt idx="22">
                    <c:v>6.658726927199063</c:v>
                  </c:pt>
                  <c:pt idx="23">
                    <c:v>7.2395950811137944</c:v>
                  </c:pt>
                  <c:pt idx="24">
                    <c:v>6.8757345550309159</c:v>
                  </c:pt>
                  <c:pt idx="25">
                    <c:v>8.0469809840043069</c:v>
                  </c:pt>
                  <c:pt idx="26">
                    <c:v>6.9899419255511832</c:v>
                  </c:pt>
                  <c:pt idx="27">
                    <c:v>6.9164018028452059</c:v>
                  </c:pt>
                  <c:pt idx="28">
                    <c:v>7.1851523369870023</c:v>
                  </c:pt>
                  <c:pt idx="29">
                    <c:v>7.015181193619056</c:v>
                  </c:pt>
                  <c:pt idx="30">
                    <c:v>6.9528706071534776</c:v>
                  </c:pt>
                  <c:pt idx="32">
                    <c:v>6.4313789178072964</c:v>
                  </c:pt>
                  <c:pt idx="33">
                    <c:v>7.1115417169202928</c:v>
                  </c:pt>
                  <c:pt idx="34">
                    <c:v>5.8157060414723443</c:v>
                  </c:pt>
                  <c:pt idx="35">
                    <c:v>7.0108046092306404</c:v>
                  </c:pt>
                  <c:pt idx="36">
                    <c:v>7.2274291022058437</c:v>
                  </c:pt>
                  <c:pt idx="37">
                    <c:v>7.0846845682966988</c:v>
                  </c:pt>
                  <c:pt idx="38">
                    <c:v>5.6469476057859191</c:v>
                  </c:pt>
                  <c:pt idx="39">
                    <c:v>7.3967365432375987</c:v>
                  </c:pt>
                  <c:pt idx="40">
                    <c:v>7.0109389875865764</c:v>
                  </c:pt>
                  <c:pt idx="41">
                    <c:v>6.2029115543861311</c:v>
                  </c:pt>
                  <c:pt idx="42">
                    <c:v>6.4017888603958299</c:v>
                  </c:pt>
                  <c:pt idx="43">
                    <c:v>6.7271181899573653</c:v>
                  </c:pt>
                  <c:pt idx="44">
                    <c:v>6.3852215033560844</c:v>
                  </c:pt>
                  <c:pt idx="45">
                    <c:v>6.8999943733108138</c:v>
                  </c:pt>
                  <c:pt idx="46">
                    <c:v>7.0021067748114261</c:v>
                  </c:pt>
                  <c:pt idx="48">
                    <c:v>6.0912312746402701</c:v>
                  </c:pt>
                  <c:pt idx="49">
                    <c:v>6.1151105142403113</c:v>
                  </c:pt>
                  <c:pt idx="50">
                    <c:v>5.8239084708383366</c:v>
                  </c:pt>
                  <c:pt idx="51">
                    <c:v>7.219072342135747</c:v>
                  </c:pt>
                  <c:pt idx="52">
                    <c:v>5.6137192572699419</c:v>
                  </c:pt>
                  <c:pt idx="53">
                    <c:v>5.6276040890190089</c:v>
                  </c:pt>
                  <c:pt idx="54">
                    <c:v>5.5134908145844914</c:v>
                  </c:pt>
                  <c:pt idx="55">
                    <c:v>5.8132588193250161</c:v>
                  </c:pt>
                  <c:pt idx="56">
                    <c:v>6.2639351930463185</c:v>
                  </c:pt>
                  <c:pt idx="57">
                    <c:v>5.2178891473699514</c:v>
                  </c:pt>
                  <c:pt idx="58">
                    <c:v>6.0520527323026023</c:v>
                  </c:pt>
                  <c:pt idx="59">
                    <c:v>6.332389594153323</c:v>
                  </c:pt>
                  <c:pt idx="60">
                    <c:v>7.2673415691575736</c:v>
                  </c:pt>
                  <c:pt idx="61">
                    <c:v>6.5236182770929325</c:v>
                  </c:pt>
                  <c:pt idx="62">
                    <c:v>6.4046002646790967</c:v>
                  </c:pt>
                </c:numCache>
              </c:numRef>
            </c:plus>
            <c:minus>
              <c:numRef>
                <c:f>'ext-rp supp'!$B$15:$BL$15</c:f>
                <c:numCache>
                  <c:formatCode>General</c:formatCode>
                  <c:ptCount val="63"/>
                  <c:pt idx="0">
                    <c:v>4.3355295811649697</c:v>
                  </c:pt>
                  <c:pt idx="1">
                    <c:v>4.4641586952730634</c:v>
                  </c:pt>
                  <c:pt idx="2">
                    <c:v>3.403293441117103</c:v>
                  </c:pt>
                  <c:pt idx="3">
                    <c:v>4.8481446021309145</c:v>
                  </c:pt>
                  <c:pt idx="4">
                    <c:v>5.2852803419585888</c:v>
                  </c:pt>
                  <c:pt idx="5">
                    <c:v>5.6792249721780612</c:v>
                  </c:pt>
                  <c:pt idx="6">
                    <c:v>7.4769814874927762</c:v>
                  </c:pt>
                  <c:pt idx="7">
                    <c:v>6.8757898503111488</c:v>
                  </c:pt>
                  <c:pt idx="8">
                    <c:v>7.5653626765369983</c:v>
                  </c:pt>
                  <c:pt idx="9">
                    <c:v>7.5098337169373615</c:v>
                  </c:pt>
                  <c:pt idx="10">
                    <c:v>7.680491862804212</c:v>
                  </c:pt>
                  <c:pt idx="11">
                    <c:v>7.462411842118633</c:v>
                  </c:pt>
                  <c:pt idx="12">
                    <c:v>7.3051966945576527</c:v>
                  </c:pt>
                  <c:pt idx="13">
                    <c:v>7.4982294906786118</c:v>
                  </c:pt>
                  <c:pt idx="14">
                    <c:v>7.2695896885501288</c:v>
                  </c:pt>
                  <c:pt idx="16">
                    <c:v>4.7718200243893705</c:v>
                  </c:pt>
                  <c:pt idx="17">
                    <c:v>6.2354126655151632</c:v>
                  </c:pt>
                  <c:pt idx="18">
                    <c:v>6.5341375802876955</c:v>
                  </c:pt>
                  <c:pt idx="19">
                    <c:v>6.7801290631730806</c:v>
                  </c:pt>
                  <c:pt idx="20">
                    <c:v>6.7236447789130951</c:v>
                  </c:pt>
                  <c:pt idx="21">
                    <c:v>7.1538409458583629</c:v>
                  </c:pt>
                  <c:pt idx="22">
                    <c:v>6.658726927199063</c:v>
                  </c:pt>
                  <c:pt idx="23">
                    <c:v>7.2395950811137944</c:v>
                  </c:pt>
                  <c:pt idx="24">
                    <c:v>6.8757345550309159</c:v>
                  </c:pt>
                  <c:pt idx="25">
                    <c:v>8.0469809840043069</c:v>
                  </c:pt>
                  <c:pt idx="26">
                    <c:v>6.9899419255511832</c:v>
                  </c:pt>
                  <c:pt idx="27">
                    <c:v>6.9164018028452059</c:v>
                  </c:pt>
                  <c:pt idx="28">
                    <c:v>7.1851523369870023</c:v>
                  </c:pt>
                  <c:pt idx="29">
                    <c:v>7.015181193619056</c:v>
                  </c:pt>
                  <c:pt idx="30">
                    <c:v>6.9528706071534776</c:v>
                  </c:pt>
                  <c:pt idx="32">
                    <c:v>6.4313789178072964</c:v>
                  </c:pt>
                  <c:pt idx="33">
                    <c:v>7.1115417169202928</c:v>
                  </c:pt>
                  <c:pt idx="34">
                    <c:v>5.8157060414723443</c:v>
                  </c:pt>
                  <c:pt idx="35">
                    <c:v>7.0108046092306404</c:v>
                  </c:pt>
                  <c:pt idx="36">
                    <c:v>7.2274291022058437</c:v>
                  </c:pt>
                  <c:pt idx="37">
                    <c:v>7.0846845682966988</c:v>
                  </c:pt>
                  <c:pt idx="38">
                    <c:v>5.6469476057859191</c:v>
                  </c:pt>
                  <c:pt idx="39">
                    <c:v>7.3967365432375987</c:v>
                  </c:pt>
                  <c:pt idx="40">
                    <c:v>7.0109389875865764</c:v>
                  </c:pt>
                  <c:pt idx="41">
                    <c:v>6.2029115543861311</c:v>
                  </c:pt>
                  <c:pt idx="42">
                    <c:v>6.4017888603958299</c:v>
                  </c:pt>
                  <c:pt idx="43">
                    <c:v>6.7271181899573653</c:v>
                  </c:pt>
                  <c:pt idx="44">
                    <c:v>6.3852215033560844</c:v>
                  </c:pt>
                  <c:pt idx="45">
                    <c:v>6.8999943733108138</c:v>
                  </c:pt>
                  <c:pt idx="46">
                    <c:v>7.0021067748114261</c:v>
                  </c:pt>
                  <c:pt idx="48">
                    <c:v>6.0912312746402701</c:v>
                  </c:pt>
                  <c:pt idx="49">
                    <c:v>6.1151105142403113</c:v>
                  </c:pt>
                  <c:pt idx="50">
                    <c:v>5.8239084708383366</c:v>
                  </c:pt>
                  <c:pt idx="51">
                    <c:v>7.219072342135747</c:v>
                  </c:pt>
                  <c:pt idx="52">
                    <c:v>5.6137192572699419</c:v>
                  </c:pt>
                  <c:pt idx="53">
                    <c:v>5.6276040890190089</c:v>
                  </c:pt>
                  <c:pt idx="54">
                    <c:v>5.5134908145844914</c:v>
                  </c:pt>
                  <c:pt idx="55">
                    <c:v>5.8132588193250161</c:v>
                  </c:pt>
                  <c:pt idx="56">
                    <c:v>6.2639351930463185</c:v>
                  </c:pt>
                  <c:pt idx="57">
                    <c:v>5.2178891473699514</c:v>
                  </c:pt>
                  <c:pt idx="58">
                    <c:v>6.0520527323026023</c:v>
                  </c:pt>
                  <c:pt idx="59">
                    <c:v>6.332389594153323</c:v>
                  </c:pt>
                  <c:pt idx="60">
                    <c:v>7.2673415691575736</c:v>
                  </c:pt>
                  <c:pt idx="61">
                    <c:v>6.5236182770929325</c:v>
                  </c:pt>
                  <c:pt idx="62">
                    <c:v>6.4046002646790967</c:v>
                  </c:pt>
                </c:numCache>
              </c:numRef>
            </c:minus>
          </c:errBars>
          <c:cat>
            <c:strRef>
              <c:f>'ext-rp supp'!$1:$1</c:f>
              <c:strCache>
                <c:ptCount val="50"/>
                <c:pt idx="1">
                  <c:v>Ext-RP 1 </c:v>
                </c:pt>
                <c:pt idx="17">
                  <c:v>Ext-RP 2</c:v>
                </c:pt>
                <c:pt idx="33">
                  <c:v>Ext-RP 3</c:v>
                </c:pt>
                <c:pt idx="49">
                  <c:v>Ext-RP 4</c:v>
                </c:pt>
              </c:strCache>
            </c:strRef>
          </c:cat>
          <c:val>
            <c:numRef>
              <c:f>'ext-rp supp'!$B$29:$BL$29</c:f>
              <c:numCache>
                <c:formatCode>General</c:formatCode>
                <c:ptCount val="63"/>
                <c:pt idx="0">
                  <c:v>58.714770614743095</c:v>
                </c:pt>
                <c:pt idx="16">
                  <c:v>37.515047226844253</c:v>
                </c:pt>
                <c:pt idx="32">
                  <c:v>26.035063078388657</c:v>
                </c:pt>
                <c:pt idx="48">
                  <c:v>19.239194603871429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D-4633-B986-1DF54405F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5690000"/>
        <c:axId val="-605696896"/>
      </c:lineChart>
      <c:catAx>
        <c:axId val="-6056900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605696896"/>
        <c:crosses val="autoZero"/>
        <c:auto val="1"/>
        <c:lblAlgn val="ctr"/>
        <c:lblOffset val="100"/>
        <c:noMultiLvlLbl val="0"/>
      </c:catAx>
      <c:valAx>
        <c:axId val="-6056968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% Suppression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60569000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8d </c:v>
          </c:tx>
          <c:errBars>
            <c:errDir val="y"/>
            <c:errBarType val="both"/>
            <c:errValType val="cust"/>
            <c:noEndCap val="0"/>
            <c:plus>
              <c:numRef>
                <c:f>'ext-rp supp'!$B$10:$E$10</c:f>
                <c:numCache>
                  <c:formatCode>General</c:formatCode>
                  <c:ptCount val="4"/>
                  <c:pt idx="0">
                    <c:v>28.936839276499878</c:v>
                  </c:pt>
                  <c:pt idx="1">
                    <c:v>25.393760839143262</c:v>
                  </c:pt>
                  <c:pt idx="2">
                    <c:v>28.070241402780191</c:v>
                  </c:pt>
                  <c:pt idx="3">
                    <c:v>32.387370257688659</c:v>
                  </c:pt>
                </c:numCache>
              </c:numRef>
            </c:plus>
            <c:minus>
              <c:numRef>
                <c:f>'ext-rp supp'!$B$10:$E$10</c:f>
                <c:numCache>
                  <c:formatCode>General</c:formatCode>
                  <c:ptCount val="4"/>
                  <c:pt idx="0">
                    <c:v>28.936839276499878</c:v>
                  </c:pt>
                  <c:pt idx="1">
                    <c:v>25.393760839143262</c:v>
                  </c:pt>
                  <c:pt idx="2">
                    <c:v>28.070241402780191</c:v>
                  </c:pt>
                  <c:pt idx="3">
                    <c:v>32.387370257688659</c:v>
                  </c:pt>
                </c:numCache>
              </c:numRef>
            </c:minus>
          </c:errBars>
          <c:cat>
            <c:strRef>
              <c:f>'ext-rp supp'!$B$11:$E$11</c:f>
              <c:strCache>
                <c:ptCount val="4"/>
                <c:pt idx="0">
                  <c:v>Ext-RP 1</c:v>
                </c:pt>
                <c:pt idx="1">
                  <c:v>Ext-RP 2</c:v>
                </c:pt>
                <c:pt idx="2">
                  <c:v>Ext-RP 3</c:v>
                </c:pt>
                <c:pt idx="3">
                  <c:v>Ext-RP 4</c:v>
                </c:pt>
              </c:strCache>
            </c:strRef>
          </c:cat>
          <c:val>
            <c:numRef>
              <c:f>'ext-rp supp'!$B$9:$E$9</c:f>
              <c:numCache>
                <c:formatCode>General</c:formatCode>
                <c:ptCount val="4"/>
                <c:pt idx="0">
                  <c:v>693.52324281519486</c:v>
                </c:pt>
                <c:pt idx="1">
                  <c:v>860.73967393603255</c:v>
                </c:pt>
                <c:pt idx="2">
                  <c:v>604.61188650898885</c:v>
                </c:pt>
                <c:pt idx="3">
                  <c:v>460.03623593698472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C-4158-9B6D-288805E12FB0}"/>
            </c:ext>
          </c:extLst>
        </c:ser>
        <c:ser>
          <c:idx val="1"/>
          <c:order val="1"/>
          <c:tx>
            <c:v>20d</c:v>
          </c:tx>
          <c:errBars>
            <c:errDir val="y"/>
            <c:errBarType val="both"/>
            <c:errValType val="cust"/>
            <c:noEndCap val="0"/>
            <c:plus>
              <c:numRef>
                <c:f>'ext-rp supp'!$B$21:$E$21</c:f>
                <c:numCache>
                  <c:formatCode>General</c:formatCode>
                  <c:ptCount val="4"/>
                  <c:pt idx="0">
                    <c:v>28.740563614592116</c:v>
                  </c:pt>
                  <c:pt idx="1">
                    <c:v>25.847535530251363</c:v>
                  </c:pt>
                  <c:pt idx="2">
                    <c:v>23.902329072868522</c:v>
                  </c:pt>
                  <c:pt idx="3">
                    <c:v>27.975197002607764</c:v>
                  </c:pt>
                </c:numCache>
              </c:numRef>
            </c:plus>
            <c:minus>
              <c:numRef>
                <c:f>'ext-rp supp'!$B$21:$E$21</c:f>
                <c:numCache>
                  <c:formatCode>General</c:formatCode>
                  <c:ptCount val="4"/>
                  <c:pt idx="0">
                    <c:v>28.740563614592116</c:v>
                  </c:pt>
                  <c:pt idx="1">
                    <c:v>25.847535530251363</c:v>
                  </c:pt>
                  <c:pt idx="2">
                    <c:v>23.902329072868522</c:v>
                  </c:pt>
                  <c:pt idx="3">
                    <c:v>27.975197002607764</c:v>
                  </c:pt>
                </c:numCache>
              </c:numRef>
            </c:minus>
          </c:errBars>
          <c:cat>
            <c:strRef>
              <c:f>'ext-rp supp'!$B$11:$E$11</c:f>
              <c:strCache>
                <c:ptCount val="4"/>
                <c:pt idx="0">
                  <c:v>Ext-RP 1</c:v>
                </c:pt>
                <c:pt idx="1">
                  <c:v>Ext-RP 2</c:v>
                </c:pt>
                <c:pt idx="2">
                  <c:v>Ext-RP 3</c:v>
                </c:pt>
                <c:pt idx="3">
                  <c:v>Ext-RP 4</c:v>
                </c:pt>
              </c:strCache>
            </c:strRef>
          </c:cat>
          <c:val>
            <c:numRef>
              <c:f>'ext-rp supp'!$B$20:$E$20</c:f>
              <c:numCache>
                <c:formatCode>General</c:formatCode>
                <c:ptCount val="4"/>
                <c:pt idx="0">
                  <c:v>633.84036225738919</c:v>
                </c:pt>
                <c:pt idx="1">
                  <c:v>716.010302946612</c:v>
                </c:pt>
                <c:pt idx="2">
                  <c:v>642.82267092908546</c:v>
                </c:pt>
                <c:pt idx="3">
                  <c:v>525.08971887530174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C-4158-9B6D-288805E12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5394608"/>
        <c:axId val="-605365344"/>
      </c:lineChart>
      <c:catAx>
        <c:axId val="-6053946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605365344"/>
        <c:crosses val="autoZero"/>
        <c:auto val="1"/>
        <c:lblAlgn val="ctr"/>
        <c:lblOffset val="100"/>
        <c:noMultiLvlLbl val="0"/>
      </c:catAx>
      <c:valAx>
        <c:axId val="-605365344"/>
        <c:scaling>
          <c:orientation val="minMax"/>
          <c:max val="1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% Suppression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6053946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1511711787089"/>
          <c:y val="0.302159076313814"/>
          <c:w val="7.7446001495844796E-2"/>
          <c:h val="8.7319098050398294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supp'!$B$7:$AA$7</c:f>
                <c:numCache>
                  <c:formatCode>General</c:formatCode>
                  <c:ptCount val="26"/>
                  <c:pt idx="0">
                    <c:v>4.5034325608448205</c:v>
                  </c:pt>
                  <c:pt idx="1">
                    <c:v>5.3849822981126421</c:v>
                  </c:pt>
                  <c:pt idx="2">
                    <c:v>5.5620459043046697</c:v>
                  </c:pt>
                  <c:pt idx="3">
                    <c:v>4.0339922293590647</c:v>
                  </c:pt>
                  <c:pt idx="4">
                    <c:v>4.0428786475993803</c:v>
                  </c:pt>
                  <c:pt idx="7">
                    <c:v>5.2423946881222152</c:v>
                  </c:pt>
                  <c:pt idx="8">
                    <c:v>4.7492370819057248</c:v>
                  </c:pt>
                  <c:pt idx="9">
                    <c:v>3.9526412550003309</c:v>
                  </c:pt>
                  <c:pt idx="10">
                    <c:v>3.7546198096171075</c:v>
                  </c:pt>
                  <c:pt idx="11">
                    <c:v>2.8584123465139859</c:v>
                  </c:pt>
                  <c:pt idx="14">
                    <c:v>5.30261701453776</c:v>
                  </c:pt>
                  <c:pt idx="15">
                    <c:v>2.8323336450232559</c:v>
                  </c:pt>
                  <c:pt idx="16">
                    <c:v>3.1019507893605143</c:v>
                  </c:pt>
                  <c:pt idx="17">
                    <c:v>2.3922517647992998</c:v>
                  </c:pt>
                  <c:pt idx="18">
                    <c:v>3.2246674020534778</c:v>
                  </c:pt>
                  <c:pt idx="21">
                    <c:v>4.5486351020560916</c:v>
                  </c:pt>
                  <c:pt idx="22">
                    <c:v>3.1226074805501867</c:v>
                  </c:pt>
                  <c:pt idx="23">
                    <c:v>2.7642640611508287</c:v>
                  </c:pt>
                  <c:pt idx="24">
                    <c:v>1.6298640660283621</c:v>
                  </c:pt>
                  <c:pt idx="25">
                    <c:v>3.0936907589822278</c:v>
                  </c:pt>
                </c:numCache>
              </c:numRef>
            </c:plus>
            <c:minus>
              <c:numRef>
                <c:f>'ext-rp supp'!$B$7:$AA$7</c:f>
                <c:numCache>
                  <c:formatCode>General</c:formatCode>
                  <c:ptCount val="26"/>
                  <c:pt idx="0">
                    <c:v>4.5034325608448205</c:v>
                  </c:pt>
                  <c:pt idx="1">
                    <c:v>5.3849822981126421</c:v>
                  </c:pt>
                  <c:pt idx="2">
                    <c:v>5.5620459043046697</c:v>
                  </c:pt>
                  <c:pt idx="3">
                    <c:v>4.0339922293590647</c:v>
                  </c:pt>
                  <c:pt idx="4">
                    <c:v>4.0428786475993803</c:v>
                  </c:pt>
                  <c:pt idx="7">
                    <c:v>5.2423946881222152</c:v>
                  </c:pt>
                  <c:pt idx="8">
                    <c:v>4.7492370819057248</c:v>
                  </c:pt>
                  <c:pt idx="9">
                    <c:v>3.9526412550003309</c:v>
                  </c:pt>
                  <c:pt idx="10">
                    <c:v>3.7546198096171075</c:v>
                  </c:pt>
                  <c:pt idx="11">
                    <c:v>2.8584123465139859</c:v>
                  </c:pt>
                  <c:pt idx="14">
                    <c:v>5.30261701453776</c:v>
                  </c:pt>
                  <c:pt idx="15">
                    <c:v>2.8323336450232559</c:v>
                  </c:pt>
                  <c:pt idx="16">
                    <c:v>3.1019507893605143</c:v>
                  </c:pt>
                  <c:pt idx="17">
                    <c:v>2.3922517647992998</c:v>
                  </c:pt>
                  <c:pt idx="18">
                    <c:v>3.2246674020534778</c:v>
                  </c:pt>
                  <c:pt idx="21">
                    <c:v>4.5486351020560916</c:v>
                  </c:pt>
                  <c:pt idx="22">
                    <c:v>3.1226074805501867</c:v>
                  </c:pt>
                  <c:pt idx="23">
                    <c:v>2.7642640611508287</c:v>
                  </c:pt>
                  <c:pt idx="24">
                    <c:v>1.6298640660283621</c:v>
                  </c:pt>
                  <c:pt idx="25">
                    <c:v>3.0936907589822278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supp'!$B$6:$AA$6</c:f>
              <c:numCache>
                <c:formatCode>General</c:formatCode>
                <c:ptCount val="26"/>
                <c:pt idx="0">
                  <c:v>66.458214099181404</c:v>
                </c:pt>
                <c:pt idx="1">
                  <c:v>50.459723201195253</c:v>
                </c:pt>
                <c:pt idx="2">
                  <c:v>32.548811604842832</c:v>
                </c:pt>
                <c:pt idx="3">
                  <c:v>22.231931305230667</c:v>
                </c:pt>
                <c:pt idx="4">
                  <c:v>17.706220827024175</c:v>
                </c:pt>
                <c:pt idx="7">
                  <c:v>49.573441102947548</c:v>
                </c:pt>
                <c:pt idx="8">
                  <c:v>24.87962225176884</c:v>
                </c:pt>
                <c:pt idx="9">
                  <c:v>13.7432717456657</c:v>
                </c:pt>
                <c:pt idx="10">
                  <c:v>6.8655172843704424</c:v>
                </c:pt>
                <c:pt idx="11">
                  <c:v>2.298718691108057</c:v>
                </c:pt>
                <c:pt idx="14">
                  <c:v>34.281772390706124</c:v>
                </c:pt>
                <c:pt idx="15">
                  <c:v>9.3897415620215252</c:v>
                </c:pt>
                <c:pt idx="16">
                  <c:v>7.6126463472473826</c:v>
                </c:pt>
                <c:pt idx="17">
                  <c:v>5.3057797979845898</c:v>
                </c:pt>
                <c:pt idx="18">
                  <c:v>5.4175931011129101</c:v>
                </c:pt>
                <c:pt idx="21">
                  <c:v>22.761162914056019</c:v>
                </c:pt>
                <c:pt idx="22">
                  <c:v>10.809245197266248</c:v>
                </c:pt>
                <c:pt idx="23">
                  <c:v>2.0311935751008643</c:v>
                </c:pt>
                <c:pt idx="24">
                  <c:v>4.4420602530802675</c:v>
                </c:pt>
                <c:pt idx="25">
                  <c:v>1.280571969346143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D-DF41-90DE-E81389E5B55B}"/>
            </c:ext>
          </c:extLst>
        </c:ser>
        <c:ser>
          <c:idx val="1"/>
          <c:order val="1"/>
          <c:tx>
            <c:v>20d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supp'!$B$18:$AA$18</c:f>
                <c:numCache>
                  <c:formatCode>General</c:formatCode>
                  <c:ptCount val="26"/>
                  <c:pt idx="0">
                    <c:v>2.9010652259111165</c:v>
                  </c:pt>
                  <c:pt idx="1">
                    <c:v>4.2157869926387486</c:v>
                  </c:pt>
                  <c:pt idx="2">
                    <c:v>6.2622635216487614</c:v>
                  </c:pt>
                  <c:pt idx="3">
                    <c:v>6.2414457370454715</c:v>
                  </c:pt>
                  <c:pt idx="4">
                    <c:v>5.6989261813014256</c:v>
                  </c:pt>
                  <c:pt idx="7">
                    <c:v>4.6144455198874539</c:v>
                  </c:pt>
                  <c:pt idx="8">
                    <c:v>5.8628291531068166</c:v>
                  </c:pt>
                  <c:pt idx="9">
                    <c:v>5.6274028532007367</c:v>
                  </c:pt>
                  <c:pt idx="10">
                    <c:v>5.9550320882023442</c:v>
                  </c:pt>
                  <c:pt idx="11">
                    <c:v>5.5352394783379388</c:v>
                  </c:pt>
                  <c:pt idx="14">
                    <c:v>5.1030624270785392</c:v>
                  </c:pt>
                  <c:pt idx="15">
                    <c:v>5.4780694263171217</c:v>
                  </c:pt>
                  <c:pt idx="16">
                    <c:v>5.549433507137338</c:v>
                  </c:pt>
                  <c:pt idx="17">
                    <c:v>5.0354130737121636</c:v>
                  </c:pt>
                  <c:pt idx="18">
                    <c:v>5.5477108950597778</c:v>
                  </c:pt>
                  <c:pt idx="21">
                    <c:v>4.3439902547745461</c:v>
                  </c:pt>
                  <c:pt idx="22">
                    <c:v>5.0185378610910876</c:v>
                  </c:pt>
                  <c:pt idx="23">
                    <c:v>4.4508432319510582</c:v>
                  </c:pt>
                  <c:pt idx="24">
                    <c:v>4.5476077191603483</c:v>
                  </c:pt>
                  <c:pt idx="25">
                    <c:v>4.9763493767264881</c:v>
                  </c:pt>
                </c:numCache>
              </c:numRef>
            </c:plus>
            <c:minus>
              <c:numRef>
                <c:f>'ext-rp supp'!$B$18:$AA$18</c:f>
                <c:numCache>
                  <c:formatCode>General</c:formatCode>
                  <c:ptCount val="26"/>
                  <c:pt idx="0">
                    <c:v>2.9010652259111165</c:v>
                  </c:pt>
                  <c:pt idx="1">
                    <c:v>4.2157869926387486</c:v>
                  </c:pt>
                  <c:pt idx="2">
                    <c:v>6.2622635216487614</c:v>
                  </c:pt>
                  <c:pt idx="3">
                    <c:v>6.2414457370454715</c:v>
                  </c:pt>
                  <c:pt idx="4">
                    <c:v>5.6989261813014256</c:v>
                  </c:pt>
                  <c:pt idx="7">
                    <c:v>4.6144455198874539</c:v>
                  </c:pt>
                  <c:pt idx="8">
                    <c:v>5.8628291531068166</c:v>
                  </c:pt>
                  <c:pt idx="9">
                    <c:v>5.6274028532007367</c:v>
                  </c:pt>
                  <c:pt idx="10">
                    <c:v>5.9550320882023442</c:v>
                  </c:pt>
                  <c:pt idx="11">
                    <c:v>5.5352394783379388</c:v>
                  </c:pt>
                  <c:pt idx="14">
                    <c:v>5.1030624270785392</c:v>
                  </c:pt>
                  <c:pt idx="15">
                    <c:v>5.4780694263171217</c:v>
                  </c:pt>
                  <c:pt idx="16">
                    <c:v>5.549433507137338</c:v>
                  </c:pt>
                  <c:pt idx="17">
                    <c:v>5.0354130737121636</c:v>
                  </c:pt>
                  <c:pt idx="18">
                    <c:v>5.5477108950597778</c:v>
                  </c:pt>
                  <c:pt idx="21">
                    <c:v>4.3439902547745461</c:v>
                  </c:pt>
                  <c:pt idx="22">
                    <c:v>5.0185378610910876</c:v>
                  </c:pt>
                  <c:pt idx="23">
                    <c:v>4.4508432319510582</c:v>
                  </c:pt>
                  <c:pt idx="24">
                    <c:v>4.5476077191603483</c:v>
                  </c:pt>
                  <c:pt idx="25">
                    <c:v>4.9763493767264881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supp'!$B$17:$AA$17</c:f>
              <c:numCache>
                <c:formatCode>General</c:formatCode>
                <c:ptCount val="26"/>
                <c:pt idx="0">
                  <c:v>84.908296335831324</c:v>
                </c:pt>
                <c:pt idx="1">
                  <c:v>72.702255594253472</c:v>
                </c:pt>
                <c:pt idx="2">
                  <c:v>56.326776365911108</c:v>
                </c:pt>
                <c:pt idx="3">
                  <c:v>42.297221533862867</c:v>
                </c:pt>
                <c:pt idx="4">
                  <c:v>37.339303243856719</c:v>
                </c:pt>
                <c:pt idx="7">
                  <c:v>65.580430035230748</c:v>
                </c:pt>
                <c:pt idx="8">
                  <c:v>41.012545940228769</c:v>
                </c:pt>
                <c:pt idx="9">
                  <c:v>34.840190493259598</c:v>
                </c:pt>
                <c:pt idx="10">
                  <c:v>25.907058247781237</c:v>
                </c:pt>
                <c:pt idx="11">
                  <c:v>20.235011417720877</c:v>
                </c:pt>
                <c:pt idx="14">
                  <c:v>48.642284106376771</c:v>
                </c:pt>
                <c:pt idx="15">
                  <c:v>28.449998215379871</c:v>
                </c:pt>
                <c:pt idx="16">
                  <c:v>23.67889921976845</c:v>
                </c:pt>
                <c:pt idx="17">
                  <c:v>13.511571889293084</c:v>
                </c:pt>
                <c:pt idx="18">
                  <c:v>15.892561961125093</c:v>
                </c:pt>
                <c:pt idx="21">
                  <c:v>37.018686319490953</c:v>
                </c:pt>
                <c:pt idx="22">
                  <c:v>20.12391531955307</c:v>
                </c:pt>
                <c:pt idx="23">
                  <c:v>16.860975943087631</c:v>
                </c:pt>
                <c:pt idx="24">
                  <c:v>11.007699134909872</c:v>
                </c:pt>
                <c:pt idx="25">
                  <c:v>11.184696302315585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D-DF41-90DE-E81389E5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05079488"/>
        <c:axId val="-585047728"/>
      </c:lineChart>
      <c:catAx>
        <c:axId val="-60507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5047728"/>
        <c:crosses val="autoZero"/>
        <c:auto val="1"/>
        <c:lblAlgn val="ctr"/>
        <c:lblOffset val="100"/>
        <c:noMultiLvlLbl val="0"/>
      </c:catAx>
      <c:valAx>
        <c:axId val="-58504772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507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supp'!$B$7:$AA$7</c:f>
                <c:numCache>
                  <c:formatCode>General</c:formatCode>
                  <c:ptCount val="26"/>
                  <c:pt idx="0">
                    <c:v>4.5034325608448205</c:v>
                  </c:pt>
                  <c:pt idx="1">
                    <c:v>5.3849822981126421</c:v>
                  </c:pt>
                  <c:pt idx="2">
                    <c:v>5.5620459043046697</c:v>
                  </c:pt>
                  <c:pt idx="3">
                    <c:v>4.0339922293590647</c:v>
                  </c:pt>
                  <c:pt idx="4">
                    <c:v>4.0428786475993803</c:v>
                  </c:pt>
                  <c:pt idx="7">
                    <c:v>5.2423946881222152</c:v>
                  </c:pt>
                  <c:pt idx="8">
                    <c:v>4.7492370819057248</c:v>
                  </c:pt>
                  <c:pt idx="9">
                    <c:v>3.9526412550003309</c:v>
                  </c:pt>
                  <c:pt idx="10">
                    <c:v>3.7546198096171075</c:v>
                  </c:pt>
                  <c:pt idx="11">
                    <c:v>2.8584123465139859</c:v>
                  </c:pt>
                  <c:pt idx="14">
                    <c:v>5.30261701453776</c:v>
                  </c:pt>
                  <c:pt idx="15">
                    <c:v>2.8323336450232559</c:v>
                  </c:pt>
                  <c:pt idx="16">
                    <c:v>3.1019507893605143</c:v>
                  </c:pt>
                  <c:pt idx="17">
                    <c:v>2.3922517647992998</c:v>
                  </c:pt>
                  <c:pt idx="18">
                    <c:v>3.2246674020534778</c:v>
                  </c:pt>
                  <c:pt idx="21">
                    <c:v>4.5486351020560916</c:v>
                  </c:pt>
                  <c:pt idx="22">
                    <c:v>3.1226074805501867</c:v>
                  </c:pt>
                  <c:pt idx="23">
                    <c:v>2.7642640611508287</c:v>
                  </c:pt>
                  <c:pt idx="24">
                    <c:v>1.6298640660283621</c:v>
                  </c:pt>
                  <c:pt idx="25">
                    <c:v>3.0936907589822278</c:v>
                  </c:pt>
                </c:numCache>
              </c:numRef>
            </c:plus>
            <c:minus>
              <c:numRef>
                <c:f>'ext-rp supp'!$B$7:$AA$7</c:f>
                <c:numCache>
                  <c:formatCode>General</c:formatCode>
                  <c:ptCount val="26"/>
                  <c:pt idx="0">
                    <c:v>4.5034325608448205</c:v>
                  </c:pt>
                  <c:pt idx="1">
                    <c:v>5.3849822981126421</c:v>
                  </c:pt>
                  <c:pt idx="2">
                    <c:v>5.5620459043046697</c:v>
                  </c:pt>
                  <c:pt idx="3">
                    <c:v>4.0339922293590647</c:v>
                  </c:pt>
                  <c:pt idx="4">
                    <c:v>4.0428786475993803</c:v>
                  </c:pt>
                  <c:pt idx="7">
                    <c:v>5.2423946881222152</c:v>
                  </c:pt>
                  <c:pt idx="8">
                    <c:v>4.7492370819057248</c:v>
                  </c:pt>
                  <c:pt idx="9">
                    <c:v>3.9526412550003309</c:v>
                  </c:pt>
                  <c:pt idx="10">
                    <c:v>3.7546198096171075</c:v>
                  </c:pt>
                  <c:pt idx="11">
                    <c:v>2.8584123465139859</c:v>
                  </c:pt>
                  <c:pt idx="14">
                    <c:v>5.30261701453776</c:v>
                  </c:pt>
                  <c:pt idx="15">
                    <c:v>2.8323336450232559</c:v>
                  </c:pt>
                  <c:pt idx="16">
                    <c:v>3.1019507893605143</c:v>
                  </c:pt>
                  <c:pt idx="17">
                    <c:v>2.3922517647992998</c:v>
                  </c:pt>
                  <c:pt idx="18">
                    <c:v>3.2246674020534778</c:v>
                  </c:pt>
                  <c:pt idx="21">
                    <c:v>4.5486351020560916</c:v>
                  </c:pt>
                  <c:pt idx="22">
                    <c:v>3.1226074805501867</c:v>
                  </c:pt>
                  <c:pt idx="23">
                    <c:v>2.7642640611508287</c:v>
                  </c:pt>
                  <c:pt idx="24">
                    <c:v>1.6298640660283621</c:v>
                  </c:pt>
                  <c:pt idx="25">
                    <c:v>3.0936907589822278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supp'!$B$6:$AA$6</c:f>
              <c:numCache>
                <c:formatCode>General</c:formatCode>
                <c:ptCount val="26"/>
                <c:pt idx="0">
                  <c:v>66.458214099181404</c:v>
                </c:pt>
                <c:pt idx="1">
                  <c:v>50.459723201195253</c:v>
                </c:pt>
                <c:pt idx="2">
                  <c:v>32.548811604842832</c:v>
                </c:pt>
                <c:pt idx="3">
                  <c:v>22.231931305230667</c:v>
                </c:pt>
                <c:pt idx="4">
                  <c:v>17.706220827024175</c:v>
                </c:pt>
                <c:pt idx="7">
                  <c:v>49.573441102947548</c:v>
                </c:pt>
                <c:pt idx="8">
                  <c:v>24.87962225176884</c:v>
                </c:pt>
                <c:pt idx="9">
                  <c:v>13.7432717456657</c:v>
                </c:pt>
                <c:pt idx="10">
                  <c:v>6.8655172843704424</c:v>
                </c:pt>
                <c:pt idx="11">
                  <c:v>2.298718691108057</c:v>
                </c:pt>
                <c:pt idx="14">
                  <c:v>34.281772390706124</c:v>
                </c:pt>
                <c:pt idx="15">
                  <c:v>9.3897415620215252</c:v>
                </c:pt>
                <c:pt idx="16">
                  <c:v>7.6126463472473826</c:v>
                </c:pt>
                <c:pt idx="17">
                  <c:v>5.3057797979845898</c:v>
                </c:pt>
                <c:pt idx="18">
                  <c:v>5.4175931011129101</c:v>
                </c:pt>
                <c:pt idx="21">
                  <c:v>22.761162914056019</c:v>
                </c:pt>
                <c:pt idx="22">
                  <c:v>10.809245197266248</c:v>
                </c:pt>
                <c:pt idx="23">
                  <c:v>2.0311935751008643</c:v>
                </c:pt>
                <c:pt idx="24">
                  <c:v>4.4420602530802675</c:v>
                </c:pt>
                <c:pt idx="25">
                  <c:v>1.280571969346143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B-E547-AF2B-DB22CBB08376}"/>
            </c:ext>
          </c:extLst>
        </c:ser>
        <c:ser>
          <c:idx val="2"/>
          <c:order val="1"/>
          <c:tx>
            <c:v>8d/20d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'ext-rp supp'!$B$130:$AA$130</c:f>
                <c:numCache>
                  <c:formatCode>General</c:formatCode>
                  <c:ptCount val="26"/>
                  <c:pt idx="0">
                    <c:v>6.8740554299583838</c:v>
                  </c:pt>
                  <c:pt idx="1">
                    <c:v>6.1207264046216139</c:v>
                  </c:pt>
                  <c:pt idx="2">
                    <c:v>6.218552700011962</c:v>
                  </c:pt>
                  <c:pt idx="3">
                    <c:v>1.3981757517817166</c:v>
                  </c:pt>
                  <c:pt idx="4">
                    <c:v>11.712586286824534</c:v>
                  </c:pt>
                  <c:pt idx="7">
                    <c:v>9.8234938595093766</c:v>
                  </c:pt>
                  <c:pt idx="8">
                    <c:v>11.889415517596181</c:v>
                  </c:pt>
                  <c:pt idx="9">
                    <c:v>4.4127583650237492</c:v>
                  </c:pt>
                  <c:pt idx="10">
                    <c:v>7.5498660779822595</c:v>
                  </c:pt>
                  <c:pt idx="11">
                    <c:v>6.5650378283073678</c:v>
                  </c:pt>
                  <c:pt idx="14">
                    <c:v>9.3434251439100588</c:v>
                  </c:pt>
                  <c:pt idx="15">
                    <c:v>1.6423330793899531</c:v>
                  </c:pt>
                  <c:pt idx="16">
                    <c:v>3.2110217358099362</c:v>
                  </c:pt>
                  <c:pt idx="17">
                    <c:v>7.5959433394688753</c:v>
                  </c:pt>
                  <c:pt idx="18">
                    <c:v>2.5742217614406666</c:v>
                  </c:pt>
                  <c:pt idx="21">
                    <c:v>13.990539307104283</c:v>
                  </c:pt>
                  <c:pt idx="22">
                    <c:v>6.3189392745782786</c:v>
                  </c:pt>
                  <c:pt idx="23">
                    <c:v>1.2643115049891984</c:v>
                  </c:pt>
                  <c:pt idx="24">
                    <c:v>6.414957891384331</c:v>
                  </c:pt>
                  <c:pt idx="25">
                    <c:v>9.8819944561558284</c:v>
                  </c:pt>
                </c:numCache>
              </c:numRef>
            </c:plus>
            <c:minus>
              <c:numRef>
                <c:f>'ext-rp supp'!$B$130:$AA$130</c:f>
                <c:numCache>
                  <c:formatCode>General</c:formatCode>
                  <c:ptCount val="26"/>
                  <c:pt idx="0">
                    <c:v>6.8740554299583838</c:v>
                  </c:pt>
                  <c:pt idx="1">
                    <c:v>6.1207264046216139</c:v>
                  </c:pt>
                  <c:pt idx="2">
                    <c:v>6.218552700011962</c:v>
                  </c:pt>
                  <c:pt idx="3">
                    <c:v>1.3981757517817166</c:v>
                  </c:pt>
                  <c:pt idx="4">
                    <c:v>11.712586286824534</c:v>
                  </c:pt>
                  <c:pt idx="7">
                    <c:v>9.8234938595093766</c:v>
                  </c:pt>
                  <c:pt idx="8">
                    <c:v>11.889415517596181</c:v>
                  </c:pt>
                  <c:pt idx="9">
                    <c:v>4.4127583650237492</c:v>
                  </c:pt>
                  <c:pt idx="10">
                    <c:v>7.5498660779822595</c:v>
                  </c:pt>
                  <c:pt idx="11">
                    <c:v>6.5650378283073678</c:v>
                  </c:pt>
                  <c:pt idx="14">
                    <c:v>9.3434251439100588</c:v>
                  </c:pt>
                  <c:pt idx="15">
                    <c:v>1.6423330793899531</c:v>
                  </c:pt>
                  <c:pt idx="16">
                    <c:v>3.2110217358099362</c:v>
                  </c:pt>
                  <c:pt idx="17">
                    <c:v>7.5959433394688753</c:v>
                  </c:pt>
                  <c:pt idx="18">
                    <c:v>2.5742217614406666</c:v>
                  </c:pt>
                  <c:pt idx="21">
                    <c:v>13.990539307104283</c:v>
                  </c:pt>
                  <c:pt idx="22">
                    <c:v>6.3189392745782786</c:v>
                  </c:pt>
                  <c:pt idx="23">
                    <c:v>1.2643115049891984</c:v>
                  </c:pt>
                  <c:pt idx="24">
                    <c:v>6.414957891384331</c:v>
                  </c:pt>
                  <c:pt idx="25">
                    <c:v>9.8819944561558284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'ext-rp supp'!$B$129:$AA$129</c:f>
              <c:numCache>
                <c:formatCode>General</c:formatCode>
                <c:ptCount val="26"/>
                <c:pt idx="0">
                  <c:v>81.051299746951926</c:v>
                </c:pt>
                <c:pt idx="1">
                  <c:v>63.552374401428985</c:v>
                </c:pt>
                <c:pt idx="2">
                  <c:v>28.284678464436514</c:v>
                </c:pt>
                <c:pt idx="3">
                  <c:v>14.793593434045341</c:v>
                </c:pt>
                <c:pt idx="4">
                  <c:v>4.5217048121824446</c:v>
                </c:pt>
                <c:pt idx="7">
                  <c:v>63.70168115445923</c:v>
                </c:pt>
                <c:pt idx="8">
                  <c:v>32.03214347860704</c:v>
                </c:pt>
                <c:pt idx="9">
                  <c:v>14.007625381507941</c:v>
                </c:pt>
                <c:pt idx="10">
                  <c:v>0.60923277941465714</c:v>
                </c:pt>
                <c:pt idx="11">
                  <c:v>3.3208058832646299</c:v>
                </c:pt>
                <c:pt idx="14">
                  <c:v>53.886142112367629</c:v>
                </c:pt>
                <c:pt idx="15">
                  <c:v>13.014209271939196</c:v>
                </c:pt>
                <c:pt idx="16">
                  <c:v>3.1235596273145787</c:v>
                </c:pt>
                <c:pt idx="17">
                  <c:v>-7.8867681563191177</c:v>
                </c:pt>
                <c:pt idx="18">
                  <c:v>2.9195022705343803</c:v>
                </c:pt>
                <c:pt idx="21">
                  <c:v>36.995131089967892</c:v>
                </c:pt>
                <c:pt idx="22">
                  <c:v>14.615414689695607</c:v>
                </c:pt>
                <c:pt idx="23">
                  <c:v>1.4913590524637499</c:v>
                </c:pt>
                <c:pt idx="24">
                  <c:v>1.5409622722609277</c:v>
                </c:pt>
                <c:pt idx="25">
                  <c:v>-10.457437252673046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B-E547-AF2B-DB22CBB08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84668928"/>
        <c:axId val="-584667152"/>
      </c:lineChart>
      <c:catAx>
        <c:axId val="-58466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4667152"/>
        <c:crosses val="autoZero"/>
        <c:auto val="1"/>
        <c:lblAlgn val="ctr"/>
        <c:lblOffset val="100"/>
        <c:noMultiLvlLbl val="0"/>
      </c:catAx>
      <c:valAx>
        <c:axId val="-5846671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46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Freezing-Test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 (n=38)</c:v>
          </c:tx>
          <c:invertIfNegative val="0"/>
          <c:errBars>
            <c:errBarType val="both"/>
            <c:errValType val="cust"/>
            <c:noEndCap val="0"/>
            <c:pl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plus>
            <c:min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minus>
          </c:errBars>
          <c:cat>
            <c:strRef>
              <c:f>test!$E$1:$I$1</c:f>
              <c:strCache>
                <c:ptCount val="5"/>
                <c:pt idx="0">
                  <c:v>Tone 1; Time freezing</c:v>
                </c:pt>
                <c:pt idx="1">
                  <c:v>FIRST 10; Time freezing</c:v>
                </c:pt>
                <c:pt idx="2">
                  <c:v>SECOND 10; Time freezing</c:v>
                </c:pt>
                <c:pt idx="3">
                  <c:v>THIRD 10S; Time freezing</c:v>
                </c:pt>
                <c:pt idx="4">
                  <c:v>LAST 2S (SHOCK); Time freezing</c:v>
                </c:pt>
              </c:strCache>
            </c:strRef>
          </c:cat>
          <c:val>
            <c:numRef>
              <c:f>test!$E$40:$I$40</c:f>
              <c:numCache>
                <c:formatCode>0.0</c:formatCode>
                <c:ptCount val="5"/>
                <c:pt idx="0">
                  <c:v>26.596491228070175</c:v>
                </c:pt>
                <c:pt idx="1">
                  <c:v>22.684210526315788</c:v>
                </c:pt>
                <c:pt idx="2">
                  <c:v>30.263157894736835</c:v>
                </c:pt>
                <c:pt idx="3">
                  <c:v>26.921052631578945</c:v>
                </c:pt>
                <c:pt idx="4">
                  <c:v>23.026315789473685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4-4145-9C1E-9A5AB6CE4E86}"/>
            </c:ext>
          </c:extLst>
        </c:ser>
        <c:ser>
          <c:idx val="1"/>
          <c:order val="1"/>
          <c:tx>
            <c:v>20d (n=40)</c:v>
          </c:tx>
          <c:invertIfNegative val="0"/>
          <c:errBars>
            <c:errBarType val="both"/>
            <c:errValType val="cust"/>
            <c:noEndCap val="0"/>
            <c:pl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plus>
            <c:min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minus>
          </c:errBars>
          <c:cat>
            <c:strRef>
              <c:f>test!$E$1:$I$1</c:f>
              <c:strCache>
                <c:ptCount val="5"/>
                <c:pt idx="0">
                  <c:v>Tone 1; Time freezing</c:v>
                </c:pt>
                <c:pt idx="1">
                  <c:v>FIRST 10; Time freezing</c:v>
                </c:pt>
                <c:pt idx="2">
                  <c:v>SECOND 10; Time freezing</c:v>
                </c:pt>
                <c:pt idx="3">
                  <c:v>THIRD 10S; Time freezing</c:v>
                </c:pt>
                <c:pt idx="4">
                  <c:v>LAST 2S (SHOCK); Time freezing</c:v>
                </c:pt>
              </c:strCache>
            </c:strRef>
          </c:cat>
          <c:val>
            <c:numRef>
              <c:f>test!$E$85:$I$85</c:f>
              <c:numCache>
                <c:formatCode>0.0</c:formatCode>
                <c:ptCount val="5"/>
                <c:pt idx="0">
                  <c:v>25.575000000000003</c:v>
                </c:pt>
                <c:pt idx="1">
                  <c:v>18.55</c:v>
                </c:pt>
                <c:pt idx="2">
                  <c:v>27.474999999999998</c:v>
                </c:pt>
                <c:pt idx="3">
                  <c:v>30.825000000000003</c:v>
                </c:pt>
                <c:pt idx="4">
                  <c:v>25.25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4-4145-9C1E-9A5AB6CE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85683392"/>
        <c:axId val="-585681072"/>
      </c:barChart>
      <c:catAx>
        <c:axId val="-585683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585681072"/>
        <c:crosses val="autoZero"/>
        <c:auto val="1"/>
        <c:lblAlgn val="ctr"/>
        <c:lblOffset val="100"/>
        <c:noMultiLvlLbl val="0"/>
      </c:catAx>
      <c:valAx>
        <c:axId val="-585681072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585683392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Avoidance-Test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 (n=38)</c:v>
          </c:tx>
          <c:invertIfNegative val="0"/>
          <c:errBars>
            <c:errBarType val="both"/>
            <c:errValType val="cust"/>
            <c:noEndCap val="0"/>
            <c:plus>
              <c:numRef>
                <c:f>test!$K$41:$R$41</c:f>
                <c:numCache>
                  <c:formatCode>General</c:formatCode>
                  <c:ptCount val="8"/>
                  <c:pt idx="0">
                    <c:v>2.0502686721363457</c:v>
                  </c:pt>
                  <c:pt idx="1">
                    <c:v>5.7957186098550482</c:v>
                  </c:pt>
                  <c:pt idx="2">
                    <c:v>5.7957186098550491</c:v>
                  </c:pt>
                  <c:pt idx="3">
                    <c:v>63.157894736842103</c:v>
                  </c:pt>
                  <c:pt idx="4">
                    <c:v>6.1969270907419789</c:v>
                  </c:pt>
                  <c:pt idx="5">
                    <c:v>6.7218073810040497</c:v>
                  </c:pt>
                  <c:pt idx="6">
                    <c:v>6.8514175057966114</c:v>
                  </c:pt>
                  <c:pt idx="7">
                    <c:v>7.9676575396513032</c:v>
                  </c:pt>
                </c:numCache>
              </c:numRef>
            </c:plus>
            <c:minus>
              <c:numRef>
                <c:f>test!$K$41:$R$41</c:f>
                <c:numCache>
                  <c:formatCode>General</c:formatCode>
                  <c:ptCount val="8"/>
                  <c:pt idx="0">
                    <c:v>2.0502686721363457</c:v>
                  </c:pt>
                  <c:pt idx="1">
                    <c:v>5.7957186098550482</c:v>
                  </c:pt>
                  <c:pt idx="2">
                    <c:v>5.7957186098550491</c:v>
                  </c:pt>
                  <c:pt idx="3">
                    <c:v>63.157894736842103</c:v>
                  </c:pt>
                  <c:pt idx="4">
                    <c:v>6.1969270907419789</c:v>
                  </c:pt>
                  <c:pt idx="5">
                    <c:v>6.7218073810040497</c:v>
                  </c:pt>
                  <c:pt idx="6">
                    <c:v>6.8514175057966114</c:v>
                  </c:pt>
                  <c:pt idx="7">
                    <c:v>7.9676575396513032</c:v>
                  </c:pt>
                </c:numCache>
              </c:numRef>
            </c:minus>
          </c:errBars>
          <c:cat>
            <c:strRef>
              <c:f>test!$K$1:$R$1</c:f>
              <c:strCache>
                <c:ptCount val="8"/>
                <c:pt idx="0">
                  <c:v>Pretone 1; Platform : time</c:v>
                </c:pt>
                <c:pt idx="1">
                  <c:v>Tone 1; Platform : time</c:v>
                </c:pt>
                <c:pt idx="4">
                  <c:v>FIRST 10; Platform : time</c:v>
                </c:pt>
                <c:pt idx="5">
                  <c:v>SECOND 10; Platform : time</c:v>
                </c:pt>
                <c:pt idx="6">
                  <c:v>THIRD 10S; Platform : time</c:v>
                </c:pt>
                <c:pt idx="7">
                  <c:v>LAST 2S (SHOCK); Platform : time</c:v>
                </c:pt>
              </c:strCache>
            </c:strRef>
          </c:cat>
          <c:val>
            <c:numRef>
              <c:f>test!$K$40:$R$40</c:f>
              <c:numCache>
                <c:formatCode>0.0</c:formatCode>
                <c:ptCount val="8"/>
                <c:pt idx="0">
                  <c:v>13.750000000000002</c:v>
                </c:pt>
                <c:pt idx="1">
                  <c:v>48.377192982456144</c:v>
                </c:pt>
                <c:pt idx="2">
                  <c:v>48.37719298245613</c:v>
                </c:pt>
                <c:pt idx="3" formatCode="General">
                  <c:v>36.84210526315789</c:v>
                </c:pt>
                <c:pt idx="4">
                  <c:v>40.60526315789474</c:v>
                </c:pt>
                <c:pt idx="5">
                  <c:v>55.76315789473685</c:v>
                </c:pt>
                <c:pt idx="6">
                  <c:v>48.868421052631589</c:v>
                </c:pt>
                <c:pt idx="7">
                  <c:v>43.94736842105263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3-4463-8178-A93C0A43ABDF}"/>
            </c:ext>
          </c:extLst>
        </c:ser>
        <c:ser>
          <c:idx val="1"/>
          <c:order val="1"/>
          <c:tx>
            <c:v>20d (n=40)</c:v>
          </c:tx>
          <c:invertIfNegative val="0"/>
          <c:errBars>
            <c:errBarType val="both"/>
            <c:errValType val="cust"/>
            <c:noEndCap val="0"/>
            <c:plus>
              <c:numRef>
                <c:f>test!$K$86:$R$86</c:f>
                <c:numCache>
                  <c:formatCode>General</c:formatCode>
                  <c:ptCount val="8"/>
                  <c:pt idx="0">
                    <c:v>3.5495871088286313</c:v>
                  </c:pt>
                  <c:pt idx="1">
                    <c:v>3.9186528878991629</c:v>
                  </c:pt>
                  <c:pt idx="3">
                    <c:v>25</c:v>
                  </c:pt>
                  <c:pt idx="4">
                    <c:v>4.5810209784640943</c:v>
                  </c:pt>
                  <c:pt idx="5">
                    <c:v>5.1502660498866817</c:v>
                  </c:pt>
                  <c:pt idx="6">
                    <c:v>5.5700435021088142</c:v>
                  </c:pt>
                  <c:pt idx="7">
                    <c:v>6.1325829564669334</c:v>
                  </c:pt>
                </c:numCache>
              </c:numRef>
            </c:plus>
            <c:minus>
              <c:numRef>
                <c:f>test!$K$86:$R$86</c:f>
                <c:numCache>
                  <c:formatCode>General</c:formatCode>
                  <c:ptCount val="8"/>
                  <c:pt idx="0">
                    <c:v>3.5495871088286313</c:v>
                  </c:pt>
                  <c:pt idx="1">
                    <c:v>3.9186528878991629</c:v>
                  </c:pt>
                  <c:pt idx="3">
                    <c:v>25</c:v>
                  </c:pt>
                  <c:pt idx="4">
                    <c:v>4.5810209784640943</c:v>
                  </c:pt>
                  <c:pt idx="5">
                    <c:v>5.1502660498866817</c:v>
                  </c:pt>
                  <c:pt idx="6">
                    <c:v>5.5700435021088142</c:v>
                  </c:pt>
                  <c:pt idx="7">
                    <c:v>6.1325829564669334</c:v>
                  </c:pt>
                </c:numCache>
              </c:numRef>
            </c:minus>
          </c:errBars>
          <c:cat>
            <c:strRef>
              <c:f>test!$K$1:$R$1</c:f>
              <c:strCache>
                <c:ptCount val="8"/>
                <c:pt idx="0">
                  <c:v>Pretone 1; Platform : time</c:v>
                </c:pt>
                <c:pt idx="1">
                  <c:v>Tone 1; Platform : time</c:v>
                </c:pt>
                <c:pt idx="4">
                  <c:v>FIRST 10; Platform : time</c:v>
                </c:pt>
                <c:pt idx="5">
                  <c:v>SECOND 10; Platform : time</c:v>
                </c:pt>
                <c:pt idx="6">
                  <c:v>THIRD 10S; Platform : time</c:v>
                </c:pt>
                <c:pt idx="7">
                  <c:v>LAST 2S (SHOCK); Platform : time</c:v>
                </c:pt>
              </c:strCache>
            </c:strRef>
          </c:cat>
          <c:val>
            <c:numRef>
              <c:f>test!$K$85:$R$85</c:f>
              <c:numCache>
                <c:formatCode>0.0</c:formatCode>
                <c:ptCount val="8"/>
                <c:pt idx="0">
                  <c:v>27.195833333333329</c:v>
                </c:pt>
                <c:pt idx="1">
                  <c:v>76.333333333333329</c:v>
                </c:pt>
                <c:pt idx="3" formatCode="General">
                  <c:v>75</c:v>
                </c:pt>
                <c:pt idx="4">
                  <c:v>70.825000000000017</c:v>
                </c:pt>
                <c:pt idx="5">
                  <c:v>79.625</c:v>
                </c:pt>
                <c:pt idx="6">
                  <c:v>78.599999999999994</c:v>
                </c:pt>
                <c:pt idx="7">
                  <c:v>79.625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C3-4463-8178-A93C0A43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85867104"/>
        <c:axId val="-585864784"/>
      </c:barChart>
      <c:catAx>
        <c:axId val="-585867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585864784"/>
        <c:crosses val="autoZero"/>
        <c:auto val="1"/>
        <c:lblAlgn val="ctr"/>
        <c:lblOffset val="100"/>
        <c:noMultiLvlLbl val="0"/>
      </c:catAx>
      <c:valAx>
        <c:axId val="-585864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585867104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Presses/min-Test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 (n=38)</c:v>
          </c:tx>
          <c:invertIfNegative val="0"/>
          <c:errBars>
            <c:errBarType val="both"/>
            <c:errValType val="cust"/>
            <c:noEndCap val="0"/>
            <c:plus>
              <c:numRef>
                <c:f>test!$T$41:$Y$41</c:f>
                <c:numCache>
                  <c:formatCode>General</c:formatCode>
                  <c:ptCount val="6"/>
                  <c:pt idx="0">
                    <c:v>2.0164638295003368</c:v>
                  </c:pt>
                  <c:pt idx="1">
                    <c:v>1.7045359600081325</c:v>
                  </c:pt>
                  <c:pt idx="2">
                    <c:v>2.26606713669835</c:v>
                  </c:pt>
                  <c:pt idx="3">
                    <c:v>1.9661163587065869</c:v>
                  </c:pt>
                  <c:pt idx="4">
                    <c:v>1.7108490777662899</c:v>
                  </c:pt>
                  <c:pt idx="5">
                    <c:v>2.7957336024169335</c:v>
                  </c:pt>
                </c:numCache>
              </c:numRef>
            </c:plus>
            <c:minus>
              <c:numRef>
                <c:f>test!$T$41:$Y$41</c:f>
                <c:numCache>
                  <c:formatCode>General</c:formatCode>
                  <c:ptCount val="6"/>
                  <c:pt idx="0">
                    <c:v>2.0164638295003368</c:v>
                  </c:pt>
                  <c:pt idx="1">
                    <c:v>1.7045359600081325</c:v>
                  </c:pt>
                  <c:pt idx="2">
                    <c:v>2.26606713669835</c:v>
                  </c:pt>
                  <c:pt idx="3">
                    <c:v>1.9661163587065869</c:v>
                  </c:pt>
                  <c:pt idx="4">
                    <c:v>1.7108490777662899</c:v>
                  </c:pt>
                  <c:pt idx="5">
                    <c:v>2.7957336024169335</c:v>
                  </c:pt>
                </c:numCache>
              </c:numRef>
            </c:minus>
          </c:errBars>
          <c:cat>
            <c:strRef>
              <c:f>test!$T$1:$Y$1</c:f>
              <c:strCache>
                <c:ptCount val="6"/>
                <c:pt idx="0">
                  <c:v>Pretone 1; Presses/min</c:v>
                </c:pt>
                <c:pt idx="1">
                  <c:v>Tone 1; Presses/min</c:v>
                </c:pt>
                <c:pt idx="2">
                  <c:v>FIRST 10; Presses/min</c:v>
                </c:pt>
                <c:pt idx="3">
                  <c:v>SECOND 10; Presses/min</c:v>
                </c:pt>
                <c:pt idx="4">
                  <c:v>THIRD 10S; Presses/min</c:v>
                </c:pt>
                <c:pt idx="5">
                  <c:v>LAST 2S (SHOCK); Presses/min</c:v>
                </c:pt>
              </c:strCache>
            </c:strRef>
          </c:cat>
          <c:val>
            <c:numRef>
              <c:f>test!$T$40:$Y$40</c:f>
              <c:numCache>
                <c:formatCode>0.0</c:formatCode>
                <c:ptCount val="6"/>
                <c:pt idx="0">
                  <c:v>21.973684210526315</c:v>
                </c:pt>
                <c:pt idx="1">
                  <c:v>7.1578947368421053</c:v>
                </c:pt>
                <c:pt idx="2">
                  <c:v>8.0526315789473681</c:v>
                </c:pt>
                <c:pt idx="3">
                  <c:v>6.1578947368421053</c:v>
                </c:pt>
                <c:pt idx="4">
                  <c:v>7.2631578947368425</c:v>
                </c:pt>
                <c:pt idx="5">
                  <c:v>9.473684210526315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6-483F-B886-933E58142A39}"/>
            </c:ext>
          </c:extLst>
        </c:ser>
        <c:ser>
          <c:idx val="1"/>
          <c:order val="1"/>
          <c:tx>
            <c:v>20d (n=40)</c:v>
          </c:tx>
          <c:invertIfNegative val="0"/>
          <c:errBars>
            <c:errBarType val="both"/>
            <c:errValType val="cust"/>
            <c:noEndCap val="0"/>
            <c:plus>
              <c:numRef>
                <c:f>test!$T$86:$Y$86</c:f>
                <c:numCache>
                  <c:formatCode>General</c:formatCode>
                  <c:ptCount val="6"/>
                  <c:pt idx="0">
                    <c:v>1.5118972628235468</c:v>
                  </c:pt>
                  <c:pt idx="1">
                    <c:v>0.59030630901383596</c:v>
                  </c:pt>
                  <c:pt idx="2">
                    <c:v>0.55815630565143803</c:v>
                  </c:pt>
                  <c:pt idx="3">
                    <c:v>0.85395009762325647</c:v>
                  </c:pt>
                  <c:pt idx="4">
                    <c:v>1.0258204971181324</c:v>
                  </c:pt>
                  <c:pt idx="5">
                    <c:v>1.4411533842457842</c:v>
                  </c:pt>
                </c:numCache>
              </c:numRef>
            </c:plus>
            <c:minus>
              <c:numRef>
                <c:f>test!$T$86:$Y$86</c:f>
                <c:numCache>
                  <c:formatCode>General</c:formatCode>
                  <c:ptCount val="6"/>
                  <c:pt idx="0">
                    <c:v>1.5118972628235468</c:v>
                  </c:pt>
                  <c:pt idx="1">
                    <c:v>0.59030630901383596</c:v>
                  </c:pt>
                  <c:pt idx="2">
                    <c:v>0.55815630565143803</c:v>
                  </c:pt>
                  <c:pt idx="3">
                    <c:v>0.85395009762325647</c:v>
                  </c:pt>
                  <c:pt idx="4">
                    <c:v>1.0258204971181324</c:v>
                  </c:pt>
                  <c:pt idx="5">
                    <c:v>1.4411533842457842</c:v>
                  </c:pt>
                </c:numCache>
              </c:numRef>
            </c:minus>
          </c:errBars>
          <c:cat>
            <c:strRef>
              <c:f>test!$T$1:$Y$1</c:f>
              <c:strCache>
                <c:ptCount val="6"/>
                <c:pt idx="0">
                  <c:v>Pretone 1; Presses/min</c:v>
                </c:pt>
                <c:pt idx="1">
                  <c:v>Tone 1; Presses/min</c:v>
                </c:pt>
                <c:pt idx="2">
                  <c:v>FIRST 10; Presses/min</c:v>
                </c:pt>
                <c:pt idx="3">
                  <c:v>SECOND 10; Presses/min</c:v>
                </c:pt>
                <c:pt idx="4">
                  <c:v>THIRD 10S; Presses/min</c:v>
                </c:pt>
                <c:pt idx="5">
                  <c:v>LAST 2S (SHOCK); Presses/min</c:v>
                </c:pt>
              </c:strCache>
            </c:strRef>
          </c:cat>
          <c:val>
            <c:numRef>
              <c:f>test!$T$85:$Y$85</c:f>
              <c:numCache>
                <c:formatCode>0.0</c:formatCode>
                <c:ptCount val="6"/>
                <c:pt idx="0">
                  <c:v>14.45</c:v>
                </c:pt>
                <c:pt idx="1">
                  <c:v>2.1</c:v>
                </c:pt>
                <c:pt idx="2">
                  <c:v>1.5</c:v>
                </c:pt>
                <c:pt idx="3">
                  <c:v>2.4</c:v>
                </c:pt>
                <c:pt idx="4">
                  <c:v>2.4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6-483F-B886-933E58142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06574432"/>
        <c:axId val="-604804256"/>
      </c:barChart>
      <c:catAx>
        <c:axId val="-606574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604804256"/>
        <c:crosses val="autoZero"/>
        <c:auto val="1"/>
        <c:lblAlgn val="ctr"/>
        <c:lblOffset val="100"/>
        <c:noMultiLvlLbl val="0"/>
      </c:catAx>
      <c:valAx>
        <c:axId val="-6048042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6065744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invertIfNegative val="0"/>
          <c:errBars>
            <c:errBarType val="both"/>
            <c:errValType val="cust"/>
            <c:noEndCap val="0"/>
            <c:plus>
              <c:numRef>
                <c:f>test!$AB$41</c:f>
                <c:numCache>
                  <c:formatCode>General</c:formatCode>
                  <c:ptCount val="1"/>
                  <c:pt idx="0">
                    <c:v>7.9333641500929799</c:v>
                  </c:pt>
                </c:numCache>
              </c:numRef>
            </c:plus>
            <c:minus>
              <c:numRef>
                <c:f>test!$AB$41</c:f>
                <c:numCache>
                  <c:formatCode>General</c:formatCode>
                  <c:ptCount val="1"/>
                  <c:pt idx="0">
                    <c:v>7.9333641500929799</c:v>
                  </c:pt>
                </c:numCache>
              </c:numRef>
            </c:minus>
          </c:errBars>
          <c:cat>
            <c:strRef>
              <c:f>test!$AB$1</c:f>
              <c:strCache>
                <c:ptCount val="1"/>
                <c:pt idx="0">
                  <c:v> Tone 1; Suppression</c:v>
                </c:pt>
              </c:strCache>
            </c:strRef>
          </c:cat>
          <c:val>
            <c:numRef>
              <c:f>test!$AB$40</c:f>
              <c:numCache>
                <c:formatCode>0.0</c:formatCode>
                <c:ptCount val="1"/>
                <c:pt idx="0">
                  <c:v>59.771504319267422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9-4F5A-A12B-69FD5E0C58A9}"/>
            </c:ext>
          </c:extLst>
        </c:ser>
        <c:ser>
          <c:idx val="1"/>
          <c:order val="1"/>
          <c:tx>
            <c:v>20d</c:v>
          </c:tx>
          <c:invertIfNegative val="0"/>
          <c:errBars>
            <c:errBarType val="both"/>
            <c:errValType val="cust"/>
            <c:noEndCap val="0"/>
            <c:plus>
              <c:numRef>
                <c:f>test!$AB$86</c:f>
                <c:numCache>
                  <c:formatCode>General</c:formatCode>
                  <c:ptCount val="1"/>
                  <c:pt idx="0">
                    <c:v>5.2625537574508661</c:v>
                  </c:pt>
                </c:numCache>
              </c:numRef>
            </c:plus>
            <c:minus>
              <c:numRef>
                <c:f>test!$AB$86</c:f>
                <c:numCache>
                  <c:formatCode>General</c:formatCode>
                  <c:ptCount val="1"/>
                  <c:pt idx="0">
                    <c:v>5.2625537574508661</c:v>
                  </c:pt>
                </c:numCache>
              </c:numRef>
            </c:minus>
          </c:errBars>
          <c:cat>
            <c:strRef>
              <c:f>test!$AB$1</c:f>
              <c:strCache>
                <c:ptCount val="1"/>
                <c:pt idx="0">
                  <c:v> Tone 1; Suppression</c:v>
                </c:pt>
              </c:strCache>
            </c:strRef>
          </c:cat>
          <c:val>
            <c:numRef>
              <c:f>test!$AB$85</c:f>
              <c:numCache>
                <c:formatCode>0.0</c:formatCode>
                <c:ptCount val="1"/>
                <c:pt idx="0">
                  <c:v>79.376025865931979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9-4F5A-A12B-69FD5E0C5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06167920"/>
        <c:axId val="-606165872"/>
      </c:barChart>
      <c:catAx>
        <c:axId val="-606167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606165872"/>
        <c:crosses val="autoZero"/>
        <c:auto val="1"/>
        <c:lblAlgn val="ctr"/>
        <c:lblOffset val="100"/>
        <c:noMultiLvlLbl val="0"/>
      </c:catAx>
      <c:valAx>
        <c:axId val="-6061658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Suppression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6061679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Test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ln>
              <a:solidFill>
                <a:schemeClr val="tx1"/>
              </a:solidFill>
            </a:ln>
          </c:spPr>
          <c:invertIfNegative val="0"/>
          <c:cat>
            <c:numRef>
              <c:f>test!$AP$2:$AP$11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test!$AQ$2:$AQ$11</c:f>
              <c:numCache>
                <c:formatCode>General</c:formatCode>
                <c:ptCount val="10"/>
                <c:pt idx="0">
                  <c:v>8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6-4E58-9463-43DF2E9A8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606155520"/>
        <c:axId val="-606150544"/>
      </c:barChart>
      <c:catAx>
        <c:axId val="-60615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6150544"/>
        <c:crosses val="autoZero"/>
        <c:auto val="1"/>
        <c:lblAlgn val="ctr"/>
        <c:lblOffset val="100"/>
        <c:noMultiLvlLbl val="0"/>
      </c:catAx>
      <c:valAx>
        <c:axId val="-606150544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6155520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Test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20d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test!$AP$2:$AP$11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test!$AR$2:$AR$11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4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7-465B-9DF7-B1EADBBB8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13346800"/>
        <c:axId val="-97105664"/>
      </c:barChart>
      <c:catAx>
        <c:axId val="-11334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97105664"/>
        <c:crosses val="autoZero"/>
        <c:auto val="1"/>
        <c:lblAlgn val="ctr"/>
        <c:lblOffset val="100"/>
        <c:noMultiLvlLbl val="0"/>
      </c:catAx>
      <c:valAx>
        <c:axId val="-97105664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13346800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0" i="0" u="none" strike="noStrike" baseline="0">
                <a:effectLst/>
              </a:rPr>
              <a:t>% Time on platform as % of Cond last day first tone</a:t>
            </a:r>
            <a:r>
              <a:rPr lang="en-US" sz="1600" b="1" i="0" u="none" strike="noStrike" baseline="0"/>
              <a:t> </a:t>
            </a:r>
            <a:endParaRPr lang="en-US" sz="16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815870649544801"/>
          <c:y val="0.29999797479018803"/>
          <c:w val="0.56298173442077204"/>
          <c:h val="0.47368766404199503"/>
        </c:manualLayout>
      </c:layout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ln>
              <a:solidFill>
                <a:schemeClr val="tx1"/>
              </a:solidFill>
            </a:ln>
          </c:spPr>
          <c:invertIfNegative val="0"/>
          <c:cat>
            <c:numRef>
              <c:f>test!$AW$2:$AW$14</c:f>
              <c:numCache>
                <c:formatCode>General</c:formatCode>
                <c:ptCount val="13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</c:numCache>
            </c:numRef>
          </c:cat>
          <c:val>
            <c:numRef>
              <c:f>test!$AX$2:$AX$14</c:f>
              <c:numCache>
                <c:formatCode>General</c:formatCode>
                <c:ptCount val="13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1-4F5E-BBD8-BAF8BE1AE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0208208"/>
        <c:axId val="-240620064"/>
      </c:barChart>
      <c:catAx>
        <c:axId val="-58020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% Avoidance (</a:t>
                </a:r>
                <a:r>
                  <a:rPr lang="en-US" sz="1000" b="0" i="0" baseline="0">
                    <a:effectLst/>
                  </a:rPr>
                  <a:t>% Time on platform as % of Cond last day first tone)</a:t>
                </a:r>
                <a:r>
                  <a:rPr lang="en-US" sz="1000" b="1" i="0" baseline="0">
                    <a:effectLst/>
                  </a:rPr>
                  <a:t> 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0.16815870649544801"/>
              <c:y val="0.86111111111111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40620064"/>
        <c:crosses val="autoZero"/>
        <c:auto val="1"/>
        <c:lblAlgn val="ctr"/>
        <c:lblOffset val="100"/>
        <c:noMultiLvlLbl val="0"/>
      </c:catAx>
      <c:valAx>
        <c:axId val="-240620064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580208208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0" i="0" baseline="0">
                <a:effectLst/>
              </a:rPr>
              <a:t>% Time on platform as % of Cond last day first tone</a:t>
            </a:r>
            <a:r>
              <a:rPr lang="en-US" sz="1600" b="1" i="0" baseline="0">
                <a:effectLst/>
              </a:rPr>
              <a:t> </a:t>
            </a:r>
            <a:endParaRPr lang="en-US" sz="16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815860752424799"/>
          <c:y val="0.32057416267942601"/>
          <c:w val="0.54573335105476495"/>
          <c:h val="0.47368766404199503"/>
        </c:manualLayout>
      </c:layout>
      <c:barChart>
        <c:barDir val="col"/>
        <c:grouping val="clustered"/>
        <c:varyColors val="0"/>
        <c:ser>
          <c:idx val="0"/>
          <c:order val="0"/>
          <c:tx>
            <c:v>20d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test!$AW$2:$AW$14</c:f>
              <c:numCache>
                <c:formatCode>General</c:formatCode>
                <c:ptCount val="13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</c:numCache>
            </c:numRef>
          </c:cat>
          <c:val>
            <c:numRef>
              <c:f>test!$AY$2:$AY$14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5</c:v>
                </c:pt>
                <c:pt idx="9">
                  <c:v>11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7-4DE4-B02C-2B1AEE49E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604813152"/>
        <c:axId val="-604809760"/>
      </c:barChart>
      <c:catAx>
        <c:axId val="-60481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4809760"/>
        <c:crosses val="autoZero"/>
        <c:auto val="1"/>
        <c:lblAlgn val="ctr"/>
        <c:lblOffset val="100"/>
        <c:noMultiLvlLbl val="0"/>
      </c:catAx>
      <c:valAx>
        <c:axId val="-604809760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4813152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% Time on platform as % of Cond last day averaged</a:t>
            </a:r>
            <a:endParaRPr lang="en-US" sz="16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 (n=26)</c:v>
          </c:tx>
          <c:spPr>
            <a:ln>
              <a:solidFill>
                <a:schemeClr val="tx1"/>
              </a:solidFill>
            </a:ln>
          </c:spPr>
          <c:invertIfNegative val="0"/>
          <c:cat>
            <c:numRef>
              <c:f>test!$AW$2:$AW$14</c:f>
              <c:numCache>
                <c:formatCode>General</c:formatCode>
                <c:ptCount val="13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</c:numCache>
            </c:numRef>
          </c:cat>
          <c:val>
            <c:numRef>
              <c:f>test!$BC$2:$BC$14</c:f>
              <c:numCache>
                <c:formatCode>General</c:formatCode>
                <c:ptCount val="1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B-49D5-80DC-548F137E8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605216"/>
        <c:axId val="-143601824"/>
      </c:barChart>
      <c:catAx>
        <c:axId val="-14360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43601824"/>
        <c:crosses val="autoZero"/>
        <c:auto val="1"/>
        <c:lblAlgn val="ctr"/>
        <c:lblOffset val="100"/>
        <c:noMultiLvlLbl val="0"/>
      </c:catAx>
      <c:valAx>
        <c:axId val="-143601824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43605216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% Time on platform as % of Cond last day averaged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20d (n=34)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test!$AW$2:$AW$14</c:f>
              <c:numCache>
                <c:formatCode>General</c:formatCode>
                <c:ptCount val="13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</c:numCache>
            </c:numRef>
          </c:cat>
          <c:val>
            <c:numRef>
              <c:f>test!$BD$2:$BD$14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9</c:v>
                </c:pt>
                <c:pt idx="10">
                  <c:v>10</c:v>
                </c:pt>
                <c:pt idx="11">
                  <c:v>0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8-449E-A77D-1365FC069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545264"/>
        <c:axId val="-143541872"/>
      </c:barChart>
      <c:catAx>
        <c:axId val="-14354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43541872"/>
        <c:crosses val="autoZero"/>
        <c:auto val="1"/>
        <c:lblAlgn val="ctr"/>
        <c:lblOffset val="100"/>
        <c:noMultiLvlLbl val="0"/>
      </c:catAx>
      <c:valAx>
        <c:axId val="-143541872"/>
        <c:scaling>
          <c:orientation val="minMax"/>
          <c:max val="1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rats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43545264"/>
        <c:crosses val="autoZero"/>
        <c:crossBetween val="between"/>
        <c:majorUnit val="4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invertIfNegative val="0"/>
          <c:errBars>
            <c:errBarType val="both"/>
            <c:errValType val="cust"/>
            <c:noEndCap val="0"/>
            <c:pl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plus>
            <c:min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minus>
          </c:errBars>
          <c:cat>
            <c:strRef>
              <c:f>test!$E$1:$I$1</c:f>
              <c:strCache>
                <c:ptCount val="5"/>
                <c:pt idx="0">
                  <c:v>Tone 1; Time freezing</c:v>
                </c:pt>
                <c:pt idx="1">
                  <c:v>FIRST 10; Time freezing</c:v>
                </c:pt>
                <c:pt idx="2">
                  <c:v>SECOND 10; Time freezing</c:v>
                </c:pt>
                <c:pt idx="3">
                  <c:v>THIRD 10S; Time freezing</c:v>
                </c:pt>
                <c:pt idx="4">
                  <c:v>LAST 2S (SHOCK); Time freezing</c:v>
                </c:pt>
              </c:strCache>
            </c:strRef>
          </c:cat>
          <c:val>
            <c:numRef>
              <c:f>test!$E$40</c:f>
              <c:numCache>
                <c:formatCode>0.0</c:formatCode>
                <c:ptCount val="1"/>
                <c:pt idx="0">
                  <c:v>26.596491228070175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6-4032-B694-CF73738E3275}"/>
            </c:ext>
          </c:extLst>
        </c:ser>
        <c:ser>
          <c:idx val="1"/>
          <c:order val="1"/>
          <c:tx>
            <c:v>20d</c:v>
          </c:tx>
          <c:invertIfNegative val="0"/>
          <c:errBars>
            <c:errBarType val="both"/>
            <c:errValType val="cust"/>
            <c:noEndCap val="0"/>
            <c:pl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plus>
            <c:min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minus>
          </c:errBars>
          <c:cat>
            <c:strRef>
              <c:f>test!$E$1:$I$1</c:f>
              <c:strCache>
                <c:ptCount val="5"/>
                <c:pt idx="0">
                  <c:v>Tone 1; Time freezing</c:v>
                </c:pt>
                <c:pt idx="1">
                  <c:v>FIRST 10; Time freezing</c:v>
                </c:pt>
                <c:pt idx="2">
                  <c:v>SECOND 10; Time freezing</c:v>
                </c:pt>
                <c:pt idx="3">
                  <c:v>THIRD 10S; Time freezing</c:v>
                </c:pt>
                <c:pt idx="4">
                  <c:v>LAST 2S (SHOCK); Time freezing</c:v>
                </c:pt>
              </c:strCache>
            </c:strRef>
          </c:cat>
          <c:val>
            <c:numRef>
              <c:f>test!$E$85</c:f>
              <c:numCache>
                <c:formatCode>0.0</c:formatCode>
                <c:ptCount val="1"/>
                <c:pt idx="0">
                  <c:v>25.575000000000003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6-4032-B694-CF73738E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3442400"/>
        <c:axId val="-143440080"/>
      </c:barChart>
      <c:catAx>
        <c:axId val="-143442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3440080"/>
        <c:crosses val="autoZero"/>
        <c:auto val="1"/>
        <c:lblAlgn val="ctr"/>
        <c:lblOffset val="100"/>
        <c:noMultiLvlLbl val="0"/>
      </c:catAx>
      <c:valAx>
        <c:axId val="-143440080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143442400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20d</c:v>
          </c:tx>
          <c:spPr>
            <a:solidFill>
              <a:schemeClr val="accent2"/>
            </a:solidFill>
            <a:ln>
              <a:noFill/>
            </a:ln>
          </c:spPr>
          <c:invertIfNegative val="0"/>
          <c:cat>
            <c:numRef>
              <c:f>test!$BM$33:$BM$58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cat>
          <c:val>
            <c:numRef>
              <c:f>test!$BN$33:$BN$58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9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4-4D7B-BD40-478E3BBF4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399296"/>
        <c:axId val="-143396976"/>
      </c:barChart>
      <c:catAx>
        <c:axId val="-14339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43396976"/>
        <c:crosses val="autoZero"/>
        <c:auto val="1"/>
        <c:lblAlgn val="ctr"/>
        <c:lblOffset val="100"/>
        <c:noMultiLvlLbl val="0"/>
      </c:catAx>
      <c:valAx>
        <c:axId val="-143396976"/>
        <c:scaling>
          <c:orientation val="minMax"/>
          <c:max val="12"/>
        </c:scaling>
        <c:delete val="0"/>
        <c:axPos val="l"/>
        <c:numFmt formatCode="General" sourceLinked="1"/>
        <c:majorTickMark val="out"/>
        <c:minorTickMark val="none"/>
        <c:tickLblPos val="nextTo"/>
        <c:crossAx val="-143399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20d n=34</c:v>
          </c:tx>
          <c:spPr>
            <a:solidFill>
              <a:schemeClr val="accent2"/>
            </a:solidFill>
            <a:ln>
              <a:noFill/>
            </a:ln>
          </c:spPr>
          <c:invertIfNegative val="0"/>
          <c:cat>
            <c:numRef>
              <c:f>test!$BM$33:$BM$53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test!$BO$33:$BO$53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D-4D37-90ED-CEC123B63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5845088"/>
        <c:axId val="-585842768"/>
      </c:barChart>
      <c:catAx>
        <c:axId val="-5858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585842768"/>
        <c:crosses val="autoZero"/>
        <c:auto val="1"/>
        <c:lblAlgn val="ctr"/>
        <c:lblOffset val="100"/>
        <c:noMultiLvlLbl val="0"/>
      </c:catAx>
      <c:valAx>
        <c:axId val="-585842768"/>
        <c:scaling>
          <c:orientation val="minMax"/>
          <c:max val="12"/>
        </c:scaling>
        <c:delete val="0"/>
        <c:axPos val="l"/>
        <c:numFmt formatCode="General" sourceLinked="1"/>
        <c:majorTickMark val="out"/>
        <c:minorTickMark val="none"/>
        <c:tickLblPos val="nextTo"/>
        <c:crossAx val="-585845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numRef>
              <c:f>test!$BM$2:$BM$27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cat>
          <c:val>
            <c:numRef>
              <c:f>test!$BN$2:$BN$27</c:f>
              <c:numCache>
                <c:formatCode>General</c:formatCode>
                <c:ptCount val="2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1-4019-A1CA-B06FF81F4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85820256"/>
        <c:axId val="-585817936"/>
      </c:barChart>
      <c:catAx>
        <c:axId val="-58582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585817936"/>
        <c:crosses val="autoZero"/>
        <c:auto val="1"/>
        <c:lblAlgn val="ctr"/>
        <c:lblOffset val="100"/>
        <c:noMultiLvlLbl val="0"/>
      </c:catAx>
      <c:valAx>
        <c:axId val="-585817936"/>
        <c:scaling>
          <c:orientation val="minMax"/>
          <c:max val="12"/>
        </c:scaling>
        <c:delete val="0"/>
        <c:axPos val="l"/>
        <c:numFmt formatCode="General" sourceLinked="1"/>
        <c:majorTickMark val="out"/>
        <c:minorTickMark val="none"/>
        <c:tickLblPos val="nextTo"/>
        <c:crossAx val="-585820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numRef>
              <c:f>test!$BM$2:$BM$22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test!$BO$2:$BO$22</c:f>
              <c:numCache>
                <c:formatCode>General</c:formatCode>
                <c:ptCount val="21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0-441C-951A-4692C93ED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334752"/>
        <c:axId val="-143332704"/>
      </c:barChart>
      <c:catAx>
        <c:axId val="-14333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43332704"/>
        <c:crosses val="autoZero"/>
        <c:auto val="1"/>
        <c:lblAlgn val="ctr"/>
        <c:lblOffset val="100"/>
        <c:noMultiLvlLbl val="0"/>
      </c:catAx>
      <c:valAx>
        <c:axId val="-143332704"/>
        <c:scaling>
          <c:orientation val="minMax"/>
          <c:max val="12"/>
        </c:scaling>
        <c:delete val="0"/>
        <c:axPos val="l"/>
        <c:numFmt formatCode="General" sourceLinked="1"/>
        <c:majorTickMark val="out"/>
        <c:minorTickMark val="none"/>
        <c:tickLblPos val="nextTo"/>
        <c:crossAx val="-143334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All rats n=60</c:v>
          </c:tx>
          <c:spPr>
            <a:solidFill>
              <a:schemeClr val="accent4"/>
            </a:solidFill>
          </c:spPr>
          <c:invertIfNegative val="0"/>
          <c:cat>
            <c:numRef>
              <c:f>test!$CB$2:$CB$22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test!$CC$2:$CC$22</c:f>
              <c:numCache>
                <c:formatCode>General</c:formatCode>
                <c:ptCount val="21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7</c:v>
                </c:pt>
                <c:pt idx="17">
                  <c:v>3</c:v>
                </c:pt>
                <c:pt idx="18">
                  <c:v>2</c:v>
                </c:pt>
                <c:pt idx="19">
                  <c:v>7</c:v>
                </c:pt>
                <c:pt idx="2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2-4472-A083-5034AAD4E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223936"/>
        <c:axId val="-143221616"/>
      </c:barChart>
      <c:catAx>
        <c:axId val="-14322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43221616"/>
        <c:crosses val="autoZero"/>
        <c:auto val="1"/>
        <c:lblAlgn val="ctr"/>
        <c:lblOffset val="100"/>
        <c:noMultiLvlLbl val="0"/>
      </c:catAx>
      <c:valAx>
        <c:axId val="-14322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3223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All rats</c:v>
          </c:tx>
          <c:spPr>
            <a:solidFill>
              <a:schemeClr val="accent4"/>
            </a:solidFill>
          </c:spPr>
          <c:invertIfNegative val="0"/>
          <c:cat>
            <c:numRef>
              <c:f>test!$CB$2:$CB$27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cat>
          <c:val>
            <c:numRef>
              <c:f>test!$CD$2:$CD$27</c:f>
              <c:numCache>
                <c:formatCode>General</c:formatCode>
                <c:ptCount val="2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10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7-44E2-988A-6017F6FD6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43183264"/>
        <c:axId val="-143180944"/>
      </c:barChart>
      <c:catAx>
        <c:axId val="-14318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43180944"/>
        <c:crosses val="autoZero"/>
        <c:auto val="1"/>
        <c:lblAlgn val="ctr"/>
        <c:lblOffset val="100"/>
        <c:noMultiLvlLbl val="0"/>
      </c:catAx>
      <c:valAx>
        <c:axId val="-143180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143183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Avoidance-Test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invertIfNegative val="0"/>
          <c:errBars>
            <c:errBarType val="both"/>
            <c:errValType val="cust"/>
            <c:noEndCap val="0"/>
            <c:plus>
              <c:numRef>
                <c:f>test!$K$41:$R$41</c:f>
                <c:numCache>
                  <c:formatCode>General</c:formatCode>
                  <c:ptCount val="8"/>
                  <c:pt idx="0">
                    <c:v>2.0502686721363457</c:v>
                  </c:pt>
                  <c:pt idx="1">
                    <c:v>5.7957186098550482</c:v>
                  </c:pt>
                  <c:pt idx="2">
                    <c:v>5.7957186098550491</c:v>
                  </c:pt>
                  <c:pt idx="3">
                    <c:v>63.157894736842103</c:v>
                  </c:pt>
                  <c:pt idx="4">
                    <c:v>6.1969270907419789</c:v>
                  </c:pt>
                  <c:pt idx="5">
                    <c:v>6.7218073810040497</c:v>
                  </c:pt>
                  <c:pt idx="6">
                    <c:v>6.8514175057966114</c:v>
                  </c:pt>
                  <c:pt idx="7">
                    <c:v>7.9676575396513032</c:v>
                  </c:pt>
                </c:numCache>
              </c:numRef>
            </c:plus>
            <c:minus>
              <c:numRef>
                <c:f>test!$K$41:$R$41</c:f>
                <c:numCache>
                  <c:formatCode>General</c:formatCode>
                  <c:ptCount val="8"/>
                  <c:pt idx="0">
                    <c:v>2.0502686721363457</c:v>
                  </c:pt>
                  <c:pt idx="1">
                    <c:v>5.7957186098550482</c:v>
                  </c:pt>
                  <c:pt idx="2">
                    <c:v>5.7957186098550491</c:v>
                  </c:pt>
                  <c:pt idx="3">
                    <c:v>63.157894736842103</c:v>
                  </c:pt>
                  <c:pt idx="4">
                    <c:v>6.1969270907419789</c:v>
                  </c:pt>
                  <c:pt idx="5">
                    <c:v>6.7218073810040497</c:v>
                  </c:pt>
                  <c:pt idx="6">
                    <c:v>6.8514175057966114</c:v>
                  </c:pt>
                  <c:pt idx="7">
                    <c:v>7.9676575396513032</c:v>
                  </c:pt>
                </c:numCache>
              </c:numRef>
            </c:minus>
          </c:errBars>
          <c:cat>
            <c:strRef>
              <c:f>test!$K$1:$R$1</c:f>
              <c:strCache>
                <c:ptCount val="8"/>
                <c:pt idx="0">
                  <c:v>Pretone 1; Platform : time</c:v>
                </c:pt>
                <c:pt idx="1">
                  <c:v>Tone 1; Platform : time</c:v>
                </c:pt>
                <c:pt idx="4">
                  <c:v>FIRST 10; Platform : time</c:v>
                </c:pt>
                <c:pt idx="5">
                  <c:v>SECOND 10; Platform : time</c:v>
                </c:pt>
                <c:pt idx="6">
                  <c:v>THIRD 10S; Platform : time</c:v>
                </c:pt>
                <c:pt idx="7">
                  <c:v>LAST 2S (SHOCK); Platform : time</c:v>
                </c:pt>
              </c:strCache>
            </c:strRef>
          </c:cat>
          <c:val>
            <c:numRef>
              <c:f>test!$K$40:$L$40</c:f>
              <c:numCache>
                <c:formatCode>0.0</c:formatCode>
                <c:ptCount val="2"/>
                <c:pt idx="0">
                  <c:v>13.750000000000002</c:v>
                </c:pt>
                <c:pt idx="1">
                  <c:v>48.377192982456144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3-4463-8178-A93C0A43ABDF}"/>
            </c:ext>
          </c:extLst>
        </c:ser>
        <c:ser>
          <c:idx val="1"/>
          <c:order val="1"/>
          <c:tx>
            <c:v>20d</c:v>
          </c:tx>
          <c:invertIfNegative val="0"/>
          <c:errBars>
            <c:errBarType val="both"/>
            <c:errValType val="cust"/>
            <c:noEndCap val="0"/>
            <c:plus>
              <c:numRef>
                <c:f>test!$K$86:$R$86</c:f>
                <c:numCache>
                  <c:formatCode>General</c:formatCode>
                  <c:ptCount val="8"/>
                  <c:pt idx="0">
                    <c:v>3.5495871088286313</c:v>
                  </c:pt>
                  <c:pt idx="1">
                    <c:v>3.9186528878991629</c:v>
                  </c:pt>
                  <c:pt idx="3">
                    <c:v>25</c:v>
                  </c:pt>
                  <c:pt idx="4">
                    <c:v>4.5810209784640943</c:v>
                  </c:pt>
                  <c:pt idx="5">
                    <c:v>5.1502660498866817</c:v>
                  </c:pt>
                  <c:pt idx="6">
                    <c:v>5.5700435021088142</c:v>
                  </c:pt>
                  <c:pt idx="7">
                    <c:v>6.1325829564669334</c:v>
                  </c:pt>
                </c:numCache>
              </c:numRef>
            </c:plus>
            <c:minus>
              <c:numRef>
                <c:f>test!$K$86:$R$86</c:f>
                <c:numCache>
                  <c:formatCode>General</c:formatCode>
                  <c:ptCount val="8"/>
                  <c:pt idx="0">
                    <c:v>3.5495871088286313</c:v>
                  </c:pt>
                  <c:pt idx="1">
                    <c:v>3.9186528878991629</c:v>
                  </c:pt>
                  <c:pt idx="3">
                    <c:v>25</c:v>
                  </c:pt>
                  <c:pt idx="4">
                    <c:v>4.5810209784640943</c:v>
                  </c:pt>
                  <c:pt idx="5">
                    <c:v>5.1502660498866817</c:v>
                  </c:pt>
                  <c:pt idx="6">
                    <c:v>5.5700435021088142</c:v>
                  </c:pt>
                  <c:pt idx="7">
                    <c:v>6.1325829564669334</c:v>
                  </c:pt>
                </c:numCache>
              </c:numRef>
            </c:minus>
          </c:errBars>
          <c:cat>
            <c:strRef>
              <c:f>test!$K$1:$R$1</c:f>
              <c:strCache>
                <c:ptCount val="8"/>
                <c:pt idx="0">
                  <c:v>Pretone 1; Platform : time</c:v>
                </c:pt>
                <c:pt idx="1">
                  <c:v>Tone 1; Platform : time</c:v>
                </c:pt>
                <c:pt idx="4">
                  <c:v>FIRST 10; Platform : time</c:v>
                </c:pt>
                <c:pt idx="5">
                  <c:v>SECOND 10; Platform : time</c:v>
                </c:pt>
                <c:pt idx="6">
                  <c:v>THIRD 10S; Platform : time</c:v>
                </c:pt>
                <c:pt idx="7">
                  <c:v>LAST 2S (SHOCK); Platform : time</c:v>
                </c:pt>
              </c:strCache>
            </c:strRef>
          </c:cat>
          <c:val>
            <c:numRef>
              <c:f>test!$K$85:$L$85</c:f>
              <c:numCache>
                <c:formatCode>0.0</c:formatCode>
                <c:ptCount val="2"/>
                <c:pt idx="0">
                  <c:v>27.195833333333329</c:v>
                </c:pt>
                <c:pt idx="1">
                  <c:v>76.333333333333329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C3-4463-8178-A93C0A43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2965808"/>
        <c:axId val="-142963488"/>
      </c:barChart>
      <c:catAx>
        <c:axId val="-142965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2963488"/>
        <c:crosses val="autoZero"/>
        <c:auto val="1"/>
        <c:lblAlgn val="ctr"/>
        <c:lblOffset val="100"/>
        <c:noMultiLvlLbl val="0"/>
      </c:catAx>
      <c:valAx>
        <c:axId val="-1429634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142965808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Presses/min-Test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test!$T$41:$Y$41</c:f>
                <c:numCache>
                  <c:formatCode>General</c:formatCode>
                  <c:ptCount val="6"/>
                  <c:pt idx="0">
                    <c:v>2.0164638295003368</c:v>
                  </c:pt>
                  <c:pt idx="1">
                    <c:v>1.7045359600081325</c:v>
                  </c:pt>
                  <c:pt idx="2">
                    <c:v>2.26606713669835</c:v>
                  </c:pt>
                  <c:pt idx="3">
                    <c:v>1.9661163587065869</c:v>
                  </c:pt>
                  <c:pt idx="4">
                    <c:v>1.7108490777662899</c:v>
                  </c:pt>
                  <c:pt idx="5">
                    <c:v>2.7957336024169335</c:v>
                  </c:pt>
                </c:numCache>
              </c:numRef>
            </c:plus>
            <c:minus>
              <c:numRef>
                <c:f>test!$T$41:$Y$41</c:f>
                <c:numCache>
                  <c:formatCode>General</c:formatCode>
                  <c:ptCount val="6"/>
                  <c:pt idx="0">
                    <c:v>2.0164638295003368</c:v>
                  </c:pt>
                  <c:pt idx="1">
                    <c:v>1.7045359600081325</c:v>
                  </c:pt>
                  <c:pt idx="2">
                    <c:v>2.26606713669835</c:v>
                  </c:pt>
                  <c:pt idx="3">
                    <c:v>1.9661163587065869</c:v>
                  </c:pt>
                  <c:pt idx="4">
                    <c:v>1.7108490777662899</c:v>
                  </c:pt>
                  <c:pt idx="5">
                    <c:v>2.7957336024169335</c:v>
                  </c:pt>
                </c:numCache>
              </c:numRef>
            </c:minus>
          </c:errBars>
          <c:cat>
            <c:strRef>
              <c:f>test!$T$1:$Y$1</c:f>
              <c:strCache>
                <c:ptCount val="6"/>
                <c:pt idx="0">
                  <c:v>Pretone 1; Presses/min</c:v>
                </c:pt>
                <c:pt idx="1">
                  <c:v>Tone 1; Presses/min</c:v>
                </c:pt>
                <c:pt idx="2">
                  <c:v>FIRST 10; Presses/min</c:v>
                </c:pt>
                <c:pt idx="3">
                  <c:v>SECOND 10; Presses/min</c:v>
                </c:pt>
                <c:pt idx="4">
                  <c:v>THIRD 10S; Presses/min</c:v>
                </c:pt>
                <c:pt idx="5">
                  <c:v>LAST 2S (SHOCK); Presses/min</c:v>
                </c:pt>
              </c:strCache>
            </c:strRef>
          </c:cat>
          <c:val>
            <c:numRef>
              <c:f>test!$T$40:$U$40</c:f>
              <c:numCache>
                <c:formatCode>0.0</c:formatCode>
                <c:ptCount val="2"/>
                <c:pt idx="0">
                  <c:v>21.973684210526315</c:v>
                </c:pt>
                <c:pt idx="1">
                  <c:v>7.1578947368421053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6-483F-B886-933E58142A39}"/>
            </c:ext>
          </c:extLst>
        </c:ser>
        <c:ser>
          <c:idx val="1"/>
          <c:order val="1"/>
          <c:invertIfNegative val="0"/>
          <c:errBars>
            <c:errBarType val="both"/>
            <c:errValType val="cust"/>
            <c:noEndCap val="0"/>
            <c:plus>
              <c:numRef>
                <c:f>test!$T$86:$Y$86</c:f>
                <c:numCache>
                  <c:formatCode>General</c:formatCode>
                  <c:ptCount val="6"/>
                  <c:pt idx="0">
                    <c:v>1.5118972628235468</c:v>
                  </c:pt>
                  <c:pt idx="1">
                    <c:v>0.59030630901383596</c:v>
                  </c:pt>
                  <c:pt idx="2">
                    <c:v>0.55815630565143803</c:v>
                  </c:pt>
                  <c:pt idx="3">
                    <c:v>0.85395009762325647</c:v>
                  </c:pt>
                  <c:pt idx="4">
                    <c:v>1.0258204971181324</c:v>
                  </c:pt>
                  <c:pt idx="5">
                    <c:v>1.4411533842457842</c:v>
                  </c:pt>
                </c:numCache>
              </c:numRef>
            </c:plus>
            <c:minus>
              <c:numRef>
                <c:f>test!$T$86:$Y$86</c:f>
                <c:numCache>
                  <c:formatCode>General</c:formatCode>
                  <c:ptCount val="6"/>
                  <c:pt idx="0">
                    <c:v>1.5118972628235468</c:v>
                  </c:pt>
                  <c:pt idx="1">
                    <c:v>0.59030630901383596</c:v>
                  </c:pt>
                  <c:pt idx="2">
                    <c:v>0.55815630565143803</c:v>
                  </c:pt>
                  <c:pt idx="3">
                    <c:v>0.85395009762325647</c:v>
                  </c:pt>
                  <c:pt idx="4">
                    <c:v>1.0258204971181324</c:v>
                  </c:pt>
                  <c:pt idx="5">
                    <c:v>1.4411533842457842</c:v>
                  </c:pt>
                </c:numCache>
              </c:numRef>
            </c:minus>
          </c:errBars>
          <c:cat>
            <c:strRef>
              <c:f>test!$T$1:$Y$1</c:f>
              <c:strCache>
                <c:ptCount val="6"/>
                <c:pt idx="0">
                  <c:v>Pretone 1; Presses/min</c:v>
                </c:pt>
                <c:pt idx="1">
                  <c:v>Tone 1; Presses/min</c:v>
                </c:pt>
                <c:pt idx="2">
                  <c:v>FIRST 10; Presses/min</c:v>
                </c:pt>
                <c:pt idx="3">
                  <c:v>SECOND 10; Presses/min</c:v>
                </c:pt>
                <c:pt idx="4">
                  <c:v>THIRD 10S; Presses/min</c:v>
                </c:pt>
                <c:pt idx="5">
                  <c:v>LAST 2S (SHOCK); Presses/min</c:v>
                </c:pt>
              </c:strCache>
            </c:strRef>
          </c:cat>
          <c:val>
            <c:numRef>
              <c:f>test!$T$85:$U$85</c:f>
              <c:numCache>
                <c:formatCode>0.0</c:formatCode>
                <c:ptCount val="2"/>
                <c:pt idx="0">
                  <c:v>14.45</c:v>
                </c:pt>
                <c:pt idx="1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6-483F-B886-933E58142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2889376"/>
        <c:axId val="-142880448"/>
      </c:barChart>
      <c:catAx>
        <c:axId val="-142889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2880448"/>
        <c:crosses val="autoZero"/>
        <c:auto val="1"/>
        <c:lblAlgn val="ctr"/>
        <c:lblOffset val="100"/>
        <c:noMultiLvlLbl val="0"/>
      </c:catAx>
      <c:valAx>
        <c:axId val="-142880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Presses/min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142889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Freezing-Test day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8d</c:v>
          </c:tx>
          <c:invertIfNegative val="0"/>
          <c:errBars>
            <c:errBarType val="both"/>
            <c:errValType val="cust"/>
            <c:noEndCap val="0"/>
            <c:pl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plus>
            <c:minus>
              <c:numRef>
                <c:f>test!$E$41:$I$41</c:f>
                <c:numCache>
                  <c:formatCode>General</c:formatCode>
                  <c:ptCount val="5"/>
                  <c:pt idx="0">
                    <c:v>3.9482818604896344</c:v>
                  </c:pt>
                  <c:pt idx="1">
                    <c:v>3.5666994004697647</c:v>
                  </c:pt>
                  <c:pt idx="2">
                    <c:v>4.6634507291759162</c:v>
                  </c:pt>
                  <c:pt idx="3">
                    <c:v>4.4434780597354644</c:v>
                  </c:pt>
                  <c:pt idx="4">
                    <c:v>5.2278778434013446</c:v>
                  </c:pt>
                </c:numCache>
              </c:numRef>
            </c:minus>
          </c:errBars>
          <c:cat>
            <c:strRef>
              <c:f>test!$D$1:$I$1</c:f>
              <c:strCache>
                <c:ptCount val="6"/>
                <c:pt idx="0">
                  <c:v>Pretone Time freezing</c:v>
                </c:pt>
                <c:pt idx="1">
                  <c:v>Tone 1; Time freezing</c:v>
                </c:pt>
                <c:pt idx="2">
                  <c:v>FIRST 10; Time freezing</c:v>
                </c:pt>
                <c:pt idx="3">
                  <c:v>SECOND 10; Time freezing</c:v>
                </c:pt>
                <c:pt idx="4">
                  <c:v>THIRD 10S; Time freezing</c:v>
                </c:pt>
                <c:pt idx="5">
                  <c:v>LAST 2S (SHOCK); Time freezing</c:v>
                </c:pt>
              </c:strCache>
            </c:strRef>
          </c:cat>
          <c:val>
            <c:numRef>
              <c:f>test!$D$40:$E$40</c:f>
              <c:numCache>
                <c:formatCode>0.0</c:formatCode>
                <c:ptCount val="2"/>
                <c:pt idx="0">
                  <c:v>5.8640350877192979</c:v>
                </c:pt>
                <c:pt idx="1">
                  <c:v>26.596491228070175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4-4145-9C1E-9A5AB6CE4E86}"/>
            </c:ext>
          </c:extLst>
        </c:ser>
        <c:ser>
          <c:idx val="1"/>
          <c:order val="1"/>
          <c:tx>
            <c:v>20d</c:v>
          </c:tx>
          <c:invertIfNegative val="0"/>
          <c:errBars>
            <c:errBarType val="both"/>
            <c:errValType val="cust"/>
            <c:noEndCap val="0"/>
            <c:pl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plus>
            <c:minus>
              <c:numRef>
                <c:f>test!$E$86:$I$86</c:f>
                <c:numCache>
                  <c:formatCode>General</c:formatCode>
                  <c:ptCount val="5"/>
                  <c:pt idx="0">
                    <c:v>2.8006914973355883</c:v>
                  </c:pt>
                  <c:pt idx="1">
                    <c:v>2.3435536242517667</c:v>
                  </c:pt>
                  <c:pt idx="2">
                    <c:v>3.9538990006944164</c:v>
                  </c:pt>
                  <c:pt idx="3">
                    <c:v>3.6827538991970785</c:v>
                  </c:pt>
                  <c:pt idx="4">
                    <c:v>4.8402360082318925</c:v>
                  </c:pt>
                </c:numCache>
              </c:numRef>
            </c:minus>
          </c:errBars>
          <c:cat>
            <c:strRef>
              <c:f>test!$D$1:$I$1</c:f>
              <c:strCache>
                <c:ptCount val="6"/>
                <c:pt idx="0">
                  <c:v>Pretone Time freezing</c:v>
                </c:pt>
                <c:pt idx="1">
                  <c:v>Tone 1; Time freezing</c:v>
                </c:pt>
                <c:pt idx="2">
                  <c:v>FIRST 10; Time freezing</c:v>
                </c:pt>
                <c:pt idx="3">
                  <c:v>SECOND 10; Time freezing</c:v>
                </c:pt>
                <c:pt idx="4">
                  <c:v>THIRD 10S; Time freezing</c:v>
                </c:pt>
                <c:pt idx="5">
                  <c:v>LAST 2S (SHOCK); Time freezing</c:v>
                </c:pt>
              </c:strCache>
            </c:strRef>
          </c:cat>
          <c:val>
            <c:numRef>
              <c:f>test!$D$85:$E$85</c:f>
              <c:numCache>
                <c:formatCode>0.0</c:formatCode>
                <c:ptCount val="2"/>
                <c:pt idx="0">
                  <c:v>6.0833333333333321</c:v>
                </c:pt>
                <c:pt idx="1">
                  <c:v>25.575000000000003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4-4145-9C1E-9A5AB6CE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2807648"/>
        <c:axId val="-142805328"/>
      </c:barChart>
      <c:catAx>
        <c:axId val="-142807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2805328"/>
        <c:crosses val="autoZero"/>
        <c:auto val="1"/>
        <c:lblAlgn val="ctr"/>
        <c:lblOffset val="100"/>
        <c:noMultiLvlLbl val="0"/>
      </c:catAx>
      <c:valAx>
        <c:axId val="-142805328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Freezing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-142807648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FD1-6D46-93D5-43911CB7389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FD1-6D46-93D5-43911CB73896}"/>
              </c:ext>
            </c:extLst>
          </c:dPt>
          <c:val>
            <c:numRef>
              <c:f>test!$AQ$16:$AQ$17</c:f>
              <c:numCache>
                <c:formatCode>General</c:formatCode>
                <c:ptCount val="2"/>
                <c:pt idx="0">
                  <c:v>21</c:v>
                </c:pt>
                <c:pt idx="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1-6D46-93D5-43911CB73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666-AC42-A791-3DDE3165791F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666-AC42-A791-3DDE3165791F}"/>
              </c:ext>
            </c:extLst>
          </c:dPt>
          <c:val>
            <c:numRef>
              <c:f>test!$AR$16:$AR$17</c:f>
              <c:numCache>
                <c:formatCode>General</c:formatCode>
                <c:ptCount val="2"/>
                <c:pt idx="0">
                  <c:v>9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6-AC42-A791-3DDE3165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 w="2540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5E-AA40-BD0C-8CCBCF91B6BA}"/>
              </c:ext>
            </c:extLst>
          </c:dPt>
          <c:errBars>
            <c:errBarType val="both"/>
            <c:errValType val="cust"/>
            <c:noEndCap val="0"/>
            <c:plus>
              <c:numRef>
                <c:f>test!$I$178:$J$178</c:f>
                <c:numCache>
                  <c:formatCode>General</c:formatCode>
                  <c:ptCount val="2"/>
                  <c:pt idx="0">
                    <c:v>5.7957186098550491</c:v>
                  </c:pt>
                  <c:pt idx="1">
                    <c:v>3.9186528878991576</c:v>
                  </c:pt>
                </c:numCache>
              </c:numRef>
            </c:plus>
            <c:minus>
              <c:numRef>
                <c:f>test!$I$178:$J$178</c:f>
                <c:numCache>
                  <c:formatCode>General</c:formatCode>
                  <c:ptCount val="2"/>
                  <c:pt idx="0">
                    <c:v>5.7957186098550491</c:v>
                  </c:pt>
                  <c:pt idx="1">
                    <c:v>3.9186528878991576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test!$I$177:$J$177</c:f>
              <c:numCache>
                <c:formatCode>0.0</c:formatCode>
                <c:ptCount val="2"/>
                <c:pt idx="0">
                  <c:v>48.37719298245613</c:v>
                </c:pt>
                <c:pt idx="1">
                  <c:v>76.333333333333343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5E-AA40-BD0C-8CCBCF91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16105712"/>
        <c:axId val="-116104080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test!$I$137:$J$137</c:f>
              <c:numCache>
                <c:formatCode>General</c:formatCode>
                <c:ptCount val="2"/>
                <c:pt idx="0">
                  <c:v>84.333333333333343</c:v>
                </c:pt>
                <c:pt idx="1">
                  <c:v>46.333333333333329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5E-AA40-BD0C-8CCBCF91B6B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test!$I$138:$J$138</c:f>
              <c:numCache>
                <c:formatCode>General</c:formatCode>
                <c:ptCount val="2"/>
                <c:pt idx="0">
                  <c:v>15.333333333333332</c:v>
                </c:pt>
                <c:pt idx="1">
                  <c:v>57.666666666666664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5E-AA40-BD0C-8CCBCF91B6B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test!$I$139:$J$139</c:f>
              <c:numCache>
                <c:formatCode>General</c:formatCode>
                <c:ptCount val="2"/>
                <c:pt idx="0">
                  <c:v>75.333333333333343</c:v>
                </c:pt>
                <c:pt idx="1">
                  <c:v>94.666666666666671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5E-AA40-BD0C-8CCBCF91B6B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test!$I$140:$J$140</c:f>
              <c:numCache>
                <c:formatCode>General</c:formatCode>
                <c:ptCount val="2"/>
                <c:pt idx="0">
                  <c:v>5.6666666666666661</c:v>
                </c:pt>
                <c:pt idx="1">
                  <c:v>28.999999999999996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5E-AA40-BD0C-8CCBCF91B6B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test!$I$141:$J$141</c:f>
              <c:numCache>
                <c:formatCode>General</c:formatCode>
                <c:ptCount val="2"/>
                <c:pt idx="0">
                  <c:v>94</c:v>
                </c:pt>
                <c:pt idx="1">
                  <c:v>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E-AA40-BD0C-8CCBCF91B6BA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test!$I$142:$J$142</c:f>
              <c:numCache>
                <c:formatCode>General</c:formatCode>
                <c:ptCount val="2"/>
                <c:pt idx="0">
                  <c:v>48.000000000000007</c:v>
                </c:pt>
                <c:pt idx="1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5E-AA40-BD0C-8CCBCF91B6BA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test!$I$143:$J$143</c:f>
              <c:numCache>
                <c:formatCode>General</c:formatCode>
                <c:ptCount val="2"/>
                <c:pt idx="0">
                  <c:v>0</c:v>
                </c:pt>
                <c:pt idx="1">
                  <c:v>12.666666666666664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5E-AA40-BD0C-8CCBCF91B6BA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test!$I$144:$J$144</c:f>
              <c:numCache>
                <c:formatCode>General</c:formatCode>
                <c:ptCount val="2"/>
                <c:pt idx="0">
                  <c:v>32.666666666666671</c:v>
                </c:pt>
                <c:pt idx="1">
                  <c:v>77.999999999999986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5E-AA40-BD0C-8CCBCF91B6BA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test!$I$145:$J$145</c:f>
              <c:numCache>
                <c:formatCode>General</c:formatCode>
                <c:ptCount val="2"/>
                <c:pt idx="0">
                  <c:v>16.666666666666664</c:v>
                </c:pt>
                <c:pt idx="1">
                  <c:v>57.666666666666664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95E-AA40-BD0C-8CCBCF91B6BA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test!$I$146:$J$146</c:f>
              <c:numCache>
                <c:formatCode>General</c:formatCode>
                <c:ptCount val="2"/>
                <c:pt idx="0">
                  <c:v>27.333333333333332</c:v>
                </c:pt>
                <c:pt idx="1">
                  <c:v>84.333333333333343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95E-AA40-BD0C-8CCBCF91B6BA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test!$I$147:$J$147</c:f>
              <c:numCache>
                <c:formatCode>General</c:formatCode>
                <c:ptCount val="2"/>
                <c:pt idx="0">
                  <c:v>60.333333333333336</c:v>
                </c:pt>
                <c:pt idx="1">
                  <c:v>76.666666666666671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95E-AA40-BD0C-8CCBCF91B6BA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test!$I$148:$J$148</c:f>
              <c:numCache>
                <c:formatCode>General</c:formatCode>
                <c:ptCount val="2"/>
                <c:pt idx="0">
                  <c:v>20.333333333333332</c:v>
                </c:pt>
                <c:pt idx="1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95E-AA40-BD0C-8CCBCF91B6BA}"/>
            </c:ext>
          </c:extLst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test!$I$149:$J$149</c:f>
              <c:numCache>
                <c:formatCode>General</c:formatCode>
                <c:ptCount val="2"/>
                <c:pt idx="0">
                  <c:v>46.666666666666664</c:v>
                </c:pt>
                <c:pt idx="1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95E-AA40-BD0C-8CCBCF91B6BA}"/>
            </c:ext>
          </c:extLst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test!$I$150:$J$150</c:f>
              <c:numCache>
                <c:formatCode>General</c:formatCode>
                <c:ptCount val="2"/>
                <c:pt idx="0">
                  <c:v>37.666666666666671</c:v>
                </c:pt>
                <c:pt idx="1">
                  <c:v>95.666666666666671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95E-AA40-BD0C-8CCBCF91B6BA}"/>
            </c:ext>
          </c:extLst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test!$I$151:$J$151</c:f>
              <c:numCache>
                <c:formatCode>General</c:formatCode>
                <c:ptCount val="2"/>
                <c:pt idx="0">
                  <c:v>21.666666666666668</c:v>
                </c:pt>
                <c:pt idx="1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95E-AA40-BD0C-8CCBCF91B6BA}"/>
            </c:ext>
          </c:extLst>
        </c:ser>
        <c:ser>
          <c:idx val="16"/>
          <c:order val="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test!$I$152:$J$152</c:f>
              <c:numCache>
                <c:formatCode>General</c:formatCode>
                <c:ptCount val="2"/>
                <c:pt idx="0">
                  <c:v>90.333333333333343</c:v>
                </c:pt>
                <c:pt idx="1">
                  <c:v>45.666666666666664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95E-AA40-BD0C-8CCBCF91B6BA}"/>
            </c:ext>
          </c:extLst>
        </c:ser>
        <c:ser>
          <c:idx val="17"/>
          <c:order val="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test!$I$153:$J$153</c:f>
              <c:numCache>
                <c:formatCode>General</c:formatCode>
                <c:ptCount val="2"/>
                <c:pt idx="0">
                  <c:v>56.000000000000007</c:v>
                </c:pt>
                <c:pt idx="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95E-AA40-BD0C-8CCBCF91B6BA}"/>
            </c:ext>
          </c:extLst>
        </c:ser>
        <c:ser>
          <c:idx val="18"/>
          <c:order val="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yVal>
            <c:numRef>
              <c:f>test!$I$154:$J$154</c:f>
              <c:numCache>
                <c:formatCode>General</c:formatCode>
                <c:ptCount val="2"/>
                <c:pt idx="0">
                  <c:v>99</c:v>
                </c:pt>
                <c:pt idx="1">
                  <c:v>96.333333333333329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95E-AA40-BD0C-8CCBCF91B6BA}"/>
            </c:ext>
          </c:extLst>
        </c:ser>
        <c:ser>
          <c:idx val="19"/>
          <c:order val="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yVal>
            <c:numRef>
              <c:f>test!$I$155:$J$155</c:f>
              <c:numCache>
                <c:formatCode>General</c:formatCode>
                <c:ptCount val="2"/>
                <c:pt idx="0">
                  <c:v>0</c:v>
                </c:pt>
                <c:pt idx="1">
                  <c:v>18.666666666666664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95E-AA40-BD0C-8CCBCF91B6BA}"/>
            </c:ext>
          </c:extLst>
        </c:ser>
        <c:ser>
          <c:idx val="20"/>
          <c:order val="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yVal>
            <c:numRef>
              <c:f>test!$I$156:$J$156</c:f>
              <c:numCache>
                <c:formatCode>General</c:formatCode>
                <c:ptCount val="2"/>
                <c:pt idx="0">
                  <c:v>0</c:v>
                </c:pt>
                <c:pt idx="1">
                  <c:v>97.000000000000014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95E-AA40-BD0C-8CCBCF91B6BA}"/>
            </c:ext>
          </c:extLst>
        </c:ser>
        <c:ser>
          <c:idx val="21"/>
          <c:order val="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yVal>
            <c:numRef>
              <c:f>test!$I$157:$J$157</c:f>
              <c:numCache>
                <c:formatCode>General</c:formatCode>
                <c:ptCount val="2"/>
                <c:pt idx="0">
                  <c:v>77.666666666666671</c:v>
                </c:pt>
                <c:pt idx="1">
                  <c:v>69.666666666666671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95E-AA40-BD0C-8CCBCF91B6BA}"/>
            </c:ext>
          </c:extLst>
        </c:ser>
        <c:ser>
          <c:idx val="22"/>
          <c:order val="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yVal>
            <c:numRef>
              <c:f>test!$I$158:$J$158</c:f>
              <c:numCache>
                <c:formatCode>General</c:formatCode>
                <c:ptCount val="2"/>
                <c:pt idx="0">
                  <c:v>75.666666666666657</c:v>
                </c:pt>
                <c:pt idx="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95E-AA40-BD0C-8CCBCF91B6BA}"/>
            </c:ext>
          </c:extLst>
        </c:ser>
        <c:ser>
          <c:idx val="23"/>
          <c:order val="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yVal>
            <c:numRef>
              <c:f>test!$I$159:$J$159</c:f>
              <c:numCache>
                <c:formatCode>General</c:formatCode>
                <c:ptCount val="2"/>
                <c:pt idx="0">
                  <c:v>44</c:v>
                </c:pt>
                <c:pt idx="1">
                  <c:v>36.666666666666664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95E-AA40-BD0C-8CCBCF91B6BA}"/>
            </c:ext>
          </c:extLst>
        </c:ser>
        <c:ser>
          <c:idx val="24"/>
          <c:order val="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test!$I$160:$J$160</c:f>
              <c:numCache>
                <c:formatCode>General</c:formatCode>
                <c:ptCount val="2"/>
                <c:pt idx="0">
                  <c:v>37</c:v>
                </c:pt>
                <c:pt idx="1">
                  <c:v>78.999999999999986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95E-AA40-BD0C-8CCBCF91B6BA}"/>
            </c:ext>
          </c:extLst>
        </c:ser>
        <c:ser>
          <c:idx val="25"/>
          <c:order val="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test!$I$161:$J$161</c:f>
              <c:numCache>
                <c:formatCode>General</c:formatCode>
                <c:ptCount val="2"/>
                <c:pt idx="0">
                  <c:v>13</c:v>
                </c:pt>
                <c:pt idx="1">
                  <c:v>98.333333333333329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95E-AA40-BD0C-8CCBCF91B6BA}"/>
            </c:ext>
          </c:extLst>
        </c:ser>
        <c:ser>
          <c:idx val="26"/>
          <c:order val="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test!$I$162:$J$162</c:f>
              <c:numCache>
                <c:formatCode>General</c:formatCode>
                <c:ptCount val="2"/>
                <c:pt idx="0">
                  <c:v>65.333333333333343</c:v>
                </c:pt>
                <c:pt idx="1">
                  <c:v>96.666666666666671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95E-AA40-BD0C-8CCBCF91B6BA}"/>
            </c:ext>
          </c:extLst>
        </c:ser>
        <c:ser>
          <c:idx val="27"/>
          <c:order val="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test!$I$163:$J$163</c:f>
              <c:numCache>
                <c:formatCode>General</c:formatCode>
                <c:ptCount val="2"/>
                <c:pt idx="0">
                  <c:v>0</c:v>
                </c:pt>
                <c:pt idx="1">
                  <c:v>75.666666666666657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95E-AA40-BD0C-8CCBCF91B6BA}"/>
            </c:ext>
          </c:extLst>
        </c:ser>
        <c:ser>
          <c:idx val="28"/>
          <c:order val="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test!$I$164:$J$164</c:f>
              <c:numCache>
                <c:formatCode>General</c:formatCode>
                <c:ptCount val="2"/>
                <c:pt idx="0">
                  <c:v>96.333333333333329</c:v>
                </c:pt>
                <c:pt idx="1">
                  <c:v>95.333333333333343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95E-AA40-BD0C-8CCBCF91B6BA}"/>
            </c:ext>
          </c:extLst>
        </c:ser>
        <c:ser>
          <c:idx val="29"/>
          <c:order val="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test!$I$165:$J$165</c:f>
              <c:numCache>
                <c:formatCode>General</c:formatCode>
                <c:ptCount val="2"/>
                <c:pt idx="0">
                  <c:v>67.333333333333329</c:v>
                </c:pt>
                <c:pt idx="1">
                  <c:v>96.666666666666671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95E-AA40-BD0C-8CCBCF91B6BA}"/>
            </c:ext>
          </c:extLst>
        </c:ser>
        <c:ser>
          <c:idx val="30"/>
          <c:order val="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yVal>
            <c:numRef>
              <c:f>test!$I$166:$J$166</c:f>
              <c:numCache>
                <c:formatCode>General</c:formatCode>
                <c:ptCount val="2"/>
                <c:pt idx="0">
                  <c:v>86</c:v>
                </c:pt>
                <c:pt idx="1">
                  <c:v>72.000000000000014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95E-AA40-BD0C-8CCBCF91B6BA}"/>
            </c:ext>
          </c:extLst>
        </c:ser>
        <c:ser>
          <c:idx val="31"/>
          <c:order val="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yVal>
            <c:numRef>
              <c:f>test!$I$167:$J$167</c:f>
              <c:numCache>
                <c:formatCode>General</c:formatCode>
                <c:ptCount val="2"/>
                <c:pt idx="0">
                  <c:v>0</c:v>
                </c:pt>
                <c:pt idx="1">
                  <c:v>94.333333333333343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95E-AA40-BD0C-8CCBCF91B6BA}"/>
            </c:ext>
          </c:extLst>
        </c:ser>
        <c:ser>
          <c:idx val="32"/>
          <c:order val="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yVal>
            <c:numRef>
              <c:f>test!$I$168:$J$168</c:f>
              <c:numCache>
                <c:formatCode>General</c:formatCode>
                <c:ptCount val="2"/>
                <c:pt idx="0">
                  <c:v>72.333333333333329</c:v>
                </c:pt>
                <c:pt idx="1">
                  <c:v>95.666666666666671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95E-AA40-BD0C-8CCBCF91B6BA}"/>
            </c:ext>
          </c:extLst>
        </c:ser>
        <c:ser>
          <c:idx val="33"/>
          <c:order val="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yVal>
            <c:numRef>
              <c:f>test!$I$169:$J$169</c:f>
              <c:numCache>
                <c:formatCode>General</c:formatCode>
                <c:ptCount val="2"/>
                <c:pt idx="0">
                  <c:v>0</c:v>
                </c:pt>
                <c:pt idx="1">
                  <c:v>95.333333333333343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95E-AA40-BD0C-8CCBCF91B6BA}"/>
            </c:ext>
          </c:extLst>
        </c:ser>
        <c:ser>
          <c:idx val="34"/>
          <c:order val="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yVal>
            <c:numRef>
              <c:f>test!$I$170:$J$170</c:f>
              <c:numCache>
                <c:formatCode>General</c:formatCode>
                <c:ptCount val="2"/>
                <c:pt idx="0">
                  <c:v>0</c:v>
                </c:pt>
                <c:pt idx="1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95E-AA40-BD0C-8CCBCF91B6BA}"/>
            </c:ext>
          </c:extLst>
        </c:ser>
        <c:ser>
          <c:idx val="35"/>
          <c:order val="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yVal>
            <c:numRef>
              <c:f>test!$I$171:$J$171</c:f>
              <c:numCache>
                <c:formatCode>General</c:formatCode>
                <c:ptCount val="2"/>
                <c:pt idx="0">
                  <c:v>96.666666666666671</c:v>
                </c:pt>
                <c:pt idx="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695E-AA40-BD0C-8CCBCF91B6BA}"/>
            </c:ext>
          </c:extLst>
        </c:ser>
        <c:ser>
          <c:idx val="36"/>
          <c:order val="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test!$I$172:$J$172</c:f>
              <c:numCache>
                <c:formatCode>General</c:formatCode>
                <c:ptCount val="2"/>
                <c:pt idx="0">
                  <c:v>97.000000000000014</c:v>
                </c:pt>
                <c:pt idx="1">
                  <c:v>64.333333333333329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695E-AA40-BD0C-8CCBCF91B6BA}"/>
            </c:ext>
          </c:extLst>
        </c:ser>
        <c:ser>
          <c:idx val="37"/>
          <c:order val="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test!$I$173:$J$173</c:f>
              <c:numCache>
                <c:formatCode>General</c:formatCode>
                <c:ptCount val="2"/>
                <c:pt idx="0">
                  <c:v>90.333333333333343</c:v>
                </c:pt>
                <c:pt idx="1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695E-AA40-BD0C-8CCBCF91B6BA}"/>
            </c:ext>
          </c:extLst>
        </c:ser>
        <c:ser>
          <c:idx val="38"/>
          <c:order val="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test!$I$174:$J$174</c:f>
              <c:numCache>
                <c:formatCode>General</c:formatCode>
                <c:ptCount val="2"/>
                <c:pt idx="0">
                  <c:v>88.333333333333329</c:v>
                </c:pt>
                <c:pt idx="1">
                  <c:v>93.666666666666671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95E-AA40-BD0C-8CCBCF91B6BA}"/>
            </c:ext>
          </c:extLst>
        </c:ser>
        <c:ser>
          <c:idx val="39"/>
          <c:order val="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test!$I$175:$J$175</c:f>
              <c:numCache>
                <c:formatCode>General</c:formatCode>
                <c:ptCount val="2"/>
                <c:pt idx="1">
                  <c:v>94.333333333333343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695E-AA40-BD0C-8CCBCF91B6BA}"/>
            </c:ext>
          </c:extLst>
        </c:ser>
        <c:ser>
          <c:idx val="40"/>
          <c:order val="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test!$I$176:$J$176</c:f>
              <c:numCache>
                <c:formatCode>General</c:formatCode>
                <c:ptCount val="2"/>
                <c:pt idx="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695E-AA40-BD0C-8CCBCF91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6105712"/>
        <c:axId val="-116104080"/>
      </c:scatterChart>
      <c:catAx>
        <c:axId val="-116105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104080"/>
        <c:crosses val="autoZero"/>
        <c:auto val="1"/>
        <c:lblAlgn val="ctr"/>
        <c:lblOffset val="100"/>
        <c:noMultiLvlLbl val="0"/>
      </c:catAx>
      <c:valAx>
        <c:axId val="-116104080"/>
        <c:scaling>
          <c:orientation val="minMax"/>
          <c:max val="100"/>
        </c:scaling>
        <c:delete val="1"/>
        <c:axPos val="l"/>
        <c:numFmt formatCode="0.0" sourceLinked="0"/>
        <c:majorTickMark val="none"/>
        <c:minorTickMark val="none"/>
        <c:tickLblPos val="nextTo"/>
        <c:crossAx val="-11610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C9-904B-9318-41C230861FA8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7C9-904B-9318-41C230861FA8}"/>
              </c:ext>
            </c:extLst>
          </c:dPt>
          <c:errBars>
            <c:errBarType val="both"/>
            <c:errValType val="cust"/>
            <c:noEndCap val="0"/>
            <c:plus>
              <c:numRef>
                <c:f>test!$D$178:$E$178</c:f>
                <c:numCache>
                  <c:formatCode>General</c:formatCode>
                  <c:ptCount val="2"/>
                  <c:pt idx="0">
                    <c:v>2.0502686721363452</c:v>
                  </c:pt>
                  <c:pt idx="1">
                    <c:v>3.5495871088286295</c:v>
                  </c:pt>
                </c:numCache>
              </c:numRef>
            </c:plus>
            <c:minus>
              <c:numRef>
                <c:f>test!$D$178:$E$178</c:f>
                <c:numCache>
                  <c:formatCode>General</c:formatCode>
                  <c:ptCount val="2"/>
                  <c:pt idx="0">
                    <c:v>2.0502686721363452</c:v>
                  </c:pt>
                  <c:pt idx="1">
                    <c:v>3.5495871088286295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test!$D$177:$E$177</c:f>
              <c:numCache>
                <c:formatCode>0.0</c:formatCode>
                <c:ptCount val="2"/>
                <c:pt idx="0">
                  <c:v>13.750000000000004</c:v>
                </c:pt>
                <c:pt idx="1">
                  <c:v>27.195833333333336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C9-904B-9318-41C2308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00205200"/>
        <c:axId val="-112157408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test!$D$137:$E$137</c:f>
              <c:numCache>
                <c:formatCode>General</c:formatCode>
                <c:ptCount val="2"/>
                <c:pt idx="0">
                  <c:v>35.833333333333336</c:v>
                </c:pt>
                <c:pt idx="1">
                  <c:v>24.666666666666668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C9-904B-9318-41C230861FA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test!$D$138:$E$138</c:f>
              <c:numCache>
                <c:formatCode>General</c:formatCode>
                <c:ptCount val="2"/>
                <c:pt idx="0">
                  <c:v>29.5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9-904B-9318-41C230861FA8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test!$D$139:$E$139</c:f>
              <c:numCache>
                <c:formatCode>General</c:formatCode>
                <c:ptCount val="2"/>
                <c:pt idx="0">
                  <c:v>8.5</c:v>
                </c:pt>
                <c:pt idx="1">
                  <c:v>71.833333333333343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9-904B-9318-41C230861FA8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test!$D$140:$E$140</c:f>
              <c:numCache>
                <c:formatCode>General</c:formatCode>
                <c:ptCount val="2"/>
                <c:pt idx="0">
                  <c:v>5.5</c:v>
                </c:pt>
                <c:pt idx="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C9-904B-9318-41C230861FA8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test!$D$141:$E$141</c:f>
              <c:numCache>
                <c:formatCode>General</c:formatCode>
                <c:ptCount val="2"/>
                <c:pt idx="0">
                  <c:v>4.3333333333333339</c:v>
                </c:pt>
                <c:pt idx="1">
                  <c:v>20.666666666666668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C9-904B-9318-41C230861FA8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test!$D$142:$E$142</c:f>
              <c:numCache>
                <c:formatCode>General</c:formatCode>
                <c:ptCount val="2"/>
                <c:pt idx="0">
                  <c:v>6.5</c:v>
                </c:pt>
                <c:pt idx="1">
                  <c:v>25.833333333333336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C9-904B-9318-41C230861FA8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test!$D$143:$E$143</c:f>
              <c:numCache>
                <c:formatCode>General</c:formatCode>
                <c:ptCount val="2"/>
                <c:pt idx="0">
                  <c:v>3.6666666666666665</c:v>
                </c:pt>
                <c:pt idx="1">
                  <c:v>6.166666666666667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C9-904B-9318-41C230861FA8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test!$D$144:$E$144</c:f>
              <c:numCache>
                <c:formatCode>General</c:formatCode>
                <c:ptCount val="2"/>
                <c:pt idx="0">
                  <c:v>10.166666666666666</c:v>
                </c:pt>
                <c:pt idx="1">
                  <c:v>4.1666666666666661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C9-904B-9318-41C230861FA8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test!$D$145:$E$145</c:f>
              <c:numCache>
                <c:formatCode>General</c:formatCode>
                <c:ptCount val="2"/>
                <c:pt idx="0">
                  <c:v>24.833333333333336</c:v>
                </c:pt>
                <c:pt idx="1">
                  <c:v>23.333333333333332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C9-904B-9318-41C230861FA8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test!$D$146:$E$146</c:f>
              <c:numCache>
                <c:formatCode>General</c:formatCode>
                <c:ptCount val="2"/>
                <c:pt idx="0">
                  <c:v>6.5</c:v>
                </c:pt>
                <c:pt idx="1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7C9-904B-9318-41C230861FA8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test!$D$147:$E$147</c:f>
              <c:numCache>
                <c:formatCode>General</c:formatCode>
                <c:ptCount val="2"/>
                <c:pt idx="0">
                  <c:v>24.833333333333336</c:v>
                </c:pt>
                <c:pt idx="1">
                  <c:v>41.833333333333336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7C9-904B-9318-41C230861FA8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test!$D$148:$E$148</c:f>
              <c:numCache>
                <c:formatCode>General</c:formatCode>
                <c:ptCount val="2"/>
                <c:pt idx="0">
                  <c:v>9.8333333333333339</c:v>
                </c:pt>
                <c:pt idx="1">
                  <c:v>27.500000000000004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7C9-904B-9318-41C230861FA8}"/>
            </c:ext>
          </c:extLst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test!$D$149:$E$149</c:f>
              <c:numCache>
                <c:formatCode>General</c:formatCode>
                <c:ptCount val="2"/>
                <c:pt idx="0">
                  <c:v>0</c:v>
                </c:pt>
                <c:pt idx="1">
                  <c:v>36.000000000000007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7C9-904B-9318-41C230861FA8}"/>
            </c:ext>
          </c:extLst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test!$D$150:$E$150</c:f>
              <c:numCache>
                <c:formatCode>General</c:formatCode>
                <c:ptCount val="2"/>
                <c:pt idx="0">
                  <c:v>50</c:v>
                </c:pt>
                <c:pt idx="1">
                  <c:v>75.166666666666671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7C9-904B-9318-41C230861FA8}"/>
            </c:ext>
          </c:extLst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test!$D$151:$E$151</c:f>
              <c:numCache>
                <c:formatCode>General</c:formatCode>
                <c:ptCount val="2"/>
                <c:pt idx="0">
                  <c:v>13.499999999999998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7C9-904B-9318-41C230861FA8}"/>
            </c:ext>
          </c:extLst>
        </c:ser>
        <c:ser>
          <c:idx val="16"/>
          <c:order val="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test!$D$152:$E$152</c:f>
              <c:numCache>
                <c:formatCode>General</c:formatCode>
                <c:ptCount val="2"/>
                <c:pt idx="0">
                  <c:v>23.333333333333332</c:v>
                </c:pt>
                <c:pt idx="1">
                  <c:v>20.166666666666664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7C9-904B-9318-41C230861FA8}"/>
            </c:ext>
          </c:extLst>
        </c:ser>
        <c:ser>
          <c:idx val="17"/>
          <c:order val="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test!$D$153:$E$153</c:f>
              <c:numCache>
                <c:formatCode>General</c:formatCode>
                <c:ptCount val="2"/>
                <c:pt idx="0">
                  <c:v>6.0000000000000009</c:v>
                </c:pt>
                <c:pt idx="1">
                  <c:v>7.0000000000000009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7C9-904B-9318-41C230861FA8}"/>
            </c:ext>
          </c:extLst>
        </c:ser>
        <c:ser>
          <c:idx val="18"/>
          <c:order val="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yVal>
            <c:numRef>
              <c:f>test!$D$154:$E$154</c:f>
              <c:numCache>
                <c:formatCode>General</c:formatCode>
                <c:ptCount val="2"/>
                <c:pt idx="0">
                  <c:v>12.666666666666664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7C9-904B-9318-41C230861FA8}"/>
            </c:ext>
          </c:extLst>
        </c:ser>
        <c:ser>
          <c:idx val="19"/>
          <c:order val="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yVal>
            <c:numRef>
              <c:f>test!$D$155:$E$155</c:f>
              <c:numCache>
                <c:formatCode>General</c:formatCode>
                <c:ptCount val="2"/>
                <c:pt idx="0">
                  <c:v>14.499999999999998</c:v>
                </c:pt>
                <c:pt idx="1">
                  <c:v>29.833333333333329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7C9-904B-9318-41C230861FA8}"/>
            </c:ext>
          </c:extLst>
        </c:ser>
        <c:ser>
          <c:idx val="20"/>
          <c:order val="2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yVal>
            <c:numRef>
              <c:f>test!$D$156:$E$156</c:f>
              <c:numCache>
                <c:formatCode>General</c:formatCode>
                <c:ptCount val="2"/>
                <c:pt idx="0">
                  <c:v>10.666666666666668</c:v>
                </c:pt>
                <c:pt idx="1">
                  <c:v>32.833333333333329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7C9-904B-9318-41C230861FA8}"/>
            </c:ext>
          </c:extLst>
        </c:ser>
        <c:ser>
          <c:idx val="21"/>
          <c:order val="2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yVal>
            <c:numRef>
              <c:f>test!$D$157:$E$157</c:f>
              <c:numCache>
                <c:formatCode>General</c:formatCode>
                <c:ptCount val="2"/>
                <c:pt idx="0">
                  <c:v>0</c:v>
                </c:pt>
                <c:pt idx="1">
                  <c:v>9.8333333333333339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7C9-904B-9318-41C230861FA8}"/>
            </c:ext>
          </c:extLst>
        </c:ser>
        <c:ser>
          <c:idx val="22"/>
          <c:order val="2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yVal>
            <c:numRef>
              <c:f>test!$D$158:$E$158</c:f>
              <c:numCache>
                <c:formatCode>General</c:formatCode>
                <c:ptCount val="2"/>
                <c:pt idx="0">
                  <c:v>25.666666666666664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7C9-904B-9318-41C230861FA8}"/>
            </c:ext>
          </c:extLst>
        </c:ser>
        <c:ser>
          <c:idx val="23"/>
          <c:order val="2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yVal>
            <c:numRef>
              <c:f>test!$D$159:$E$159</c:f>
              <c:numCache>
                <c:formatCode>General</c:formatCode>
                <c:ptCount val="2"/>
                <c:pt idx="0">
                  <c:v>33.5</c:v>
                </c:pt>
                <c:pt idx="1">
                  <c:v>36.5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7C9-904B-9318-41C230861FA8}"/>
            </c:ext>
          </c:extLst>
        </c:ser>
        <c:ser>
          <c:idx val="24"/>
          <c:order val="2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test!$D$160:$E$160</c:f>
              <c:numCache>
                <c:formatCode>General</c:formatCode>
                <c:ptCount val="2"/>
                <c:pt idx="0">
                  <c:v>5.3333333333333339</c:v>
                </c:pt>
                <c:pt idx="1">
                  <c:v>13.833333333333334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7C9-904B-9318-41C230861FA8}"/>
            </c:ext>
          </c:extLst>
        </c:ser>
        <c:ser>
          <c:idx val="25"/>
          <c:order val="2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test!$D$161:$E$161</c:f>
              <c:numCache>
                <c:formatCode>General</c:formatCode>
                <c:ptCount val="2"/>
                <c:pt idx="0">
                  <c:v>33</c:v>
                </c:pt>
                <c:pt idx="1">
                  <c:v>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7C9-904B-9318-41C230861FA8}"/>
            </c:ext>
          </c:extLst>
        </c:ser>
        <c:ser>
          <c:idx val="26"/>
          <c:order val="2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test!$D$162:$E$162</c:f>
              <c:numCache>
                <c:formatCode>General</c:formatCode>
                <c:ptCount val="2"/>
                <c:pt idx="0">
                  <c:v>3.3333333333333335</c:v>
                </c:pt>
                <c:pt idx="1">
                  <c:v>24.666666666666668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7C9-904B-9318-41C230861FA8}"/>
            </c:ext>
          </c:extLst>
        </c:ser>
        <c:ser>
          <c:idx val="27"/>
          <c:order val="2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test!$D$163:$E$163</c:f>
              <c:numCache>
                <c:formatCode>General</c:formatCode>
                <c:ptCount val="2"/>
                <c:pt idx="0">
                  <c:v>0.16666666666666669</c:v>
                </c:pt>
                <c:pt idx="1">
                  <c:v>8.1666666666666679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7C9-904B-9318-41C230861FA8}"/>
            </c:ext>
          </c:extLst>
        </c:ser>
        <c:ser>
          <c:idx val="28"/>
          <c:order val="2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test!$D$164:$E$164</c:f>
              <c:numCache>
                <c:formatCode>General</c:formatCode>
                <c:ptCount val="2"/>
                <c:pt idx="0">
                  <c:v>1.6666666666666667</c:v>
                </c:pt>
                <c:pt idx="1">
                  <c:v>78.166666666666657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7C9-904B-9318-41C230861FA8}"/>
            </c:ext>
          </c:extLst>
        </c:ser>
        <c:ser>
          <c:idx val="29"/>
          <c:order val="2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yVal>
            <c:numRef>
              <c:f>test!$D$165:$E$165</c:f>
              <c:numCache>
                <c:formatCode>General</c:formatCode>
                <c:ptCount val="2"/>
                <c:pt idx="0">
                  <c:v>8.6666666666666679</c:v>
                </c:pt>
                <c:pt idx="1">
                  <c:v>35.500000000000007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7C9-904B-9318-41C230861FA8}"/>
            </c:ext>
          </c:extLst>
        </c:ser>
        <c:ser>
          <c:idx val="30"/>
          <c:order val="3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yVal>
            <c:numRef>
              <c:f>test!$D$166:$E$166</c:f>
              <c:numCache>
                <c:formatCode>General</c:formatCode>
                <c:ptCount val="2"/>
                <c:pt idx="0">
                  <c:v>13.833333333333334</c:v>
                </c:pt>
                <c:pt idx="1">
                  <c:v>42.333333333333329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7C9-904B-9318-41C230861FA8}"/>
            </c:ext>
          </c:extLst>
        </c:ser>
        <c:ser>
          <c:idx val="31"/>
          <c:order val="3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yVal>
            <c:numRef>
              <c:f>test!$D$167:$E$167</c:f>
              <c:numCache>
                <c:formatCode>General</c:formatCode>
                <c:ptCount val="2"/>
                <c:pt idx="0">
                  <c:v>8.6666666666666679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7C9-904B-9318-41C230861FA8}"/>
            </c:ext>
          </c:extLst>
        </c:ser>
        <c:ser>
          <c:idx val="32"/>
          <c:order val="3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yVal>
            <c:numRef>
              <c:f>test!$D$168:$E$168</c:f>
              <c:numCache>
                <c:formatCode>General</c:formatCode>
                <c:ptCount val="2"/>
                <c:pt idx="0">
                  <c:v>11.5</c:v>
                </c:pt>
                <c:pt idx="1">
                  <c:v>21.833333333333332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7C9-904B-9318-41C230861FA8}"/>
            </c:ext>
          </c:extLst>
        </c:ser>
        <c:ser>
          <c:idx val="33"/>
          <c:order val="3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yVal>
            <c:numRef>
              <c:f>test!$D$169:$E$169</c:f>
              <c:numCache>
                <c:formatCode>General</c:formatCode>
                <c:ptCount val="2"/>
                <c:pt idx="0">
                  <c:v>0</c:v>
                </c:pt>
                <c:pt idx="1">
                  <c:v>8.3333333333333321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7C9-904B-9318-41C230861FA8}"/>
            </c:ext>
          </c:extLst>
        </c:ser>
        <c:ser>
          <c:idx val="34"/>
          <c:order val="3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yVal>
            <c:numRef>
              <c:f>test!$D$170:$E$170</c:f>
              <c:numCache>
                <c:formatCode>General</c:formatCode>
                <c:ptCount val="2"/>
                <c:pt idx="0">
                  <c:v>9.1666666666666661</c:v>
                </c:pt>
                <c:pt idx="1">
                  <c:v>15.5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7C9-904B-9318-41C230861FA8}"/>
            </c:ext>
          </c:extLst>
        </c:ser>
        <c:ser>
          <c:idx val="35"/>
          <c:order val="3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yVal>
            <c:numRef>
              <c:f>test!$D$171:$E$171</c:f>
              <c:numCache>
                <c:formatCode>General</c:formatCode>
                <c:ptCount val="2"/>
                <c:pt idx="0">
                  <c:v>40.5</c:v>
                </c:pt>
                <c:pt idx="1">
                  <c:v>47.833333333333336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7C9-904B-9318-41C230861FA8}"/>
            </c:ext>
          </c:extLst>
        </c:ser>
        <c:ser>
          <c:idx val="36"/>
          <c:order val="3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test!$D$172:$E$172</c:f>
              <c:numCache>
                <c:formatCode>General</c:formatCode>
                <c:ptCount val="2"/>
                <c:pt idx="0">
                  <c:v>19.333333333333332</c:v>
                </c:pt>
                <c:pt idx="1">
                  <c:v>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7C9-904B-9318-41C230861FA8}"/>
            </c:ext>
          </c:extLst>
        </c:ser>
        <c:ser>
          <c:idx val="37"/>
          <c:order val="3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test!$D$173:$E$173</c:f>
              <c:numCache>
                <c:formatCode>General</c:formatCode>
                <c:ptCount val="2"/>
                <c:pt idx="0">
                  <c:v>0</c:v>
                </c:pt>
                <c:pt idx="1">
                  <c:v>55.499999999999993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7C9-904B-9318-41C230861FA8}"/>
            </c:ext>
          </c:extLst>
        </c:ser>
        <c:ser>
          <c:idx val="38"/>
          <c:order val="3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test!$D$174:$E$174</c:f>
              <c:numCache>
                <c:formatCode>General</c:formatCode>
                <c:ptCount val="2"/>
                <c:pt idx="0">
                  <c:v>7.5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7C9-904B-9318-41C230861FA8}"/>
            </c:ext>
          </c:extLst>
        </c:ser>
        <c:ser>
          <c:idx val="39"/>
          <c:order val="3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test!$D$175:$E$175</c:f>
              <c:numCache>
                <c:formatCode>General</c:formatCode>
                <c:ptCount val="2"/>
                <c:pt idx="1">
                  <c:v>95.833333333333343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7C9-904B-9318-41C230861FA8}"/>
            </c:ext>
          </c:extLst>
        </c:ser>
        <c:ser>
          <c:idx val="40"/>
          <c:order val="4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yVal>
            <c:numRef>
              <c:f>test!$D$176:$E$176</c:f>
              <c:numCache>
                <c:formatCode>General</c:formatCode>
                <c:ptCount val="2"/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7C9-904B-9318-41C2308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0205200"/>
        <c:axId val="-112157408"/>
      </c:scatterChart>
      <c:catAx>
        <c:axId val="-1002052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2157408"/>
        <c:crosses val="autoZero"/>
        <c:auto val="1"/>
        <c:lblAlgn val="ctr"/>
        <c:lblOffset val="100"/>
        <c:noMultiLvlLbl val="0"/>
      </c:catAx>
      <c:valAx>
        <c:axId val="-112157408"/>
        <c:scaling>
          <c:orientation val="minMax"/>
          <c:max val="1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20520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test!$J$229</c:f>
              <c:strCache>
                <c:ptCount val="1"/>
                <c:pt idx="0">
                  <c:v>8d 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test!$K$228:$L$228</c:f>
              <c:strCache>
                <c:ptCount val="2"/>
                <c:pt idx="0">
                  <c:v>Non-Persistent </c:v>
                </c:pt>
                <c:pt idx="1">
                  <c:v>Persistent </c:v>
                </c:pt>
              </c:strCache>
            </c:strRef>
          </c:cat>
          <c:val>
            <c:numRef>
              <c:f>test!$K$229:$L$229</c:f>
              <c:numCache>
                <c:formatCode>0.00</c:formatCode>
                <c:ptCount val="2"/>
                <c:pt idx="0">
                  <c:v>0.63157894736842102</c:v>
                </c:pt>
                <c:pt idx="1">
                  <c:v>0.36842105263157893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3B43-836E-320B4E51A8F0}"/>
            </c:ext>
          </c:extLst>
        </c:ser>
        <c:ser>
          <c:idx val="1"/>
          <c:order val="1"/>
          <c:tx>
            <c:strRef>
              <c:f>test!$J$230</c:f>
              <c:strCache>
                <c:ptCount val="1"/>
                <c:pt idx="0">
                  <c:v>20d 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test!$K$228:$L$228</c:f>
              <c:strCache>
                <c:ptCount val="2"/>
                <c:pt idx="0">
                  <c:v>Non-Persistent </c:v>
                </c:pt>
                <c:pt idx="1">
                  <c:v>Persistent </c:v>
                </c:pt>
              </c:strCache>
            </c:strRef>
          </c:cat>
          <c:val>
            <c:numRef>
              <c:f>test!$K$230:$L$230</c:f>
              <c:numCache>
                <c:formatCode>0.00</c:formatCode>
                <c:ptCount val="2"/>
                <c:pt idx="0">
                  <c:v>0.25</c:v>
                </c:pt>
                <c:pt idx="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7-3B43-836E-320B4E51A8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"/>
        <c:overlap val="100"/>
        <c:axId val="-584383472"/>
        <c:axId val="-584381152"/>
      </c:barChart>
      <c:catAx>
        <c:axId val="-58438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4381152"/>
        <c:crosses val="autoZero"/>
        <c:auto val="1"/>
        <c:lblAlgn val="ctr"/>
        <c:lblOffset val="100"/>
        <c:noMultiLvlLbl val="0"/>
      </c:catAx>
      <c:valAx>
        <c:axId val="-5843811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Persistence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8438347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test!$K$228</c:f>
              <c:strCache>
                <c:ptCount val="1"/>
                <c:pt idx="0">
                  <c:v>Non-Persistent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3E-0B4E-AEE0-03F45D979DD9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test!$J$229:$J$230</c:f>
              <c:strCache>
                <c:ptCount val="2"/>
                <c:pt idx="0">
                  <c:v>8d </c:v>
                </c:pt>
                <c:pt idx="1">
                  <c:v>20d </c:v>
                </c:pt>
              </c:strCache>
            </c:strRef>
          </c:cat>
          <c:val>
            <c:numRef>
              <c:f>test!$K$229:$K$230</c:f>
              <c:numCache>
                <c:formatCode>0.00</c:formatCode>
                <c:ptCount val="2"/>
                <c:pt idx="0">
                  <c:v>0.63157894736842102</c:v>
                </c:pt>
                <c:pt idx="1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E-0B4E-AEE0-03F45D979DD9}"/>
            </c:ext>
          </c:extLst>
        </c:ser>
        <c:ser>
          <c:idx val="1"/>
          <c:order val="1"/>
          <c:tx>
            <c:strRef>
              <c:f>test!$L$228</c:f>
              <c:strCache>
                <c:ptCount val="1"/>
                <c:pt idx="0">
                  <c:v>Persistent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03E-0B4E-AEE0-03F45D979DD9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03E-0B4E-AEE0-03F45D979DD9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test!$J$229:$J$230</c:f>
              <c:strCache>
                <c:ptCount val="2"/>
                <c:pt idx="0">
                  <c:v>8d </c:v>
                </c:pt>
                <c:pt idx="1">
                  <c:v>20d </c:v>
                </c:pt>
              </c:strCache>
            </c:strRef>
          </c:cat>
          <c:val>
            <c:numRef>
              <c:f>test!$L$229:$L$230</c:f>
              <c:numCache>
                <c:formatCode>0.00</c:formatCode>
                <c:ptCount val="2"/>
                <c:pt idx="0">
                  <c:v>0.36842105263157893</c:v>
                </c:pt>
                <c:pt idx="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3E-0B4E-AEE0-03F45D979D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"/>
        <c:overlap val="100"/>
        <c:axId val="-87219072"/>
        <c:axId val="-111730160"/>
      </c:barChart>
      <c:catAx>
        <c:axId val="-87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30160"/>
        <c:crosses val="autoZero"/>
        <c:auto val="1"/>
        <c:lblAlgn val="ctr"/>
        <c:lblOffset val="100"/>
        <c:noMultiLvlLbl val="0"/>
      </c:catAx>
      <c:valAx>
        <c:axId val="-11173016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Persistence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21907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13C-D44B-BCDB-9FB38C5007B6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13C-D44B-BCDB-9FB38C5007B6}"/>
              </c:ext>
            </c:extLst>
          </c:dPt>
          <c:val>
            <c:numRef>
              <c:f>test!$N$40:$N$41</c:f>
              <c:numCache>
                <c:formatCode>General</c:formatCode>
                <c:ptCount val="2"/>
                <c:pt idx="0">
                  <c:v>36.84210526315789</c:v>
                </c:pt>
                <c:pt idx="1">
                  <c:v>63.157894736842103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3C-D44B-BCDB-9FB38C50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28575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25400">
                <a:solidFill>
                  <a:srgbClr val="7030A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test!$AD$41</c:f>
                <c:numCache>
                  <c:formatCode>General</c:formatCode>
                  <c:ptCount val="1"/>
                  <c:pt idx="0">
                    <c:v>0.21999933595369781</c:v>
                  </c:pt>
                </c:numCache>
              </c:numRef>
            </c:plus>
            <c:minus>
              <c:numRef>
                <c:f>test!$AD$41</c:f>
                <c:numCache>
                  <c:formatCode>General</c:formatCode>
                  <c:ptCount val="1"/>
                  <c:pt idx="0">
                    <c:v>0.21999933595369781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test!$AD$40</c:f>
              <c:numCache>
                <c:formatCode>0.0</c:formatCode>
                <c:ptCount val="1"/>
                <c:pt idx="0">
                  <c:v>2.8079195300403188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1-1741-BD91-068900DA6E36}"/>
            </c:ext>
          </c:extLst>
        </c:ser>
        <c:ser>
          <c:idx val="1"/>
          <c:order val="1"/>
          <c:tx>
            <c:v>20d</c:v>
          </c:tx>
          <c:spPr>
            <a:ln w="28575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25400">
                <a:solidFill>
                  <a:srgbClr val="C0000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test!$AD$86</c:f>
                <c:numCache>
                  <c:formatCode>General</c:formatCode>
                  <c:ptCount val="1"/>
                  <c:pt idx="0">
                    <c:v>1.1735875515049408</c:v>
                  </c:pt>
                </c:numCache>
              </c:numRef>
            </c:plus>
            <c:minus>
              <c:numRef>
                <c:f>test!$AD$86</c:f>
                <c:numCache>
                  <c:formatCode>General</c:formatCode>
                  <c:ptCount val="1"/>
                  <c:pt idx="0">
                    <c:v>1.1735875515049408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test!$AD$85</c:f>
              <c:numCache>
                <c:formatCode>0.0</c:formatCode>
                <c:ptCount val="1"/>
                <c:pt idx="0">
                  <c:v>5.2361070974199677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1-1741-BD91-068900DA6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2169216"/>
        <c:axId val="-100331104"/>
      </c:lineChart>
      <c:catAx>
        <c:axId val="-1121692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31104"/>
        <c:crosses val="autoZero"/>
        <c:auto val="1"/>
        <c:lblAlgn val="ctr"/>
        <c:lblOffset val="100"/>
        <c:noMultiLvlLbl val="0"/>
      </c:catAx>
      <c:valAx>
        <c:axId val="-100331104"/>
        <c:scaling>
          <c:orientation val="minMax"/>
          <c:max val="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 sz="90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Net pretone</a:t>
                </a:r>
                <a:r>
                  <a:rPr lang="en-US" sz="9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 p</a:t>
                </a:r>
                <a:r>
                  <a:rPr lang="en-US" sz="90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resses </a:t>
                </a:r>
              </a:p>
              <a:p>
                <a:pPr>
                  <a:defRPr sz="90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 sz="90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( time off</a:t>
                </a:r>
                <a:r>
                  <a:rPr lang="en-US" sz="9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 platfom)</a:t>
                </a:r>
                <a:r>
                  <a:rPr lang="en-US" sz="90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rPr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121692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B5-CB4F-8E72-6355877193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B5-CB4F-8E72-63558771935D}"/>
              </c:ext>
            </c:extLst>
          </c:dPt>
          <c:val>
            <c:numRef>
              <c:f>test!$N$85:$N$86</c:f>
              <c:numCache>
                <c:formatCode>General</c:formatCode>
                <c:ptCount val="2"/>
                <c:pt idx="0">
                  <c:v>75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B5-CB4F-8E72-63558771935D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EB5-CB4F-8E72-63558771935D}"/>
              </c:ext>
            </c:extLst>
          </c:dPt>
          <c:val>
            <c:numRef>
              <c:f>test!$N$85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B5-CB4F-8E72-63558771935D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B5-CB4F-8E72-63558771935D}"/>
              </c:ext>
            </c:extLst>
          </c:dPt>
          <c:val>
            <c:numRef>
              <c:f>test!$N$86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B5-CB4F-8E72-635587719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EC-E645-BA67-A5A2D16956E0}"/>
              </c:ext>
            </c:extLst>
          </c:dPt>
          <c:val>
            <c:numRef>
              <c:f>test!$R$187:$S$187</c:f>
              <c:numCache>
                <c:formatCode>General</c:formatCode>
                <c:ptCount val="2"/>
                <c:pt idx="0">
                  <c:v>36</c:v>
                </c:pt>
                <c:pt idx="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C-E645-BA67-A5A2D169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-87068784"/>
        <c:axId val="-87066464"/>
      </c:barChart>
      <c:catAx>
        <c:axId val="-87068784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066464"/>
        <c:crosses val="autoZero"/>
        <c:auto val="1"/>
        <c:lblAlgn val="ctr"/>
        <c:lblOffset val="100"/>
        <c:noMultiLvlLbl val="0"/>
      </c:catAx>
      <c:valAx>
        <c:axId val="-87066464"/>
        <c:scaling>
          <c:orientation val="minMax"/>
          <c:max val="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8706878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test!$P$146:$R$146</c:f>
                <c:numCache>
                  <c:formatCode>General</c:formatCode>
                  <c:ptCount val="3"/>
                  <c:pt idx="0">
                    <c:v>5.7957186098550491</c:v>
                  </c:pt>
                  <c:pt idx="1">
                    <c:v>3.9186528878991576</c:v>
                  </c:pt>
                  <c:pt idx="2">
                    <c:v>17.25968068594991</c:v>
                  </c:pt>
                </c:numCache>
              </c:numRef>
            </c:plus>
            <c:minus>
              <c:numRef>
                <c:f>test!$P$146:$R$146</c:f>
                <c:numCache>
                  <c:formatCode>General</c:formatCode>
                  <c:ptCount val="3"/>
                  <c:pt idx="0">
                    <c:v>5.7957186098550491</c:v>
                  </c:pt>
                  <c:pt idx="1">
                    <c:v>3.9186528878991576</c:v>
                  </c:pt>
                  <c:pt idx="2">
                    <c:v>17.25968068594991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test!$P$145:$R$145</c:f>
              <c:numCache>
                <c:formatCode>General</c:formatCode>
                <c:ptCount val="3"/>
                <c:pt idx="0">
                  <c:v>48.37719298245613</c:v>
                </c:pt>
                <c:pt idx="1">
                  <c:v>76.333333333333343</c:v>
                </c:pt>
                <c:pt idx="2">
                  <c:v>47.875000000000007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5-5141-91DD-927445F00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-87094160"/>
        <c:axId val="-87091840"/>
      </c:barChart>
      <c:catAx>
        <c:axId val="-8709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091840"/>
        <c:crosses val="autoZero"/>
        <c:auto val="1"/>
        <c:lblAlgn val="ctr"/>
        <c:lblOffset val="100"/>
        <c:noMultiLvlLbl val="0"/>
      </c:catAx>
      <c:valAx>
        <c:axId val="-87091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09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78-314B-AAA1-621BA4E661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78-314B-AAA1-621BA4E661D1}"/>
              </c:ext>
            </c:extLst>
          </c:dPt>
          <c:val>
            <c:numRef>
              <c:f>test!$N$40:$N$41</c:f>
              <c:numCache>
                <c:formatCode>General</c:formatCode>
                <c:ptCount val="2"/>
                <c:pt idx="0">
                  <c:v>36.84210526315789</c:v>
                </c:pt>
                <c:pt idx="1">
                  <c:v>63.157894736842103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78-314B-AAA1-621BA4E66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test!$T$41:$U$41</c:f>
                <c:numCache>
                  <c:formatCode>General</c:formatCode>
                  <c:ptCount val="2"/>
                  <c:pt idx="0">
                    <c:v>2.0164638295003368</c:v>
                  </c:pt>
                  <c:pt idx="1">
                    <c:v>1.7045359600081325</c:v>
                  </c:pt>
                </c:numCache>
              </c:numRef>
            </c:plus>
            <c:minus>
              <c:numRef>
                <c:f>test!$T$41:$U$41</c:f>
                <c:numCache>
                  <c:formatCode>General</c:formatCode>
                  <c:ptCount val="2"/>
                  <c:pt idx="0">
                    <c:v>2.0164638295003368</c:v>
                  </c:pt>
                  <c:pt idx="1">
                    <c:v>1.7045359600081325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test!$T$40:$U$40</c:f>
              <c:numCache>
                <c:formatCode>0.0</c:formatCode>
                <c:ptCount val="2"/>
                <c:pt idx="0">
                  <c:v>21.973684210526315</c:v>
                </c:pt>
                <c:pt idx="1">
                  <c:v>7.1578947368421053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5-5A43-B546-E0DB9444B8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test!$T$86:$U$86</c:f>
                <c:numCache>
                  <c:formatCode>General</c:formatCode>
                  <c:ptCount val="2"/>
                  <c:pt idx="0">
                    <c:v>1.5118972628235468</c:v>
                  </c:pt>
                  <c:pt idx="1">
                    <c:v>0.59030630901383596</c:v>
                  </c:pt>
                </c:numCache>
              </c:numRef>
            </c:plus>
            <c:minus>
              <c:numRef>
                <c:f>test!$T$86:$U$86</c:f>
                <c:numCache>
                  <c:formatCode>General</c:formatCode>
                  <c:ptCount val="2"/>
                  <c:pt idx="0">
                    <c:v>1.5118972628235468</c:v>
                  </c:pt>
                  <c:pt idx="1">
                    <c:v>0.59030630901383596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test!$T$85:$U$85</c:f>
              <c:numCache>
                <c:formatCode>0.0</c:formatCode>
                <c:ptCount val="2"/>
                <c:pt idx="0">
                  <c:v>14.45</c:v>
                </c:pt>
                <c:pt idx="1">
                  <c:v>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5-5A43-B546-E0DB9444B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993136"/>
        <c:axId val="-111991088"/>
      </c:lineChart>
      <c:catAx>
        <c:axId val="-11199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91088"/>
        <c:crosses val="autoZero"/>
        <c:auto val="1"/>
        <c:lblAlgn val="ctr"/>
        <c:lblOffset val="100"/>
        <c:noMultiLvlLbl val="0"/>
      </c:catAx>
      <c:valAx>
        <c:axId val="-1119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9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test!$CW$1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test!$CV$16:$CV$36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test!$CW$16:$CW$36</c:f>
              <c:numCache>
                <c:formatCode>General</c:formatCode>
                <c:ptCount val="21"/>
                <c:pt idx="0">
                  <c:v>7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8</c:v>
                </c:pt>
                <c:pt idx="17">
                  <c:v>3</c:v>
                </c:pt>
                <c:pt idx="18">
                  <c:v>4</c:v>
                </c:pt>
                <c:pt idx="19">
                  <c:v>10</c:v>
                </c:pt>
                <c:pt idx="2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E-E34B-81C2-5D246793D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27"/>
        <c:axId val="-110981696"/>
        <c:axId val="-110979376"/>
      </c:barChart>
      <c:catAx>
        <c:axId val="-1109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979376"/>
        <c:crosses val="autoZero"/>
        <c:auto val="1"/>
        <c:lblAlgn val="ctr"/>
        <c:lblOffset val="100"/>
        <c:noMultiLvlLbl val="0"/>
      </c:catAx>
      <c:valAx>
        <c:axId val="-1109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98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test!$CW$1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test!$CV$2:$CV$12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test!$CW$2:$CW$12</c:f>
              <c:numCache>
                <c:formatCode>General</c:formatCode>
                <c:ptCount val="11"/>
                <c:pt idx="0">
                  <c:v>7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11</c:v>
                </c:pt>
                <c:pt idx="9">
                  <c:v>7</c:v>
                </c:pt>
                <c:pt idx="1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E-E34B-81C2-5D246793D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27"/>
        <c:axId val="-110480928"/>
        <c:axId val="-110478608"/>
      </c:barChart>
      <c:catAx>
        <c:axId val="-1104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478608"/>
        <c:crosses val="autoZero"/>
        <c:auto val="1"/>
        <c:lblAlgn val="ctr"/>
        <c:lblOffset val="100"/>
        <c:noMultiLvlLbl val="0"/>
      </c:catAx>
      <c:valAx>
        <c:axId val="-1104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48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20d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test!$DC$2:$DC$12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test!$DD$2:$DD$12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8</c:v>
                </c:pt>
                <c:pt idx="9">
                  <c:v>4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9-CF43-87B4-99DC3DE74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16029984"/>
        <c:axId val="-1160277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test!$DE$2:$DE$12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9-CF43-87B4-99DC3DE74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029984"/>
        <c:axId val="-116027792"/>
      </c:lineChart>
      <c:catAx>
        <c:axId val="-116029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% Time on 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16027792"/>
        <c:crosses val="autoZero"/>
        <c:auto val="1"/>
        <c:lblAlgn val="ctr"/>
        <c:lblOffset val="100"/>
        <c:noMultiLvlLbl val="0"/>
      </c:catAx>
      <c:valAx>
        <c:axId val="-116027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rats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1602998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test!$CY$2:$CY$12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test!$CZ$2:$CZ$12</c:f>
              <c:numCache>
                <c:formatCode>General</c:formatCode>
                <c:ptCount val="11"/>
                <c:pt idx="0">
                  <c:v>7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7-254C-8CF9-F11427E4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00565920"/>
        <c:axId val="-10056252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test!$DA$2:$DA$12</c:f>
              <c:numCache>
                <c:formatCode>General</c:formatCode>
                <c:ptCount val="11"/>
                <c:pt idx="0">
                  <c:v>7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7-254C-8CF9-F11427E4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0565920"/>
        <c:axId val="-100562528"/>
      </c:lineChart>
      <c:catAx>
        <c:axId val="-10056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% Time on 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62528"/>
        <c:crosses val="autoZero"/>
        <c:auto val="1"/>
        <c:lblAlgn val="ctr"/>
        <c:lblOffset val="100"/>
        <c:noMultiLvlLbl val="0"/>
      </c:catAx>
      <c:valAx>
        <c:axId val="-100562528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rats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00565920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2700000"/>
    <a:lstStyle/>
    <a:p>
      <a:pPr>
        <a:defRPr sz="16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8d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test!$DH$23:$DH$33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test!$DI$23:$DI$33</c:f>
              <c:numCache>
                <c:formatCode>General</c:formatCode>
                <c:ptCount val="11"/>
                <c:pt idx="0">
                  <c:v>7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8-6849-A54E-9B12F299BF44}"/>
            </c:ext>
          </c:extLst>
        </c:ser>
        <c:ser>
          <c:idx val="1"/>
          <c:order val="1"/>
          <c:tx>
            <c:v>20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test!$DH$23:$DH$33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test!$DJ$23:$DJ$33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8-6849-A54E-9B12F299B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620080"/>
        <c:axId val="-111587072"/>
      </c:lineChart>
      <c:catAx>
        <c:axId val="-11162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587072"/>
        <c:crosses val="autoZero"/>
        <c:auto val="1"/>
        <c:lblAlgn val="ctr"/>
        <c:lblOffset val="100"/>
        <c:noMultiLvlLbl val="0"/>
      </c:catAx>
      <c:valAx>
        <c:axId val="-111587072"/>
        <c:scaling>
          <c:orientation val="minMax"/>
          <c:max val="1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620080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0.13878808280342"/>
                  <c:y val="5.2818709967472802E-2"/>
                </c:manualLayout>
              </c:layout>
              <c:numFmt formatCode="General" sourceLinked="0"/>
            </c:trendlineLbl>
          </c:trendline>
          <c:xVal>
            <c:numRef>
              <c:f>'corre test'!$B$2:$B$27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xVal>
          <c:yVal>
            <c:numRef>
              <c:f>'corre test'!$C$2:$C$27</c:f>
              <c:numCache>
                <c:formatCode>General</c:formatCode>
                <c:ptCount val="26"/>
                <c:pt idx="0">
                  <c:v>88.888888888888886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20</c:v>
                </c:pt>
                <c:pt idx="6">
                  <c:v>-16.666666666666664</c:v>
                </c:pt>
                <c:pt idx="7">
                  <c:v>27.27272727272727</c:v>
                </c:pt>
                <c:pt idx="8">
                  <c:v>3.0303030303030303</c:v>
                </c:pt>
                <c:pt idx="9">
                  <c:v>2.2222222222222223</c:v>
                </c:pt>
                <c:pt idx="10">
                  <c:v>87.5</c:v>
                </c:pt>
                <c:pt idx="11">
                  <c:v>63.636363636363633</c:v>
                </c:pt>
                <c:pt idx="12">
                  <c:v>68.627450980392155</c:v>
                </c:pt>
                <c:pt idx="13">
                  <c:v>-100</c:v>
                </c:pt>
                <c:pt idx="14">
                  <c:v>16.279069767441861</c:v>
                </c:pt>
                <c:pt idx="15">
                  <c:v>100</c:v>
                </c:pt>
                <c:pt idx="16">
                  <c:v>82.857142857142861</c:v>
                </c:pt>
                <c:pt idx="17">
                  <c:v>100</c:v>
                </c:pt>
                <c:pt idx="18">
                  <c:v>-25.714285714285712</c:v>
                </c:pt>
                <c:pt idx="19">
                  <c:v>73.333333333333329</c:v>
                </c:pt>
                <c:pt idx="20">
                  <c:v>100</c:v>
                </c:pt>
                <c:pt idx="21">
                  <c:v>60</c:v>
                </c:pt>
                <c:pt idx="22">
                  <c:v>20</c:v>
                </c:pt>
                <c:pt idx="23">
                  <c:v>4.7619047619047619</c:v>
                </c:pt>
                <c:pt idx="24">
                  <c:v>0</c:v>
                </c:pt>
                <c:pt idx="25">
                  <c:v>77.777777777777786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1C-495E-B428-28058940D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5943680"/>
        <c:axId val="-115931712"/>
      </c:scatterChart>
      <c:valAx>
        <c:axId val="-11594368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Suppression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15931712"/>
        <c:crosses val="autoZero"/>
        <c:crossBetween val="midCat"/>
        <c:majorUnit val="25"/>
      </c:valAx>
      <c:valAx>
        <c:axId val="-115931712"/>
        <c:scaling>
          <c:orientation val="minMax"/>
          <c:max val="10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at test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15943680"/>
        <c:crosses val="autoZero"/>
        <c:crossBetween val="midCat"/>
        <c:majorUnit val="25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20d</c:v>
          </c:tx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0.113311733574287"/>
                  <c:y val="0.12021857923497301"/>
                </c:manualLayout>
              </c:layout>
              <c:numFmt formatCode="General" sourceLinked="0"/>
            </c:trendlineLbl>
          </c:trendline>
          <c:xVal>
            <c:numRef>
              <c:f>'corre test'!$B$49:$B$82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xVal>
          <c:yVal>
            <c:numRef>
              <c:f>'corre test'!$C$49:$C$82</c:f>
              <c:numCache>
                <c:formatCode>General</c:formatCode>
                <c:ptCount val="34"/>
                <c:pt idx="0">
                  <c:v>36.84210526315789</c:v>
                </c:pt>
                <c:pt idx="1">
                  <c:v>80.952380952380949</c:v>
                </c:pt>
                <c:pt idx="2">
                  <c:v>100</c:v>
                </c:pt>
                <c:pt idx="3">
                  <c:v>66.666666666666657</c:v>
                </c:pt>
                <c:pt idx="4">
                  <c:v>87.5</c:v>
                </c:pt>
                <c:pt idx="5">
                  <c:v>100</c:v>
                </c:pt>
                <c:pt idx="6">
                  <c:v>33.333333333333329</c:v>
                </c:pt>
                <c:pt idx="7">
                  <c:v>87.878787878787875</c:v>
                </c:pt>
                <c:pt idx="8">
                  <c:v>100</c:v>
                </c:pt>
                <c:pt idx="9">
                  <c:v>100</c:v>
                </c:pt>
                <c:pt idx="10">
                  <c:v>63.636363636363633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73.333333333333329</c:v>
                </c:pt>
                <c:pt idx="15">
                  <c:v>29.411764705882355</c:v>
                </c:pt>
                <c:pt idx="16">
                  <c:v>100</c:v>
                </c:pt>
                <c:pt idx="17">
                  <c:v>100</c:v>
                </c:pt>
                <c:pt idx="18">
                  <c:v>42.857142857142854</c:v>
                </c:pt>
                <c:pt idx="19">
                  <c:v>100</c:v>
                </c:pt>
                <c:pt idx="20">
                  <c:v>65.217391304347828</c:v>
                </c:pt>
                <c:pt idx="21">
                  <c:v>29.411764705882355</c:v>
                </c:pt>
                <c:pt idx="22">
                  <c:v>-12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73.333333333333329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53-4E34-8C25-2B8BD8D6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5895024"/>
        <c:axId val="-96546016"/>
      </c:scatterChart>
      <c:valAx>
        <c:axId val="-115895024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Suppression 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96546016"/>
        <c:crosses val="autoZero"/>
        <c:crossBetween val="midCat"/>
        <c:majorUnit val="25"/>
      </c:valAx>
      <c:valAx>
        <c:axId val="-96546016"/>
        <c:scaling>
          <c:orientation val="minMax"/>
          <c:max val="10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</a:t>
                </a:r>
                <a:r>
                  <a:rPr lang="en-US" baseline="0"/>
                  <a:t> at test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15895024"/>
        <c:crosses val="autoZero"/>
        <c:crossBetween val="midCat"/>
        <c:majorUnit val="25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'corre test'!$B$2:$B$27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xVal>
          <c:yVal>
            <c:numRef>
              <c:f>'corre test'!$D$2:$D$27</c:f>
              <c:numCache>
                <c:formatCode>General</c:formatCode>
                <c:ptCount val="26"/>
                <c:pt idx="0">
                  <c:v>13</c:v>
                </c:pt>
                <c:pt idx="1">
                  <c:v>37.666666666666671</c:v>
                </c:pt>
                <c:pt idx="2">
                  <c:v>18.000000000000004</c:v>
                </c:pt>
                <c:pt idx="3">
                  <c:v>0</c:v>
                </c:pt>
                <c:pt idx="4">
                  <c:v>45.666666666666664</c:v>
                </c:pt>
                <c:pt idx="5">
                  <c:v>5.3333333333333339</c:v>
                </c:pt>
                <c:pt idx="6">
                  <c:v>0</c:v>
                </c:pt>
                <c:pt idx="7">
                  <c:v>9.0000000000000018</c:v>
                </c:pt>
                <c:pt idx="8">
                  <c:v>0</c:v>
                </c:pt>
                <c:pt idx="9">
                  <c:v>0</c:v>
                </c:pt>
                <c:pt idx="10">
                  <c:v>18.000000000000004</c:v>
                </c:pt>
                <c:pt idx="11">
                  <c:v>17</c:v>
                </c:pt>
                <c:pt idx="12">
                  <c:v>18.000000000000004</c:v>
                </c:pt>
                <c:pt idx="13">
                  <c:v>43.666666666666664</c:v>
                </c:pt>
                <c:pt idx="14">
                  <c:v>3.3333333333333335</c:v>
                </c:pt>
                <c:pt idx="15">
                  <c:v>24.333333333333332</c:v>
                </c:pt>
                <c:pt idx="16">
                  <c:v>4</c:v>
                </c:pt>
                <c:pt idx="17">
                  <c:v>47</c:v>
                </c:pt>
                <c:pt idx="18">
                  <c:v>4.6666666666666661</c:v>
                </c:pt>
                <c:pt idx="19">
                  <c:v>64</c:v>
                </c:pt>
                <c:pt idx="20">
                  <c:v>5</c:v>
                </c:pt>
                <c:pt idx="21">
                  <c:v>26</c:v>
                </c:pt>
                <c:pt idx="22">
                  <c:v>1</c:v>
                </c:pt>
                <c:pt idx="23">
                  <c:v>7.6666666666666661</c:v>
                </c:pt>
                <c:pt idx="24">
                  <c:v>0</c:v>
                </c:pt>
                <c:pt idx="25">
                  <c:v>16.666666666666664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BB-4F78-B273-4D71C8F7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966048"/>
        <c:axId val="-86963728"/>
      </c:scatterChart>
      <c:valAx>
        <c:axId val="-86966048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963728"/>
        <c:crosses val="autoZero"/>
        <c:crossBetween val="midCat"/>
        <c:majorUnit val="25"/>
      </c:valAx>
      <c:valAx>
        <c:axId val="-86963728"/>
        <c:scaling>
          <c:orientation val="minMax"/>
          <c:max val="1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966048"/>
        <c:crosses val="autoZero"/>
        <c:crossBetween val="midCat"/>
        <c:majorUnit val="2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'corre test'!$B$49:$B$82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xVal>
          <c:yVal>
            <c:numRef>
              <c:f>'corre test'!$D$49:$D$82</c:f>
              <c:numCache>
                <c:formatCode>General</c:formatCode>
                <c:ptCount val="34"/>
                <c:pt idx="0">
                  <c:v>18.000000000000004</c:v>
                </c:pt>
                <c:pt idx="1">
                  <c:v>15.333333333333332</c:v>
                </c:pt>
                <c:pt idx="2">
                  <c:v>9.6666666666666661</c:v>
                </c:pt>
                <c:pt idx="3">
                  <c:v>28.666666666666668</c:v>
                </c:pt>
                <c:pt idx="4">
                  <c:v>12.333333333333334</c:v>
                </c:pt>
                <c:pt idx="5">
                  <c:v>27.666666666666668</c:v>
                </c:pt>
                <c:pt idx="6">
                  <c:v>8.6666666666666679</c:v>
                </c:pt>
                <c:pt idx="7">
                  <c:v>2</c:v>
                </c:pt>
                <c:pt idx="8">
                  <c:v>33.333333333333329</c:v>
                </c:pt>
                <c:pt idx="9">
                  <c:v>47.666666666666671</c:v>
                </c:pt>
                <c:pt idx="10">
                  <c:v>2.666666666666667</c:v>
                </c:pt>
                <c:pt idx="11">
                  <c:v>14.000000000000002</c:v>
                </c:pt>
                <c:pt idx="12">
                  <c:v>74.666666666666657</c:v>
                </c:pt>
                <c:pt idx="13">
                  <c:v>60.333333333333336</c:v>
                </c:pt>
                <c:pt idx="14">
                  <c:v>9.0000000000000018</c:v>
                </c:pt>
                <c:pt idx="15">
                  <c:v>0</c:v>
                </c:pt>
                <c:pt idx="16">
                  <c:v>19.333333333333332</c:v>
                </c:pt>
                <c:pt idx="17">
                  <c:v>36.000000000000007</c:v>
                </c:pt>
                <c:pt idx="18">
                  <c:v>13</c:v>
                </c:pt>
                <c:pt idx="19">
                  <c:v>18.000000000000004</c:v>
                </c:pt>
                <c:pt idx="20">
                  <c:v>19.666666666666668</c:v>
                </c:pt>
                <c:pt idx="21">
                  <c:v>18.666666666666664</c:v>
                </c:pt>
                <c:pt idx="22">
                  <c:v>9.0000000000000018</c:v>
                </c:pt>
                <c:pt idx="23">
                  <c:v>11.666666666666666</c:v>
                </c:pt>
                <c:pt idx="24">
                  <c:v>16</c:v>
                </c:pt>
                <c:pt idx="25">
                  <c:v>18.666666666666664</c:v>
                </c:pt>
                <c:pt idx="26">
                  <c:v>57.666666666666664</c:v>
                </c:pt>
                <c:pt idx="27">
                  <c:v>37.333333333333329</c:v>
                </c:pt>
                <c:pt idx="28">
                  <c:v>59.666666666666657</c:v>
                </c:pt>
                <c:pt idx="29">
                  <c:v>17.666666666666668</c:v>
                </c:pt>
                <c:pt idx="30">
                  <c:v>47</c:v>
                </c:pt>
                <c:pt idx="31">
                  <c:v>26</c:v>
                </c:pt>
                <c:pt idx="32">
                  <c:v>21.333333333333336</c:v>
                </c:pt>
                <c:pt idx="33">
                  <c:v>21.333333333333336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A-4397-B67C-EFF8AF94E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915376"/>
        <c:axId val="-86913328"/>
      </c:scatterChart>
      <c:valAx>
        <c:axId val="-86915376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913328"/>
        <c:crosses val="autoZero"/>
        <c:crossBetween val="midCat"/>
        <c:majorUnit val="25"/>
      </c:valAx>
      <c:valAx>
        <c:axId val="-86913328"/>
        <c:scaling>
          <c:orientation val="minMax"/>
          <c:max val="1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915376"/>
        <c:crosses val="autoZero"/>
        <c:crossBetween val="midCat"/>
        <c:majorUnit val="2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'corre test'!$B$2:$B$27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xVal>
          <c:yVal>
            <c:numRef>
              <c:f>'corre test'!$E$2:$E$27</c:f>
              <c:numCache>
                <c:formatCode>General</c:formatCode>
                <c:ptCount val="2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44</c:v>
                </c:pt>
                <c:pt idx="4">
                  <c:v>0</c:v>
                </c:pt>
                <c:pt idx="5">
                  <c:v>12</c:v>
                </c:pt>
                <c:pt idx="6">
                  <c:v>28</c:v>
                </c:pt>
                <c:pt idx="7">
                  <c:v>20</c:v>
                </c:pt>
                <c:pt idx="8">
                  <c:v>16</c:v>
                </c:pt>
                <c:pt idx="9">
                  <c:v>22</c:v>
                </c:pt>
                <c:pt idx="10">
                  <c:v>2</c:v>
                </c:pt>
                <c:pt idx="11">
                  <c:v>4</c:v>
                </c:pt>
                <c:pt idx="12">
                  <c:v>8</c:v>
                </c:pt>
                <c:pt idx="13">
                  <c:v>2</c:v>
                </c:pt>
                <c:pt idx="14">
                  <c:v>18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22</c:v>
                </c:pt>
                <c:pt idx="19">
                  <c:v>2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30</c:v>
                </c:pt>
                <c:pt idx="24">
                  <c:v>8</c:v>
                </c:pt>
                <c:pt idx="2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F-4F1E-8D6E-978C6C07D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886896"/>
        <c:axId val="-86884576"/>
      </c:scatterChart>
      <c:valAx>
        <c:axId val="-86886896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884576"/>
        <c:crosses val="autoZero"/>
        <c:crossBetween val="midCat"/>
        <c:majorUnit val="25"/>
      </c:valAx>
      <c:valAx>
        <c:axId val="-86884576"/>
        <c:scaling>
          <c:orientation val="minMax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886896"/>
        <c:crosses val="autoZero"/>
        <c:crossBetween val="midCat"/>
        <c:majorUnit val="1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'corre test'!$B$49:$B$82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xVal>
          <c:yVal>
            <c:numRef>
              <c:f>'corre test'!$E$49:$E$82</c:f>
              <c:numCache>
                <c:formatCode>General</c:formatCode>
                <c:ptCount val="34"/>
                <c:pt idx="0">
                  <c:v>6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10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12</c:v>
                </c:pt>
                <c:pt idx="16">
                  <c:v>0</c:v>
                </c:pt>
                <c:pt idx="17">
                  <c:v>0</c:v>
                </c:pt>
                <c:pt idx="18">
                  <c:v>12</c:v>
                </c:pt>
                <c:pt idx="19">
                  <c:v>0</c:v>
                </c:pt>
                <c:pt idx="20">
                  <c:v>4</c:v>
                </c:pt>
                <c:pt idx="21">
                  <c:v>6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3-4D46-8F26-E5EAC07C7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862720"/>
        <c:axId val="-86848528"/>
      </c:scatterChart>
      <c:valAx>
        <c:axId val="-86862720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848528"/>
        <c:crosses val="autoZero"/>
        <c:crossBetween val="midCat"/>
        <c:majorUnit val="25"/>
      </c:valAx>
      <c:valAx>
        <c:axId val="-86848528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862720"/>
        <c:crosses val="autoZero"/>
        <c:crossBetween val="midCat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'corre test'!$B$2:$B$27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xVal>
          <c:yVal>
            <c:numRef>
              <c:f>'corre test'!$F$2:$F$27</c:f>
              <c:numCache>
                <c:formatCode>General</c:formatCode>
                <c:ptCount val="26"/>
                <c:pt idx="0">
                  <c:v>34</c:v>
                </c:pt>
                <c:pt idx="1">
                  <c:v>20</c:v>
                </c:pt>
                <c:pt idx="2">
                  <c:v>24</c:v>
                </c:pt>
                <c:pt idx="3">
                  <c:v>44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35</c:v>
                </c:pt>
                <c:pt idx="8">
                  <c:v>17</c:v>
                </c:pt>
                <c:pt idx="9">
                  <c:v>23</c:v>
                </c:pt>
                <c:pt idx="10">
                  <c:v>30</c:v>
                </c:pt>
                <c:pt idx="11">
                  <c:v>18</c:v>
                </c:pt>
                <c:pt idx="12">
                  <c:v>43</c:v>
                </c:pt>
                <c:pt idx="13">
                  <c:v>0</c:v>
                </c:pt>
                <c:pt idx="14">
                  <c:v>25</c:v>
                </c:pt>
                <c:pt idx="15">
                  <c:v>11</c:v>
                </c:pt>
                <c:pt idx="16">
                  <c:v>64</c:v>
                </c:pt>
                <c:pt idx="17">
                  <c:v>16</c:v>
                </c:pt>
                <c:pt idx="18">
                  <c:v>13</c:v>
                </c:pt>
                <c:pt idx="19">
                  <c:v>13</c:v>
                </c:pt>
                <c:pt idx="20">
                  <c:v>9</c:v>
                </c:pt>
                <c:pt idx="21">
                  <c:v>16</c:v>
                </c:pt>
                <c:pt idx="22">
                  <c:v>12</c:v>
                </c:pt>
                <c:pt idx="23">
                  <c:v>33</c:v>
                </c:pt>
                <c:pt idx="24">
                  <c:v>8</c:v>
                </c:pt>
                <c:pt idx="2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6-41E6-9FCF-8116CA1BA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570000"/>
        <c:axId val="-86548672"/>
      </c:scatterChart>
      <c:valAx>
        <c:axId val="-86570000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548672"/>
        <c:crosses val="autoZero"/>
        <c:crossBetween val="midCat"/>
        <c:majorUnit val="25"/>
      </c:valAx>
      <c:valAx>
        <c:axId val="-86548672"/>
        <c:scaling>
          <c:orientation val="minMax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570000"/>
        <c:crosses val="autoZero"/>
        <c:crossBetween val="midCat"/>
        <c:majorUnit val="1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'corre test'!$B$49:$B$82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xVal>
          <c:yVal>
            <c:numRef>
              <c:f>'corre test'!$F$49:$F$82</c:f>
              <c:numCache>
                <c:formatCode>General</c:formatCode>
                <c:ptCount val="34"/>
                <c:pt idx="0">
                  <c:v>13</c:v>
                </c:pt>
                <c:pt idx="1">
                  <c:v>19</c:v>
                </c:pt>
                <c:pt idx="2">
                  <c:v>1</c:v>
                </c:pt>
                <c:pt idx="3">
                  <c:v>10</c:v>
                </c:pt>
                <c:pt idx="4">
                  <c:v>30</c:v>
                </c:pt>
                <c:pt idx="5">
                  <c:v>21</c:v>
                </c:pt>
                <c:pt idx="6">
                  <c:v>20</c:v>
                </c:pt>
                <c:pt idx="7">
                  <c:v>31</c:v>
                </c:pt>
                <c:pt idx="8">
                  <c:v>19</c:v>
                </c:pt>
                <c:pt idx="9">
                  <c:v>9</c:v>
                </c:pt>
                <c:pt idx="10">
                  <c:v>9</c:v>
                </c:pt>
                <c:pt idx="11">
                  <c:v>11</c:v>
                </c:pt>
                <c:pt idx="12">
                  <c:v>6</c:v>
                </c:pt>
                <c:pt idx="13">
                  <c:v>4</c:v>
                </c:pt>
                <c:pt idx="14">
                  <c:v>26</c:v>
                </c:pt>
                <c:pt idx="15">
                  <c:v>22</c:v>
                </c:pt>
                <c:pt idx="16">
                  <c:v>14</c:v>
                </c:pt>
                <c:pt idx="17">
                  <c:v>17</c:v>
                </c:pt>
                <c:pt idx="18">
                  <c:v>30</c:v>
                </c:pt>
                <c:pt idx="19">
                  <c:v>14</c:v>
                </c:pt>
                <c:pt idx="20">
                  <c:v>19</c:v>
                </c:pt>
                <c:pt idx="21">
                  <c:v>11</c:v>
                </c:pt>
                <c:pt idx="22">
                  <c:v>11</c:v>
                </c:pt>
                <c:pt idx="23">
                  <c:v>29</c:v>
                </c:pt>
                <c:pt idx="24">
                  <c:v>11</c:v>
                </c:pt>
                <c:pt idx="25">
                  <c:v>21</c:v>
                </c:pt>
                <c:pt idx="26">
                  <c:v>9</c:v>
                </c:pt>
                <c:pt idx="27">
                  <c:v>3</c:v>
                </c:pt>
                <c:pt idx="28">
                  <c:v>7</c:v>
                </c:pt>
                <c:pt idx="29">
                  <c:v>13</c:v>
                </c:pt>
                <c:pt idx="30">
                  <c:v>39</c:v>
                </c:pt>
                <c:pt idx="31">
                  <c:v>15</c:v>
                </c:pt>
                <c:pt idx="32">
                  <c:v>10</c:v>
                </c:pt>
                <c:pt idx="33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B-4F16-BEBC-4C5B46D6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339488"/>
        <c:axId val="-86291360"/>
      </c:scatterChart>
      <c:valAx>
        <c:axId val="-86339488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-86291360"/>
        <c:crosses val="autoZero"/>
        <c:crossBetween val="midCat"/>
        <c:majorUnit val="25"/>
      </c:valAx>
      <c:valAx>
        <c:axId val="-86291360"/>
        <c:scaling>
          <c:orientation val="minMax"/>
          <c:max val="2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6339488"/>
        <c:crosses val="autoZero"/>
        <c:crossBetween val="midCat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/>
            </a:pPr>
            <a:r>
              <a:rPr lang="en-US" b="0" i="0"/>
              <a:t>8d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0.113311733574287"/>
                  <c:y val="0.12021857923497301"/>
                </c:manualLayout>
              </c:layout>
              <c:numFmt formatCode="General" sourceLinked="0"/>
            </c:trendlineLbl>
          </c:trendline>
          <c:xVal>
            <c:numRef>
              <c:f>'corre test'!$B$108:$B$145</c:f>
              <c:numCache>
                <c:formatCode>General</c:formatCode>
                <c:ptCount val="38"/>
                <c:pt idx="0">
                  <c:v>13</c:v>
                </c:pt>
                <c:pt idx="1">
                  <c:v>37.666666666666671</c:v>
                </c:pt>
                <c:pt idx="2">
                  <c:v>18.000000000000004</c:v>
                </c:pt>
                <c:pt idx="3">
                  <c:v>0</c:v>
                </c:pt>
                <c:pt idx="4">
                  <c:v>45.666666666666664</c:v>
                </c:pt>
                <c:pt idx="5">
                  <c:v>5.3333333333333339</c:v>
                </c:pt>
                <c:pt idx="6">
                  <c:v>0</c:v>
                </c:pt>
                <c:pt idx="7">
                  <c:v>9.0000000000000018</c:v>
                </c:pt>
                <c:pt idx="8">
                  <c:v>0</c:v>
                </c:pt>
                <c:pt idx="9">
                  <c:v>0</c:v>
                </c:pt>
                <c:pt idx="10">
                  <c:v>18.000000000000004</c:v>
                </c:pt>
                <c:pt idx="11">
                  <c:v>17</c:v>
                </c:pt>
                <c:pt idx="12">
                  <c:v>18.000000000000004</c:v>
                </c:pt>
                <c:pt idx="13">
                  <c:v>43.666666666666664</c:v>
                </c:pt>
                <c:pt idx="14">
                  <c:v>3.3333333333333335</c:v>
                </c:pt>
                <c:pt idx="15">
                  <c:v>24.333333333333332</c:v>
                </c:pt>
                <c:pt idx="16">
                  <c:v>4</c:v>
                </c:pt>
                <c:pt idx="17">
                  <c:v>47</c:v>
                </c:pt>
                <c:pt idx="18">
                  <c:v>4.6666666666666661</c:v>
                </c:pt>
                <c:pt idx="19">
                  <c:v>64</c:v>
                </c:pt>
                <c:pt idx="20">
                  <c:v>5</c:v>
                </c:pt>
                <c:pt idx="21">
                  <c:v>26</c:v>
                </c:pt>
                <c:pt idx="22">
                  <c:v>1</c:v>
                </c:pt>
                <c:pt idx="23">
                  <c:v>7.6666666666666661</c:v>
                </c:pt>
                <c:pt idx="24">
                  <c:v>0</c:v>
                </c:pt>
                <c:pt idx="25">
                  <c:v>16.666666666666664</c:v>
                </c:pt>
                <c:pt idx="26">
                  <c:v>90</c:v>
                </c:pt>
                <c:pt idx="27">
                  <c:v>68</c:v>
                </c:pt>
                <c:pt idx="28">
                  <c:v>6.666666666666667</c:v>
                </c:pt>
                <c:pt idx="29">
                  <c:v>15</c:v>
                </c:pt>
                <c:pt idx="30">
                  <c:v>36.666666666666664</c:v>
                </c:pt>
                <c:pt idx="31">
                  <c:v>48.666666666666664</c:v>
                </c:pt>
                <c:pt idx="32">
                  <c:v>49</c:v>
                </c:pt>
                <c:pt idx="33">
                  <c:v>46</c:v>
                </c:pt>
                <c:pt idx="34">
                  <c:v>71.333333333333329</c:v>
                </c:pt>
                <c:pt idx="35">
                  <c:v>50.333333333333329</c:v>
                </c:pt>
                <c:pt idx="36">
                  <c:v>53</c:v>
                </c:pt>
                <c:pt idx="37">
                  <c:v>47</c:v>
                </c:pt>
              </c:numCache>
            </c:numRef>
          </c:xVal>
          <c:yVal>
            <c:numRef>
              <c:f>'corre test'!$C$108:$C$145</c:f>
              <c:numCache>
                <c:formatCode>General</c:formatCode>
                <c:ptCount val="38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  <c:pt idx="26">
                  <c:v>0</c:v>
                </c:pt>
                <c:pt idx="27">
                  <c:v>96.333333333333329</c:v>
                </c:pt>
                <c:pt idx="28">
                  <c:v>67.333333333333329</c:v>
                </c:pt>
                <c:pt idx="29">
                  <c:v>86</c:v>
                </c:pt>
                <c:pt idx="30">
                  <c:v>0</c:v>
                </c:pt>
                <c:pt idx="31">
                  <c:v>72.333333333333329</c:v>
                </c:pt>
                <c:pt idx="32">
                  <c:v>0</c:v>
                </c:pt>
                <c:pt idx="33">
                  <c:v>0</c:v>
                </c:pt>
                <c:pt idx="34">
                  <c:v>96.666666666666671</c:v>
                </c:pt>
                <c:pt idx="35">
                  <c:v>97.000000000000014</c:v>
                </c:pt>
                <c:pt idx="36">
                  <c:v>90.333333333333343</c:v>
                </c:pt>
                <c:pt idx="37">
                  <c:v>88.333333333333329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53-4E34-8C25-2B8BD8D6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7119040"/>
        <c:axId val="-607094896"/>
      </c:scatterChart>
      <c:valAx>
        <c:axId val="-60711904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% Freezing</a:t>
                </a:r>
                <a:r>
                  <a:rPr lang="en-US" b="0" baseline="0"/>
                  <a:t> </a:t>
                </a:r>
                <a:r>
                  <a:rPr lang="en-US" b="0"/>
                  <a:t>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7094896"/>
        <c:crosses val="autoZero"/>
        <c:crossBetween val="midCat"/>
        <c:majorUnit val="25"/>
      </c:valAx>
      <c:valAx>
        <c:axId val="-607094896"/>
        <c:scaling>
          <c:orientation val="minMax"/>
          <c:max val="10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% Avoidance</a:t>
                </a:r>
                <a:r>
                  <a:rPr lang="en-US" b="0" baseline="0"/>
                  <a:t> at test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7119040"/>
        <c:crosses val="autoZero"/>
        <c:crossBetween val="midCat"/>
        <c:majorUnit val="25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b="0"/>
              <a:t>20d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0.113311733574287"/>
                  <c:y val="0.12021857923497301"/>
                </c:manualLayout>
              </c:layout>
              <c:numFmt formatCode="General" sourceLinked="0"/>
            </c:trendlineLbl>
          </c:trendline>
          <c:xVal>
            <c:numRef>
              <c:f>'corre test'!$E$108:$E$147</c:f>
              <c:numCache>
                <c:formatCode>General</c:formatCode>
                <c:ptCount val="40"/>
                <c:pt idx="0">
                  <c:v>18.000000000000004</c:v>
                </c:pt>
                <c:pt idx="1">
                  <c:v>15.333333333333332</c:v>
                </c:pt>
                <c:pt idx="2">
                  <c:v>9.6666666666666661</c:v>
                </c:pt>
                <c:pt idx="3">
                  <c:v>28.666666666666668</c:v>
                </c:pt>
                <c:pt idx="4">
                  <c:v>12.333333333333334</c:v>
                </c:pt>
                <c:pt idx="5">
                  <c:v>27.666666666666668</c:v>
                </c:pt>
                <c:pt idx="6">
                  <c:v>8.6666666666666679</c:v>
                </c:pt>
                <c:pt idx="7">
                  <c:v>2</c:v>
                </c:pt>
                <c:pt idx="8">
                  <c:v>33.333333333333329</c:v>
                </c:pt>
                <c:pt idx="9">
                  <c:v>47.666666666666671</c:v>
                </c:pt>
                <c:pt idx="10">
                  <c:v>2.666666666666667</c:v>
                </c:pt>
                <c:pt idx="11">
                  <c:v>14.000000000000002</c:v>
                </c:pt>
                <c:pt idx="12">
                  <c:v>74.666666666666657</c:v>
                </c:pt>
                <c:pt idx="13">
                  <c:v>60.333333333333336</c:v>
                </c:pt>
                <c:pt idx="14">
                  <c:v>9.0000000000000018</c:v>
                </c:pt>
                <c:pt idx="15">
                  <c:v>0</c:v>
                </c:pt>
                <c:pt idx="16">
                  <c:v>19.333333333333332</c:v>
                </c:pt>
                <c:pt idx="17">
                  <c:v>36.000000000000007</c:v>
                </c:pt>
                <c:pt idx="18">
                  <c:v>13</c:v>
                </c:pt>
                <c:pt idx="19">
                  <c:v>18.000000000000004</c:v>
                </c:pt>
                <c:pt idx="20">
                  <c:v>19.666666666666668</c:v>
                </c:pt>
                <c:pt idx="21">
                  <c:v>18.666666666666664</c:v>
                </c:pt>
                <c:pt idx="22">
                  <c:v>9.0000000000000018</c:v>
                </c:pt>
                <c:pt idx="23">
                  <c:v>11.666666666666666</c:v>
                </c:pt>
                <c:pt idx="24">
                  <c:v>16</c:v>
                </c:pt>
                <c:pt idx="25">
                  <c:v>18.666666666666664</c:v>
                </c:pt>
                <c:pt idx="26">
                  <c:v>57.666666666666664</c:v>
                </c:pt>
                <c:pt idx="27">
                  <c:v>37.333333333333329</c:v>
                </c:pt>
                <c:pt idx="28">
                  <c:v>59.666666666666657</c:v>
                </c:pt>
                <c:pt idx="29">
                  <c:v>17.666666666666668</c:v>
                </c:pt>
                <c:pt idx="30">
                  <c:v>47</c:v>
                </c:pt>
                <c:pt idx="31">
                  <c:v>26</c:v>
                </c:pt>
                <c:pt idx="32">
                  <c:v>21.333333333333336</c:v>
                </c:pt>
                <c:pt idx="33">
                  <c:v>21.333333333333336</c:v>
                </c:pt>
                <c:pt idx="34">
                  <c:v>46.666666666666664</c:v>
                </c:pt>
                <c:pt idx="35">
                  <c:v>37</c:v>
                </c:pt>
                <c:pt idx="36">
                  <c:v>17.333333333333336</c:v>
                </c:pt>
                <c:pt idx="37">
                  <c:v>34.333333333333336</c:v>
                </c:pt>
                <c:pt idx="38">
                  <c:v>14.333333333333334</c:v>
                </c:pt>
                <c:pt idx="39">
                  <c:v>41.333333333333336</c:v>
                </c:pt>
              </c:numCache>
            </c:numRef>
          </c:xVal>
          <c:yVal>
            <c:numRef>
              <c:f>'corre test'!$F$108:$F$147</c:f>
              <c:numCache>
                <c:formatCode>General</c:formatCode>
                <c:ptCount val="40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  <c:pt idx="34">
                  <c:v>100</c:v>
                </c:pt>
                <c:pt idx="35">
                  <c:v>64.333333333333329</c:v>
                </c:pt>
                <c:pt idx="36">
                  <c:v>73</c:v>
                </c:pt>
                <c:pt idx="37">
                  <c:v>93.666666666666671</c:v>
                </c:pt>
                <c:pt idx="38">
                  <c:v>94.333333333333343</c:v>
                </c:pt>
                <c:pt idx="39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53-4E34-8C25-2B8BD8D6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790128"/>
        <c:axId val="-606740208"/>
      </c:scatterChart>
      <c:valAx>
        <c:axId val="-606790128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% Freezing</a:t>
                </a:r>
                <a:r>
                  <a:rPr lang="en-US" b="0" baseline="0"/>
                  <a:t> </a:t>
                </a:r>
                <a:r>
                  <a:rPr lang="en-US" b="0"/>
                  <a:t>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6740208"/>
        <c:crosses val="autoZero"/>
        <c:crossBetween val="midCat"/>
        <c:majorUnit val="25"/>
      </c:valAx>
      <c:valAx>
        <c:axId val="-606740208"/>
        <c:scaling>
          <c:orientation val="minMax"/>
          <c:max val="10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% Avoidance</a:t>
                </a:r>
                <a:r>
                  <a:rPr lang="en-US" b="0" baseline="0"/>
                  <a:t> at test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6790128"/>
        <c:crosses val="autoZero"/>
        <c:crossBetween val="midCat"/>
        <c:majorUnit val="25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0.135610236220472"/>
                  <c:y val="-6.8181321084864396E-2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xVal>
            <c:numRef>
              <c:f>'corre ext-rp'!$G$2:$G$27</c:f>
              <c:numCache>
                <c:formatCode>0</c:formatCode>
                <c:ptCount val="26"/>
                <c:pt idx="0">
                  <c:v>39.716312056737586</c:v>
                </c:pt>
                <c:pt idx="1">
                  <c:v>28.571428571428569</c:v>
                </c:pt>
                <c:pt idx="2">
                  <c:v>0</c:v>
                </c:pt>
                <c:pt idx="3">
                  <c:v>11.363636363636365</c:v>
                </c:pt>
                <c:pt idx="4">
                  <c:v>39.694656488549626</c:v>
                </c:pt>
                <c:pt idx="5">
                  <c:v>62.903225806451616</c:v>
                </c:pt>
                <c:pt idx="6">
                  <c:v>5</c:v>
                </c:pt>
                <c:pt idx="7">
                  <c:v>45.522388059701491</c:v>
                </c:pt>
                <c:pt idx="8">
                  <c:v>46.666666666666664</c:v>
                </c:pt>
                <c:pt idx="9">
                  <c:v>23.809523809523807</c:v>
                </c:pt>
                <c:pt idx="10">
                  <c:v>0</c:v>
                </c:pt>
                <c:pt idx="11">
                  <c:v>14.919354838709678</c:v>
                </c:pt>
                <c:pt idx="12">
                  <c:v>43.298969072164958</c:v>
                </c:pt>
                <c:pt idx="13">
                  <c:v>9.5744680851063837</c:v>
                </c:pt>
                <c:pt idx="14">
                  <c:v>0</c:v>
                </c:pt>
                <c:pt idx="15">
                  <c:v>19.867549668874172</c:v>
                </c:pt>
                <c:pt idx="16">
                  <c:v>0</c:v>
                </c:pt>
                <c:pt idx="17">
                  <c:v>44.324324324324323</c:v>
                </c:pt>
                <c:pt idx="18">
                  <c:v>14.843749999999995</c:v>
                </c:pt>
                <c:pt idx="19">
                  <c:v>91.133004926108399</c:v>
                </c:pt>
                <c:pt idx="20">
                  <c:v>5.1470588235294112</c:v>
                </c:pt>
                <c:pt idx="21">
                  <c:v>7.1428571428571441</c:v>
                </c:pt>
                <c:pt idx="22">
                  <c:v>7.5268817204301062</c:v>
                </c:pt>
                <c:pt idx="23">
                  <c:v>16.842105263157897</c:v>
                </c:pt>
                <c:pt idx="24">
                  <c:v>15.000000000000002</c:v>
                </c:pt>
                <c:pt idx="25">
                  <c:v>2.7522935779816513</c:v>
                </c:pt>
              </c:numCache>
            </c:numRef>
          </c:xVal>
          <c:yVal>
            <c:numRef>
              <c:f>'corre ext-rp'!$B$2:$B$27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2E-4522-8A28-70A64EE1A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303280"/>
        <c:axId val="-606192608"/>
      </c:scatterChart>
      <c:valAx>
        <c:axId val="-606303280"/>
        <c:scaling>
          <c:orientation val="minMax"/>
          <c:max val="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change Ext-RP</a:t>
                </a:r>
                <a:r>
                  <a:rPr lang="en-US" baseline="0"/>
                  <a:t> F</a:t>
                </a:r>
                <a:r>
                  <a:rPr lang="en-US"/>
                  <a:t>reezing</a:t>
                </a:r>
                <a:r>
                  <a:rPr lang="en-US" baseline="0"/>
                  <a:t> (Day 4 </a:t>
                </a:r>
                <a:r>
                  <a:rPr lang="en-US"/>
                  <a:t>1st tone / Day 1 1st tone)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606192608"/>
        <c:crosses val="autoZero"/>
        <c:crossBetween val="midCat"/>
      </c:valAx>
      <c:valAx>
        <c:axId val="-606192608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at test 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6303280"/>
        <c:crosses val="autoZero"/>
        <c:crossBetween val="midCat"/>
        <c:majorUnit val="20"/>
      </c:valAx>
    </c:plotArea>
    <c:legend>
      <c:legendPos val="r"/>
      <c:legendEntry>
        <c:idx val="1"/>
        <c:delete val="1"/>
      </c:legendEntry>
      <c:legendEntry>
        <c:idx val="2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20d</c:v>
          </c:tx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-0.19381802274715701"/>
                  <c:y val="6.2042505103528697E-2"/>
                </c:manualLayout>
              </c:layout>
              <c:numFmt formatCode="General" sourceLinked="0"/>
            </c:trendlineLbl>
          </c:trendline>
          <c:xVal>
            <c:numRef>
              <c:f>'corre ext-rp'!$G$49:$G$82</c:f>
              <c:numCache>
                <c:formatCode>0</c:formatCode>
                <c:ptCount val="34"/>
                <c:pt idx="0">
                  <c:v>480</c:v>
                </c:pt>
                <c:pt idx="1">
                  <c:v>47.448979591836725</c:v>
                </c:pt>
                <c:pt idx="2">
                  <c:v>126.25</c:v>
                </c:pt>
                <c:pt idx="3">
                  <c:v>92.035398230088489</c:v>
                </c:pt>
                <c:pt idx="4">
                  <c:v>13.043478260869568</c:v>
                </c:pt>
                <c:pt idx="5">
                  <c:v>59.574468085106368</c:v>
                </c:pt>
                <c:pt idx="6">
                  <c:v>50.65789473684211</c:v>
                </c:pt>
                <c:pt idx="7">
                  <c:v>56.122448979591823</c:v>
                </c:pt>
                <c:pt idx="8">
                  <c:v>50.431034482758619</c:v>
                </c:pt>
                <c:pt idx="9">
                  <c:v>132.08955223880599</c:v>
                </c:pt>
                <c:pt idx="10">
                  <c:v>43.103448275862064</c:v>
                </c:pt>
                <c:pt idx="11">
                  <c:v>196.92307692307693</c:v>
                </c:pt>
                <c:pt idx="12">
                  <c:v>65.727699530516418</c:v>
                </c:pt>
                <c:pt idx="13">
                  <c:v>114.28571428571426</c:v>
                </c:pt>
                <c:pt idx="14">
                  <c:v>7.3394495412844041</c:v>
                </c:pt>
                <c:pt idx="15">
                  <c:v>12.5</c:v>
                </c:pt>
                <c:pt idx="16">
                  <c:v>115.625</c:v>
                </c:pt>
                <c:pt idx="17">
                  <c:v>83.108108108108098</c:v>
                </c:pt>
                <c:pt idx="18">
                  <c:v>7.1428571428571441</c:v>
                </c:pt>
                <c:pt idx="19">
                  <c:v>2.0547945205479454</c:v>
                </c:pt>
                <c:pt idx="20">
                  <c:v>53.061224489795919</c:v>
                </c:pt>
                <c:pt idx="21">
                  <c:v>112.5</c:v>
                </c:pt>
                <c:pt idx="22">
                  <c:v>3.4934497816593892</c:v>
                </c:pt>
                <c:pt idx="23">
                  <c:v>69.747899159663874</c:v>
                </c:pt>
                <c:pt idx="24">
                  <c:v>57.391304347826086</c:v>
                </c:pt>
                <c:pt idx="25">
                  <c:v>34.374999999999993</c:v>
                </c:pt>
                <c:pt idx="26">
                  <c:v>93.421052631578974</c:v>
                </c:pt>
                <c:pt idx="27">
                  <c:v>110.22727272727271</c:v>
                </c:pt>
                <c:pt idx="28">
                  <c:v>21.951219512195124</c:v>
                </c:pt>
                <c:pt idx="29">
                  <c:v>69.696969696969688</c:v>
                </c:pt>
                <c:pt idx="30">
                  <c:v>0</c:v>
                </c:pt>
                <c:pt idx="31">
                  <c:v>191.42857142857144</c:v>
                </c:pt>
                <c:pt idx="32">
                  <c:v>19.548872180451131</c:v>
                </c:pt>
                <c:pt idx="33">
                  <c:v>143.68932038834953</c:v>
                </c:pt>
              </c:numCache>
            </c:numRef>
          </c:xVal>
          <c:yVal>
            <c:numRef>
              <c:f>'corre ext-rp'!$B$49:$B$82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42FA-B1C1-979DDCA4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4883584"/>
        <c:axId val="-604880192"/>
      </c:scatterChart>
      <c:valAx>
        <c:axId val="-604883584"/>
        <c:scaling>
          <c:orientation val="minMax"/>
          <c:max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change</a:t>
                </a:r>
                <a:r>
                  <a:rPr lang="en-US" baseline="0"/>
                  <a:t> Ext-RP Freezing (Day 4  1st tone / Day 1 1st tone)</a:t>
                </a:r>
                <a:endParaRPr lang="en-U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604880192"/>
        <c:crosses val="autoZero"/>
        <c:crossBetween val="midCat"/>
      </c:valAx>
      <c:valAx>
        <c:axId val="-604880192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4883584"/>
        <c:crosses val="autoZero"/>
        <c:crossBetween val="midCat"/>
        <c:majorUnit val="20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0.13760323709536301"/>
                  <c:y val="7.7742053076698694E-2"/>
                </c:manualLayout>
              </c:layout>
              <c:numFmt formatCode="General" sourceLinked="0"/>
            </c:trendlineLbl>
          </c:trendline>
          <c:xVal>
            <c:numRef>
              <c:f>'corre ext-rp'!$K$2:$K$27</c:f>
              <c:numCache>
                <c:formatCode>0</c:formatCode>
                <c:ptCount val="26"/>
                <c:pt idx="0">
                  <c:v>75</c:v>
                </c:pt>
                <c:pt idx="1">
                  <c:v>-27.27272727272727</c:v>
                </c:pt>
                <c:pt idx="2">
                  <c:v>39.130434782608695</c:v>
                </c:pt>
                <c:pt idx="3">
                  <c:v>-31.343283582089555</c:v>
                </c:pt>
                <c:pt idx="4">
                  <c:v>89.743589743589752</c:v>
                </c:pt>
                <c:pt idx="5">
                  <c:v>50.077519379844958</c:v>
                </c:pt>
                <c:pt idx="6">
                  <c:v>7.1328671328671325</c:v>
                </c:pt>
                <c:pt idx="7">
                  <c:v>3.4482758620689653</c:v>
                </c:pt>
                <c:pt idx="8">
                  <c:v>-82.312925170068041</c:v>
                </c:pt>
                <c:pt idx="9">
                  <c:v>-142.85714285714283</c:v>
                </c:pt>
                <c:pt idx="10">
                  <c:v>50.434782608695649</c:v>
                </c:pt>
                <c:pt idx="11">
                  <c:v>25.423728813559322</c:v>
                </c:pt>
                <c:pt idx="12">
                  <c:v>60</c:v>
                </c:pt>
                <c:pt idx="13">
                  <c:v>0</c:v>
                </c:pt>
                <c:pt idx="14">
                  <c:v>12</c:v>
                </c:pt>
                <c:pt idx="15">
                  <c:v>28.571428571428569</c:v>
                </c:pt>
                <c:pt idx="16">
                  <c:v>29.670329670329664</c:v>
                </c:pt>
                <c:pt idx="17">
                  <c:v>60</c:v>
                </c:pt>
                <c:pt idx="18">
                  <c:v>-16.666666666666664</c:v>
                </c:pt>
                <c:pt idx="19">
                  <c:v>100</c:v>
                </c:pt>
                <c:pt idx="20">
                  <c:v>80.246913580246925</c:v>
                </c:pt>
                <c:pt idx="21">
                  <c:v>-11.688311688311687</c:v>
                </c:pt>
                <c:pt idx="22">
                  <c:v>23.076923076923077</c:v>
                </c:pt>
                <c:pt idx="23">
                  <c:v>52.733686067019406</c:v>
                </c:pt>
                <c:pt idx="24">
                  <c:v>28.846153846153843</c:v>
                </c:pt>
                <c:pt idx="25">
                  <c:v>13.043478260869565</c:v>
                </c:pt>
              </c:numCache>
            </c:numRef>
          </c:xVal>
          <c:yVal>
            <c:numRef>
              <c:f>'corre ext-rp'!$B$2:$B$27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DB-4052-BB40-4F0922A8D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4755728"/>
        <c:axId val="-604765248"/>
      </c:scatterChart>
      <c:valAx>
        <c:axId val="-604755728"/>
        <c:scaling>
          <c:orientation val="minMax"/>
          <c:max val="100"/>
          <c:min val="-2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change Ext-RP Suppression (Day 4 1st tone</a:t>
                </a:r>
                <a:r>
                  <a:rPr lang="en-US" baseline="0"/>
                  <a:t> / Day 1 1st tone)</a:t>
                </a:r>
                <a:r>
                  <a:rPr lang="en-US"/>
                  <a:t> 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604765248"/>
        <c:crosses val="autoZero"/>
        <c:crossBetween val="midCat"/>
      </c:valAx>
      <c:valAx>
        <c:axId val="-604765248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4755728"/>
        <c:crosses val="autoZero"/>
        <c:crossBetween val="midCat"/>
        <c:majorUnit val="20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20d</c:v>
          </c:tx>
          <c:spPr>
            <a:ln w="4762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layout>
                <c:manualLayout>
                  <c:x val="2.32950568678915E-2"/>
                  <c:y val="0.14351851851851899"/>
                </c:manualLayout>
              </c:layout>
              <c:numFmt formatCode="General" sourceLinked="0"/>
            </c:trendlineLbl>
          </c:trendline>
          <c:xVal>
            <c:numRef>
              <c:f>'corre ext-rp'!$K$49:$K$82</c:f>
              <c:numCache>
                <c:formatCode>0</c:formatCode>
                <c:ptCount val="34"/>
                <c:pt idx="0">
                  <c:v>92.741935483870961</c:v>
                </c:pt>
                <c:pt idx="1">
                  <c:v>7.6923076923076925</c:v>
                </c:pt>
                <c:pt idx="2">
                  <c:v>100</c:v>
                </c:pt>
                <c:pt idx="3">
                  <c:v>66.666666666666657</c:v>
                </c:pt>
                <c:pt idx="4">
                  <c:v>27.27272727272727</c:v>
                </c:pt>
                <c:pt idx="5">
                  <c:v>45.945945945945951</c:v>
                </c:pt>
                <c:pt idx="6">
                  <c:v>-227.27272727272728</c:v>
                </c:pt>
                <c:pt idx="7">
                  <c:v>100</c:v>
                </c:pt>
                <c:pt idx="8">
                  <c:v>80</c:v>
                </c:pt>
                <c:pt idx="9">
                  <c:v>73.333333333333329</c:v>
                </c:pt>
                <c:pt idx="10">
                  <c:v>80.952380952380949</c:v>
                </c:pt>
                <c:pt idx="11">
                  <c:v>60</c:v>
                </c:pt>
                <c:pt idx="12">
                  <c:v>0</c:v>
                </c:pt>
                <c:pt idx="13">
                  <c:v>52.941176470588239</c:v>
                </c:pt>
                <c:pt idx="14">
                  <c:v>-33.3333333333333</c:v>
                </c:pt>
                <c:pt idx="15">
                  <c:v>32.075471698113205</c:v>
                </c:pt>
                <c:pt idx="16">
                  <c:v>180</c:v>
                </c:pt>
                <c:pt idx="17">
                  <c:v>100</c:v>
                </c:pt>
                <c:pt idx="18">
                  <c:v>23.595505617977526</c:v>
                </c:pt>
                <c:pt idx="19">
                  <c:v>125</c:v>
                </c:pt>
                <c:pt idx="20">
                  <c:v>46.666666666666657</c:v>
                </c:pt>
                <c:pt idx="21">
                  <c:v>-39.130434782608695</c:v>
                </c:pt>
                <c:pt idx="22">
                  <c:v>11.111111111111111</c:v>
                </c:pt>
                <c:pt idx="23">
                  <c:v>100</c:v>
                </c:pt>
                <c:pt idx="24">
                  <c:v>125</c:v>
                </c:pt>
                <c:pt idx="25">
                  <c:v>25</c:v>
                </c:pt>
                <c:pt idx="26">
                  <c:v>69.230769230769226</c:v>
                </c:pt>
                <c:pt idx="27">
                  <c:v>100</c:v>
                </c:pt>
                <c:pt idx="28">
                  <c:v>31.03448275862069</c:v>
                </c:pt>
                <c:pt idx="29">
                  <c:v>29.411764705882355</c:v>
                </c:pt>
                <c:pt idx="30">
                  <c:v>68</c:v>
                </c:pt>
                <c:pt idx="31">
                  <c:v>62.5</c:v>
                </c:pt>
                <c:pt idx="32">
                  <c:v>100</c:v>
                </c:pt>
                <c:pt idx="33">
                  <c:v>100</c:v>
                </c:pt>
              </c:numCache>
            </c:numRef>
          </c:xVal>
          <c:yVal>
            <c:numRef>
              <c:f>'corre ext-rp'!$B$49:$B$82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3-43CC-8EB2-B63C1BEB8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4617760"/>
        <c:axId val="-604574592"/>
      </c:scatterChart>
      <c:valAx>
        <c:axId val="-604617760"/>
        <c:scaling>
          <c:orientation val="minMax"/>
          <c:max val="200"/>
          <c:min val="-2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  <a:r>
                  <a:rPr lang="en-US" baseline="0"/>
                  <a:t> change Ext-RP Suppression (Day 4 1st tone / Day 1 1st tone) </a:t>
                </a:r>
                <a:endParaRPr lang="en-U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604574592"/>
        <c:crosses val="autoZero"/>
        <c:crossBetween val="midCat"/>
      </c:valAx>
      <c:valAx>
        <c:axId val="-604574592"/>
        <c:scaling>
          <c:orientation val="minMax"/>
          <c:max val="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Avoidance at test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604617760"/>
        <c:crosses val="autoZero"/>
        <c:crossBetween val="midCat"/>
        <c:majorUnit val="20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marker>
            <c:symbol val="diamond"/>
            <c:size val="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0"/>
            <c:dispEq val="0"/>
          </c:trendline>
          <c:xVal>
            <c:numRef>
              <c:f>'corre ext-rp'!$O$2:$O$27</c:f>
              <c:numCache>
                <c:formatCode>General</c:formatCode>
                <c:ptCount val="26"/>
                <c:pt idx="0">
                  <c:v>39.716312056737586</c:v>
                </c:pt>
                <c:pt idx="1">
                  <c:v>28.571428571428569</c:v>
                </c:pt>
                <c:pt idx="2">
                  <c:v>0</c:v>
                </c:pt>
                <c:pt idx="3">
                  <c:v>11.363636363636365</c:v>
                </c:pt>
                <c:pt idx="4">
                  <c:v>39.694656488549626</c:v>
                </c:pt>
                <c:pt idx="5">
                  <c:v>62.903225806451616</c:v>
                </c:pt>
                <c:pt idx="6">
                  <c:v>5</c:v>
                </c:pt>
                <c:pt idx="7">
                  <c:v>45.522388059701491</c:v>
                </c:pt>
                <c:pt idx="8">
                  <c:v>46.666666666666664</c:v>
                </c:pt>
                <c:pt idx="9">
                  <c:v>23.809523809523807</c:v>
                </c:pt>
                <c:pt idx="10">
                  <c:v>0</c:v>
                </c:pt>
                <c:pt idx="11">
                  <c:v>14.919354838709678</c:v>
                </c:pt>
                <c:pt idx="12">
                  <c:v>43.298969072164958</c:v>
                </c:pt>
                <c:pt idx="13">
                  <c:v>9.5744680851063837</c:v>
                </c:pt>
                <c:pt idx="14">
                  <c:v>0</c:v>
                </c:pt>
                <c:pt idx="15">
                  <c:v>19.867549668874172</c:v>
                </c:pt>
                <c:pt idx="16">
                  <c:v>0</c:v>
                </c:pt>
                <c:pt idx="17">
                  <c:v>44.324324324324323</c:v>
                </c:pt>
                <c:pt idx="18">
                  <c:v>14.843749999999995</c:v>
                </c:pt>
                <c:pt idx="19">
                  <c:v>91.133004926108399</c:v>
                </c:pt>
                <c:pt idx="20">
                  <c:v>5.1470588235294112</c:v>
                </c:pt>
                <c:pt idx="21">
                  <c:v>7.1428571428571441</c:v>
                </c:pt>
                <c:pt idx="22">
                  <c:v>7.5268817204301062</c:v>
                </c:pt>
                <c:pt idx="23">
                  <c:v>16.842105263157897</c:v>
                </c:pt>
                <c:pt idx="24">
                  <c:v>15.000000000000002</c:v>
                </c:pt>
                <c:pt idx="25">
                  <c:v>2.7522935779816513</c:v>
                </c:pt>
              </c:numCache>
            </c:numRef>
          </c:xVal>
          <c:yVal>
            <c:numRef>
              <c:f>'corre ext-rp'!$P$2:$P$27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DB-4326-9728-8A76ACE7CD17}"/>
            </c:ext>
          </c:extLst>
        </c:ser>
        <c:ser>
          <c:idx val="1"/>
          <c:order val="1"/>
          <c:tx>
            <c:v>20d</c:v>
          </c:tx>
          <c:spPr>
            <a:ln w="47625">
              <a:noFill/>
            </a:ln>
          </c:spPr>
          <c:marker>
            <c:symbol val="squar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trendline>
            <c:spPr>
              <a:ln>
                <a:solidFill>
                  <a:schemeClr val="accent6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'corre ext-rp'!$O$29:$O$62</c:f>
              <c:numCache>
                <c:formatCode>General</c:formatCode>
                <c:ptCount val="34"/>
                <c:pt idx="1">
                  <c:v>47.448979591836725</c:v>
                </c:pt>
                <c:pt idx="2">
                  <c:v>126.25</c:v>
                </c:pt>
                <c:pt idx="3">
                  <c:v>92.035398230088489</c:v>
                </c:pt>
                <c:pt idx="4">
                  <c:v>13.043478260869568</c:v>
                </c:pt>
                <c:pt idx="5">
                  <c:v>59.574468085106368</c:v>
                </c:pt>
                <c:pt idx="6">
                  <c:v>50.65789473684211</c:v>
                </c:pt>
                <c:pt idx="7">
                  <c:v>56.122448979591823</c:v>
                </c:pt>
                <c:pt idx="8">
                  <c:v>50.431034482758619</c:v>
                </c:pt>
                <c:pt idx="9">
                  <c:v>132.08955223880599</c:v>
                </c:pt>
                <c:pt idx="10">
                  <c:v>43.103448275862064</c:v>
                </c:pt>
                <c:pt idx="11">
                  <c:v>196.92307692307693</c:v>
                </c:pt>
                <c:pt idx="12">
                  <c:v>65.727699530516418</c:v>
                </c:pt>
                <c:pt idx="13">
                  <c:v>114.28571428571426</c:v>
                </c:pt>
                <c:pt idx="14">
                  <c:v>7.3394495412844041</c:v>
                </c:pt>
                <c:pt idx="15">
                  <c:v>12.5</c:v>
                </c:pt>
                <c:pt idx="16">
                  <c:v>115.625</c:v>
                </c:pt>
                <c:pt idx="17">
                  <c:v>83.108108108108098</c:v>
                </c:pt>
                <c:pt idx="18">
                  <c:v>7.1428571428571441</c:v>
                </c:pt>
                <c:pt idx="19">
                  <c:v>2.0547945205479454</c:v>
                </c:pt>
                <c:pt idx="20">
                  <c:v>53.061224489795919</c:v>
                </c:pt>
                <c:pt idx="21">
                  <c:v>112.5</c:v>
                </c:pt>
                <c:pt idx="22">
                  <c:v>3.4934497816593892</c:v>
                </c:pt>
                <c:pt idx="23">
                  <c:v>69.747899159663874</c:v>
                </c:pt>
                <c:pt idx="24">
                  <c:v>57.391304347826086</c:v>
                </c:pt>
                <c:pt idx="25">
                  <c:v>34.374999999999993</c:v>
                </c:pt>
                <c:pt idx="26">
                  <c:v>93.421052631578974</c:v>
                </c:pt>
                <c:pt idx="27">
                  <c:v>110.22727272727271</c:v>
                </c:pt>
                <c:pt idx="28">
                  <c:v>21.951219512195124</c:v>
                </c:pt>
                <c:pt idx="29">
                  <c:v>69.696969696969688</c:v>
                </c:pt>
                <c:pt idx="30">
                  <c:v>0</c:v>
                </c:pt>
                <c:pt idx="31">
                  <c:v>191.42857142857144</c:v>
                </c:pt>
                <c:pt idx="32">
                  <c:v>19.548872180451131</c:v>
                </c:pt>
                <c:pt idx="33">
                  <c:v>143.68932038834953</c:v>
                </c:pt>
              </c:numCache>
            </c:numRef>
          </c:xVal>
          <c:yVal>
            <c:numRef>
              <c:f>'corre ext-rp'!$P$29:$P$62</c:f>
              <c:numCache>
                <c:formatCode>General</c:formatCode>
                <c:ptCount val="34"/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DB-4326-9728-8A76ACE7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4387072"/>
        <c:axId val="-604384240"/>
      </c:scatterChart>
      <c:valAx>
        <c:axId val="-604387072"/>
        <c:scaling>
          <c:orientation val="minMax"/>
          <c:max val="200"/>
        </c:scaling>
        <c:delete val="0"/>
        <c:axPos val="b"/>
        <c:numFmt formatCode="General" sourceLinked="1"/>
        <c:majorTickMark val="out"/>
        <c:minorTickMark val="none"/>
        <c:tickLblPos val="nextTo"/>
        <c:crossAx val="-604384240"/>
        <c:crosses val="autoZero"/>
        <c:crossBetween val="midCat"/>
      </c:valAx>
      <c:valAx>
        <c:axId val="-604384240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604387072"/>
        <c:crosses val="autoZero"/>
        <c:crossBetween val="midCat"/>
        <c:majorUnit val="20"/>
      </c:valAx>
    </c:plotArea>
    <c:legend>
      <c:legendPos val="r"/>
      <c:legendEntry>
        <c:idx val="4"/>
        <c:delete val="1"/>
      </c:legendEntry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'corre ext-rp'!$O$2:$O$62</c:f>
              <c:numCache>
                <c:formatCode>General</c:formatCode>
                <c:ptCount val="61"/>
                <c:pt idx="0">
                  <c:v>39.716312056737586</c:v>
                </c:pt>
                <c:pt idx="1">
                  <c:v>28.571428571428569</c:v>
                </c:pt>
                <c:pt idx="2">
                  <c:v>0</c:v>
                </c:pt>
                <c:pt idx="3">
                  <c:v>11.363636363636365</c:v>
                </c:pt>
                <c:pt idx="4">
                  <c:v>39.694656488549626</c:v>
                </c:pt>
                <c:pt idx="5">
                  <c:v>62.903225806451616</c:v>
                </c:pt>
                <c:pt idx="6">
                  <c:v>5</c:v>
                </c:pt>
                <c:pt idx="7">
                  <c:v>45.522388059701491</c:v>
                </c:pt>
                <c:pt idx="8">
                  <c:v>46.666666666666664</c:v>
                </c:pt>
                <c:pt idx="9">
                  <c:v>23.809523809523807</c:v>
                </c:pt>
                <c:pt idx="10">
                  <c:v>0</c:v>
                </c:pt>
                <c:pt idx="11">
                  <c:v>14.919354838709678</c:v>
                </c:pt>
                <c:pt idx="12">
                  <c:v>43.298969072164958</c:v>
                </c:pt>
                <c:pt idx="13">
                  <c:v>9.5744680851063837</c:v>
                </c:pt>
                <c:pt idx="14">
                  <c:v>0</c:v>
                </c:pt>
                <c:pt idx="15">
                  <c:v>19.867549668874172</c:v>
                </c:pt>
                <c:pt idx="16">
                  <c:v>0</c:v>
                </c:pt>
                <c:pt idx="17">
                  <c:v>44.324324324324323</c:v>
                </c:pt>
                <c:pt idx="18">
                  <c:v>14.843749999999995</c:v>
                </c:pt>
                <c:pt idx="19">
                  <c:v>91.133004926108399</c:v>
                </c:pt>
                <c:pt idx="20">
                  <c:v>5.1470588235294112</c:v>
                </c:pt>
                <c:pt idx="21">
                  <c:v>7.1428571428571441</c:v>
                </c:pt>
                <c:pt idx="22">
                  <c:v>7.5268817204301062</c:v>
                </c:pt>
                <c:pt idx="23">
                  <c:v>16.842105263157897</c:v>
                </c:pt>
                <c:pt idx="24">
                  <c:v>15.000000000000002</c:v>
                </c:pt>
                <c:pt idx="25">
                  <c:v>2.7522935779816513</c:v>
                </c:pt>
                <c:pt idx="28">
                  <c:v>47.448979591836725</c:v>
                </c:pt>
                <c:pt idx="29">
                  <c:v>126.25</c:v>
                </c:pt>
                <c:pt idx="30">
                  <c:v>92.035398230088489</c:v>
                </c:pt>
                <c:pt idx="31">
                  <c:v>13.043478260869568</c:v>
                </c:pt>
                <c:pt idx="32">
                  <c:v>59.574468085106368</c:v>
                </c:pt>
                <c:pt idx="33">
                  <c:v>50.65789473684211</c:v>
                </c:pt>
                <c:pt idx="34">
                  <c:v>56.122448979591823</c:v>
                </c:pt>
                <c:pt idx="35">
                  <c:v>50.431034482758619</c:v>
                </c:pt>
                <c:pt idx="36">
                  <c:v>132.08955223880599</c:v>
                </c:pt>
                <c:pt idx="37">
                  <c:v>43.103448275862064</c:v>
                </c:pt>
                <c:pt idx="38">
                  <c:v>196.92307692307693</c:v>
                </c:pt>
                <c:pt idx="39">
                  <c:v>65.727699530516418</c:v>
                </c:pt>
                <c:pt idx="40">
                  <c:v>114.28571428571426</c:v>
                </c:pt>
                <c:pt idx="41">
                  <c:v>7.3394495412844041</c:v>
                </c:pt>
                <c:pt idx="42">
                  <c:v>12.5</c:v>
                </c:pt>
                <c:pt idx="43">
                  <c:v>115.625</c:v>
                </c:pt>
                <c:pt idx="44">
                  <c:v>83.108108108108098</c:v>
                </c:pt>
                <c:pt idx="45">
                  <c:v>7.1428571428571441</c:v>
                </c:pt>
                <c:pt idx="46">
                  <c:v>2.0547945205479454</c:v>
                </c:pt>
                <c:pt idx="47">
                  <c:v>53.061224489795919</c:v>
                </c:pt>
                <c:pt idx="48">
                  <c:v>112.5</c:v>
                </c:pt>
                <c:pt idx="49">
                  <c:v>3.4934497816593892</c:v>
                </c:pt>
                <c:pt idx="50">
                  <c:v>69.747899159663874</c:v>
                </c:pt>
                <c:pt idx="51">
                  <c:v>57.391304347826086</c:v>
                </c:pt>
                <c:pt idx="52">
                  <c:v>34.374999999999993</c:v>
                </c:pt>
                <c:pt idx="53">
                  <c:v>93.421052631578974</c:v>
                </c:pt>
                <c:pt idx="54">
                  <c:v>110.22727272727271</c:v>
                </c:pt>
                <c:pt idx="55">
                  <c:v>21.951219512195124</c:v>
                </c:pt>
                <c:pt idx="56">
                  <c:v>69.696969696969688</c:v>
                </c:pt>
                <c:pt idx="57">
                  <c:v>0</c:v>
                </c:pt>
                <c:pt idx="58">
                  <c:v>191.42857142857144</c:v>
                </c:pt>
                <c:pt idx="59">
                  <c:v>19.548872180451131</c:v>
                </c:pt>
                <c:pt idx="60">
                  <c:v>143.68932038834953</c:v>
                </c:pt>
              </c:numCache>
            </c:numRef>
          </c:xVal>
          <c:yVal>
            <c:numRef>
              <c:f>'corre ext-rp'!$P$2:$P$62</c:f>
              <c:numCache>
                <c:formatCode>General</c:formatCode>
                <c:ptCount val="61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  <c:pt idx="28">
                  <c:v>57.666666666666664</c:v>
                </c:pt>
                <c:pt idx="29">
                  <c:v>94.666666666666671</c:v>
                </c:pt>
                <c:pt idx="30">
                  <c:v>28.999999999999996</c:v>
                </c:pt>
                <c:pt idx="31">
                  <c:v>86</c:v>
                </c:pt>
                <c:pt idx="32">
                  <c:v>93</c:v>
                </c:pt>
                <c:pt idx="33">
                  <c:v>12.666666666666664</c:v>
                </c:pt>
                <c:pt idx="34">
                  <c:v>77.999999999999986</c:v>
                </c:pt>
                <c:pt idx="35">
                  <c:v>57.666666666666664</c:v>
                </c:pt>
                <c:pt idx="36">
                  <c:v>84.333333333333343</c:v>
                </c:pt>
                <c:pt idx="37">
                  <c:v>76.666666666666671</c:v>
                </c:pt>
                <c:pt idx="38">
                  <c:v>93</c:v>
                </c:pt>
                <c:pt idx="39">
                  <c:v>93</c:v>
                </c:pt>
                <c:pt idx="40">
                  <c:v>95.666666666666671</c:v>
                </c:pt>
                <c:pt idx="41">
                  <c:v>80.666666666666657</c:v>
                </c:pt>
                <c:pt idx="42">
                  <c:v>45.666666666666664</c:v>
                </c:pt>
                <c:pt idx="43">
                  <c:v>87</c:v>
                </c:pt>
                <c:pt idx="44">
                  <c:v>96.333333333333329</c:v>
                </c:pt>
                <c:pt idx="45">
                  <c:v>18.666666666666664</c:v>
                </c:pt>
                <c:pt idx="46">
                  <c:v>97.000000000000014</c:v>
                </c:pt>
                <c:pt idx="47">
                  <c:v>69.666666666666671</c:v>
                </c:pt>
                <c:pt idx="48">
                  <c:v>22</c:v>
                </c:pt>
                <c:pt idx="49">
                  <c:v>36.666666666666664</c:v>
                </c:pt>
                <c:pt idx="50">
                  <c:v>78.999999999999986</c:v>
                </c:pt>
                <c:pt idx="51">
                  <c:v>98.333333333333329</c:v>
                </c:pt>
                <c:pt idx="52">
                  <c:v>96.666666666666671</c:v>
                </c:pt>
                <c:pt idx="53">
                  <c:v>75.666666666666657</c:v>
                </c:pt>
                <c:pt idx="54">
                  <c:v>95.333333333333343</c:v>
                </c:pt>
                <c:pt idx="55">
                  <c:v>96.666666666666671</c:v>
                </c:pt>
                <c:pt idx="56">
                  <c:v>72.000000000000014</c:v>
                </c:pt>
                <c:pt idx="57">
                  <c:v>94.333333333333343</c:v>
                </c:pt>
                <c:pt idx="58">
                  <c:v>95.666666666666671</c:v>
                </c:pt>
                <c:pt idx="59">
                  <c:v>95.333333333333343</c:v>
                </c:pt>
                <c:pt idx="60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50-41E3-AE2B-2A2DCEEC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4234560"/>
        <c:axId val="-604232240"/>
      </c:scatterChart>
      <c:valAx>
        <c:axId val="-6042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604232240"/>
        <c:crosses val="autoZero"/>
        <c:crossBetween val="midCat"/>
      </c:valAx>
      <c:valAx>
        <c:axId val="-604232240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604234560"/>
        <c:crosses val="autoZero"/>
        <c:crossBetween val="midCat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marker>
            <c:symbol val="diamond"/>
            <c:size val="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'corre ext-rp'!$Q$2:$Q$27</c:f>
              <c:numCache>
                <c:formatCode>General</c:formatCode>
                <c:ptCount val="26"/>
                <c:pt idx="0">
                  <c:v>75</c:v>
                </c:pt>
                <c:pt idx="1">
                  <c:v>-27.27272727272727</c:v>
                </c:pt>
                <c:pt idx="2">
                  <c:v>39.130434782608695</c:v>
                </c:pt>
                <c:pt idx="3">
                  <c:v>-31.343283582089555</c:v>
                </c:pt>
                <c:pt idx="4">
                  <c:v>89.743589743589752</c:v>
                </c:pt>
                <c:pt idx="5">
                  <c:v>50.077519379844958</c:v>
                </c:pt>
                <c:pt idx="6">
                  <c:v>7.1328671328671325</c:v>
                </c:pt>
                <c:pt idx="7">
                  <c:v>3.4482758620689653</c:v>
                </c:pt>
                <c:pt idx="8">
                  <c:v>-82.312925170068041</c:v>
                </c:pt>
                <c:pt idx="9">
                  <c:v>-142.85714285714283</c:v>
                </c:pt>
                <c:pt idx="10">
                  <c:v>50.434782608695649</c:v>
                </c:pt>
                <c:pt idx="11">
                  <c:v>25.423728813559322</c:v>
                </c:pt>
                <c:pt idx="12">
                  <c:v>60</c:v>
                </c:pt>
                <c:pt idx="13">
                  <c:v>0</c:v>
                </c:pt>
                <c:pt idx="14">
                  <c:v>12</c:v>
                </c:pt>
                <c:pt idx="15">
                  <c:v>28.571428571428569</c:v>
                </c:pt>
                <c:pt idx="16">
                  <c:v>29.670329670329664</c:v>
                </c:pt>
                <c:pt idx="17">
                  <c:v>60</c:v>
                </c:pt>
                <c:pt idx="18">
                  <c:v>-16.666666666666664</c:v>
                </c:pt>
                <c:pt idx="19">
                  <c:v>100</c:v>
                </c:pt>
                <c:pt idx="20">
                  <c:v>80.246913580246925</c:v>
                </c:pt>
                <c:pt idx="21">
                  <c:v>-11.688311688311687</c:v>
                </c:pt>
                <c:pt idx="22">
                  <c:v>23.076923076923077</c:v>
                </c:pt>
                <c:pt idx="23">
                  <c:v>52.733686067019406</c:v>
                </c:pt>
                <c:pt idx="24">
                  <c:v>28.846153846153843</c:v>
                </c:pt>
                <c:pt idx="25">
                  <c:v>13.043478260869565</c:v>
                </c:pt>
              </c:numCache>
            </c:numRef>
          </c:xVal>
          <c:yVal>
            <c:numRef>
              <c:f>'corre ext-rp'!$R$2:$R$27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7-4DA6-9000-42A6B71D09CA}"/>
            </c:ext>
          </c:extLst>
        </c:ser>
        <c:ser>
          <c:idx val="1"/>
          <c:order val="1"/>
          <c:tx>
            <c:v>20d</c:v>
          </c:tx>
          <c:spPr>
            <a:ln w="47625">
              <a:noFill/>
            </a:ln>
          </c:spPr>
          <c:marker>
            <c:symbol val="squar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'corre ext-rp'!$Q$29:$Q$62</c:f>
              <c:numCache>
                <c:formatCode>General</c:formatCode>
                <c:ptCount val="34"/>
                <c:pt idx="0">
                  <c:v>92.741935483870961</c:v>
                </c:pt>
                <c:pt idx="1">
                  <c:v>7.6923076923076925</c:v>
                </c:pt>
                <c:pt idx="2">
                  <c:v>100</c:v>
                </c:pt>
                <c:pt idx="3">
                  <c:v>66.666666666666657</c:v>
                </c:pt>
                <c:pt idx="4">
                  <c:v>27.27272727272727</c:v>
                </c:pt>
                <c:pt idx="5">
                  <c:v>45.945945945945951</c:v>
                </c:pt>
                <c:pt idx="6">
                  <c:v>-227.27272727272728</c:v>
                </c:pt>
                <c:pt idx="7">
                  <c:v>100</c:v>
                </c:pt>
                <c:pt idx="8">
                  <c:v>80</c:v>
                </c:pt>
                <c:pt idx="9">
                  <c:v>73.333333333333329</c:v>
                </c:pt>
                <c:pt idx="10">
                  <c:v>80.952380952380949</c:v>
                </c:pt>
                <c:pt idx="11">
                  <c:v>60</c:v>
                </c:pt>
                <c:pt idx="12">
                  <c:v>0</c:v>
                </c:pt>
                <c:pt idx="13">
                  <c:v>52.941176470588239</c:v>
                </c:pt>
                <c:pt idx="14">
                  <c:v>-33.333333333333329</c:v>
                </c:pt>
                <c:pt idx="15">
                  <c:v>32.075471698113205</c:v>
                </c:pt>
                <c:pt idx="16">
                  <c:v>180</c:v>
                </c:pt>
                <c:pt idx="17">
                  <c:v>100</c:v>
                </c:pt>
                <c:pt idx="18">
                  <c:v>23.595505617977526</c:v>
                </c:pt>
                <c:pt idx="19">
                  <c:v>125</c:v>
                </c:pt>
                <c:pt idx="20">
                  <c:v>46.666666666666657</c:v>
                </c:pt>
                <c:pt idx="21">
                  <c:v>-39.130434782608695</c:v>
                </c:pt>
                <c:pt idx="22">
                  <c:v>11.111111111111111</c:v>
                </c:pt>
                <c:pt idx="23">
                  <c:v>100</c:v>
                </c:pt>
                <c:pt idx="24">
                  <c:v>125</c:v>
                </c:pt>
                <c:pt idx="25">
                  <c:v>25</c:v>
                </c:pt>
                <c:pt idx="26">
                  <c:v>69.230769230769226</c:v>
                </c:pt>
                <c:pt idx="27">
                  <c:v>100</c:v>
                </c:pt>
                <c:pt idx="28">
                  <c:v>31.03448275862069</c:v>
                </c:pt>
                <c:pt idx="29">
                  <c:v>29.411764705882355</c:v>
                </c:pt>
                <c:pt idx="30">
                  <c:v>68</c:v>
                </c:pt>
                <c:pt idx="31">
                  <c:v>62.5</c:v>
                </c:pt>
                <c:pt idx="32">
                  <c:v>100</c:v>
                </c:pt>
                <c:pt idx="33">
                  <c:v>100</c:v>
                </c:pt>
              </c:numCache>
            </c:numRef>
          </c:xVal>
          <c:yVal>
            <c:numRef>
              <c:f>'corre ext-rp'!$R$29:$R$62</c:f>
              <c:numCache>
                <c:formatCode>General</c:formatCode>
                <c:ptCount val="34"/>
                <c:pt idx="0">
                  <c:v>46.333333333333329</c:v>
                </c:pt>
                <c:pt idx="1">
                  <c:v>57.666666666666664</c:v>
                </c:pt>
                <c:pt idx="2">
                  <c:v>94.666666666666671</c:v>
                </c:pt>
                <c:pt idx="3">
                  <c:v>28.999999999999996</c:v>
                </c:pt>
                <c:pt idx="4">
                  <c:v>86</c:v>
                </c:pt>
                <c:pt idx="5">
                  <c:v>93</c:v>
                </c:pt>
                <c:pt idx="6">
                  <c:v>12.666666666666664</c:v>
                </c:pt>
                <c:pt idx="7">
                  <c:v>77.999999999999986</c:v>
                </c:pt>
                <c:pt idx="8">
                  <c:v>57.666666666666664</c:v>
                </c:pt>
                <c:pt idx="9">
                  <c:v>84.333333333333343</c:v>
                </c:pt>
                <c:pt idx="10">
                  <c:v>76.666666666666671</c:v>
                </c:pt>
                <c:pt idx="11">
                  <c:v>93</c:v>
                </c:pt>
                <c:pt idx="12">
                  <c:v>93</c:v>
                </c:pt>
                <c:pt idx="13">
                  <c:v>95.666666666666671</c:v>
                </c:pt>
                <c:pt idx="14">
                  <c:v>80.666666666666657</c:v>
                </c:pt>
                <c:pt idx="15">
                  <c:v>45.666666666666664</c:v>
                </c:pt>
                <c:pt idx="16">
                  <c:v>87</c:v>
                </c:pt>
                <c:pt idx="17">
                  <c:v>96.333333333333329</c:v>
                </c:pt>
                <c:pt idx="18">
                  <c:v>18.666666666666664</c:v>
                </c:pt>
                <c:pt idx="19">
                  <c:v>97.000000000000014</c:v>
                </c:pt>
                <c:pt idx="20">
                  <c:v>69.666666666666671</c:v>
                </c:pt>
                <c:pt idx="21">
                  <c:v>22</c:v>
                </c:pt>
                <c:pt idx="22">
                  <c:v>36.666666666666664</c:v>
                </c:pt>
                <c:pt idx="23">
                  <c:v>78.999999999999986</c:v>
                </c:pt>
                <c:pt idx="24">
                  <c:v>98.333333333333329</c:v>
                </c:pt>
                <c:pt idx="25">
                  <c:v>96.666666666666671</c:v>
                </c:pt>
                <c:pt idx="26">
                  <c:v>75.666666666666657</c:v>
                </c:pt>
                <c:pt idx="27">
                  <c:v>95.333333333333343</c:v>
                </c:pt>
                <c:pt idx="28">
                  <c:v>96.666666666666671</c:v>
                </c:pt>
                <c:pt idx="29">
                  <c:v>72.000000000000014</c:v>
                </c:pt>
                <c:pt idx="30">
                  <c:v>94.333333333333343</c:v>
                </c:pt>
                <c:pt idx="31">
                  <c:v>95.666666666666671</c:v>
                </c:pt>
                <c:pt idx="32">
                  <c:v>95.333333333333343</c:v>
                </c:pt>
                <c:pt idx="33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E7-4DA6-9000-42A6B71D0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83914880"/>
        <c:axId val="-583884704"/>
      </c:scatterChart>
      <c:valAx>
        <c:axId val="-583914880"/>
        <c:scaling>
          <c:orientation val="minMax"/>
          <c:max val="200"/>
        </c:scaling>
        <c:delete val="0"/>
        <c:axPos val="b"/>
        <c:numFmt formatCode="General" sourceLinked="1"/>
        <c:majorTickMark val="out"/>
        <c:minorTickMark val="none"/>
        <c:tickLblPos val="nextTo"/>
        <c:crossAx val="-583884704"/>
        <c:crosses val="autoZero"/>
        <c:crossBetween val="midCat"/>
      </c:valAx>
      <c:valAx>
        <c:axId val="-583884704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583914880"/>
        <c:crosses val="autoZero"/>
        <c:crossBetween val="midCat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8d</c:v>
          </c:tx>
          <c:spPr>
            <a:ln w="47625">
              <a:noFill/>
            </a:ln>
          </c:spPr>
          <c:marker>
            <c:symbol val="diamond"/>
            <c:size val="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'corre ext-rp'!$Q$2:$Q$27</c:f>
              <c:numCache>
                <c:formatCode>General</c:formatCode>
                <c:ptCount val="26"/>
                <c:pt idx="0">
                  <c:v>75</c:v>
                </c:pt>
                <c:pt idx="1">
                  <c:v>-27.27272727272727</c:v>
                </c:pt>
                <c:pt idx="2">
                  <c:v>39.130434782608695</c:v>
                </c:pt>
                <c:pt idx="3">
                  <c:v>-31.343283582089555</c:v>
                </c:pt>
                <c:pt idx="4">
                  <c:v>89.743589743589752</c:v>
                </c:pt>
                <c:pt idx="5">
                  <c:v>50.077519379844958</c:v>
                </c:pt>
                <c:pt idx="6">
                  <c:v>7.1328671328671325</c:v>
                </c:pt>
                <c:pt idx="7">
                  <c:v>3.4482758620689653</c:v>
                </c:pt>
                <c:pt idx="8">
                  <c:v>-82.312925170068041</c:v>
                </c:pt>
                <c:pt idx="9">
                  <c:v>-142.85714285714283</c:v>
                </c:pt>
                <c:pt idx="10">
                  <c:v>50.434782608695649</c:v>
                </c:pt>
                <c:pt idx="11">
                  <c:v>25.423728813559322</c:v>
                </c:pt>
                <c:pt idx="12">
                  <c:v>60</c:v>
                </c:pt>
                <c:pt idx="13">
                  <c:v>0</c:v>
                </c:pt>
                <c:pt idx="14">
                  <c:v>12</c:v>
                </c:pt>
                <c:pt idx="15">
                  <c:v>28.571428571428569</c:v>
                </c:pt>
                <c:pt idx="16">
                  <c:v>29.670329670329664</c:v>
                </c:pt>
                <c:pt idx="17">
                  <c:v>60</c:v>
                </c:pt>
                <c:pt idx="18">
                  <c:v>-16.666666666666664</c:v>
                </c:pt>
                <c:pt idx="19">
                  <c:v>100</c:v>
                </c:pt>
                <c:pt idx="20">
                  <c:v>80.246913580246925</c:v>
                </c:pt>
                <c:pt idx="21">
                  <c:v>-11.688311688311687</c:v>
                </c:pt>
                <c:pt idx="22">
                  <c:v>23.076923076923077</c:v>
                </c:pt>
                <c:pt idx="23">
                  <c:v>52.733686067019406</c:v>
                </c:pt>
                <c:pt idx="24">
                  <c:v>28.846153846153843</c:v>
                </c:pt>
                <c:pt idx="25">
                  <c:v>13.043478260869565</c:v>
                </c:pt>
              </c:numCache>
            </c:numRef>
          </c:xVal>
          <c:yVal>
            <c:numRef>
              <c:f>'corre ext-rp'!$R$2:$R$27</c:f>
              <c:numCache>
                <c:formatCode>General</c:formatCode>
                <c:ptCount val="26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D-45DE-9668-A7F1FE39A5AA}"/>
            </c:ext>
          </c:extLst>
        </c:ser>
        <c:ser>
          <c:idx val="1"/>
          <c:order val="1"/>
          <c:spPr>
            <a:ln w="47625">
              <a:noFill/>
            </a:ln>
          </c:spPr>
          <c:marker>
            <c:symbol val="squar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trendline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'corre ext-rp'!$Q$2:$Q$62</c:f>
              <c:numCache>
                <c:formatCode>General</c:formatCode>
                <c:ptCount val="61"/>
                <c:pt idx="0">
                  <c:v>75</c:v>
                </c:pt>
                <c:pt idx="1">
                  <c:v>-27.27272727272727</c:v>
                </c:pt>
                <c:pt idx="2">
                  <c:v>39.130434782608695</c:v>
                </c:pt>
                <c:pt idx="3">
                  <c:v>-31.343283582089555</c:v>
                </c:pt>
                <c:pt idx="4">
                  <c:v>89.743589743589752</c:v>
                </c:pt>
                <c:pt idx="5">
                  <c:v>50.077519379844958</c:v>
                </c:pt>
                <c:pt idx="6">
                  <c:v>7.1328671328671325</c:v>
                </c:pt>
                <c:pt idx="7">
                  <c:v>3.4482758620689653</c:v>
                </c:pt>
                <c:pt idx="8">
                  <c:v>-82.312925170068041</c:v>
                </c:pt>
                <c:pt idx="9">
                  <c:v>-142.85714285714283</c:v>
                </c:pt>
                <c:pt idx="10">
                  <c:v>50.434782608695649</c:v>
                </c:pt>
                <c:pt idx="11">
                  <c:v>25.423728813559322</c:v>
                </c:pt>
                <c:pt idx="12">
                  <c:v>60</c:v>
                </c:pt>
                <c:pt idx="13">
                  <c:v>0</c:v>
                </c:pt>
                <c:pt idx="14">
                  <c:v>12</c:v>
                </c:pt>
                <c:pt idx="15">
                  <c:v>28.571428571428569</c:v>
                </c:pt>
                <c:pt idx="16">
                  <c:v>29.670329670329664</c:v>
                </c:pt>
                <c:pt idx="17">
                  <c:v>60</c:v>
                </c:pt>
                <c:pt idx="18">
                  <c:v>-16.666666666666664</c:v>
                </c:pt>
                <c:pt idx="19">
                  <c:v>100</c:v>
                </c:pt>
                <c:pt idx="20">
                  <c:v>80.246913580246925</c:v>
                </c:pt>
                <c:pt idx="21">
                  <c:v>-11.688311688311687</c:v>
                </c:pt>
                <c:pt idx="22">
                  <c:v>23.076923076923077</c:v>
                </c:pt>
                <c:pt idx="23">
                  <c:v>52.733686067019406</c:v>
                </c:pt>
                <c:pt idx="24">
                  <c:v>28.846153846153843</c:v>
                </c:pt>
                <c:pt idx="25">
                  <c:v>13.043478260869565</c:v>
                </c:pt>
                <c:pt idx="27">
                  <c:v>92.741935483870961</c:v>
                </c:pt>
                <c:pt idx="28">
                  <c:v>7.6923076923076925</c:v>
                </c:pt>
                <c:pt idx="29">
                  <c:v>100</c:v>
                </c:pt>
                <c:pt idx="30">
                  <c:v>66.666666666666657</c:v>
                </c:pt>
                <c:pt idx="31">
                  <c:v>27.27272727272727</c:v>
                </c:pt>
                <c:pt idx="32">
                  <c:v>45.945945945945951</c:v>
                </c:pt>
                <c:pt idx="33">
                  <c:v>-227.27272727272728</c:v>
                </c:pt>
                <c:pt idx="34">
                  <c:v>100</c:v>
                </c:pt>
                <c:pt idx="35">
                  <c:v>80</c:v>
                </c:pt>
                <c:pt idx="36">
                  <c:v>73.333333333333329</c:v>
                </c:pt>
                <c:pt idx="37">
                  <c:v>80.952380952380949</c:v>
                </c:pt>
                <c:pt idx="38">
                  <c:v>60</c:v>
                </c:pt>
                <c:pt idx="39">
                  <c:v>0</c:v>
                </c:pt>
                <c:pt idx="40">
                  <c:v>52.941176470588239</c:v>
                </c:pt>
                <c:pt idx="41">
                  <c:v>-33.333333333333329</c:v>
                </c:pt>
                <c:pt idx="42">
                  <c:v>32.075471698113205</c:v>
                </c:pt>
                <c:pt idx="43">
                  <c:v>180</c:v>
                </c:pt>
                <c:pt idx="44">
                  <c:v>100</c:v>
                </c:pt>
                <c:pt idx="45">
                  <c:v>23.595505617977526</c:v>
                </c:pt>
                <c:pt idx="46">
                  <c:v>125</c:v>
                </c:pt>
                <c:pt idx="47">
                  <c:v>46.666666666666657</c:v>
                </c:pt>
                <c:pt idx="48">
                  <c:v>-39.130434782608695</c:v>
                </c:pt>
                <c:pt idx="49">
                  <c:v>11.111111111111111</c:v>
                </c:pt>
                <c:pt idx="50">
                  <c:v>100</c:v>
                </c:pt>
                <c:pt idx="51">
                  <c:v>125</c:v>
                </c:pt>
                <c:pt idx="52">
                  <c:v>25</c:v>
                </c:pt>
                <c:pt idx="53">
                  <c:v>69.230769230769226</c:v>
                </c:pt>
                <c:pt idx="54">
                  <c:v>100</c:v>
                </c:pt>
                <c:pt idx="55">
                  <c:v>31.03448275862069</c:v>
                </c:pt>
                <c:pt idx="56">
                  <c:v>29.411764705882355</c:v>
                </c:pt>
                <c:pt idx="57">
                  <c:v>68</c:v>
                </c:pt>
                <c:pt idx="58">
                  <c:v>62.5</c:v>
                </c:pt>
                <c:pt idx="59">
                  <c:v>100</c:v>
                </c:pt>
                <c:pt idx="60">
                  <c:v>100</c:v>
                </c:pt>
              </c:numCache>
            </c:numRef>
          </c:xVal>
          <c:yVal>
            <c:numRef>
              <c:f>'corre ext-rp'!$R$2:$R$62</c:f>
              <c:numCache>
                <c:formatCode>General</c:formatCode>
                <c:ptCount val="61"/>
                <c:pt idx="0">
                  <c:v>84.333333333333343</c:v>
                </c:pt>
                <c:pt idx="1">
                  <c:v>15.333333333333332</c:v>
                </c:pt>
                <c:pt idx="2">
                  <c:v>75.333333333333343</c:v>
                </c:pt>
                <c:pt idx="3">
                  <c:v>5.6666666666666661</c:v>
                </c:pt>
                <c:pt idx="4">
                  <c:v>94</c:v>
                </c:pt>
                <c:pt idx="5">
                  <c:v>48.000000000000007</c:v>
                </c:pt>
                <c:pt idx="6">
                  <c:v>0</c:v>
                </c:pt>
                <c:pt idx="7">
                  <c:v>32.666666666666671</c:v>
                </c:pt>
                <c:pt idx="8">
                  <c:v>16.666666666666664</c:v>
                </c:pt>
                <c:pt idx="9">
                  <c:v>27.333333333333332</c:v>
                </c:pt>
                <c:pt idx="10">
                  <c:v>60.333333333333336</c:v>
                </c:pt>
                <c:pt idx="11">
                  <c:v>20.333333333333332</c:v>
                </c:pt>
                <c:pt idx="12">
                  <c:v>46.666666666666664</c:v>
                </c:pt>
                <c:pt idx="13">
                  <c:v>37.666666666666671</c:v>
                </c:pt>
                <c:pt idx="14">
                  <c:v>21.666666666666668</c:v>
                </c:pt>
                <c:pt idx="15">
                  <c:v>90.333333333333343</c:v>
                </c:pt>
                <c:pt idx="16">
                  <c:v>56.000000000000007</c:v>
                </c:pt>
                <c:pt idx="17">
                  <c:v>99</c:v>
                </c:pt>
                <c:pt idx="18">
                  <c:v>0</c:v>
                </c:pt>
                <c:pt idx="19">
                  <c:v>0</c:v>
                </c:pt>
                <c:pt idx="20">
                  <c:v>77.666666666666671</c:v>
                </c:pt>
                <c:pt idx="21">
                  <c:v>75.666666666666657</c:v>
                </c:pt>
                <c:pt idx="22">
                  <c:v>44</c:v>
                </c:pt>
                <c:pt idx="23">
                  <c:v>37</c:v>
                </c:pt>
                <c:pt idx="24">
                  <c:v>13</c:v>
                </c:pt>
                <c:pt idx="25">
                  <c:v>65.333333333333343</c:v>
                </c:pt>
                <c:pt idx="27">
                  <c:v>46.333333333333329</c:v>
                </c:pt>
                <c:pt idx="28">
                  <c:v>57.666666666666664</c:v>
                </c:pt>
                <c:pt idx="29">
                  <c:v>94.666666666666671</c:v>
                </c:pt>
                <c:pt idx="30">
                  <c:v>28.999999999999996</c:v>
                </c:pt>
                <c:pt idx="31">
                  <c:v>86</c:v>
                </c:pt>
                <c:pt idx="32">
                  <c:v>93</c:v>
                </c:pt>
                <c:pt idx="33">
                  <c:v>12.666666666666664</c:v>
                </c:pt>
                <c:pt idx="34">
                  <c:v>77.999999999999986</c:v>
                </c:pt>
                <c:pt idx="35">
                  <c:v>57.666666666666664</c:v>
                </c:pt>
                <c:pt idx="36">
                  <c:v>84.333333333333343</c:v>
                </c:pt>
                <c:pt idx="37">
                  <c:v>76.666666666666671</c:v>
                </c:pt>
                <c:pt idx="38">
                  <c:v>93</c:v>
                </c:pt>
                <c:pt idx="39">
                  <c:v>93</c:v>
                </c:pt>
                <c:pt idx="40">
                  <c:v>95.666666666666671</c:v>
                </c:pt>
                <c:pt idx="41">
                  <c:v>80.666666666666657</c:v>
                </c:pt>
                <c:pt idx="42">
                  <c:v>45.666666666666664</c:v>
                </c:pt>
                <c:pt idx="43">
                  <c:v>87</c:v>
                </c:pt>
                <c:pt idx="44">
                  <c:v>96.333333333333329</c:v>
                </c:pt>
                <c:pt idx="45">
                  <c:v>18.666666666666664</c:v>
                </c:pt>
                <c:pt idx="46">
                  <c:v>97.000000000000014</c:v>
                </c:pt>
                <c:pt idx="47">
                  <c:v>69.666666666666671</c:v>
                </c:pt>
                <c:pt idx="48">
                  <c:v>22</c:v>
                </c:pt>
                <c:pt idx="49">
                  <c:v>36.666666666666664</c:v>
                </c:pt>
                <c:pt idx="50">
                  <c:v>78.999999999999986</c:v>
                </c:pt>
                <c:pt idx="51">
                  <c:v>98.333333333333329</c:v>
                </c:pt>
                <c:pt idx="52">
                  <c:v>96.666666666666671</c:v>
                </c:pt>
                <c:pt idx="53">
                  <c:v>75.666666666666657</c:v>
                </c:pt>
                <c:pt idx="54">
                  <c:v>95.333333333333343</c:v>
                </c:pt>
                <c:pt idx="55">
                  <c:v>96.666666666666671</c:v>
                </c:pt>
                <c:pt idx="56">
                  <c:v>72.000000000000014</c:v>
                </c:pt>
                <c:pt idx="57">
                  <c:v>94.333333333333343</c:v>
                </c:pt>
                <c:pt idx="58">
                  <c:v>95.666666666666671</c:v>
                </c:pt>
                <c:pt idx="59">
                  <c:v>95.333333333333343</c:v>
                </c:pt>
                <c:pt idx="60">
                  <c:v>97.666666666666671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1D-45DE-9668-A7F1FE39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83602720"/>
        <c:axId val="-583567408"/>
      </c:scatterChart>
      <c:valAx>
        <c:axId val="-583602720"/>
        <c:scaling>
          <c:orientation val="minMax"/>
          <c:max val="200"/>
        </c:scaling>
        <c:delete val="0"/>
        <c:axPos val="b"/>
        <c:numFmt formatCode="General" sourceLinked="1"/>
        <c:majorTickMark val="out"/>
        <c:minorTickMark val="none"/>
        <c:tickLblPos val="nextTo"/>
        <c:crossAx val="-583567408"/>
        <c:crosses val="autoZero"/>
        <c:crossBetween val="midCat"/>
      </c:valAx>
      <c:valAx>
        <c:axId val="-583567408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583602720"/>
        <c:crosses val="autoZero"/>
        <c:crossBetween val="midCat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26" Type="http://schemas.openxmlformats.org/officeDocument/2006/relationships/chart" Target="../charts/chart64.xml"/><Relationship Id="rId21" Type="http://schemas.openxmlformats.org/officeDocument/2006/relationships/chart" Target="../charts/chart59.xml"/><Relationship Id="rId34" Type="http://schemas.openxmlformats.org/officeDocument/2006/relationships/chart" Target="../charts/chart72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5" Type="http://schemas.openxmlformats.org/officeDocument/2006/relationships/chart" Target="../charts/chart63.xml"/><Relationship Id="rId33" Type="http://schemas.openxmlformats.org/officeDocument/2006/relationships/chart" Target="../charts/chart71.xml"/><Relationship Id="rId38" Type="http://schemas.openxmlformats.org/officeDocument/2006/relationships/chart" Target="../charts/chart76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29" Type="http://schemas.openxmlformats.org/officeDocument/2006/relationships/chart" Target="../charts/chart67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32" Type="http://schemas.openxmlformats.org/officeDocument/2006/relationships/chart" Target="../charts/chart70.xml"/><Relationship Id="rId37" Type="http://schemas.openxmlformats.org/officeDocument/2006/relationships/chart" Target="../charts/chart75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28" Type="http://schemas.openxmlformats.org/officeDocument/2006/relationships/chart" Target="../charts/chart66.xml"/><Relationship Id="rId36" Type="http://schemas.openxmlformats.org/officeDocument/2006/relationships/chart" Target="../charts/chart74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31" Type="http://schemas.openxmlformats.org/officeDocument/2006/relationships/chart" Target="../charts/chart69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Relationship Id="rId27" Type="http://schemas.openxmlformats.org/officeDocument/2006/relationships/chart" Target="../charts/chart65.xml"/><Relationship Id="rId30" Type="http://schemas.openxmlformats.org/officeDocument/2006/relationships/chart" Target="../charts/chart68.xml"/><Relationship Id="rId35" Type="http://schemas.openxmlformats.org/officeDocument/2006/relationships/chart" Target="../charts/chart73.xml"/><Relationship Id="rId8" Type="http://schemas.openxmlformats.org/officeDocument/2006/relationships/chart" Target="../charts/chart46.xml"/><Relationship Id="rId3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10" Type="http://schemas.openxmlformats.org/officeDocument/2006/relationships/chart" Target="../charts/chart86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4.xml"/><Relationship Id="rId3" Type="http://schemas.openxmlformats.org/officeDocument/2006/relationships/chart" Target="../charts/chart89.xml"/><Relationship Id="rId7" Type="http://schemas.openxmlformats.org/officeDocument/2006/relationships/chart" Target="../charts/chart93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6" Type="http://schemas.openxmlformats.org/officeDocument/2006/relationships/chart" Target="../charts/chart92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335716</xdr:colOff>
      <xdr:row>79</xdr:row>
      <xdr:rowOff>108519</xdr:rowOff>
    </xdr:from>
    <xdr:to>
      <xdr:col>43</xdr:col>
      <xdr:colOff>722905</xdr:colOff>
      <xdr:row>110</xdr:row>
      <xdr:rowOff>59120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296333</xdr:colOff>
      <xdr:row>79</xdr:row>
      <xdr:rowOff>84666</xdr:rowOff>
    </xdr:from>
    <xdr:to>
      <xdr:col>12</xdr:col>
      <xdr:colOff>613833</xdr:colOff>
      <xdr:row>110</xdr:row>
      <xdr:rowOff>140123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59268</xdr:colOff>
      <xdr:row>79</xdr:row>
      <xdr:rowOff>61383</xdr:rowOff>
    </xdr:from>
    <xdr:to>
      <xdr:col>26</xdr:col>
      <xdr:colOff>156634</xdr:colOff>
      <xdr:row>110</xdr:row>
      <xdr:rowOff>13124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832831</xdr:colOff>
      <xdr:row>79</xdr:row>
      <xdr:rowOff>85801</xdr:rowOff>
    </xdr:from>
    <xdr:to>
      <xdr:col>61</xdr:col>
      <xdr:colOff>350345</xdr:colOff>
      <xdr:row>110</xdr:row>
      <xdr:rowOff>36403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86</xdr:col>
      <xdr:colOff>362857</xdr:colOff>
      <xdr:row>23</xdr:row>
      <xdr:rowOff>152399</xdr:rowOff>
    </xdr:from>
    <xdr:to>
      <xdr:col>100</xdr:col>
      <xdr:colOff>689429</xdr:colOff>
      <xdr:row>59</xdr:row>
      <xdr:rowOff>72571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0.41789</cdr:x>
      <cdr:y>0</cdr:y>
    </cdr:from>
    <cdr:to>
      <cdr:x>0.41789</cdr:x>
      <cdr:y>0.91965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9AD19F-9B22-4690-9058-3198FF86EBDD}"/>
            </a:ext>
          </a:extLst>
        </cdr:cNvPr>
        <cdr:cNvCxnSpPr/>
      </cdr:nvCxnSpPr>
      <cdr:spPr>
        <a:xfrm xmlns:a="http://schemas.openxmlformats.org/drawingml/2006/main">
          <a:off x="5562793" y="0"/>
          <a:ext cx="0" cy="5435367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335716</xdr:colOff>
      <xdr:row>79</xdr:row>
      <xdr:rowOff>108519</xdr:rowOff>
    </xdr:from>
    <xdr:to>
      <xdr:col>43</xdr:col>
      <xdr:colOff>722905</xdr:colOff>
      <xdr:row>110</xdr:row>
      <xdr:rowOff>59120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296333</xdr:colOff>
      <xdr:row>79</xdr:row>
      <xdr:rowOff>84666</xdr:rowOff>
    </xdr:from>
    <xdr:to>
      <xdr:col>12</xdr:col>
      <xdr:colOff>613833</xdr:colOff>
      <xdr:row>110</xdr:row>
      <xdr:rowOff>140123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59268</xdr:colOff>
      <xdr:row>79</xdr:row>
      <xdr:rowOff>61383</xdr:rowOff>
    </xdr:from>
    <xdr:to>
      <xdr:col>26</xdr:col>
      <xdr:colOff>156634</xdr:colOff>
      <xdr:row>110</xdr:row>
      <xdr:rowOff>13124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832831</xdr:colOff>
      <xdr:row>79</xdr:row>
      <xdr:rowOff>85801</xdr:rowOff>
    </xdr:from>
    <xdr:to>
      <xdr:col>61</xdr:col>
      <xdr:colOff>350345</xdr:colOff>
      <xdr:row>110</xdr:row>
      <xdr:rowOff>36403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86</xdr:col>
      <xdr:colOff>362857</xdr:colOff>
      <xdr:row>23</xdr:row>
      <xdr:rowOff>152399</xdr:rowOff>
    </xdr:from>
    <xdr:to>
      <xdr:col>100</xdr:col>
      <xdr:colOff>689429</xdr:colOff>
      <xdr:row>59</xdr:row>
      <xdr:rowOff>72571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0.41789</cdr:x>
      <cdr:y>0</cdr:y>
    </cdr:from>
    <cdr:to>
      <cdr:x>0.41789</cdr:x>
      <cdr:y>0.91965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9AD19F-9B22-4690-9058-3198FF86EBDD}"/>
            </a:ext>
          </a:extLst>
        </cdr:cNvPr>
        <cdr:cNvCxnSpPr/>
      </cdr:nvCxnSpPr>
      <cdr:spPr>
        <a:xfrm xmlns:a="http://schemas.openxmlformats.org/drawingml/2006/main">
          <a:off x="5562793" y="0"/>
          <a:ext cx="0" cy="5435367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142482</xdr:colOff>
      <xdr:row>380</xdr:row>
      <xdr:rowOff>161780</xdr:rowOff>
    </xdr:from>
    <xdr:to>
      <xdr:col>12</xdr:col>
      <xdr:colOff>846693</xdr:colOff>
      <xdr:row>394</xdr:row>
      <xdr:rowOff>133931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643494</xdr:colOff>
      <xdr:row>380</xdr:row>
      <xdr:rowOff>189592</xdr:rowOff>
    </xdr:from>
    <xdr:to>
      <xdr:col>15</xdr:col>
      <xdr:colOff>40884</xdr:colOff>
      <xdr:row>394</xdr:row>
      <xdr:rowOff>152889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1075293</xdr:colOff>
      <xdr:row>381</xdr:row>
      <xdr:rowOff>47480</xdr:rowOff>
    </xdr:from>
    <xdr:to>
      <xdr:col>17</xdr:col>
      <xdr:colOff>279772</xdr:colOff>
      <xdr:row>395</xdr:row>
      <xdr:rowOff>489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166274</xdr:colOff>
      <xdr:row>395</xdr:row>
      <xdr:rowOff>153421</xdr:rowOff>
    </xdr:from>
    <xdr:to>
      <xdr:col>12</xdr:col>
      <xdr:colOff>870485</xdr:colOff>
      <xdr:row>409</xdr:row>
      <xdr:rowOff>125573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667286</xdr:colOff>
      <xdr:row>395</xdr:row>
      <xdr:rowOff>181233</xdr:rowOff>
    </xdr:from>
    <xdr:to>
      <xdr:col>15</xdr:col>
      <xdr:colOff>64676</xdr:colOff>
      <xdr:row>409</xdr:row>
      <xdr:rowOff>144531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1099085</xdr:colOff>
      <xdr:row>396</xdr:row>
      <xdr:rowOff>39122</xdr:rowOff>
    </xdr:from>
    <xdr:to>
      <xdr:col>17</xdr:col>
      <xdr:colOff>303564</xdr:colOff>
      <xdr:row>409</xdr:row>
      <xdr:rowOff>185042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642850</xdr:colOff>
      <xdr:row>410</xdr:row>
      <xdr:rowOff>60342</xdr:rowOff>
    </xdr:from>
    <xdr:to>
      <xdr:col>15</xdr:col>
      <xdr:colOff>40240</xdr:colOff>
      <xdr:row>424</xdr:row>
      <xdr:rowOff>23640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125762</xdr:colOff>
      <xdr:row>425</xdr:row>
      <xdr:rowOff>32529</xdr:rowOff>
    </xdr:from>
    <xdr:to>
      <xdr:col>12</xdr:col>
      <xdr:colOff>829973</xdr:colOff>
      <xdr:row>439</xdr:row>
      <xdr:rowOff>4681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626774</xdr:colOff>
      <xdr:row>425</xdr:row>
      <xdr:rowOff>60341</xdr:rowOff>
    </xdr:from>
    <xdr:to>
      <xdr:col>15</xdr:col>
      <xdr:colOff>24164</xdr:colOff>
      <xdr:row>439</xdr:row>
      <xdr:rowOff>23639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1058573</xdr:colOff>
      <xdr:row>425</xdr:row>
      <xdr:rowOff>111141</xdr:rowOff>
    </xdr:from>
    <xdr:to>
      <xdr:col>17</xdr:col>
      <xdr:colOff>263052</xdr:colOff>
      <xdr:row>439</xdr:row>
      <xdr:rowOff>64150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762000</xdr:colOff>
      <xdr:row>23</xdr:row>
      <xdr:rowOff>152400</xdr:rowOff>
    </xdr:from>
    <xdr:to>
      <xdr:col>74</xdr:col>
      <xdr:colOff>326571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515257</xdr:colOff>
      <xdr:row>23</xdr:row>
      <xdr:rowOff>177800</xdr:rowOff>
    </xdr:from>
    <xdr:to>
      <xdr:col>80</xdr:col>
      <xdr:colOff>79828</xdr:colOff>
      <xdr:row>37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529622</xdr:colOff>
      <xdr:row>198</xdr:row>
      <xdr:rowOff>162816</xdr:rowOff>
    </xdr:from>
    <xdr:to>
      <xdr:col>65</xdr:col>
      <xdr:colOff>766765</xdr:colOff>
      <xdr:row>222</xdr:row>
      <xdr:rowOff>82576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602284</xdr:colOff>
      <xdr:row>199</xdr:row>
      <xdr:rowOff>67878</xdr:rowOff>
    </xdr:from>
    <xdr:to>
      <xdr:col>52</xdr:col>
      <xdr:colOff>1386981</xdr:colOff>
      <xdr:row>222</xdr:row>
      <xdr:rowOff>180899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1521DF-7F73-7147-81C6-C50FE009B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112230</xdr:rowOff>
    </xdr:from>
    <xdr:to>
      <xdr:col>14</xdr:col>
      <xdr:colOff>169334</xdr:colOff>
      <xdr:row>67</xdr:row>
      <xdr:rowOff>52964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728132</xdr:colOff>
      <xdr:row>43</xdr:row>
      <xdr:rowOff>55323</xdr:rowOff>
    </xdr:from>
    <xdr:to>
      <xdr:col>24</xdr:col>
      <xdr:colOff>355600</xdr:colOff>
      <xdr:row>65</xdr:row>
      <xdr:rowOff>50799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468128</xdr:colOff>
      <xdr:row>115</xdr:row>
      <xdr:rowOff>31306</xdr:rowOff>
    </xdr:from>
    <xdr:to>
      <xdr:col>11</xdr:col>
      <xdr:colOff>683732</xdr:colOff>
      <xdr:row>129</xdr:row>
      <xdr:rowOff>86832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91557</xdr:colOff>
      <xdr:row>74</xdr:row>
      <xdr:rowOff>60842</xdr:rowOff>
    </xdr:from>
    <xdr:to>
      <xdr:col>8</xdr:col>
      <xdr:colOff>307161</xdr:colOff>
      <xdr:row>88</xdr:row>
      <xdr:rowOff>116368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292803</xdr:colOff>
      <xdr:row>74</xdr:row>
      <xdr:rowOff>66704</xdr:rowOff>
    </xdr:from>
    <xdr:to>
      <xdr:col>14</xdr:col>
      <xdr:colOff>508407</xdr:colOff>
      <xdr:row>88</xdr:row>
      <xdr:rowOff>122230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590346</xdr:colOff>
      <xdr:row>74</xdr:row>
      <xdr:rowOff>19532</xdr:rowOff>
    </xdr:from>
    <xdr:to>
      <xdr:col>20</xdr:col>
      <xdr:colOff>805950</xdr:colOff>
      <xdr:row>88</xdr:row>
      <xdr:rowOff>75058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181428</xdr:colOff>
      <xdr:row>34</xdr:row>
      <xdr:rowOff>72570</xdr:rowOff>
    </xdr:from>
    <xdr:to>
      <xdr:col>24</xdr:col>
      <xdr:colOff>3875</xdr:colOff>
      <xdr:row>66</xdr:row>
      <xdr:rowOff>54429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815317</xdr:colOff>
      <xdr:row>73</xdr:row>
      <xdr:rowOff>171933</xdr:rowOff>
    </xdr:from>
    <xdr:to>
      <xdr:col>26</xdr:col>
      <xdr:colOff>160064</xdr:colOff>
      <xdr:row>88</xdr:row>
      <xdr:rowOff>27887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220835</xdr:colOff>
      <xdr:row>73</xdr:row>
      <xdr:rowOff>181912</xdr:rowOff>
    </xdr:from>
    <xdr:to>
      <xdr:col>31</xdr:col>
      <xdr:colOff>450047</xdr:colOff>
      <xdr:row>88</xdr:row>
      <xdr:rowOff>33027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524932</xdr:colOff>
      <xdr:row>43</xdr:row>
      <xdr:rowOff>160867</xdr:rowOff>
    </xdr:from>
    <xdr:to>
      <xdr:col>14</xdr:col>
      <xdr:colOff>262591</xdr:colOff>
      <xdr:row>80</xdr:row>
      <xdr:rowOff>86359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524933</xdr:colOff>
      <xdr:row>61</xdr:row>
      <xdr:rowOff>50800</xdr:rowOff>
    </xdr:from>
    <xdr:to>
      <xdr:col>24</xdr:col>
      <xdr:colOff>708874</xdr:colOff>
      <xdr:row>80</xdr:row>
      <xdr:rowOff>103292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384407</xdr:colOff>
      <xdr:row>81</xdr:row>
      <xdr:rowOff>168784</xdr:rowOff>
    </xdr:from>
    <xdr:to>
      <xdr:col>28</xdr:col>
      <xdr:colOff>122066</xdr:colOff>
      <xdr:row>118</xdr:row>
      <xdr:rowOff>94276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368508</xdr:colOff>
      <xdr:row>18</xdr:row>
      <xdr:rowOff>60377</xdr:rowOff>
    </xdr:from>
    <xdr:to>
      <xdr:col>24</xdr:col>
      <xdr:colOff>545472</xdr:colOff>
      <xdr:row>46</xdr:row>
      <xdr:rowOff>166557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770744</xdr:colOff>
      <xdr:row>82</xdr:row>
      <xdr:rowOff>108680</xdr:rowOff>
    </xdr:from>
    <xdr:to>
      <xdr:col>39</xdr:col>
      <xdr:colOff>73282</xdr:colOff>
      <xdr:row>111</xdr:row>
      <xdr:rowOff>27483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90</xdr:row>
      <xdr:rowOff>152400</xdr:rowOff>
    </xdr:from>
    <xdr:to>
      <xdr:col>9</xdr:col>
      <xdr:colOff>393700</xdr:colOff>
      <xdr:row>111</xdr:row>
      <xdr:rowOff>45721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459316</xdr:colOff>
      <xdr:row>90</xdr:row>
      <xdr:rowOff>88900</xdr:rowOff>
    </xdr:from>
    <xdr:to>
      <xdr:col>17</xdr:col>
      <xdr:colOff>533929</xdr:colOff>
      <xdr:row>111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606424</xdr:colOff>
      <xdr:row>90</xdr:row>
      <xdr:rowOff>94853</xdr:rowOff>
    </xdr:from>
    <xdr:to>
      <xdr:col>26</xdr:col>
      <xdr:colOff>247253</xdr:colOff>
      <xdr:row>111</xdr:row>
      <xdr:rowOff>132953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965201</xdr:colOff>
      <xdr:row>119</xdr:row>
      <xdr:rowOff>0</xdr:rowOff>
    </xdr:from>
    <xdr:to>
      <xdr:col>22</xdr:col>
      <xdr:colOff>613856</xdr:colOff>
      <xdr:row>132</xdr:row>
      <xdr:rowOff>118533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381000</xdr:colOff>
      <xdr:row>20</xdr:row>
      <xdr:rowOff>78740</xdr:rowOff>
    </xdr:from>
    <xdr:to>
      <xdr:col>45</xdr:col>
      <xdr:colOff>419100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381000</xdr:colOff>
      <xdr:row>35</xdr:row>
      <xdr:rowOff>15240</xdr:rowOff>
    </xdr:from>
    <xdr:to>
      <xdr:col>45</xdr:col>
      <xdr:colOff>419100</xdr:colOff>
      <xdr:row>48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203133</xdr:colOff>
      <xdr:row>19</xdr:row>
      <xdr:rowOff>142240</xdr:rowOff>
    </xdr:from>
    <xdr:to>
      <xdr:col>51</xdr:col>
      <xdr:colOff>594861</xdr:colOff>
      <xdr:row>33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165033</xdr:colOff>
      <xdr:row>35</xdr:row>
      <xdr:rowOff>15240</xdr:rowOff>
    </xdr:from>
    <xdr:to>
      <xdr:col>51</xdr:col>
      <xdr:colOff>556761</xdr:colOff>
      <xdr:row>48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265266</xdr:colOff>
      <xdr:row>19</xdr:row>
      <xdr:rowOff>154940</xdr:rowOff>
    </xdr:from>
    <xdr:to>
      <xdr:col>57</xdr:col>
      <xdr:colOff>558800</xdr:colOff>
      <xdr:row>33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227166</xdr:colOff>
      <xdr:row>35</xdr:row>
      <xdr:rowOff>27940</xdr:rowOff>
    </xdr:from>
    <xdr:to>
      <xdr:col>57</xdr:col>
      <xdr:colOff>520700</xdr:colOff>
      <xdr:row>48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177801</xdr:colOff>
      <xdr:row>118</xdr:row>
      <xdr:rowOff>55935</xdr:rowOff>
    </xdr:from>
    <xdr:to>
      <xdr:col>6</xdr:col>
      <xdr:colOff>1574798</xdr:colOff>
      <xdr:row>132</xdr:row>
      <xdr:rowOff>164254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215900</xdr:colOff>
      <xdr:row>34</xdr:row>
      <xdr:rowOff>6350</xdr:rowOff>
    </xdr:from>
    <xdr:to>
      <xdr:col>75</xdr:col>
      <xdr:colOff>622300</xdr:colOff>
      <xdr:row>49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292100</xdr:colOff>
      <xdr:row>51</xdr:row>
      <xdr:rowOff>44450</xdr:rowOff>
    </xdr:from>
    <xdr:to>
      <xdr:col>74</xdr:col>
      <xdr:colOff>152400</xdr:colOff>
      <xdr:row>66</xdr:row>
      <xdr:rowOff>120650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67</xdr:col>
      <xdr:colOff>622300</xdr:colOff>
      <xdr:row>0</xdr:row>
      <xdr:rowOff>120650</xdr:rowOff>
    </xdr:from>
    <xdr:to>
      <xdr:col>77</xdr:col>
      <xdr:colOff>393700</xdr:colOff>
      <xdr:row>16</xdr:row>
      <xdr:rowOff>19050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596900</xdr:colOff>
      <xdr:row>16</xdr:row>
      <xdr:rowOff>120650</xdr:rowOff>
    </xdr:from>
    <xdr:to>
      <xdr:col>74</xdr:col>
      <xdr:colOff>457200</xdr:colOff>
      <xdr:row>32</xdr:row>
      <xdr:rowOff>19050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342900</xdr:colOff>
      <xdr:row>1</xdr:row>
      <xdr:rowOff>57150</xdr:rowOff>
    </xdr:from>
    <xdr:to>
      <xdr:col>89</xdr:col>
      <xdr:colOff>203200</xdr:colOff>
      <xdr:row>16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82</xdr:col>
      <xdr:colOff>508000</xdr:colOff>
      <xdr:row>19</xdr:row>
      <xdr:rowOff>95250</xdr:rowOff>
    </xdr:from>
    <xdr:to>
      <xdr:col>91</xdr:col>
      <xdr:colOff>355600</xdr:colOff>
      <xdr:row>34</xdr:row>
      <xdr:rowOff>171450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479173</xdr:colOff>
      <xdr:row>112</xdr:row>
      <xdr:rowOff>196949</xdr:rowOff>
    </xdr:from>
    <xdr:to>
      <xdr:col>19</xdr:col>
      <xdr:colOff>272948</xdr:colOff>
      <xdr:row>134</xdr:row>
      <xdr:rowOff>35478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67379</xdr:colOff>
      <xdr:row>107</xdr:row>
      <xdr:rowOff>190809</xdr:rowOff>
    </xdr:from>
    <xdr:to>
      <xdr:col>31</xdr:col>
      <xdr:colOff>300875</xdr:colOff>
      <xdr:row>129</xdr:row>
      <xdr:rowOff>31353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1088570</xdr:colOff>
      <xdr:row>108</xdr:row>
      <xdr:rowOff>52816</xdr:rowOff>
    </xdr:from>
    <xdr:to>
      <xdr:col>10</xdr:col>
      <xdr:colOff>1435099</xdr:colOff>
      <xdr:row>128</xdr:row>
      <xdr:rowOff>145709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40</xdr:col>
      <xdr:colOff>289278</xdr:colOff>
      <xdr:row>13</xdr:row>
      <xdr:rowOff>87490</xdr:rowOff>
    </xdr:from>
    <xdr:to>
      <xdr:col>43</xdr:col>
      <xdr:colOff>35274</xdr:colOff>
      <xdr:row>19</xdr:row>
      <xdr:rowOff>45154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46</xdr:col>
      <xdr:colOff>498122</xdr:colOff>
      <xdr:row>13</xdr:row>
      <xdr:rowOff>42334</xdr:rowOff>
    </xdr:from>
    <xdr:to>
      <xdr:col>49</xdr:col>
      <xdr:colOff>653340</xdr:colOff>
      <xdr:row>18</xdr:row>
      <xdr:rowOff>197554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72287</xdr:colOff>
      <xdr:row>152</xdr:row>
      <xdr:rowOff>69364</xdr:rowOff>
    </xdr:from>
    <xdr:to>
      <xdr:col>15</xdr:col>
      <xdr:colOff>1714168</xdr:colOff>
      <xdr:row>169</xdr:row>
      <xdr:rowOff>122281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109722</xdr:colOff>
      <xdr:row>169</xdr:row>
      <xdr:rowOff>28088</xdr:rowOff>
    </xdr:from>
    <xdr:to>
      <xdr:col>15</xdr:col>
      <xdr:colOff>1804962</xdr:colOff>
      <xdr:row>186</xdr:row>
      <xdr:rowOff>81153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1269998</xdr:colOff>
      <xdr:row>220</xdr:row>
      <xdr:rowOff>141817</xdr:rowOff>
    </xdr:from>
    <xdr:to>
      <xdr:col>7</xdr:col>
      <xdr:colOff>952498</xdr:colOff>
      <xdr:row>235</xdr:row>
      <xdr:rowOff>27517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1157815</xdr:colOff>
      <xdr:row>221</xdr:row>
      <xdr:rowOff>82549</xdr:rowOff>
    </xdr:from>
    <xdr:to>
      <xdr:col>9</xdr:col>
      <xdr:colOff>416982</xdr:colOff>
      <xdr:row>235</xdr:row>
      <xdr:rowOff>158749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1580265</xdr:colOff>
      <xdr:row>9</xdr:row>
      <xdr:rowOff>147593</xdr:rowOff>
    </xdr:from>
    <xdr:to>
      <xdr:col>16</xdr:col>
      <xdr:colOff>412948</xdr:colOff>
      <xdr:row>16</xdr:row>
      <xdr:rowOff>103673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1397000</xdr:colOff>
      <xdr:row>56</xdr:row>
      <xdr:rowOff>46567</xdr:rowOff>
    </xdr:from>
    <xdr:to>
      <xdr:col>23</xdr:col>
      <xdr:colOff>1519464</xdr:colOff>
      <xdr:row>70</xdr:row>
      <xdr:rowOff>122767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1610255</xdr:colOff>
      <xdr:row>16</xdr:row>
      <xdr:rowOff>146981</xdr:rowOff>
    </xdr:from>
    <xdr:to>
      <xdr:col>16</xdr:col>
      <xdr:colOff>442938</xdr:colOff>
      <xdr:row>23</xdr:row>
      <xdr:rowOff>103060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667133</xdr:colOff>
      <xdr:row>186</xdr:row>
      <xdr:rowOff>158521</xdr:rowOff>
    </xdr:from>
    <xdr:to>
      <xdr:col>16</xdr:col>
      <xdr:colOff>153012</xdr:colOff>
      <xdr:row>201</xdr:row>
      <xdr:rowOff>147504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781892</xdr:colOff>
      <xdr:row>146</xdr:row>
      <xdr:rowOff>112616</xdr:rowOff>
    </xdr:from>
    <xdr:to>
      <xdr:col>17</xdr:col>
      <xdr:colOff>673253</xdr:colOff>
      <xdr:row>161</xdr:row>
      <xdr:rowOff>101599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152400</xdr:colOff>
      <xdr:row>14</xdr:row>
      <xdr:rowOff>33867</xdr:rowOff>
    </xdr:from>
    <xdr:to>
      <xdr:col>18</xdr:col>
      <xdr:colOff>186267</xdr:colOff>
      <xdr:row>28</xdr:row>
      <xdr:rowOff>169333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124847</xdr:colOff>
      <xdr:row>45</xdr:row>
      <xdr:rowOff>49078</xdr:rowOff>
    </xdr:from>
    <xdr:to>
      <xdr:col>19</xdr:col>
      <xdr:colOff>1403458</xdr:colOff>
      <xdr:row>59</xdr:row>
      <xdr:rowOff>80075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0445C43-DBE4-CA4E-BC90-557C75D74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83</xdr:col>
      <xdr:colOff>588662</xdr:colOff>
      <xdr:row>35</xdr:row>
      <xdr:rowOff>78603</xdr:rowOff>
    </xdr:from>
    <xdr:to>
      <xdr:col>90</xdr:col>
      <xdr:colOff>475392</xdr:colOff>
      <xdr:row>49</xdr:row>
      <xdr:rowOff>178830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F5563B3-3450-4547-BEF4-0CB782159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83</xdr:col>
      <xdr:colOff>620927</xdr:colOff>
      <xdr:row>51</xdr:row>
      <xdr:rowOff>76543</xdr:rowOff>
    </xdr:from>
    <xdr:to>
      <xdr:col>90</xdr:col>
      <xdr:colOff>507657</xdr:colOff>
      <xdr:row>65</xdr:row>
      <xdr:rowOff>176770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253AD9F-E4D8-6C4D-B5A6-BC3CB7CFA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108</xdr:col>
      <xdr:colOff>15688</xdr:colOff>
      <xdr:row>63</xdr:row>
      <xdr:rowOff>3329</xdr:rowOff>
    </xdr:from>
    <xdr:to>
      <xdr:col>115</xdr:col>
      <xdr:colOff>367632</xdr:colOff>
      <xdr:row>80</xdr:row>
      <xdr:rowOff>11141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3964CF6-F038-B345-8D7F-F08B74702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99</xdr:col>
      <xdr:colOff>423334</xdr:colOff>
      <xdr:row>63</xdr:row>
      <xdr:rowOff>0</xdr:rowOff>
    </xdr:from>
    <xdr:to>
      <xdr:col>106</xdr:col>
      <xdr:colOff>657423</xdr:colOff>
      <xdr:row>80</xdr:row>
      <xdr:rowOff>11141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B741DED-408E-F447-9C9B-43CD2007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114</xdr:col>
      <xdr:colOff>248227</xdr:colOff>
      <xdr:row>34</xdr:row>
      <xdr:rowOff>77354</xdr:rowOff>
    </xdr:from>
    <xdr:to>
      <xdr:col>121</xdr:col>
      <xdr:colOff>132772</xdr:colOff>
      <xdr:row>48</xdr:row>
      <xdr:rowOff>72736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AC8F6D88-860A-814B-A858-86220DD46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30</xdr:row>
      <xdr:rowOff>110148</xdr:rowOff>
    </xdr:from>
    <xdr:to>
      <xdr:col>3</xdr:col>
      <xdr:colOff>641919</xdr:colOff>
      <xdr:row>44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12699</xdr:colOff>
      <xdr:row>87</xdr:row>
      <xdr:rowOff>25400</xdr:rowOff>
    </xdr:from>
    <xdr:to>
      <xdr:col>3</xdr:col>
      <xdr:colOff>804332</xdr:colOff>
      <xdr:row>101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533400</xdr:colOff>
      <xdr:row>30</xdr:row>
      <xdr:rowOff>122848</xdr:rowOff>
    </xdr:from>
    <xdr:to>
      <xdr:col>9</xdr:col>
      <xdr:colOff>330200</xdr:colOff>
      <xdr:row>44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457200</xdr:colOff>
      <xdr:row>87</xdr:row>
      <xdr:rowOff>63500</xdr:rowOff>
    </xdr:from>
    <xdr:to>
      <xdr:col>9</xdr:col>
      <xdr:colOff>100365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266700</xdr:colOff>
      <xdr:row>30</xdr:row>
      <xdr:rowOff>135548</xdr:rowOff>
    </xdr:from>
    <xdr:to>
      <xdr:col>15</xdr:col>
      <xdr:colOff>736600</xdr:colOff>
      <xdr:row>44</xdr:row>
      <xdr:rowOff>50799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241300</xdr:colOff>
      <xdr:row>87</xdr:row>
      <xdr:rowOff>63500</xdr:rowOff>
    </xdr:from>
    <xdr:to>
      <xdr:col>15</xdr:col>
      <xdr:colOff>557565</xdr:colOff>
      <xdr:row>100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330200</xdr:colOff>
      <xdr:row>31</xdr:row>
      <xdr:rowOff>21248</xdr:rowOff>
    </xdr:from>
    <xdr:to>
      <xdr:col>21</xdr:col>
      <xdr:colOff>800100</xdr:colOff>
      <xdr:row>44</xdr:row>
      <xdr:rowOff>114299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762000</xdr:colOff>
      <xdr:row>87</xdr:row>
      <xdr:rowOff>101600</xdr:rowOff>
    </xdr:from>
    <xdr:to>
      <xdr:col>21</xdr:col>
      <xdr:colOff>252765</xdr:colOff>
      <xdr:row>100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148</xdr:row>
      <xdr:rowOff>25400</xdr:rowOff>
    </xdr:from>
    <xdr:to>
      <xdr:col>3</xdr:col>
      <xdr:colOff>791633</xdr:colOff>
      <xdr:row>162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863600</xdr:colOff>
      <xdr:row>148</xdr:row>
      <xdr:rowOff>25400</xdr:rowOff>
    </xdr:from>
    <xdr:to>
      <xdr:col>7</xdr:col>
      <xdr:colOff>778933</xdr:colOff>
      <xdr:row>162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29</xdr:row>
      <xdr:rowOff>38100</xdr:rowOff>
    </xdr:from>
    <xdr:to>
      <xdr:col>4</xdr:col>
      <xdr:colOff>762000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84</xdr:row>
      <xdr:rowOff>12700</xdr:rowOff>
    </xdr:from>
    <xdr:to>
      <xdr:col>4</xdr:col>
      <xdr:colOff>749300</xdr:colOff>
      <xdr:row>99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177800</xdr:colOff>
      <xdr:row>29</xdr:row>
      <xdr:rowOff>101600</xdr:rowOff>
    </xdr:from>
    <xdr:to>
      <xdr:col>9</xdr:col>
      <xdr:colOff>508000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1054100</xdr:colOff>
      <xdr:row>84</xdr:row>
      <xdr:rowOff>0</xdr:rowOff>
    </xdr:from>
    <xdr:to>
      <xdr:col>9</xdr:col>
      <xdr:colOff>304800</xdr:colOff>
      <xdr:row>99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609600</xdr:colOff>
      <xdr:row>2</xdr:row>
      <xdr:rowOff>76200</xdr:rowOff>
    </xdr:from>
    <xdr:to>
      <xdr:col>24</xdr:col>
      <xdr:colOff>228600</xdr:colOff>
      <xdr:row>17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50800</xdr:colOff>
      <xdr:row>2</xdr:row>
      <xdr:rowOff>25400</xdr:rowOff>
    </xdr:from>
    <xdr:to>
      <xdr:col>30</xdr:col>
      <xdr:colOff>495300</xdr:colOff>
      <xdr:row>17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622300</xdr:colOff>
      <xdr:row>20</xdr:row>
      <xdr:rowOff>88900</xdr:rowOff>
    </xdr:from>
    <xdr:to>
      <xdr:col>24</xdr:col>
      <xdr:colOff>241300</xdr:colOff>
      <xdr:row>35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317500</xdr:colOff>
      <xdr:row>20</xdr:row>
      <xdr:rowOff>114300</xdr:rowOff>
    </xdr:from>
    <xdr:to>
      <xdr:col>29</xdr:col>
      <xdr:colOff>762000</xdr:colOff>
      <xdr:row>36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jmr/Google%20Drive/Quirk%20Lab%20Shared%20Folder/Freddyson/Projects%20/Conte%20Project/Experiments%20/Relocation%20/All%20Reloc-April-23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ave"/>
      <sheetName val="extrp"/>
      <sheetName val="ext-rp freezing"/>
      <sheetName val="ext-rp supp"/>
      <sheetName val="test"/>
    </sheetNames>
    <sheetDataSet>
      <sheetData sheetId="0"/>
      <sheetData sheetId="1"/>
      <sheetData sheetId="2"/>
      <sheetData sheetId="3">
        <row r="1">
          <cell r="B1" t="str">
            <v>Ext-RP 1</v>
          </cell>
          <cell r="R1" t="str">
            <v>Ext-RP 2</v>
          </cell>
          <cell r="AH1" t="str">
            <v>Ext-RP 3</v>
          </cell>
          <cell r="AX1" t="str">
            <v>Ext-RP 4</v>
          </cell>
        </row>
        <row r="2">
          <cell r="B2">
            <v>37.145833333333321</v>
          </cell>
          <cell r="C2">
            <v>33.979166666666671</v>
          </cell>
          <cell r="D2">
            <v>31.583333333333329</v>
          </cell>
          <cell r="E2">
            <v>32.666666666666679</v>
          </cell>
          <cell r="F2">
            <v>30.729166666666668</v>
          </cell>
          <cell r="G2">
            <v>32.6875</v>
          </cell>
          <cell r="H2">
            <v>31.4375</v>
          </cell>
          <cell r="I2">
            <v>27.999999999999996</v>
          </cell>
          <cell r="J2">
            <v>23.1875</v>
          </cell>
          <cell r="K2">
            <v>23.062499999999996</v>
          </cell>
          <cell r="L2">
            <v>19.708333333333332</v>
          </cell>
          <cell r="M2">
            <v>22.145833333333336</v>
          </cell>
          <cell r="N2">
            <v>25.041666666666668</v>
          </cell>
          <cell r="O2">
            <v>24.437499999999996</v>
          </cell>
          <cell r="P2">
            <v>16.979166666666664</v>
          </cell>
          <cell r="R2">
            <v>39.270833333333336</v>
          </cell>
          <cell r="S2">
            <v>30.354166666666664</v>
          </cell>
          <cell r="T2">
            <v>28.770833333333339</v>
          </cell>
          <cell r="U2">
            <v>28.041666666666664</v>
          </cell>
          <cell r="V2">
            <v>25.020833333333332</v>
          </cell>
          <cell r="W2">
            <v>24.187499999999996</v>
          </cell>
          <cell r="X2">
            <v>20.5</v>
          </cell>
          <cell r="Y2">
            <v>20.208333333333332</v>
          </cell>
          <cell r="Z2">
            <v>26.145833333333336</v>
          </cell>
          <cell r="AA2">
            <v>22.125</v>
          </cell>
          <cell r="AB2">
            <v>18.083333333333336</v>
          </cell>
          <cell r="AC2">
            <v>23</v>
          </cell>
          <cell r="AD2">
            <v>20.520833333333332</v>
          </cell>
          <cell r="AE2">
            <v>17.291666666666668</v>
          </cell>
          <cell r="AF2">
            <v>19.833333333333332</v>
          </cell>
          <cell r="AH2">
            <v>35.854166666666664</v>
          </cell>
          <cell r="AI2">
            <v>28.062499999999996</v>
          </cell>
          <cell r="AJ2">
            <v>19.083333333333336</v>
          </cell>
          <cell r="AK2">
            <v>19.145833333333336</v>
          </cell>
          <cell r="AL2">
            <v>16.687500000000004</v>
          </cell>
          <cell r="AM2">
            <v>14.854166666666666</v>
          </cell>
          <cell r="AN2">
            <v>23.291666666666664</v>
          </cell>
          <cell r="AO2">
            <v>11.770833333333334</v>
          </cell>
          <cell r="AP2">
            <v>14.666666666666666</v>
          </cell>
          <cell r="AQ2">
            <v>15.375000000000002</v>
          </cell>
          <cell r="AR2">
            <v>18.249999999999996</v>
          </cell>
          <cell r="AS2">
            <v>15.812499999999998</v>
          </cell>
          <cell r="AT2">
            <v>20.083333333333336</v>
          </cell>
          <cell r="AU2">
            <v>10.624999999999998</v>
          </cell>
          <cell r="AV2">
            <v>16.187499999999996</v>
          </cell>
          <cell r="AX2">
            <v>34.375000000000007</v>
          </cell>
          <cell r="AY2">
            <v>22.708333333333329</v>
          </cell>
          <cell r="AZ2">
            <v>13.5625</v>
          </cell>
          <cell r="BA2">
            <v>17.8125</v>
          </cell>
          <cell r="BB2">
            <v>16.583333333333332</v>
          </cell>
          <cell r="BC2">
            <v>20.937499999999996</v>
          </cell>
          <cell r="BD2">
            <v>17.145833333333332</v>
          </cell>
          <cell r="BE2">
            <v>10.770833333333334</v>
          </cell>
          <cell r="BF2">
            <v>18.729166666666668</v>
          </cell>
          <cell r="BG2">
            <v>18.145833333333332</v>
          </cell>
          <cell r="BH2">
            <v>15.708333333333332</v>
          </cell>
          <cell r="BI2">
            <v>14.645833333333332</v>
          </cell>
          <cell r="BJ2">
            <v>21.333333333333332</v>
          </cell>
          <cell r="BK2">
            <v>14.1875</v>
          </cell>
          <cell r="BL2">
            <v>16.041666666666668</v>
          </cell>
        </row>
        <row r="3">
          <cell r="B3">
            <v>7.0279843239301174</v>
          </cell>
          <cell r="C3">
            <v>5.947102371774875</v>
          </cell>
          <cell r="D3">
            <v>5.4697399897577919</v>
          </cell>
          <cell r="E3">
            <v>5.8115466163555833</v>
          </cell>
          <cell r="F3">
            <v>5.6728902710856097</v>
          </cell>
          <cell r="G3">
            <v>5.3025560529281046</v>
          </cell>
          <cell r="H3">
            <v>6.6773330469859271</v>
          </cell>
          <cell r="I3">
            <v>5.5767373974394765</v>
          </cell>
          <cell r="J3">
            <v>5.304607426917066</v>
          </cell>
          <cell r="K3">
            <v>5.8650896515202877</v>
          </cell>
          <cell r="L3">
            <v>3.7318542456949086</v>
          </cell>
          <cell r="M3">
            <v>5.1990890183156475</v>
          </cell>
          <cell r="N3">
            <v>5.521244743580791</v>
          </cell>
          <cell r="O3">
            <v>5.0330131198731083</v>
          </cell>
          <cell r="P3">
            <v>4.0060681691561291</v>
          </cell>
          <cell r="R3">
            <v>7.2653553066234471</v>
          </cell>
          <cell r="S3">
            <v>5.9321369541331892</v>
          </cell>
          <cell r="T3">
            <v>5.5987530647126791</v>
          </cell>
          <cell r="U3">
            <v>6.0074702724253308</v>
          </cell>
          <cell r="V3">
            <v>4.7988683803039951</v>
          </cell>
          <cell r="W3">
            <v>4.7485834876191149</v>
          </cell>
          <cell r="X3">
            <v>4.0272221839027598</v>
          </cell>
          <cell r="Y3">
            <v>4.8723402050835967</v>
          </cell>
          <cell r="Z3">
            <v>5.7264791676393454</v>
          </cell>
          <cell r="AA3">
            <v>4.131168227744535</v>
          </cell>
          <cell r="AB3">
            <v>4.279743415638805</v>
          </cell>
          <cell r="AC3">
            <v>5.0032396911808483</v>
          </cell>
          <cell r="AD3">
            <v>4.3622930546267122</v>
          </cell>
          <cell r="AE3">
            <v>3.5428429419198237</v>
          </cell>
          <cell r="AF3">
            <v>4.3650548339859023</v>
          </cell>
          <cell r="AH3">
            <v>7.8313217718622985</v>
          </cell>
          <cell r="AI3">
            <v>5.8423912809422172</v>
          </cell>
          <cell r="AJ3">
            <v>4.5486567003652594</v>
          </cell>
          <cell r="AK3">
            <v>4.7026360564719054</v>
          </cell>
          <cell r="AL3">
            <v>5.2289674596849842</v>
          </cell>
          <cell r="AM3">
            <v>3.9312339913116912</v>
          </cell>
          <cell r="AN3">
            <v>6.5715347860636371</v>
          </cell>
          <cell r="AO3">
            <v>3.6748291406489852</v>
          </cell>
          <cell r="AP3">
            <v>4.880516821448774</v>
          </cell>
          <cell r="AQ3">
            <v>5.0101632818812512</v>
          </cell>
          <cell r="AR3">
            <v>4.6484266553717273</v>
          </cell>
          <cell r="AS3">
            <v>3.8649623578733312</v>
          </cell>
          <cell r="AT3">
            <v>4.6615547398472739</v>
          </cell>
          <cell r="AU3">
            <v>3.6441067340143718</v>
          </cell>
          <cell r="AV3">
            <v>5.1372792148647601</v>
          </cell>
          <cell r="AX3">
            <v>6.7362943846774561</v>
          </cell>
          <cell r="AY3">
            <v>5.4696870890254639</v>
          </cell>
          <cell r="AZ3">
            <v>3.8780864351053537</v>
          </cell>
          <cell r="BA3">
            <v>4.9828380235081413</v>
          </cell>
          <cell r="BB3">
            <v>5.211054844519734</v>
          </cell>
          <cell r="BC3">
            <v>4.1866430853458345</v>
          </cell>
          <cell r="BD3">
            <v>4.4236285539513069</v>
          </cell>
          <cell r="BE3">
            <v>3.022403806330074</v>
          </cell>
          <cell r="BF3">
            <v>5.043259046049049</v>
          </cell>
          <cell r="BG3">
            <v>5.2687029071749789</v>
          </cell>
          <cell r="BH3">
            <v>3.6304875450571124</v>
          </cell>
          <cell r="BI3">
            <v>3.6118976173402468</v>
          </cell>
          <cell r="BJ3">
            <v>5.1837531091185562</v>
          </cell>
          <cell r="BK3">
            <v>2.8625889522003085</v>
          </cell>
          <cell r="BL3">
            <v>3.9098492677207255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C1085"/>
  <sheetViews>
    <sheetView topLeftCell="H1008" zoomScale="75" zoomScaleNormal="80" zoomScalePageLayoutView="80" workbookViewId="0">
      <selection activeCell="Q1058" sqref="Q1058:Q1059"/>
    </sheetView>
  </sheetViews>
  <sheetFormatPr baseColWidth="10" defaultColWidth="8.83203125" defaultRowHeight="15"/>
  <cols>
    <col min="1" max="1" width="4.33203125" bestFit="1" customWidth="1"/>
    <col min="2" max="2" width="6.5" bestFit="1" customWidth="1"/>
    <col min="3" max="3" width="4.5" bestFit="1" customWidth="1"/>
    <col min="4" max="4" width="9" bestFit="1" customWidth="1"/>
    <col min="5" max="13" width="17.33203125" bestFit="1" customWidth="1"/>
    <col min="14" max="14" width="17.33203125" customWidth="1"/>
    <col min="15" max="23" width="18.5" style="23" bestFit="1" customWidth="1"/>
    <col min="24" max="25" width="18.5" customWidth="1"/>
    <col min="26" max="34" width="16.33203125" bestFit="1" customWidth="1"/>
    <col min="35" max="35" width="16.33203125" customWidth="1"/>
    <col min="36" max="44" width="18.6640625" bestFit="1" customWidth="1"/>
  </cols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3" t="s">
        <v>20</v>
      </c>
      <c r="W1" s="23" t="s">
        <v>21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</row>
    <row r="2" spans="1:55">
      <c r="A2">
        <v>3</v>
      </c>
      <c r="B2" t="s">
        <v>41</v>
      </c>
      <c r="C2">
        <v>1</v>
      </c>
      <c r="D2" t="s">
        <v>42</v>
      </c>
      <c r="E2">
        <v>0</v>
      </c>
      <c r="F2">
        <v>5.3</v>
      </c>
      <c r="G2">
        <v>22.8</v>
      </c>
      <c r="H2">
        <v>22.8</v>
      </c>
      <c r="I2">
        <v>12.5</v>
      </c>
      <c r="J2">
        <v>15.9</v>
      </c>
      <c r="K2">
        <v>8.1999999999999993</v>
      </c>
      <c r="L2">
        <v>3.3</v>
      </c>
      <c r="M2">
        <v>16.2</v>
      </c>
      <c r="O2" s="23">
        <v>9.4</v>
      </c>
      <c r="P2" s="23">
        <v>1.1000000000000001</v>
      </c>
      <c r="Q2" s="23">
        <v>0.1</v>
      </c>
      <c r="R2" s="23">
        <v>0.5</v>
      </c>
      <c r="S2" s="23">
        <v>1.6</v>
      </c>
      <c r="T2" s="23">
        <v>1.5</v>
      </c>
      <c r="U2" s="23">
        <v>6</v>
      </c>
      <c r="V2" s="23">
        <v>15.1</v>
      </c>
      <c r="W2" s="23">
        <v>30</v>
      </c>
      <c r="Y2">
        <f>SUM(O2:W2)</f>
        <v>65.3</v>
      </c>
      <c r="Z2">
        <v>8</v>
      </c>
      <c r="AA2">
        <v>0</v>
      </c>
      <c r="AB2">
        <v>0</v>
      </c>
      <c r="AC2">
        <v>0</v>
      </c>
      <c r="AD2">
        <v>0</v>
      </c>
      <c r="AE2">
        <v>0</v>
      </c>
      <c r="AF2">
        <v>2</v>
      </c>
      <c r="AG2">
        <v>2</v>
      </c>
      <c r="AH2">
        <v>0</v>
      </c>
      <c r="AJ2">
        <v>16</v>
      </c>
      <c r="AK2">
        <v>10</v>
      </c>
      <c r="AL2">
        <v>0</v>
      </c>
      <c r="AM2">
        <v>0</v>
      </c>
      <c r="AN2">
        <v>3</v>
      </c>
      <c r="AO2">
        <v>0</v>
      </c>
      <c r="AP2">
        <v>16</v>
      </c>
      <c r="AQ2">
        <v>14</v>
      </c>
      <c r="AR2">
        <v>0</v>
      </c>
      <c r="AU2">
        <f>(AJ2-Z2)/(AJ2+Z2)*100</f>
        <v>33.333333333333329</v>
      </c>
      <c r="AV2">
        <f t="shared" ref="AV2:BC17" si="0">(AK2-AA2)/(AK2+AA2)*100</f>
        <v>100</v>
      </c>
      <c r="AW2">
        <v>0</v>
      </c>
      <c r="AX2">
        <v>0</v>
      </c>
      <c r="AY2">
        <f t="shared" si="0"/>
        <v>100</v>
      </c>
      <c r="AZ2">
        <v>0</v>
      </c>
      <c r="BA2">
        <f t="shared" si="0"/>
        <v>77.777777777777786</v>
      </c>
      <c r="BB2">
        <f t="shared" si="0"/>
        <v>75</v>
      </c>
      <c r="BC2">
        <v>0</v>
      </c>
    </row>
    <row r="3" spans="1:55">
      <c r="A3">
        <v>1</v>
      </c>
      <c r="B3" t="s">
        <v>43</v>
      </c>
      <c r="C3">
        <v>1</v>
      </c>
      <c r="D3" t="s">
        <v>44</v>
      </c>
      <c r="E3">
        <v>1.2</v>
      </c>
      <c r="F3">
        <v>1.7</v>
      </c>
      <c r="G3">
        <v>21</v>
      </c>
      <c r="H3">
        <v>28.6</v>
      </c>
      <c r="I3">
        <v>28.1</v>
      </c>
      <c r="J3">
        <v>25.6</v>
      </c>
      <c r="K3">
        <v>21.2</v>
      </c>
      <c r="L3">
        <v>17.7</v>
      </c>
      <c r="M3">
        <v>20.3</v>
      </c>
      <c r="O3" s="23">
        <v>14.4</v>
      </c>
      <c r="P3" s="23">
        <v>4.9000000000000004</v>
      </c>
      <c r="Q3" s="23">
        <v>1.1000000000000001</v>
      </c>
      <c r="R3" s="23">
        <v>0</v>
      </c>
      <c r="S3" s="23">
        <v>26.5</v>
      </c>
      <c r="T3" s="23">
        <v>1</v>
      </c>
      <c r="U3" s="23">
        <v>1</v>
      </c>
      <c r="V3" s="23">
        <v>0</v>
      </c>
      <c r="W3" s="23">
        <v>1.5</v>
      </c>
      <c r="Y3">
        <f t="shared" ref="Y3:Y41" si="1">SUM(O3:W3)</f>
        <v>50.400000000000006</v>
      </c>
      <c r="Z3">
        <v>2</v>
      </c>
      <c r="AA3">
        <v>12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J3">
        <v>23</v>
      </c>
      <c r="AK3">
        <v>17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7</v>
      </c>
      <c r="AU3">
        <f t="shared" ref="AU3:AU34" si="2">(AJ3-Z3)/(AJ3+Z3)*100</f>
        <v>84</v>
      </c>
      <c r="AV3">
        <f t="shared" si="0"/>
        <v>17.241379310344829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f t="shared" si="0"/>
        <v>100</v>
      </c>
    </row>
    <row r="4" spans="1:55">
      <c r="A4">
        <v>2</v>
      </c>
      <c r="B4" t="s">
        <v>45</v>
      </c>
      <c r="C4">
        <v>1</v>
      </c>
      <c r="D4" t="s">
        <v>46</v>
      </c>
      <c r="E4">
        <v>0.5</v>
      </c>
      <c r="F4">
        <v>0</v>
      </c>
      <c r="G4">
        <v>0</v>
      </c>
      <c r="H4">
        <v>3.6</v>
      </c>
      <c r="I4">
        <v>4.4000000000000004</v>
      </c>
      <c r="J4">
        <v>0</v>
      </c>
      <c r="K4">
        <v>5.0999999999999996</v>
      </c>
      <c r="L4">
        <v>2.2999999999999998</v>
      </c>
      <c r="M4">
        <v>2.6</v>
      </c>
      <c r="O4" s="23">
        <v>6.8</v>
      </c>
      <c r="P4" s="23">
        <v>1.6</v>
      </c>
      <c r="Q4" s="23">
        <v>0</v>
      </c>
      <c r="R4" s="23">
        <v>1.4</v>
      </c>
      <c r="S4" s="23">
        <v>30</v>
      </c>
      <c r="T4" s="23">
        <v>4.0999999999999996</v>
      </c>
      <c r="U4" s="23">
        <v>28.7</v>
      </c>
      <c r="V4" s="23">
        <v>14.4</v>
      </c>
      <c r="W4" s="23">
        <v>12.4</v>
      </c>
      <c r="Y4">
        <f t="shared" si="1"/>
        <v>99.4</v>
      </c>
      <c r="Z4">
        <v>10</v>
      </c>
      <c r="AA4">
        <v>2</v>
      </c>
      <c r="AB4">
        <v>4</v>
      </c>
      <c r="AC4">
        <v>0</v>
      </c>
      <c r="AD4">
        <v>0</v>
      </c>
      <c r="AE4">
        <v>2</v>
      </c>
      <c r="AF4">
        <v>0</v>
      </c>
      <c r="AG4">
        <v>4</v>
      </c>
      <c r="AH4">
        <v>6</v>
      </c>
      <c r="AJ4">
        <v>14</v>
      </c>
      <c r="AK4">
        <v>7</v>
      </c>
      <c r="AL4">
        <v>4</v>
      </c>
      <c r="AM4">
        <v>1</v>
      </c>
      <c r="AN4">
        <v>0</v>
      </c>
      <c r="AO4">
        <v>7</v>
      </c>
      <c r="AP4">
        <v>5</v>
      </c>
      <c r="AQ4">
        <v>7</v>
      </c>
      <c r="AR4">
        <v>6</v>
      </c>
      <c r="AU4">
        <f t="shared" si="2"/>
        <v>16.666666666666664</v>
      </c>
      <c r="AV4">
        <f t="shared" si="0"/>
        <v>55.555555555555557</v>
      </c>
      <c r="AW4">
        <f t="shared" si="0"/>
        <v>0</v>
      </c>
      <c r="AX4">
        <f t="shared" si="0"/>
        <v>100</v>
      </c>
      <c r="AY4">
        <v>0</v>
      </c>
      <c r="AZ4">
        <f t="shared" si="0"/>
        <v>55.555555555555557</v>
      </c>
      <c r="BA4">
        <f t="shared" si="0"/>
        <v>100</v>
      </c>
      <c r="BB4">
        <f t="shared" si="0"/>
        <v>27.27272727272727</v>
      </c>
      <c r="BC4">
        <f t="shared" si="0"/>
        <v>0</v>
      </c>
    </row>
    <row r="5" spans="1:55">
      <c r="A5">
        <v>4</v>
      </c>
      <c r="B5" t="s">
        <v>47</v>
      </c>
      <c r="C5">
        <v>1</v>
      </c>
      <c r="D5" t="s">
        <v>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 s="23">
        <v>10.6</v>
      </c>
      <c r="P5" s="23">
        <v>0.9</v>
      </c>
      <c r="Q5" s="23">
        <v>1.4</v>
      </c>
      <c r="R5" s="23">
        <v>0.7</v>
      </c>
      <c r="S5" s="23">
        <v>1.2</v>
      </c>
      <c r="T5" s="23">
        <v>1.5</v>
      </c>
      <c r="U5" s="23">
        <v>1.5</v>
      </c>
      <c r="V5" s="23">
        <v>0.9</v>
      </c>
      <c r="W5" s="23">
        <v>7</v>
      </c>
      <c r="Y5">
        <f t="shared" si="1"/>
        <v>25.699999999999996</v>
      </c>
      <c r="Z5">
        <v>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J5">
        <v>77</v>
      </c>
      <c r="AK5">
        <v>5</v>
      </c>
      <c r="AL5">
        <v>0</v>
      </c>
      <c r="AM5">
        <v>0</v>
      </c>
      <c r="AN5">
        <v>0</v>
      </c>
      <c r="AO5">
        <v>0</v>
      </c>
      <c r="AP5">
        <v>0</v>
      </c>
      <c r="AQ5">
        <v>10</v>
      </c>
      <c r="AR5">
        <v>0</v>
      </c>
      <c r="AU5">
        <f t="shared" si="2"/>
        <v>77.011494252873561</v>
      </c>
      <c r="AV5">
        <f t="shared" si="0"/>
        <v>100</v>
      </c>
      <c r="AW5">
        <v>0</v>
      </c>
      <c r="AX5">
        <v>0</v>
      </c>
      <c r="AY5">
        <v>0</v>
      </c>
      <c r="AZ5">
        <v>0</v>
      </c>
      <c r="BA5">
        <v>0</v>
      </c>
      <c r="BB5">
        <f t="shared" si="0"/>
        <v>100</v>
      </c>
      <c r="BC5">
        <v>0</v>
      </c>
    </row>
    <row r="6" spans="1:55">
      <c r="A6">
        <v>8</v>
      </c>
      <c r="B6" t="s">
        <v>49</v>
      </c>
      <c r="C6">
        <v>1</v>
      </c>
      <c r="D6" t="s">
        <v>42</v>
      </c>
      <c r="E6">
        <v>0.1</v>
      </c>
      <c r="F6">
        <v>0</v>
      </c>
      <c r="G6">
        <v>0.4</v>
      </c>
      <c r="H6">
        <v>5.5</v>
      </c>
      <c r="I6">
        <v>12</v>
      </c>
      <c r="J6">
        <v>1.4</v>
      </c>
      <c r="K6">
        <v>12.9</v>
      </c>
      <c r="L6">
        <v>9.9</v>
      </c>
      <c r="M6">
        <v>7</v>
      </c>
      <c r="O6" s="23">
        <v>6.8</v>
      </c>
      <c r="P6" s="23">
        <v>1.1000000000000001</v>
      </c>
      <c r="Q6" s="23">
        <v>1.2</v>
      </c>
      <c r="R6" s="23">
        <v>0</v>
      </c>
      <c r="S6" s="23">
        <v>15.2</v>
      </c>
      <c r="T6" s="23">
        <v>2</v>
      </c>
      <c r="U6" s="23">
        <v>26.4</v>
      </c>
      <c r="V6" s="23">
        <v>24.2</v>
      </c>
      <c r="W6" s="23">
        <v>29.9</v>
      </c>
      <c r="Y6">
        <f t="shared" si="1"/>
        <v>106.79999999999998</v>
      </c>
      <c r="Z6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J6">
        <v>46</v>
      </c>
      <c r="AK6">
        <v>20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U6">
        <f t="shared" si="2"/>
        <v>84</v>
      </c>
      <c r="AV6">
        <f t="shared" si="0"/>
        <v>100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>
      <c r="A7">
        <v>6</v>
      </c>
      <c r="B7" t="s">
        <v>50</v>
      </c>
      <c r="C7">
        <v>1</v>
      </c>
      <c r="D7" t="s">
        <v>44</v>
      </c>
      <c r="E7">
        <v>0.5</v>
      </c>
      <c r="F7">
        <v>4.0999999999999996</v>
      </c>
      <c r="G7">
        <v>22.2</v>
      </c>
      <c r="H7">
        <v>22.4</v>
      </c>
      <c r="I7">
        <v>25.6</v>
      </c>
      <c r="J7">
        <v>23.8</v>
      </c>
      <c r="K7">
        <v>24.6</v>
      </c>
      <c r="L7">
        <v>24.2</v>
      </c>
      <c r="M7">
        <v>23.9</v>
      </c>
      <c r="O7" s="23">
        <v>13</v>
      </c>
      <c r="P7" s="23">
        <v>0.3</v>
      </c>
      <c r="Q7" s="23">
        <v>30</v>
      </c>
      <c r="R7" s="23">
        <v>26.2</v>
      </c>
      <c r="S7" s="23">
        <v>30</v>
      </c>
      <c r="T7" s="23">
        <v>30</v>
      </c>
      <c r="U7" s="23">
        <v>30</v>
      </c>
      <c r="V7" s="23">
        <v>30</v>
      </c>
      <c r="W7" s="23">
        <v>30</v>
      </c>
      <c r="Y7">
        <f t="shared" si="1"/>
        <v>219.5</v>
      </c>
      <c r="Z7">
        <v>12</v>
      </c>
      <c r="AA7">
        <v>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J7">
        <v>17</v>
      </c>
      <c r="AK7">
        <v>11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U7">
        <f t="shared" si="2"/>
        <v>17.241379310344829</v>
      </c>
      <c r="AV7">
        <f t="shared" si="0"/>
        <v>46.666666666666664</v>
      </c>
      <c r="AW7">
        <v>0</v>
      </c>
      <c r="AX7">
        <f t="shared" si="0"/>
        <v>100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>
      <c r="A8">
        <v>7</v>
      </c>
      <c r="B8" t="s">
        <v>51</v>
      </c>
      <c r="C8">
        <v>1</v>
      </c>
      <c r="D8" t="s">
        <v>46</v>
      </c>
      <c r="E8">
        <v>0.4</v>
      </c>
      <c r="F8">
        <v>16.100000000000001</v>
      </c>
      <c r="G8">
        <v>25.5</v>
      </c>
      <c r="H8">
        <v>26.8</v>
      </c>
      <c r="I8">
        <v>25.5</v>
      </c>
      <c r="J8">
        <v>22.5</v>
      </c>
      <c r="K8">
        <v>14.5</v>
      </c>
      <c r="L8">
        <v>11.7</v>
      </c>
      <c r="M8">
        <v>15.7</v>
      </c>
      <c r="O8" s="23">
        <v>7.3</v>
      </c>
      <c r="P8" s="23">
        <v>0.3</v>
      </c>
      <c r="Q8" s="23">
        <v>30</v>
      </c>
      <c r="R8" s="23">
        <v>30</v>
      </c>
      <c r="S8" s="23">
        <v>30</v>
      </c>
      <c r="T8" s="23">
        <v>30</v>
      </c>
      <c r="U8" s="23">
        <v>9.1</v>
      </c>
      <c r="V8" s="23">
        <v>0.4</v>
      </c>
      <c r="W8" s="23">
        <v>16.600000000000001</v>
      </c>
      <c r="Y8">
        <f t="shared" si="1"/>
        <v>153.69999999999999</v>
      </c>
      <c r="Z8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J8">
        <v>14</v>
      </c>
      <c r="AK8">
        <v>5</v>
      </c>
      <c r="AL8">
        <v>0</v>
      </c>
      <c r="AM8">
        <v>0</v>
      </c>
      <c r="AN8">
        <v>0</v>
      </c>
      <c r="AO8">
        <v>0</v>
      </c>
      <c r="AP8">
        <v>8</v>
      </c>
      <c r="AQ8">
        <v>6</v>
      </c>
      <c r="AR8">
        <v>2</v>
      </c>
      <c r="AU8">
        <f t="shared" si="2"/>
        <v>55.555555555555557</v>
      </c>
      <c r="AV8">
        <f t="shared" si="0"/>
        <v>100</v>
      </c>
      <c r="AW8">
        <v>0</v>
      </c>
      <c r="AX8">
        <v>0</v>
      </c>
      <c r="AY8">
        <v>0</v>
      </c>
      <c r="AZ8">
        <v>0</v>
      </c>
      <c r="BA8">
        <f t="shared" si="0"/>
        <v>100</v>
      </c>
      <c r="BB8">
        <f t="shared" si="0"/>
        <v>100</v>
      </c>
      <c r="BC8">
        <f t="shared" si="0"/>
        <v>100</v>
      </c>
    </row>
    <row r="9" spans="1:55">
      <c r="A9">
        <v>5</v>
      </c>
      <c r="B9" t="s">
        <v>52</v>
      </c>
      <c r="C9">
        <v>1</v>
      </c>
      <c r="D9" t="s">
        <v>48</v>
      </c>
      <c r="E9">
        <v>0</v>
      </c>
      <c r="F9">
        <v>0</v>
      </c>
      <c r="G9">
        <v>1.2</v>
      </c>
      <c r="H9">
        <v>25.3</v>
      </c>
      <c r="I9">
        <v>20.8</v>
      </c>
      <c r="J9">
        <v>17.2</v>
      </c>
      <c r="K9">
        <v>12.6</v>
      </c>
      <c r="L9">
        <v>5</v>
      </c>
      <c r="M9">
        <v>5.0999999999999996</v>
      </c>
      <c r="O9" s="23">
        <v>7.8</v>
      </c>
      <c r="P9" s="23">
        <v>6.3</v>
      </c>
      <c r="Q9" s="23">
        <v>1.7</v>
      </c>
      <c r="R9" s="23">
        <v>30</v>
      </c>
      <c r="S9" s="23">
        <v>30</v>
      </c>
      <c r="T9" s="23">
        <v>30</v>
      </c>
      <c r="U9" s="23">
        <v>30</v>
      </c>
      <c r="V9" s="23">
        <v>30</v>
      </c>
      <c r="W9" s="23">
        <v>30</v>
      </c>
      <c r="Y9">
        <f t="shared" si="1"/>
        <v>195.8</v>
      </c>
      <c r="Z9">
        <v>8</v>
      </c>
      <c r="AA9">
        <v>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J9">
        <v>9</v>
      </c>
      <c r="AK9">
        <v>27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U9">
        <f t="shared" si="2"/>
        <v>5.8823529411764701</v>
      </c>
      <c r="AV9">
        <f t="shared" si="0"/>
        <v>63.636363636363633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>
      <c r="A10">
        <v>11</v>
      </c>
      <c r="B10" t="s">
        <v>53</v>
      </c>
      <c r="C10">
        <v>1</v>
      </c>
      <c r="D10" t="s">
        <v>42</v>
      </c>
      <c r="E10">
        <v>0.4</v>
      </c>
      <c r="F10">
        <v>0</v>
      </c>
      <c r="G10">
        <v>0</v>
      </c>
      <c r="H10">
        <v>28.1</v>
      </c>
      <c r="I10">
        <v>29.3</v>
      </c>
      <c r="J10">
        <v>16</v>
      </c>
      <c r="K10">
        <v>18.399999999999999</v>
      </c>
      <c r="L10">
        <v>26.7</v>
      </c>
      <c r="M10">
        <v>21.9</v>
      </c>
      <c r="O10" s="23">
        <v>4.2</v>
      </c>
      <c r="P10" s="23">
        <v>2.4</v>
      </c>
      <c r="Q10" s="23">
        <v>1.4</v>
      </c>
      <c r="R10" s="23">
        <v>30</v>
      </c>
      <c r="S10" s="23">
        <v>30</v>
      </c>
      <c r="T10" s="23">
        <v>30</v>
      </c>
      <c r="U10" s="23">
        <v>30</v>
      </c>
      <c r="V10" s="23">
        <v>30</v>
      </c>
      <c r="W10" s="23">
        <v>30</v>
      </c>
      <c r="Y10">
        <f t="shared" si="1"/>
        <v>188</v>
      </c>
      <c r="Z10">
        <v>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18</v>
      </c>
      <c r="AK10">
        <v>21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f t="shared" si="2"/>
        <v>38.461538461538467</v>
      </c>
      <c r="AV10">
        <f t="shared" si="0"/>
        <v>100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>
      <c r="A11">
        <v>9</v>
      </c>
      <c r="B11" t="s">
        <v>54</v>
      </c>
      <c r="C11">
        <v>1</v>
      </c>
      <c r="D11" t="s">
        <v>44</v>
      </c>
      <c r="E11">
        <v>0.5</v>
      </c>
      <c r="F11">
        <v>7.7</v>
      </c>
      <c r="G11">
        <v>14</v>
      </c>
      <c r="H11">
        <v>12.5</v>
      </c>
      <c r="I11">
        <v>4.0999999999999996</v>
      </c>
      <c r="J11">
        <v>9.9</v>
      </c>
      <c r="K11">
        <v>14.1</v>
      </c>
      <c r="L11">
        <v>11.1</v>
      </c>
      <c r="M11">
        <v>16.2</v>
      </c>
      <c r="O11" s="23">
        <v>16.5</v>
      </c>
      <c r="P11" s="23">
        <v>1.8</v>
      </c>
      <c r="Q11" s="23">
        <v>30</v>
      </c>
      <c r="R11" s="23">
        <v>27</v>
      </c>
      <c r="S11" s="23">
        <v>15.6</v>
      </c>
      <c r="T11" s="23">
        <v>12</v>
      </c>
      <c r="U11" s="23">
        <v>27.6</v>
      </c>
      <c r="V11" s="23">
        <v>21.7</v>
      </c>
      <c r="W11" s="23">
        <v>26.1</v>
      </c>
      <c r="Y11">
        <f t="shared" si="1"/>
        <v>178.29999999999998</v>
      </c>
      <c r="Z11">
        <v>6</v>
      </c>
      <c r="AA11">
        <v>2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0</v>
      </c>
      <c r="AH11">
        <v>0</v>
      </c>
      <c r="AJ11">
        <v>11</v>
      </c>
      <c r="AK11">
        <v>8</v>
      </c>
      <c r="AL11">
        <v>0</v>
      </c>
      <c r="AM11">
        <v>0</v>
      </c>
      <c r="AN11">
        <v>6</v>
      </c>
      <c r="AO11">
        <v>9</v>
      </c>
      <c r="AP11">
        <v>5</v>
      </c>
      <c r="AQ11">
        <v>3</v>
      </c>
      <c r="AR11">
        <v>0</v>
      </c>
      <c r="AU11">
        <f t="shared" si="2"/>
        <v>29.411764705882355</v>
      </c>
      <c r="AV11">
        <f t="shared" si="0"/>
        <v>60</v>
      </c>
      <c r="AW11">
        <v>0</v>
      </c>
      <c r="AX11">
        <v>0</v>
      </c>
      <c r="AY11">
        <f t="shared" si="0"/>
        <v>50</v>
      </c>
      <c r="AZ11">
        <f t="shared" si="0"/>
        <v>63.636363636363633</v>
      </c>
      <c r="BA11">
        <f t="shared" si="0"/>
        <v>100</v>
      </c>
      <c r="BB11">
        <f t="shared" si="0"/>
        <v>100</v>
      </c>
      <c r="BC11">
        <v>0</v>
      </c>
    </row>
    <row r="12" spans="1:55">
      <c r="A12">
        <v>10</v>
      </c>
      <c r="B12" t="s">
        <v>55</v>
      </c>
      <c r="C12">
        <v>1</v>
      </c>
      <c r="D12" t="s">
        <v>46</v>
      </c>
      <c r="E12">
        <v>0</v>
      </c>
      <c r="F12">
        <v>0.9</v>
      </c>
      <c r="G12">
        <v>8.5</v>
      </c>
      <c r="H12">
        <v>16.8</v>
      </c>
      <c r="I12">
        <v>14.1</v>
      </c>
      <c r="J12">
        <v>10.6</v>
      </c>
      <c r="K12">
        <v>6.8</v>
      </c>
      <c r="L12">
        <v>11</v>
      </c>
      <c r="M12">
        <v>3.5</v>
      </c>
      <c r="O12" s="23">
        <v>9.4</v>
      </c>
      <c r="P12" s="23">
        <v>0.4</v>
      </c>
      <c r="Q12" s="23">
        <v>0.9</v>
      </c>
      <c r="R12" s="23">
        <v>30</v>
      </c>
      <c r="S12" s="23">
        <v>29.7</v>
      </c>
      <c r="T12" s="23">
        <v>1.3</v>
      </c>
      <c r="U12" s="23">
        <v>1.2</v>
      </c>
      <c r="V12" s="23">
        <v>4.5</v>
      </c>
      <c r="W12" s="23">
        <v>25.6</v>
      </c>
      <c r="Y12">
        <f t="shared" si="1"/>
        <v>103</v>
      </c>
      <c r="Z12">
        <v>6</v>
      </c>
      <c r="AA12">
        <v>24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J12">
        <v>10</v>
      </c>
      <c r="AK12">
        <v>16</v>
      </c>
      <c r="AL12">
        <v>2</v>
      </c>
      <c r="AM12">
        <v>0</v>
      </c>
      <c r="AN12">
        <v>2</v>
      </c>
      <c r="AO12">
        <v>3</v>
      </c>
      <c r="AP12">
        <v>6</v>
      </c>
      <c r="AQ12">
        <v>5</v>
      </c>
      <c r="AR12">
        <v>0</v>
      </c>
      <c r="AU12">
        <f t="shared" si="2"/>
        <v>25</v>
      </c>
      <c r="AV12">
        <f t="shared" si="0"/>
        <v>-20</v>
      </c>
      <c r="AW12">
        <f t="shared" si="0"/>
        <v>100</v>
      </c>
      <c r="AX12">
        <v>0</v>
      </c>
      <c r="AY12">
        <f t="shared" si="0"/>
        <v>100</v>
      </c>
      <c r="AZ12">
        <f t="shared" si="0"/>
        <v>100</v>
      </c>
      <c r="BA12">
        <f t="shared" si="0"/>
        <v>50</v>
      </c>
      <c r="BB12">
        <f t="shared" si="0"/>
        <v>100</v>
      </c>
      <c r="BC12">
        <v>0</v>
      </c>
    </row>
    <row r="13" spans="1:55">
      <c r="A13">
        <v>12</v>
      </c>
      <c r="B13" t="s">
        <v>56</v>
      </c>
      <c r="C13">
        <v>1</v>
      </c>
      <c r="D13" t="s">
        <v>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 s="23">
        <v>4.9000000000000004</v>
      </c>
      <c r="P13" s="23">
        <v>26</v>
      </c>
      <c r="Q13" s="23">
        <v>10.199999999999999</v>
      </c>
      <c r="R13" s="23">
        <v>20.8</v>
      </c>
      <c r="S13" s="23">
        <v>29.9</v>
      </c>
      <c r="T13" s="23">
        <v>25.2</v>
      </c>
      <c r="U13" s="23">
        <v>13.7</v>
      </c>
      <c r="V13" s="23">
        <v>13.2</v>
      </c>
      <c r="W13" s="23">
        <v>27.5</v>
      </c>
      <c r="Y13">
        <f t="shared" si="1"/>
        <v>171.39999999999998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6</v>
      </c>
      <c r="AG13">
        <v>6</v>
      </c>
      <c r="AH13">
        <v>0</v>
      </c>
      <c r="AJ13">
        <v>15</v>
      </c>
      <c r="AK13">
        <v>7</v>
      </c>
      <c r="AL13">
        <v>12</v>
      </c>
      <c r="AM13">
        <v>6</v>
      </c>
      <c r="AN13">
        <v>3</v>
      </c>
      <c r="AO13">
        <v>9</v>
      </c>
      <c r="AP13">
        <v>15</v>
      </c>
      <c r="AQ13">
        <v>6</v>
      </c>
      <c r="AR13">
        <v>0</v>
      </c>
      <c r="AU13">
        <f t="shared" si="2"/>
        <v>30.434782608695656</v>
      </c>
      <c r="AV13">
        <f t="shared" si="0"/>
        <v>100</v>
      </c>
      <c r="AW13">
        <f t="shared" si="0"/>
        <v>100</v>
      </c>
      <c r="AX13">
        <f t="shared" si="0"/>
        <v>100</v>
      </c>
      <c r="AY13">
        <f t="shared" si="0"/>
        <v>100</v>
      </c>
      <c r="AZ13">
        <f t="shared" si="0"/>
        <v>63.636363636363633</v>
      </c>
      <c r="BA13">
        <f t="shared" si="0"/>
        <v>42.857142857142854</v>
      </c>
      <c r="BB13">
        <f t="shared" si="0"/>
        <v>0</v>
      </c>
      <c r="BC13">
        <v>0</v>
      </c>
    </row>
    <row r="14" spans="1:55">
      <c r="A14">
        <v>14</v>
      </c>
      <c r="B14" t="s">
        <v>57</v>
      </c>
      <c r="C14">
        <v>1</v>
      </c>
      <c r="D14" t="s">
        <v>42</v>
      </c>
      <c r="E14">
        <v>0.4</v>
      </c>
      <c r="F14">
        <v>8.5</v>
      </c>
      <c r="G14">
        <v>0.3</v>
      </c>
      <c r="H14">
        <v>2.2000000000000002</v>
      </c>
      <c r="I14">
        <v>0.5</v>
      </c>
      <c r="J14">
        <v>0</v>
      </c>
      <c r="K14">
        <v>6.8</v>
      </c>
      <c r="L14">
        <v>13.3</v>
      </c>
      <c r="M14">
        <v>14.3</v>
      </c>
      <c r="O14" s="23">
        <v>6.7</v>
      </c>
      <c r="P14" s="23">
        <v>18.899999999999999</v>
      </c>
      <c r="Q14" s="23">
        <v>1.7</v>
      </c>
      <c r="R14" s="23">
        <v>3.1</v>
      </c>
      <c r="S14" s="23">
        <v>3.7</v>
      </c>
      <c r="T14" s="23">
        <v>0.6</v>
      </c>
      <c r="U14" s="23">
        <v>3.8</v>
      </c>
      <c r="V14" s="23">
        <v>30</v>
      </c>
      <c r="W14" s="23">
        <v>30</v>
      </c>
      <c r="Y14">
        <f t="shared" si="1"/>
        <v>98.5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0</v>
      </c>
      <c r="AJ14">
        <v>8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U14">
        <f t="shared" si="2"/>
        <v>14.285714285714285</v>
      </c>
      <c r="AV14">
        <f t="shared" si="0"/>
        <v>100</v>
      </c>
      <c r="AW14">
        <v>0</v>
      </c>
      <c r="AX14">
        <v>0</v>
      </c>
      <c r="AY14">
        <v>0</v>
      </c>
      <c r="AZ14">
        <v>0</v>
      </c>
      <c r="BA14">
        <f t="shared" si="0"/>
        <v>-100</v>
      </c>
      <c r="BB14">
        <v>0</v>
      </c>
      <c r="BC14">
        <v>0</v>
      </c>
    </row>
    <row r="15" spans="1:55">
      <c r="A15">
        <v>13</v>
      </c>
      <c r="B15" t="s">
        <v>58</v>
      </c>
      <c r="C15">
        <v>1</v>
      </c>
      <c r="D15" t="s">
        <v>44</v>
      </c>
      <c r="E15">
        <v>1.4</v>
      </c>
      <c r="F15">
        <v>1.1000000000000001</v>
      </c>
      <c r="G15">
        <v>0.7</v>
      </c>
      <c r="H15">
        <v>5.5</v>
      </c>
      <c r="I15">
        <v>2.1</v>
      </c>
      <c r="J15">
        <v>8.1</v>
      </c>
      <c r="K15">
        <v>22.1</v>
      </c>
      <c r="L15">
        <v>2.7</v>
      </c>
      <c r="M15">
        <v>14.7</v>
      </c>
      <c r="O15" s="23">
        <v>6.6</v>
      </c>
      <c r="P15" s="23">
        <v>3.9</v>
      </c>
      <c r="Q15" s="23">
        <v>9.6</v>
      </c>
      <c r="R15" s="23">
        <v>18.399999999999999</v>
      </c>
      <c r="S15" s="23">
        <v>0.8</v>
      </c>
      <c r="T15" s="23">
        <v>25.8</v>
      </c>
      <c r="U15" s="23">
        <v>30</v>
      </c>
      <c r="V15" s="23">
        <v>1.6</v>
      </c>
      <c r="W15" s="23">
        <v>30</v>
      </c>
      <c r="Y15">
        <f t="shared" si="1"/>
        <v>126.69999999999999</v>
      </c>
      <c r="Z15">
        <v>20</v>
      </c>
      <c r="AA15">
        <v>16</v>
      </c>
      <c r="AB15">
        <v>10</v>
      </c>
      <c r="AC15">
        <v>2</v>
      </c>
      <c r="AD15">
        <v>18</v>
      </c>
      <c r="AE15">
        <v>2</v>
      </c>
      <c r="AF15">
        <v>0</v>
      </c>
      <c r="AG15">
        <v>0</v>
      </c>
      <c r="AH15">
        <v>0</v>
      </c>
      <c r="AJ15">
        <v>28</v>
      </c>
      <c r="AK15">
        <v>19</v>
      </c>
      <c r="AL15">
        <v>32</v>
      </c>
      <c r="AM15">
        <v>6</v>
      </c>
      <c r="AN15">
        <v>14</v>
      </c>
      <c r="AO15">
        <v>2</v>
      </c>
      <c r="AP15">
        <v>0</v>
      </c>
      <c r="AQ15">
        <v>4</v>
      </c>
      <c r="AR15">
        <v>4</v>
      </c>
      <c r="AU15">
        <f t="shared" si="2"/>
        <v>16.666666666666664</v>
      </c>
      <c r="AV15">
        <f t="shared" si="0"/>
        <v>8.5714285714285712</v>
      </c>
      <c r="AW15">
        <f t="shared" si="0"/>
        <v>52.380952380952387</v>
      </c>
      <c r="AX15">
        <f t="shared" si="0"/>
        <v>50</v>
      </c>
      <c r="AY15">
        <f t="shared" si="0"/>
        <v>-12.5</v>
      </c>
      <c r="AZ15">
        <f t="shared" si="0"/>
        <v>0</v>
      </c>
      <c r="BA15">
        <v>0</v>
      </c>
      <c r="BB15">
        <f t="shared" si="0"/>
        <v>100</v>
      </c>
      <c r="BC15">
        <f t="shared" si="0"/>
        <v>100</v>
      </c>
    </row>
    <row r="16" spans="1:55">
      <c r="A16">
        <v>2</v>
      </c>
      <c r="B16" t="s">
        <v>102</v>
      </c>
      <c r="C16">
        <v>1</v>
      </c>
      <c r="D16" t="s">
        <v>42</v>
      </c>
      <c r="E16">
        <v>0</v>
      </c>
      <c r="F16">
        <v>0</v>
      </c>
      <c r="G16">
        <v>15.6</v>
      </c>
      <c r="H16">
        <v>19.600000000000001</v>
      </c>
      <c r="I16">
        <v>15.3</v>
      </c>
      <c r="J16">
        <v>1.1000000000000001</v>
      </c>
      <c r="K16">
        <v>2.2000000000000002</v>
      </c>
      <c r="L16">
        <v>2</v>
      </c>
      <c r="M16">
        <v>1</v>
      </c>
      <c r="O16" s="23">
        <v>0.5</v>
      </c>
      <c r="P16" s="23">
        <v>1</v>
      </c>
      <c r="Q16" s="23">
        <v>30</v>
      </c>
      <c r="R16" s="23">
        <v>30</v>
      </c>
      <c r="S16" s="23">
        <v>30</v>
      </c>
      <c r="T16" s="23">
        <v>1</v>
      </c>
      <c r="U16" s="23">
        <v>30</v>
      </c>
      <c r="V16" s="23">
        <v>30</v>
      </c>
      <c r="W16" s="23">
        <v>30</v>
      </c>
      <c r="Y16">
        <f t="shared" si="1"/>
        <v>182.5</v>
      </c>
      <c r="Z16">
        <v>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J16">
        <v>25</v>
      </c>
      <c r="AK16">
        <v>8</v>
      </c>
      <c r="AL16">
        <v>0</v>
      </c>
      <c r="AM16">
        <v>0</v>
      </c>
      <c r="AN16">
        <v>0</v>
      </c>
      <c r="AO16">
        <v>7</v>
      </c>
      <c r="AP16">
        <v>0</v>
      </c>
      <c r="AQ16">
        <v>0</v>
      </c>
      <c r="AR16">
        <v>1</v>
      </c>
      <c r="AU16">
        <f t="shared" si="2"/>
        <v>28.205128205128204</v>
      </c>
      <c r="AV16">
        <f t="shared" si="0"/>
        <v>100</v>
      </c>
      <c r="AW16">
        <v>0</v>
      </c>
      <c r="AX16">
        <v>0</v>
      </c>
      <c r="AY16">
        <v>0</v>
      </c>
      <c r="AZ16">
        <f t="shared" si="0"/>
        <v>100</v>
      </c>
      <c r="BA16">
        <v>0</v>
      </c>
      <c r="BB16">
        <v>0</v>
      </c>
      <c r="BC16">
        <f t="shared" si="0"/>
        <v>100</v>
      </c>
    </row>
    <row r="17" spans="1:991">
      <c r="A17">
        <v>3</v>
      </c>
      <c r="B17" t="s">
        <v>103</v>
      </c>
      <c r="C17">
        <v>1</v>
      </c>
      <c r="D17" t="s">
        <v>44</v>
      </c>
      <c r="E17">
        <v>0</v>
      </c>
      <c r="F17">
        <v>10.7</v>
      </c>
      <c r="G17">
        <v>25.8</v>
      </c>
      <c r="H17">
        <v>27</v>
      </c>
      <c r="I17">
        <v>19.100000000000001</v>
      </c>
      <c r="J17">
        <v>13.7</v>
      </c>
      <c r="K17">
        <v>14.6</v>
      </c>
      <c r="L17">
        <v>19.5</v>
      </c>
      <c r="M17">
        <v>16</v>
      </c>
      <c r="O17" s="23">
        <v>2.2999999999999998</v>
      </c>
      <c r="P17" s="23">
        <v>0.6</v>
      </c>
      <c r="Q17" s="23">
        <v>1.2</v>
      </c>
      <c r="R17" s="23">
        <v>30</v>
      </c>
      <c r="S17" s="23">
        <v>1.2</v>
      </c>
      <c r="T17" s="23">
        <v>30</v>
      </c>
      <c r="U17" s="23">
        <v>19.7</v>
      </c>
      <c r="V17" s="23">
        <v>30</v>
      </c>
      <c r="W17" s="23">
        <v>30</v>
      </c>
      <c r="Y17">
        <f t="shared" si="1"/>
        <v>145</v>
      </c>
      <c r="Z17">
        <v>26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J17">
        <v>41</v>
      </c>
      <c r="AK17">
        <v>15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U17">
        <f t="shared" si="2"/>
        <v>22.388059701492537</v>
      </c>
      <c r="AV17">
        <f t="shared" si="0"/>
        <v>100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991">
      <c r="A18">
        <v>4</v>
      </c>
      <c r="B18" t="s">
        <v>104</v>
      </c>
      <c r="C18">
        <v>1</v>
      </c>
      <c r="D18" t="s">
        <v>46</v>
      </c>
      <c r="E18">
        <v>0</v>
      </c>
      <c r="F18">
        <v>19</v>
      </c>
      <c r="G18">
        <v>21.7</v>
      </c>
      <c r="H18">
        <v>22.8</v>
      </c>
      <c r="I18">
        <v>22.7</v>
      </c>
      <c r="J18">
        <v>21.4</v>
      </c>
      <c r="K18">
        <v>13.8</v>
      </c>
      <c r="L18">
        <v>13.3</v>
      </c>
      <c r="M18">
        <v>16.2</v>
      </c>
      <c r="O18" s="23">
        <v>6.1</v>
      </c>
      <c r="P18" s="23">
        <v>1.6</v>
      </c>
      <c r="Q18" s="23">
        <v>30</v>
      </c>
      <c r="R18" s="23">
        <v>30</v>
      </c>
      <c r="S18" s="23">
        <v>30</v>
      </c>
      <c r="T18" s="23">
        <v>30</v>
      </c>
      <c r="U18" s="23">
        <v>30</v>
      </c>
      <c r="V18" s="23">
        <v>29.2</v>
      </c>
      <c r="W18" s="23">
        <v>30</v>
      </c>
      <c r="Y18">
        <f t="shared" si="1"/>
        <v>216.89999999999998</v>
      </c>
      <c r="Z18">
        <v>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J18">
        <v>35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U18">
        <f t="shared" si="2"/>
        <v>42.857142857142854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f t="shared" ref="BB18:BB33" si="3">(AQ18-AG18)/(AQ18+AG18)*100</f>
        <v>100</v>
      </c>
      <c r="BC18">
        <v>0</v>
      </c>
    </row>
    <row r="19" spans="1:991">
      <c r="A19">
        <v>1</v>
      </c>
      <c r="B19" t="s">
        <v>105</v>
      </c>
      <c r="C19">
        <v>1</v>
      </c>
      <c r="D19" t="s">
        <v>48</v>
      </c>
      <c r="E19">
        <v>0</v>
      </c>
      <c r="F19">
        <v>0.3</v>
      </c>
      <c r="G19">
        <v>2.1</v>
      </c>
      <c r="H19">
        <v>0</v>
      </c>
      <c r="I19">
        <v>1.4</v>
      </c>
      <c r="J19">
        <v>0</v>
      </c>
      <c r="K19">
        <v>0.3</v>
      </c>
      <c r="L19">
        <v>0.9</v>
      </c>
      <c r="M19">
        <v>1.5</v>
      </c>
      <c r="O19" s="23">
        <v>4.5999999999999996</v>
      </c>
      <c r="P19" s="23">
        <v>1</v>
      </c>
      <c r="Q19" s="23">
        <v>30</v>
      </c>
      <c r="R19" s="23">
        <v>3.2</v>
      </c>
      <c r="S19" s="23">
        <v>30</v>
      </c>
      <c r="T19" s="23">
        <v>24.7</v>
      </c>
      <c r="U19" s="23">
        <v>10.9</v>
      </c>
      <c r="V19" s="23">
        <v>27.9</v>
      </c>
      <c r="W19" s="23">
        <v>29.2</v>
      </c>
      <c r="Y19">
        <f t="shared" si="1"/>
        <v>161.5</v>
      </c>
      <c r="Z19">
        <v>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J19">
        <v>13</v>
      </c>
      <c r="AK19">
        <v>25</v>
      </c>
      <c r="AL19">
        <v>0</v>
      </c>
      <c r="AM19">
        <v>0</v>
      </c>
      <c r="AN19">
        <v>0</v>
      </c>
      <c r="AO19">
        <v>24</v>
      </c>
      <c r="AP19">
        <v>23</v>
      </c>
      <c r="AQ19">
        <v>5</v>
      </c>
      <c r="AR19">
        <v>5</v>
      </c>
      <c r="AU19">
        <f t="shared" si="2"/>
        <v>4</v>
      </c>
      <c r="AV19">
        <f t="shared" ref="AV19:AV41" si="4">(AK19-AA19)/(AK19+AA19)*100</f>
        <v>100</v>
      </c>
      <c r="AW19">
        <v>0</v>
      </c>
      <c r="AX19">
        <v>0</v>
      </c>
      <c r="AY19">
        <v>0</v>
      </c>
      <c r="AZ19">
        <f t="shared" ref="AZ19:AZ41" si="5">(AO19-AE19)/(AO19+AE19)*100</f>
        <v>100</v>
      </c>
      <c r="BA19">
        <f t="shared" ref="BA19:BA33" si="6">(AP19-AF19)/(AP19+AF19)*100</f>
        <v>100</v>
      </c>
      <c r="BB19">
        <f t="shared" si="3"/>
        <v>100</v>
      </c>
      <c r="BC19">
        <f t="shared" ref="BC19:BC34" si="7">(AR19-AH19)/(AR19+AH19)*100</f>
        <v>100</v>
      </c>
    </row>
    <row r="20" spans="1:991">
      <c r="A20">
        <v>7</v>
      </c>
      <c r="B20" t="s">
        <v>106</v>
      </c>
      <c r="C20">
        <v>1</v>
      </c>
      <c r="D20" t="s">
        <v>42</v>
      </c>
      <c r="E20">
        <v>0</v>
      </c>
      <c r="F20">
        <v>4.4000000000000004</v>
      </c>
      <c r="G20">
        <v>2.2999999999999998</v>
      </c>
      <c r="H20">
        <v>5.2</v>
      </c>
      <c r="I20">
        <v>2.1</v>
      </c>
      <c r="J20">
        <v>3.5</v>
      </c>
      <c r="K20">
        <v>0.7</v>
      </c>
      <c r="L20">
        <v>5.5</v>
      </c>
      <c r="M20">
        <v>4.3</v>
      </c>
      <c r="O20" s="23">
        <v>5.5</v>
      </c>
      <c r="P20" s="23">
        <v>30</v>
      </c>
      <c r="Q20" s="23">
        <v>29.5</v>
      </c>
      <c r="R20" s="23">
        <v>30</v>
      </c>
      <c r="S20" s="23">
        <v>30</v>
      </c>
      <c r="T20" s="23">
        <v>30</v>
      </c>
      <c r="U20" s="23">
        <v>1.4</v>
      </c>
      <c r="V20" s="23">
        <v>30</v>
      </c>
      <c r="W20" s="23">
        <v>30</v>
      </c>
      <c r="Y20">
        <f t="shared" si="1"/>
        <v>216.4</v>
      </c>
      <c r="Z20">
        <v>22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0</v>
      </c>
      <c r="AJ20">
        <v>31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2</v>
      </c>
      <c r="AQ20">
        <v>0</v>
      </c>
      <c r="AR20">
        <v>0</v>
      </c>
      <c r="AU20">
        <f t="shared" si="2"/>
        <v>16.981132075471699</v>
      </c>
      <c r="AV20">
        <f t="shared" si="4"/>
        <v>100</v>
      </c>
      <c r="AW20">
        <v>0</v>
      </c>
      <c r="AX20">
        <v>0</v>
      </c>
      <c r="AY20">
        <v>0</v>
      </c>
      <c r="AZ20">
        <v>0</v>
      </c>
      <c r="BA20">
        <f t="shared" si="6"/>
        <v>0</v>
      </c>
      <c r="BB20">
        <v>0</v>
      </c>
      <c r="BC20">
        <v>0</v>
      </c>
    </row>
    <row r="21" spans="1:991">
      <c r="A21">
        <v>8</v>
      </c>
      <c r="B21" t="s">
        <v>107</v>
      </c>
      <c r="C21">
        <v>1</v>
      </c>
      <c r="D21" t="s">
        <v>44</v>
      </c>
      <c r="E21">
        <v>0.3</v>
      </c>
      <c r="F21">
        <v>0.6</v>
      </c>
      <c r="G21">
        <v>11.2</v>
      </c>
      <c r="H21">
        <v>7.5</v>
      </c>
      <c r="I21">
        <v>2.8</v>
      </c>
      <c r="J21">
        <v>2.9</v>
      </c>
      <c r="K21">
        <v>3</v>
      </c>
      <c r="L21">
        <v>6.9</v>
      </c>
      <c r="M21">
        <v>12.4</v>
      </c>
      <c r="O21" s="23">
        <v>3.3</v>
      </c>
      <c r="P21" s="23">
        <v>17.3</v>
      </c>
      <c r="Q21" s="23">
        <v>30</v>
      </c>
      <c r="R21" s="23">
        <v>12.8</v>
      </c>
      <c r="S21" s="23">
        <v>17</v>
      </c>
      <c r="T21" s="23">
        <v>27.2</v>
      </c>
      <c r="U21" s="23">
        <v>19.899999999999999</v>
      </c>
      <c r="V21" s="23">
        <v>30</v>
      </c>
      <c r="W21" s="23">
        <v>28.6</v>
      </c>
      <c r="Y21">
        <f t="shared" si="1"/>
        <v>186.1</v>
      </c>
      <c r="Z21">
        <v>14</v>
      </c>
      <c r="AA21">
        <v>0</v>
      </c>
      <c r="AB21">
        <v>0</v>
      </c>
      <c r="AC21">
        <v>0</v>
      </c>
      <c r="AD21">
        <v>4</v>
      </c>
      <c r="AE21">
        <v>0</v>
      </c>
      <c r="AF21">
        <v>0</v>
      </c>
      <c r="AG21">
        <v>0</v>
      </c>
      <c r="AH21">
        <v>0</v>
      </c>
      <c r="AJ21">
        <v>31</v>
      </c>
      <c r="AK21">
        <v>18</v>
      </c>
      <c r="AL21">
        <v>4</v>
      </c>
      <c r="AM21">
        <v>15</v>
      </c>
      <c r="AN21">
        <v>24</v>
      </c>
      <c r="AO21">
        <v>17</v>
      </c>
      <c r="AP21">
        <v>19</v>
      </c>
      <c r="AQ21">
        <v>1</v>
      </c>
      <c r="AR21">
        <v>6</v>
      </c>
      <c r="AU21">
        <f t="shared" si="2"/>
        <v>37.777777777777779</v>
      </c>
      <c r="AV21">
        <f t="shared" si="4"/>
        <v>100</v>
      </c>
      <c r="AW21">
        <f t="shared" ref="AW21:AW41" si="8">(AL21-AB21)/(AL21+AB21)*100</f>
        <v>100</v>
      </c>
      <c r="AX21">
        <f t="shared" ref="AX21:AX25" si="9">(AM21-AC21)/(AM21+AC21)*100</f>
        <v>100</v>
      </c>
      <c r="AY21">
        <f t="shared" ref="AY21:AY35" si="10">(AN21-AD21)/(AN21+AD21)*100</f>
        <v>71.428571428571431</v>
      </c>
      <c r="AZ21">
        <f t="shared" si="5"/>
        <v>100</v>
      </c>
      <c r="BA21">
        <f t="shared" si="6"/>
        <v>100</v>
      </c>
      <c r="BB21">
        <f t="shared" si="3"/>
        <v>100</v>
      </c>
      <c r="BC21">
        <f t="shared" si="7"/>
        <v>100</v>
      </c>
    </row>
    <row r="22" spans="1:991">
      <c r="A22">
        <v>6</v>
      </c>
      <c r="B22" t="s">
        <v>108</v>
      </c>
      <c r="C22">
        <v>1</v>
      </c>
      <c r="D22" t="s">
        <v>46</v>
      </c>
      <c r="E22">
        <v>0.3</v>
      </c>
      <c r="F22">
        <v>10.3</v>
      </c>
      <c r="G22">
        <v>11.6</v>
      </c>
      <c r="H22">
        <v>15.5</v>
      </c>
      <c r="I22">
        <v>15</v>
      </c>
      <c r="J22">
        <v>9.6</v>
      </c>
      <c r="K22">
        <v>6.3</v>
      </c>
      <c r="L22">
        <v>12.7</v>
      </c>
      <c r="M22">
        <v>6.1</v>
      </c>
      <c r="O22" s="23">
        <v>10.6</v>
      </c>
      <c r="P22" s="23">
        <v>1.4</v>
      </c>
      <c r="Q22" s="23">
        <v>0</v>
      </c>
      <c r="R22" s="23">
        <v>30</v>
      </c>
      <c r="S22" s="23">
        <v>30</v>
      </c>
      <c r="T22" s="23">
        <v>1.3</v>
      </c>
      <c r="U22" s="23">
        <v>23.4</v>
      </c>
      <c r="V22" s="23">
        <v>30</v>
      </c>
      <c r="W22" s="23">
        <v>25.7</v>
      </c>
      <c r="Y22">
        <f t="shared" si="1"/>
        <v>152.39999999999998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27</v>
      </c>
      <c r="AK22">
        <v>18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U22">
        <f t="shared" si="2"/>
        <v>86.206896551724128</v>
      </c>
      <c r="AV22">
        <f t="shared" si="4"/>
        <v>100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991">
      <c r="A23">
        <v>5</v>
      </c>
      <c r="B23" t="s">
        <v>109</v>
      </c>
      <c r="C23">
        <v>1</v>
      </c>
      <c r="D23" t="s">
        <v>48</v>
      </c>
      <c r="E23">
        <v>0</v>
      </c>
      <c r="F23">
        <v>0</v>
      </c>
      <c r="G23">
        <v>2.9</v>
      </c>
      <c r="H23">
        <v>0</v>
      </c>
      <c r="I23">
        <v>0.3</v>
      </c>
      <c r="J23">
        <v>0.4</v>
      </c>
      <c r="K23">
        <v>0</v>
      </c>
      <c r="L23">
        <v>0.3</v>
      </c>
      <c r="M23">
        <v>0</v>
      </c>
      <c r="O23" s="23">
        <v>9.1999999999999993</v>
      </c>
      <c r="P23" s="23">
        <v>1.7</v>
      </c>
      <c r="Q23" s="23">
        <v>16.100000000000001</v>
      </c>
      <c r="R23" s="23">
        <v>1.4</v>
      </c>
      <c r="S23" s="23">
        <v>30</v>
      </c>
      <c r="T23" s="23">
        <v>30</v>
      </c>
      <c r="U23" s="23">
        <v>0.7</v>
      </c>
      <c r="V23" s="23">
        <v>26.1</v>
      </c>
      <c r="W23" s="23">
        <v>12</v>
      </c>
      <c r="Y23">
        <f t="shared" si="1"/>
        <v>127.20000000000002</v>
      </c>
      <c r="Z23">
        <v>18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4</v>
      </c>
      <c r="AH23">
        <v>0</v>
      </c>
      <c r="AJ23">
        <v>23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19</v>
      </c>
      <c r="AQ23">
        <v>1</v>
      </c>
      <c r="AR23">
        <v>1</v>
      </c>
      <c r="AU23">
        <f t="shared" si="2"/>
        <v>12.195121951219512</v>
      </c>
      <c r="AV23">
        <f t="shared" si="4"/>
        <v>100</v>
      </c>
      <c r="AW23">
        <v>0</v>
      </c>
      <c r="AX23">
        <v>0</v>
      </c>
      <c r="AY23">
        <v>0</v>
      </c>
      <c r="AZ23">
        <v>0</v>
      </c>
      <c r="BA23">
        <f t="shared" si="6"/>
        <v>80.952380952380949</v>
      </c>
      <c r="BB23">
        <f t="shared" si="3"/>
        <v>-60</v>
      </c>
      <c r="BC23">
        <f t="shared" si="7"/>
        <v>100</v>
      </c>
    </row>
    <row r="24" spans="1:991">
      <c r="A24" s="2">
        <v>1</v>
      </c>
      <c r="B24" s="3" t="s">
        <v>110</v>
      </c>
      <c r="C24" s="2">
        <v>1</v>
      </c>
      <c r="D24" s="3" t="s">
        <v>42</v>
      </c>
      <c r="E24" s="2">
        <v>0</v>
      </c>
      <c r="F24" s="2">
        <v>0.4</v>
      </c>
      <c r="G24" s="2">
        <v>2.2999999999999998</v>
      </c>
      <c r="H24" s="2">
        <v>0</v>
      </c>
      <c r="I24" s="2">
        <v>0</v>
      </c>
      <c r="J24" s="2">
        <v>0.6</v>
      </c>
      <c r="K24" s="2">
        <v>5.2</v>
      </c>
      <c r="L24" s="2">
        <v>0.3</v>
      </c>
      <c r="M24" s="2">
        <v>4.7</v>
      </c>
      <c r="N24" s="2"/>
      <c r="O24" s="54">
        <v>11.3</v>
      </c>
      <c r="P24" s="54">
        <v>7</v>
      </c>
      <c r="Q24" s="54">
        <v>17.100000000000001</v>
      </c>
      <c r="R24" s="54">
        <v>4</v>
      </c>
      <c r="S24" s="54">
        <v>1.2</v>
      </c>
      <c r="T24" s="54">
        <v>30</v>
      </c>
      <c r="U24" s="54">
        <v>1.5</v>
      </c>
      <c r="V24" s="54">
        <v>28.8</v>
      </c>
      <c r="W24" s="54">
        <v>1.4</v>
      </c>
      <c r="X24" s="2"/>
      <c r="Y24">
        <f t="shared" si="1"/>
        <v>102.30000000000001</v>
      </c>
      <c r="Z24" s="2">
        <v>10</v>
      </c>
      <c r="AA24" s="2">
        <v>2</v>
      </c>
      <c r="AB24" s="2">
        <v>0</v>
      </c>
      <c r="AC24" s="2">
        <v>0</v>
      </c>
      <c r="AD24" s="2">
        <v>2</v>
      </c>
      <c r="AE24" s="2">
        <v>0</v>
      </c>
      <c r="AF24" s="2">
        <v>0</v>
      </c>
      <c r="AG24" s="2">
        <v>0</v>
      </c>
      <c r="AH24" s="2">
        <v>0</v>
      </c>
      <c r="AI24" s="2"/>
      <c r="AJ24" s="2">
        <v>32</v>
      </c>
      <c r="AK24" s="2">
        <v>28</v>
      </c>
      <c r="AL24" s="2">
        <v>1</v>
      </c>
      <c r="AM24" s="2">
        <v>9</v>
      </c>
      <c r="AN24" s="2">
        <v>2</v>
      </c>
      <c r="AO24" s="2">
        <v>2</v>
      </c>
      <c r="AP24" s="2">
        <v>5</v>
      </c>
      <c r="AQ24" s="2">
        <v>7</v>
      </c>
      <c r="AR24" s="2">
        <v>6</v>
      </c>
      <c r="AS24" s="6"/>
      <c r="AU24">
        <f t="shared" si="2"/>
        <v>52.380952380952387</v>
      </c>
      <c r="AV24">
        <f t="shared" si="4"/>
        <v>86.666666666666671</v>
      </c>
      <c r="AW24">
        <f t="shared" si="8"/>
        <v>100</v>
      </c>
      <c r="AX24">
        <f t="shared" si="9"/>
        <v>100</v>
      </c>
      <c r="AY24">
        <f t="shared" si="10"/>
        <v>0</v>
      </c>
      <c r="AZ24">
        <f t="shared" si="5"/>
        <v>100</v>
      </c>
      <c r="BA24">
        <f t="shared" si="6"/>
        <v>100</v>
      </c>
      <c r="BB24">
        <f t="shared" si="3"/>
        <v>100</v>
      </c>
      <c r="BC24">
        <f t="shared" si="7"/>
        <v>100</v>
      </c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</row>
    <row r="25" spans="1:991">
      <c r="A25" s="2">
        <v>2</v>
      </c>
      <c r="B25" s="3" t="s">
        <v>111</v>
      </c>
      <c r="C25" s="2">
        <v>1</v>
      </c>
      <c r="D25" s="3" t="s">
        <v>44</v>
      </c>
      <c r="E25" s="2">
        <v>0</v>
      </c>
      <c r="F25" s="2">
        <v>1.5</v>
      </c>
      <c r="G25" s="2">
        <v>5.6</v>
      </c>
      <c r="H25" s="2">
        <v>12.5</v>
      </c>
      <c r="I25" s="2">
        <v>11</v>
      </c>
      <c r="J25" s="2">
        <v>6.3</v>
      </c>
      <c r="K25" s="2">
        <v>7.5</v>
      </c>
      <c r="L25" s="2">
        <v>6.2</v>
      </c>
      <c r="M25" s="2">
        <v>6.4</v>
      </c>
      <c r="N25" s="2"/>
      <c r="O25" s="54">
        <v>8.1999999999999993</v>
      </c>
      <c r="P25" s="54">
        <v>0.7</v>
      </c>
      <c r="Q25" s="54">
        <v>30</v>
      </c>
      <c r="R25" s="54">
        <v>25.3</v>
      </c>
      <c r="S25" s="54">
        <v>1.4</v>
      </c>
      <c r="T25" s="54">
        <v>30</v>
      </c>
      <c r="U25" s="54">
        <v>24.3</v>
      </c>
      <c r="V25" s="54">
        <v>19.7</v>
      </c>
      <c r="W25" s="54">
        <v>27.9</v>
      </c>
      <c r="X25" s="2"/>
      <c r="Y25">
        <f t="shared" si="1"/>
        <v>167.5</v>
      </c>
      <c r="Z25" s="2">
        <v>4</v>
      </c>
      <c r="AA25" s="2">
        <v>14</v>
      </c>
      <c r="AB25" s="2">
        <v>0</v>
      </c>
      <c r="AC25" s="2">
        <v>0</v>
      </c>
      <c r="AD25" s="2">
        <v>6</v>
      </c>
      <c r="AE25" s="2">
        <v>0</v>
      </c>
      <c r="AF25" s="2">
        <v>0</v>
      </c>
      <c r="AG25" s="2">
        <v>0</v>
      </c>
      <c r="AH25" s="2">
        <v>0</v>
      </c>
      <c r="AI25" s="2"/>
      <c r="AJ25" s="2">
        <v>17</v>
      </c>
      <c r="AK25" s="2">
        <v>19</v>
      </c>
      <c r="AL25" s="2">
        <v>0</v>
      </c>
      <c r="AM25" s="2">
        <v>3</v>
      </c>
      <c r="AN25" s="2">
        <v>12</v>
      </c>
      <c r="AO25" s="2">
        <v>0</v>
      </c>
      <c r="AP25" s="2">
        <v>4</v>
      </c>
      <c r="AQ25" s="2">
        <v>8</v>
      </c>
      <c r="AR25" s="2">
        <v>12</v>
      </c>
      <c r="AS25" s="6"/>
      <c r="AU25">
        <f t="shared" si="2"/>
        <v>61.904761904761905</v>
      </c>
      <c r="AV25">
        <f t="shared" si="4"/>
        <v>15.151515151515152</v>
      </c>
      <c r="AW25">
        <v>0</v>
      </c>
      <c r="AX25">
        <f t="shared" si="9"/>
        <v>100</v>
      </c>
      <c r="AY25">
        <f t="shared" si="10"/>
        <v>33.333333333333329</v>
      </c>
      <c r="AZ25">
        <v>0</v>
      </c>
      <c r="BA25">
        <f t="shared" si="6"/>
        <v>100</v>
      </c>
      <c r="BB25">
        <f t="shared" si="3"/>
        <v>100</v>
      </c>
      <c r="BC25">
        <f t="shared" si="7"/>
        <v>100</v>
      </c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</row>
    <row r="26" spans="1:991">
      <c r="A26" s="2">
        <v>3</v>
      </c>
      <c r="B26" s="3" t="s">
        <v>112</v>
      </c>
      <c r="C26" s="2">
        <v>1</v>
      </c>
      <c r="D26" s="3" t="s">
        <v>46</v>
      </c>
      <c r="E26" s="2">
        <v>0</v>
      </c>
      <c r="F26" s="2">
        <v>10</v>
      </c>
      <c r="G26" s="2">
        <v>12.2</v>
      </c>
      <c r="H26" s="2">
        <v>21.8</v>
      </c>
      <c r="I26" s="2">
        <v>23.7</v>
      </c>
      <c r="J26" s="2">
        <v>8.4</v>
      </c>
      <c r="K26" s="2">
        <v>8.5</v>
      </c>
      <c r="L26" s="2">
        <v>11.1</v>
      </c>
      <c r="M26" s="2">
        <v>5.9</v>
      </c>
      <c r="N26" s="2"/>
      <c r="O26" s="54">
        <v>9.6</v>
      </c>
      <c r="P26" s="54">
        <v>0.8</v>
      </c>
      <c r="Q26" s="54">
        <v>30</v>
      </c>
      <c r="R26" s="54">
        <v>30</v>
      </c>
      <c r="S26" s="54">
        <v>30</v>
      </c>
      <c r="T26" s="54">
        <v>23.5</v>
      </c>
      <c r="U26" s="54">
        <v>30</v>
      </c>
      <c r="V26" s="54">
        <v>29.3</v>
      </c>
      <c r="W26" s="54">
        <v>29.6</v>
      </c>
      <c r="X26" s="2"/>
      <c r="Y26">
        <f t="shared" si="1"/>
        <v>212.8</v>
      </c>
      <c r="Z26" s="2">
        <v>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/>
      <c r="AJ26" s="2">
        <v>18</v>
      </c>
      <c r="AK26" s="2">
        <v>7</v>
      </c>
      <c r="AL26" s="2">
        <v>0</v>
      </c>
      <c r="AM26" s="2">
        <v>0</v>
      </c>
      <c r="AN26" s="2">
        <v>0</v>
      </c>
      <c r="AO26" s="2">
        <v>1</v>
      </c>
      <c r="AP26" s="2">
        <v>0</v>
      </c>
      <c r="AQ26" s="2">
        <v>0</v>
      </c>
      <c r="AR26" s="2">
        <v>0</v>
      </c>
      <c r="AS26" s="6"/>
      <c r="AU26">
        <f t="shared" si="2"/>
        <v>38.461538461538467</v>
      </c>
      <c r="AV26">
        <f t="shared" si="4"/>
        <v>100</v>
      </c>
      <c r="AW26">
        <v>0</v>
      </c>
      <c r="AX26">
        <v>0</v>
      </c>
      <c r="AY26">
        <v>0</v>
      </c>
      <c r="AZ26">
        <f t="shared" si="5"/>
        <v>100</v>
      </c>
      <c r="BA26">
        <v>0</v>
      </c>
      <c r="BB26">
        <v>0</v>
      </c>
      <c r="BC26">
        <v>0</v>
      </c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</row>
    <row r="27" spans="1:991">
      <c r="A27" s="2">
        <v>4</v>
      </c>
      <c r="B27" s="3" t="s">
        <v>113</v>
      </c>
      <c r="C27" s="2">
        <v>1</v>
      </c>
      <c r="D27" s="3" t="s">
        <v>48</v>
      </c>
      <c r="E27" s="2">
        <v>0</v>
      </c>
      <c r="F27" s="2">
        <v>10.1</v>
      </c>
      <c r="G27" s="2">
        <v>10.9</v>
      </c>
      <c r="H27" s="2">
        <v>18.399999999999999</v>
      </c>
      <c r="I27" s="2">
        <v>13.9</v>
      </c>
      <c r="J27" s="2">
        <v>20.7</v>
      </c>
      <c r="K27" s="2">
        <v>14.4</v>
      </c>
      <c r="L27" s="2">
        <v>15</v>
      </c>
      <c r="M27" s="2">
        <v>16.2</v>
      </c>
      <c r="N27" s="2"/>
      <c r="O27" s="54">
        <v>8.6999999999999993</v>
      </c>
      <c r="P27" s="54">
        <v>1.4</v>
      </c>
      <c r="Q27" s="54">
        <v>1.2</v>
      </c>
      <c r="R27" s="54">
        <v>30</v>
      </c>
      <c r="S27" s="54">
        <v>8.1999999999999993</v>
      </c>
      <c r="T27" s="54">
        <v>1.6</v>
      </c>
      <c r="U27" s="54">
        <v>0.5</v>
      </c>
      <c r="V27" s="54">
        <v>0.7</v>
      </c>
      <c r="W27" s="54">
        <v>30</v>
      </c>
      <c r="X27" s="2"/>
      <c r="Y27">
        <f t="shared" si="1"/>
        <v>82.300000000000011</v>
      </c>
      <c r="Z27" s="2">
        <v>6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/>
      <c r="AJ27" s="2">
        <v>16</v>
      </c>
      <c r="AK27" s="2">
        <v>9</v>
      </c>
      <c r="AL27" s="2">
        <v>0</v>
      </c>
      <c r="AM27" s="2">
        <v>0</v>
      </c>
      <c r="AN27" s="2">
        <v>0</v>
      </c>
      <c r="AO27" s="2">
        <v>0</v>
      </c>
      <c r="AP27" s="2">
        <v>8</v>
      </c>
      <c r="AQ27" s="2">
        <v>0</v>
      </c>
      <c r="AR27" s="2">
        <v>0</v>
      </c>
      <c r="AS27" s="6"/>
      <c r="AU27">
        <f t="shared" si="2"/>
        <v>45.454545454545453</v>
      </c>
      <c r="AV27">
        <f t="shared" si="4"/>
        <v>100</v>
      </c>
      <c r="AW27">
        <v>0</v>
      </c>
      <c r="AX27">
        <v>0</v>
      </c>
      <c r="AY27">
        <v>0</v>
      </c>
      <c r="AZ27">
        <v>0</v>
      </c>
      <c r="BA27">
        <f t="shared" si="6"/>
        <v>100</v>
      </c>
      <c r="BB27">
        <v>0</v>
      </c>
      <c r="BC27">
        <v>0</v>
      </c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</row>
    <row r="28" spans="1:991">
      <c r="A28" s="2">
        <v>6</v>
      </c>
      <c r="B28" s="3" t="s">
        <v>114</v>
      </c>
      <c r="C28" s="2">
        <v>1</v>
      </c>
      <c r="D28" s="3" t="s">
        <v>42</v>
      </c>
      <c r="E28" s="2">
        <v>0</v>
      </c>
      <c r="F28" s="2">
        <v>1.8</v>
      </c>
      <c r="G28" s="2">
        <v>4.5999999999999996</v>
      </c>
      <c r="H28" s="2">
        <v>9.6</v>
      </c>
      <c r="I28" s="2">
        <v>11.9</v>
      </c>
      <c r="J28" s="2">
        <v>8.1</v>
      </c>
      <c r="K28" s="2">
        <v>8.9</v>
      </c>
      <c r="L28" s="2">
        <v>1.2</v>
      </c>
      <c r="M28" s="2">
        <v>5.3</v>
      </c>
      <c r="N28" s="2"/>
      <c r="O28" s="54">
        <v>4.3</v>
      </c>
      <c r="P28" s="54">
        <v>1.3</v>
      </c>
      <c r="Q28" s="54">
        <v>20.3</v>
      </c>
      <c r="R28" s="54">
        <v>30</v>
      </c>
      <c r="S28" s="54">
        <v>30</v>
      </c>
      <c r="T28" s="54">
        <v>30</v>
      </c>
      <c r="U28" s="54">
        <v>30</v>
      </c>
      <c r="V28" s="54">
        <v>0.9</v>
      </c>
      <c r="W28" s="54">
        <v>23.1</v>
      </c>
      <c r="X28" s="2"/>
      <c r="Y28">
        <f t="shared" si="1"/>
        <v>169.9</v>
      </c>
      <c r="Z28" s="2">
        <v>42</v>
      </c>
      <c r="AA28" s="2">
        <v>6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8</v>
      </c>
      <c r="AH28" s="2">
        <v>0</v>
      </c>
      <c r="AI28" s="2"/>
      <c r="AJ28" s="2">
        <v>18</v>
      </c>
      <c r="AK28" s="2">
        <v>29</v>
      </c>
      <c r="AL28" s="2">
        <v>13</v>
      </c>
      <c r="AM28" s="2">
        <v>0</v>
      </c>
      <c r="AN28" s="2">
        <v>0</v>
      </c>
      <c r="AO28" s="2">
        <v>0</v>
      </c>
      <c r="AP28" s="2">
        <v>0</v>
      </c>
      <c r="AQ28" s="2">
        <v>2</v>
      </c>
      <c r="AR28" s="2">
        <v>0</v>
      </c>
      <c r="AS28" s="6"/>
      <c r="AU28">
        <f t="shared" si="2"/>
        <v>-40</v>
      </c>
      <c r="AV28">
        <f t="shared" si="4"/>
        <v>65.714285714285708</v>
      </c>
      <c r="AW28">
        <f t="shared" si="8"/>
        <v>100</v>
      </c>
      <c r="AX28">
        <v>0</v>
      </c>
      <c r="AY28">
        <v>0</v>
      </c>
      <c r="AZ28">
        <v>0</v>
      </c>
      <c r="BA28">
        <v>0</v>
      </c>
      <c r="BB28">
        <f t="shared" si="3"/>
        <v>-60</v>
      </c>
      <c r="BC28">
        <v>0</v>
      </c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</row>
    <row r="29" spans="1:991">
      <c r="A29" s="2">
        <v>5</v>
      </c>
      <c r="B29" s="3" t="s">
        <v>115</v>
      </c>
      <c r="C29" s="2">
        <v>1</v>
      </c>
      <c r="D29" s="3" t="s">
        <v>44</v>
      </c>
      <c r="E29" s="2">
        <v>0.5</v>
      </c>
      <c r="F29" s="2">
        <v>4.5999999999999996</v>
      </c>
      <c r="G29" s="2">
        <v>11.4</v>
      </c>
      <c r="H29" s="2">
        <v>21.9</v>
      </c>
      <c r="I29" s="2">
        <v>17.2</v>
      </c>
      <c r="J29" s="2">
        <v>6.9</v>
      </c>
      <c r="K29" s="2">
        <v>5.5</v>
      </c>
      <c r="L29" s="2">
        <v>9.1999999999999993</v>
      </c>
      <c r="M29" s="2">
        <v>11.7</v>
      </c>
      <c r="N29" s="2"/>
      <c r="O29" s="54">
        <v>12.9</v>
      </c>
      <c r="P29" s="54">
        <v>0.4</v>
      </c>
      <c r="Q29" s="54">
        <v>1.1000000000000001</v>
      </c>
      <c r="R29" s="54">
        <v>1.4</v>
      </c>
      <c r="S29" s="54">
        <v>0.3</v>
      </c>
      <c r="T29" s="54">
        <v>0.8</v>
      </c>
      <c r="U29" s="54">
        <v>0.9</v>
      </c>
      <c r="V29" s="54">
        <v>1.4</v>
      </c>
      <c r="W29" s="54">
        <v>0.7</v>
      </c>
      <c r="X29" s="2"/>
      <c r="Y29">
        <f t="shared" si="1"/>
        <v>19.899999999999999</v>
      </c>
      <c r="Z29" s="2">
        <v>12</v>
      </c>
      <c r="AA29" s="2">
        <v>4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/>
      <c r="AJ29" s="2">
        <v>14</v>
      </c>
      <c r="AK29" s="2">
        <v>20</v>
      </c>
      <c r="AL29" s="2">
        <v>8</v>
      </c>
      <c r="AM29" s="2">
        <v>0</v>
      </c>
      <c r="AN29" s="2">
        <v>1</v>
      </c>
      <c r="AO29" s="2">
        <v>16</v>
      </c>
      <c r="AP29" s="2">
        <v>13</v>
      </c>
      <c r="AQ29" s="2">
        <v>1</v>
      </c>
      <c r="AR29" s="2">
        <v>13</v>
      </c>
      <c r="AS29" s="6"/>
      <c r="AU29">
        <f t="shared" si="2"/>
        <v>7.6923076923076925</v>
      </c>
      <c r="AV29">
        <f t="shared" si="4"/>
        <v>66.666666666666657</v>
      </c>
      <c r="AW29">
        <f t="shared" si="8"/>
        <v>100</v>
      </c>
      <c r="AX29">
        <v>0</v>
      </c>
      <c r="AY29">
        <f t="shared" si="10"/>
        <v>100</v>
      </c>
      <c r="AZ29">
        <f t="shared" si="5"/>
        <v>100</v>
      </c>
      <c r="BA29">
        <f t="shared" si="6"/>
        <v>100</v>
      </c>
      <c r="BB29">
        <f t="shared" si="3"/>
        <v>100</v>
      </c>
      <c r="BC29">
        <f t="shared" si="7"/>
        <v>100</v>
      </c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</row>
    <row r="30" spans="1:991">
      <c r="A30" s="2">
        <v>8</v>
      </c>
      <c r="B30" s="3" t="s">
        <v>116</v>
      </c>
      <c r="C30" s="2">
        <v>1</v>
      </c>
      <c r="D30" s="3" t="s">
        <v>46</v>
      </c>
      <c r="E30" s="2">
        <v>0</v>
      </c>
      <c r="F30" s="2">
        <v>1.4</v>
      </c>
      <c r="G30" s="2">
        <v>2.9</v>
      </c>
      <c r="H30" s="2">
        <v>15.8</v>
      </c>
      <c r="I30" s="2">
        <v>14.1</v>
      </c>
      <c r="J30" s="2">
        <v>17.2</v>
      </c>
      <c r="K30" s="2">
        <v>11.1</v>
      </c>
      <c r="L30" s="2">
        <v>6.9</v>
      </c>
      <c r="M30" s="2">
        <v>6.1</v>
      </c>
      <c r="N30" s="2"/>
      <c r="O30" s="54">
        <v>4.5999999999999996</v>
      </c>
      <c r="P30" s="54">
        <v>1.5</v>
      </c>
      <c r="Q30" s="54">
        <v>1.1000000000000001</v>
      </c>
      <c r="R30" s="54">
        <v>30</v>
      </c>
      <c r="S30" s="54">
        <v>30</v>
      </c>
      <c r="T30" s="54">
        <v>30</v>
      </c>
      <c r="U30" s="54">
        <v>30</v>
      </c>
      <c r="V30" s="54">
        <v>1</v>
      </c>
      <c r="W30" s="54">
        <v>18.5</v>
      </c>
      <c r="X30" s="2"/>
      <c r="Y30">
        <f t="shared" si="1"/>
        <v>146.69999999999999</v>
      </c>
      <c r="Z30" s="2">
        <v>4</v>
      </c>
      <c r="AA30" s="2">
        <v>4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/>
      <c r="AJ30" s="2">
        <v>10</v>
      </c>
      <c r="AK30" s="2">
        <v>9</v>
      </c>
      <c r="AL30" s="2">
        <v>0</v>
      </c>
      <c r="AM30" s="2">
        <v>0</v>
      </c>
      <c r="AN30" s="2">
        <v>0</v>
      </c>
      <c r="AO30" s="2">
        <v>0</v>
      </c>
      <c r="AP30" s="2">
        <v>5</v>
      </c>
      <c r="AQ30" s="2">
        <v>16</v>
      </c>
      <c r="AR30" s="2">
        <v>2</v>
      </c>
      <c r="AS30" s="6"/>
      <c r="AU30">
        <f t="shared" si="2"/>
        <v>42.857142857142854</v>
      </c>
      <c r="AV30">
        <f t="shared" si="4"/>
        <v>38.461538461538467</v>
      </c>
      <c r="AW30">
        <v>0</v>
      </c>
      <c r="AX30">
        <v>0</v>
      </c>
      <c r="AY30">
        <v>0</v>
      </c>
      <c r="AZ30">
        <v>0</v>
      </c>
      <c r="BA30">
        <f t="shared" si="6"/>
        <v>100</v>
      </c>
      <c r="BB30">
        <f t="shared" si="3"/>
        <v>100</v>
      </c>
      <c r="BC30">
        <f t="shared" si="7"/>
        <v>100</v>
      </c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</row>
    <row r="31" spans="1:991">
      <c r="A31" s="2">
        <v>7</v>
      </c>
      <c r="B31" s="3" t="s">
        <v>117</v>
      </c>
      <c r="C31" s="2">
        <v>1</v>
      </c>
      <c r="D31" s="3" t="s">
        <v>48</v>
      </c>
      <c r="E31" s="2">
        <v>0.4</v>
      </c>
      <c r="F31" s="2">
        <v>2.1</v>
      </c>
      <c r="G31" s="2">
        <v>6.3</v>
      </c>
      <c r="H31" s="2">
        <v>7.3</v>
      </c>
      <c r="I31" s="2">
        <v>8.1</v>
      </c>
      <c r="J31" s="2">
        <v>3.3</v>
      </c>
      <c r="K31" s="2">
        <v>10.6</v>
      </c>
      <c r="L31" s="2">
        <v>4.4000000000000004</v>
      </c>
      <c r="M31" s="2">
        <v>4.5</v>
      </c>
      <c r="N31" s="2"/>
      <c r="O31" s="54">
        <v>3.2</v>
      </c>
      <c r="P31" s="54">
        <v>0.7</v>
      </c>
      <c r="Q31" s="54">
        <v>30</v>
      </c>
      <c r="R31" s="54">
        <v>1.6</v>
      </c>
      <c r="S31" s="54">
        <v>1.6</v>
      </c>
      <c r="T31" s="54">
        <v>30</v>
      </c>
      <c r="U31" s="54">
        <v>1.4</v>
      </c>
      <c r="V31" s="54">
        <v>29.5</v>
      </c>
      <c r="W31" s="54">
        <v>30</v>
      </c>
      <c r="X31" s="2"/>
      <c r="Y31">
        <f t="shared" si="1"/>
        <v>128</v>
      </c>
      <c r="Z31" s="2">
        <v>2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/>
      <c r="AJ31" s="2">
        <v>14</v>
      </c>
      <c r="AK31" s="2">
        <v>5</v>
      </c>
      <c r="AL31" s="2">
        <v>0</v>
      </c>
      <c r="AM31" s="2">
        <v>0</v>
      </c>
      <c r="AN31" s="2">
        <v>11</v>
      </c>
      <c r="AO31" s="2">
        <v>0</v>
      </c>
      <c r="AP31" s="2">
        <v>10</v>
      </c>
      <c r="AQ31" s="2">
        <v>0</v>
      </c>
      <c r="AR31" s="2">
        <v>0</v>
      </c>
      <c r="AS31" s="6"/>
      <c r="AU31">
        <f t="shared" si="2"/>
        <v>75</v>
      </c>
      <c r="AV31">
        <f t="shared" si="4"/>
        <v>100</v>
      </c>
      <c r="AW31">
        <v>0</v>
      </c>
      <c r="AX31">
        <v>0</v>
      </c>
      <c r="AY31">
        <f t="shared" si="10"/>
        <v>100</v>
      </c>
      <c r="AZ31">
        <v>0</v>
      </c>
      <c r="BA31">
        <f t="shared" si="6"/>
        <v>100</v>
      </c>
      <c r="BB31">
        <v>0</v>
      </c>
      <c r="BC31">
        <v>0</v>
      </c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</row>
    <row r="32" spans="1:991">
      <c r="A32" s="2">
        <v>12</v>
      </c>
      <c r="B32" s="3" t="s">
        <v>118</v>
      </c>
      <c r="C32" s="2">
        <v>1</v>
      </c>
      <c r="D32" s="3" t="s">
        <v>42</v>
      </c>
      <c r="E32" s="2">
        <v>0</v>
      </c>
      <c r="F32" s="2">
        <v>3.6</v>
      </c>
      <c r="G32" s="2">
        <v>4.0999999999999996</v>
      </c>
      <c r="H32" s="2">
        <v>8</v>
      </c>
      <c r="I32" s="2">
        <v>20.5</v>
      </c>
      <c r="J32" s="2">
        <v>22.7</v>
      </c>
      <c r="K32" s="2">
        <v>21.5</v>
      </c>
      <c r="L32" s="2">
        <v>18.899999999999999</v>
      </c>
      <c r="M32" s="2">
        <v>25.7</v>
      </c>
      <c r="N32" s="2"/>
      <c r="O32" s="54">
        <v>1.1000000000000001</v>
      </c>
      <c r="P32" s="54">
        <v>0.7</v>
      </c>
      <c r="Q32" s="54">
        <v>0.7</v>
      </c>
      <c r="R32" s="54">
        <v>30</v>
      </c>
      <c r="S32" s="54">
        <v>30</v>
      </c>
      <c r="T32" s="54">
        <v>30</v>
      </c>
      <c r="U32" s="54">
        <v>30</v>
      </c>
      <c r="V32" s="54">
        <v>30</v>
      </c>
      <c r="W32" s="54">
        <v>30</v>
      </c>
      <c r="X32" s="2"/>
      <c r="Y32">
        <f t="shared" si="1"/>
        <v>182.5</v>
      </c>
      <c r="Z32" s="2">
        <v>20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/>
      <c r="AJ32" s="2">
        <v>39</v>
      </c>
      <c r="AK32" s="2">
        <v>39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6"/>
      <c r="AU32">
        <f t="shared" si="2"/>
        <v>32.20338983050847</v>
      </c>
      <c r="AV32">
        <f t="shared" si="4"/>
        <v>100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</row>
    <row r="33" spans="1:991">
      <c r="A33" s="2">
        <v>9</v>
      </c>
      <c r="B33" s="3" t="s">
        <v>119</v>
      </c>
      <c r="C33" s="2">
        <v>1</v>
      </c>
      <c r="D33" s="3" t="s">
        <v>44</v>
      </c>
      <c r="E33" s="2">
        <v>0.4</v>
      </c>
      <c r="F33" s="2">
        <v>1.8</v>
      </c>
      <c r="G33" s="2">
        <v>17.600000000000001</v>
      </c>
      <c r="H33" s="2">
        <v>13.2</v>
      </c>
      <c r="I33" s="2">
        <v>17</v>
      </c>
      <c r="J33" s="2">
        <v>7.5</v>
      </c>
      <c r="K33" s="2">
        <v>5.9</v>
      </c>
      <c r="L33" s="2">
        <v>7.3</v>
      </c>
      <c r="M33" s="2">
        <v>12.5</v>
      </c>
      <c r="N33" s="2"/>
      <c r="O33" s="54">
        <v>12.2</v>
      </c>
      <c r="P33" s="54">
        <v>0.8</v>
      </c>
      <c r="Q33" s="54">
        <v>0.7</v>
      </c>
      <c r="R33" s="54">
        <v>0.6</v>
      </c>
      <c r="S33" s="54">
        <v>30</v>
      </c>
      <c r="T33" s="54">
        <v>30</v>
      </c>
      <c r="U33" s="54">
        <v>15.3</v>
      </c>
      <c r="V33" s="54">
        <v>0</v>
      </c>
      <c r="W33" s="54">
        <v>28.9</v>
      </c>
      <c r="X33" s="2"/>
      <c r="Y33">
        <f t="shared" si="1"/>
        <v>118.5</v>
      </c>
      <c r="Z33" s="2">
        <v>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2</v>
      </c>
      <c r="AH33" s="2">
        <v>0</v>
      </c>
      <c r="AI33" s="2"/>
      <c r="AJ33" s="2">
        <v>35</v>
      </c>
      <c r="AK33" s="2">
        <v>29</v>
      </c>
      <c r="AL33" s="2">
        <v>0</v>
      </c>
      <c r="AM33" s="2">
        <v>0</v>
      </c>
      <c r="AN33" s="2">
        <v>0</v>
      </c>
      <c r="AO33" s="2">
        <v>0</v>
      </c>
      <c r="AP33" s="2">
        <v>14</v>
      </c>
      <c r="AQ33" s="2">
        <v>27</v>
      </c>
      <c r="AR33" s="2">
        <v>11</v>
      </c>
      <c r="AS33" s="6"/>
      <c r="AU33">
        <f t="shared" si="2"/>
        <v>62.790697674418603</v>
      </c>
      <c r="AV33">
        <f t="shared" si="4"/>
        <v>100</v>
      </c>
      <c r="AW33">
        <v>0</v>
      </c>
      <c r="AX33">
        <v>0</v>
      </c>
      <c r="AY33">
        <v>0</v>
      </c>
      <c r="AZ33">
        <v>0</v>
      </c>
      <c r="BA33">
        <f t="shared" si="6"/>
        <v>100</v>
      </c>
      <c r="BB33">
        <f t="shared" si="3"/>
        <v>86.206896551724128</v>
      </c>
      <c r="BC33">
        <f t="shared" si="7"/>
        <v>100</v>
      </c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</row>
    <row r="34" spans="1:991">
      <c r="A34" s="2">
        <v>10</v>
      </c>
      <c r="B34" s="3" t="s">
        <v>120</v>
      </c>
      <c r="C34" s="2">
        <v>1</v>
      </c>
      <c r="D34" s="3" t="s">
        <v>46</v>
      </c>
      <c r="E34" s="2">
        <v>0.6</v>
      </c>
      <c r="F34" s="2">
        <v>8.1</v>
      </c>
      <c r="G34" s="2">
        <v>10.8</v>
      </c>
      <c r="H34" s="2">
        <v>13</v>
      </c>
      <c r="I34" s="2">
        <v>14.5</v>
      </c>
      <c r="J34" s="2">
        <v>8.9</v>
      </c>
      <c r="K34" s="2">
        <v>21.9</v>
      </c>
      <c r="L34" s="2">
        <v>16.600000000000001</v>
      </c>
      <c r="M34" s="2">
        <v>4.5</v>
      </c>
      <c r="N34" s="2"/>
      <c r="O34" s="54">
        <v>0.3</v>
      </c>
      <c r="P34" s="54">
        <v>20.6</v>
      </c>
      <c r="Q34" s="54">
        <v>30</v>
      </c>
      <c r="R34" s="54">
        <v>30</v>
      </c>
      <c r="S34" s="54">
        <v>21.6</v>
      </c>
      <c r="T34" s="54">
        <v>0.4</v>
      </c>
      <c r="U34" s="54">
        <v>30</v>
      </c>
      <c r="V34" s="54">
        <v>30</v>
      </c>
      <c r="W34" s="54">
        <v>25.6</v>
      </c>
      <c r="X34" s="2"/>
      <c r="Y34">
        <f t="shared" si="1"/>
        <v>188.5</v>
      </c>
      <c r="Z34" s="2">
        <v>20</v>
      </c>
      <c r="AA34" s="2">
        <v>0</v>
      </c>
      <c r="AB34" s="2">
        <v>0</v>
      </c>
      <c r="AC34" s="2">
        <v>0</v>
      </c>
      <c r="AD34" s="2">
        <v>0</v>
      </c>
      <c r="AE34" s="2">
        <v>2</v>
      </c>
      <c r="AF34" s="2">
        <v>0</v>
      </c>
      <c r="AG34" s="2">
        <v>0</v>
      </c>
      <c r="AH34" s="2">
        <v>0</v>
      </c>
      <c r="AI34" s="2"/>
      <c r="AJ34" s="2">
        <v>13</v>
      </c>
      <c r="AK34" s="2">
        <v>0</v>
      </c>
      <c r="AL34" s="2">
        <v>0</v>
      </c>
      <c r="AM34" s="2">
        <v>0</v>
      </c>
      <c r="AN34" s="2">
        <v>1</v>
      </c>
      <c r="AO34" s="2">
        <v>14</v>
      </c>
      <c r="AP34" s="2">
        <v>0</v>
      </c>
      <c r="AQ34" s="2">
        <v>0</v>
      </c>
      <c r="AR34" s="2">
        <v>2</v>
      </c>
      <c r="AS34" s="6"/>
      <c r="AU34">
        <f t="shared" si="2"/>
        <v>-21.212121212121211</v>
      </c>
      <c r="AV34">
        <v>0</v>
      </c>
      <c r="AW34">
        <v>0</v>
      </c>
      <c r="AX34">
        <v>0</v>
      </c>
      <c r="AY34">
        <f t="shared" si="10"/>
        <v>100</v>
      </c>
      <c r="AZ34">
        <f t="shared" si="5"/>
        <v>75</v>
      </c>
      <c r="BA34">
        <v>0</v>
      </c>
      <c r="BB34">
        <v>0</v>
      </c>
      <c r="BC34">
        <f t="shared" si="7"/>
        <v>100</v>
      </c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</row>
    <row r="35" spans="1:991">
      <c r="A35" s="2">
        <v>11</v>
      </c>
      <c r="B35" s="3" t="s">
        <v>121</v>
      </c>
      <c r="C35" s="2">
        <v>1</v>
      </c>
      <c r="D35" s="3" t="s">
        <v>48</v>
      </c>
      <c r="E35" s="2">
        <v>1.3</v>
      </c>
      <c r="F35" s="2">
        <v>3</v>
      </c>
      <c r="G35" s="2">
        <v>6.4</v>
      </c>
      <c r="H35" s="2">
        <v>6.2</v>
      </c>
      <c r="I35" s="2">
        <v>16.8</v>
      </c>
      <c r="J35" s="2">
        <v>17.8</v>
      </c>
      <c r="K35" s="2">
        <v>4.4000000000000004</v>
      </c>
      <c r="L35" s="2">
        <v>5.6</v>
      </c>
      <c r="M35" s="2">
        <v>6.3</v>
      </c>
      <c r="N35" s="2"/>
      <c r="O35" s="54">
        <v>3.3</v>
      </c>
      <c r="P35" s="54">
        <v>6.1</v>
      </c>
      <c r="Q35" s="54">
        <v>9.8000000000000007</v>
      </c>
      <c r="R35" s="54">
        <v>12.3</v>
      </c>
      <c r="S35" s="54">
        <v>1.5</v>
      </c>
      <c r="T35" s="54">
        <v>1.5</v>
      </c>
      <c r="U35" s="54">
        <v>25.7</v>
      </c>
      <c r="V35" s="54">
        <v>24.1</v>
      </c>
      <c r="W35" s="54">
        <v>30</v>
      </c>
      <c r="X35" s="2"/>
      <c r="Y35">
        <f t="shared" si="1"/>
        <v>114.30000000000001</v>
      </c>
      <c r="Z35" s="2">
        <v>10</v>
      </c>
      <c r="AA35" s="2">
        <v>0</v>
      </c>
      <c r="AB35" s="2">
        <v>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/>
      <c r="AJ35" s="2">
        <v>14</v>
      </c>
      <c r="AK35" s="2">
        <v>8</v>
      </c>
      <c r="AL35" s="2">
        <v>1</v>
      </c>
      <c r="AM35" s="2">
        <v>0</v>
      </c>
      <c r="AN35" s="2">
        <v>1</v>
      </c>
      <c r="AO35" s="2">
        <v>6</v>
      </c>
      <c r="AP35" s="2">
        <v>0</v>
      </c>
      <c r="AQ35" s="2">
        <v>7</v>
      </c>
      <c r="AR35" s="2">
        <v>2</v>
      </c>
      <c r="AS35" s="6"/>
      <c r="AU35">
        <f>(AJ35-Z35)/(AJ35+Z35)*100</f>
        <v>16.666666666666664</v>
      </c>
      <c r="AV35">
        <f t="shared" si="4"/>
        <v>100</v>
      </c>
      <c r="AW35">
        <f t="shared" si="8"/>
        <v>-33.333333333333329</v>
      </c>
      <c r="AX35">
        <v>0</v>
      </c>
      <c r="AY35">
        <f t="shared" si="10"/>
        <v>100</v>
      </c>
      <c r="AZ35">
        <f t="shared" si="5"/>
        <v>100</v>
      </c>
      <c r="BA35">
        <v>0</v>
      </c>
      <c r="BB35">
        <f>(AQ35-AG35)/(AQ35+AG35)*100</f>
        <v>100</v>
      </c>
      <c r="BC35">
        <f>(AR35-AH35)/(AR35+AH35)*100</f>
        <v>100</v>
      </c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</row>
    <row r="36" spans="1:991">
      <c r="A36">
        <v>2</v>
      </c>
      <c r="B36" t="s">
        <v>263</v>
      </c>
      <c r="C36">
        <v>1</v>
      </c>
      <c r="D36" t="s">
        <v>42</v>
      </c>
      <c r="E36">
        <v>0.3</v>
      </c>
      <c r="F36">
        <v>9.9</v>
      </c>
      <c r="G36">
        <v>19</v>
      </c>
      <c r="H36">
        <v>14.7</v>
      </c>
      <c r="I36">
        <v>17.899999999999999</v>
      </c>
      <c r="J36">
        <v>7.8</v>
      </c>
      <c r="K36">
        <v>14.2</v>
      </c>
      <c r="L36">
        <v>12.9</v>
      </c>
      <c r="M36">
        <v>15.9</v>
      </c>
      <c r="O36" s="23">
        <v>13.5</v>
      </c>
      <c r="P36" s="23">
        <v>30</v>
      </c>
      <c r="Q36" s="23">
        <v>30</v>
      </c>
      <c r="R36" s="23">
        <v>30</v>
      </c>
      <c r="S36" s="23">
        <v>30</v>
      </c>
      <c r="T36" s="23">
        <v>0.7</v>
      </c>
      <c r="U36" s="23">
        <v>30</v>
      </c>
      <c r="V36" s="23">
        <v>30</v>
      </c>
      <c r="W36" s="23">
        <v>30</v>
      </c>
      <c r="Y36">
        <f t="shared" si="1"/>
        <v>224.2</v>
      </c>
      <c r="Z36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J36">
        <v>47</v>
      </c>
      <c r="AK36">
        <v>6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U36">
        <f t="shared" ref="AU36:AU41" si="11">(AJ36-Z36)/(AJ36+Z36)*100</f>
        <v>84.313725490196077</v>
      </c>
      <c r="AV36">
        <f t="shared" si="4"/>
        <v>100</v>
      </c>
      <c r="AW36">
        <v>0</v>
      </c>
      <c r="AX36">
        <v>0</v>
      </c>
      <c r="AY36">
        <v>0</v>
      </c>
      <c r="AZ36">
        <f t="shared" si="5"/>
        <v>100</v>
      </c>
      <c r="BA36">
        <v>0</v>
      </c>
      <c r="BB36">
        <v>0</v>
      </c>
      <c r="BC36">
        <v>0</v>
      </c>
    </row>
    <row r="37" spans="1:991">
      <c r="A37">
        <v>4</v>
      </c>
      <c r="B37" t="s">
        <v>264</v>
      </c>
      <c r="C37">
        <v>1</v>
      </c>
      <c r="D37" t="s">
        <v>44</v>
      </c>
      <c r="E37">
        <v>6.6</v>
      </c>
      <c r="F37">
        <v>7</v>
      </c>
      <c r="G37">
        <v>18.899999999999999</v>
      </c>
      <c r="H37">
        <v>23.1</v>
      </c>
      <c r="I37">
        <v>21</v>
      </c>
      <c r="J37">
        <v>15.5</v>
      </c>
      <c r="K37">
        <v>21.1</v>
      </c>
      <c r="L37">
        <v>18.399999999999999</v>
      </c>
      <c r="M37">
        <v>26.1</v>
      </c>
      <c r="O37" s="23">
        <v>21.7</v>
      </c>
      <c r="P37" s="23">
        <v>1.3</v>
      </c>
      <c r="Q37" s="23">
        <v>0.7</v>
      </c>
      <c r="R37" s="23">
        <v>1</v>
      </c>
      <c r="S37" s="23">
        <v>0.9</v>
      </c>
      <c r="T37" s="23">
        <v>0</v>
      </c>
      <c r="U37" s="23">
        <v>0.7</v>
      </c>
      <c r="V37" s="23">
        <v>28.6</v>
      </c>
      <c r="W37" s="23">
        <v>30</v>
      </c>
      <c r="Y37">
        <f t="shared" si="1"/>
        <v>84.9</v>
      </c>
      <c r="Z37">
        <v>0</v>
      </c>
      <c r="AA37">
        <v>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J37">
        <v>7</v>
      </c>
      <c r="AK37">
        <v>35</v>
      </c>
      <c r="AL37">
        <v>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U37">
        <f>(AJ37-Z37)/(AJ37+Z37)*100</f>
        <v>100</v>
      </c>
      <c r="AV37">
        <f t="shared" si="4"/>
        <v>42.857142857142854</v>
      </c>
      <c r="AW37">
        <f t="shared" si="8"/>
        <v>100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991">
      <c r="A38">
        <v>1</v>
      </c>
      <c r="B38" t="s">
        <v>265</v>
      </c>
      <c r="C38">
        <v>1</v>
      </c>
      <c r="D38" t="s">
        <v>46</v>
      </c>
      <c r="E38">
        <v>0.3</v>
      </c>
      <c r="F38">
        <v>2.9</v>
      </c>
      <c r="G38">
        <v>13.6</v>
      </c>
      <c r="H38">
        <v>6.5</v>
      </c>
      <c r="I38">
        <v>2.2999999999999998</v>
      </c>
      <c r="J38">
        <v>2.9</v>
      </c>
      <c r="K38">
        <v>7.6</v>
      </c>
      <c r="L38">
        <v>6.3</v>
      </c>
      <c r="M38">
        <v>9.3000000000000007</v>
      </c>
      <c r="O38" s="23">
        <v>4.8</v>
      </c>
      <c r="P38" s="23">
        <v>0.9</v>
      </c>
      <c r="Q38" s="23">
        <v>30</v>
      </c>
      <c r="R38" s="23">
        <v>30</v>
      </c>
      <c r="S38" s="23">
        <v>30</v>
      </c>
      <c r="T38" s="23">
        <v>30</v>
      </c>
      <c r="U38" s="23">
        <v>30</v>
      </c>
      <c r="V38" s="23">
        <v>30</v>
      </c>
      <c r="W38" s="23">
        <v>30</v>
      </c>
      <c r="Y38">
        <f t="shared" si="1"/>
        <v>215.7</v>
      </c>
      <c r="Z38">
        <v>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J38">
        <v>41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U38">
        <f t="shared" si="11"/>
        <v>67.346938775510196</v>
      </c>
      <c r="AV38">
        <f t="shared" si="4"/>
        <v>100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991">
      <c r="A39">
        <v>3</v>
      </c>
      <c r="B39" t="s">
        <v>266</v>
      </c>
      <c r="C39">
        <v>1</v>
      </c>
      <c r="D39" t="s">
        <v>48</v>
      </c>
      <c r="E39">
        <v>0</v>
      </c>
      <c r="F39">
        <v>11.2</v>
      </c>
      <c r="G39">
        <v>27.4</v>
      </c>
      <c r="H39">
        <v>27.9</v>
      </c>
      <c r="I39">
        <v>25.1</v>
      </c>
      <c r="J39">
        <v>16.600000000000001</v>
      </c>
      <c r="K39">
        <v>23.6</v>
      </c>
      <c r="L39">
        <v>21</v>
      </c>
      <c r="M39">
        <v>23.7</v>
      </c>
      <c r="O39" s="23">
        <v>12.3</v>
      </c>
      <c r="P39" s="23">
        <v>30</v>
      </c>
      <c r="Q39" s="23">
        <v>30</v>
      </c>
      <c r="R39" s="23">
        <v>30</v>
      </c>
      <c r="S39" s="23">
        <v>30</v>
      </c>
      <c r="T39" s="23">
        <v>8.1</v>
      </c>
      <c r="U39" s="23">
        <v>30</v>
      </c>
      <c r="V39" s="23">
        <v>30</v>
      </c>
      <c r="W39" s="23">
        <v>30</v>
      </c>
      <c r="Y39">
        <f t="shared" si="1"/>
        <v>230.4</v>
      </c>
      <c r="Z39">
        <v>22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J39">
        <v>20</v>
      </c>
      <c r="AK39">
        <v>3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U39">
        <f t="shared" si="11"/>
        <v>-4.7619047619047619</v>
      </c>
      <c r="AV39">
        <f t="shared" si="4"/>
        <v>100</v>
      </c>
      <c r="AW39">
        <v>0</v>
      </c>
      <c r="AX39">
        <v>0</v>
      </c>
      <c r="AY39">
        <v>0</v>
      </c>
      <c r="AZ39">
        <f t="shared" si="5"/>
        <v>100</v>
      </c>
      <c r="BA39">
        <v>0</v>
      </c>
      <c r="BB39">
        <v>0</v>
      </c>
      <c r="BC39">
        <v>0</v>
      </c>
    </row>
    <row r="40" spans="1:991">
      <c r="A40">
        <v>6</v>
      </c>
      <c r="B40" t="s">
        <v>267</v>
      </c>
      <c r="C40">
        <v>1</v>
      </c>
      <c r="D40" t="s">
        <v>42</v>
      </c>
      <c r="E40">
        <v>1.3</v>
      </c>
      <c r="F40">
        <v>8.6999999999999993</v>
      </c>
      <c r="G40">
        <v>7.1</v>
      </c>
      <c r="H40">
        <v>6.8</v>
      </c>
      <c r="I40">
        <v>5</v>
      </c>
      <c r="J40">
        <v>8.4</v>
      </c>
      <c r="K40">
        <v>9.4</v>
      </c>
      <c r="L40">
        <v>3.4</v>
      </c>
      <c r="M40">
        <v>9.8000000000000007</v>
      </c>
      <c r="O40" s="23">
        <v>18.600000000000001</v>
      </c>
      <c r="P40" s="23">
        <v>26.5</v>
      </c>
      <c r="Q40" s="23">
        <v>0.9</v>
      </c>
      <c r="R40" s="23">
        <v>0.5</v>
      </c>
      <c r="S40" s="23">
        <v>1</v>
      </c>
      <c r="T40" s="23">
        <v>30</v>
      </c>
      <c r="U40" s="23">
        <v>30</v>
      </c>
      <c r="V40" s="23">
        <v>27.1</v>
      </c>
      <c r="W40" s="23">
        <v>30</v>
      </c>
      <c r="Y40">
        <f t="shared" si="1"/>
        <v>164.6</v>
      </c>
      <c r="Z40">
        <v>8</v>
      </c>
      <c r="AA40">
        <v>2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</v>
      </c>
      <c r="AJ40">
        <v>28</v>
      </c>
      <c r="AK40">
        <v>12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U40">
        <f t="shared" si="11"/>
        <v>55.555555555555557</v>
      </c>
      <c r="AV40">
        <f t="shared" si="4"/>
        <v>71.428571428571431</v>
      </c>
      <c r="AW40">
        <v>0</v>
      </c>
      <c r="AX40">
        <f t="shared" ref="AX40:AX41" si="12">(AM40-AC40)/(AM40+AC40)*100</f>
        <v>-100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991">
      <c r="A41">
        <v>5</v>
      </c>
      <c r="B41" t="s">
        <v>268</v>
      </c>
      <c r="C41">
        <v>1</v>
      </c>
      <c r="D41" t="s">
        <v>44</v>
      </c>
      <c r="E41">
        <v>0.8</v>
      </c>
      <c r="F41">
        <v>3.7</v>
      </c>
      <c r="G41">
        <v>11.1</v>
      </c>
      <c r="H41">
        <v>13.8</v>
      </c>
      <c r="I41">
        <v>15.4</v>
      </c>
      <c r="J41">
        <v>13.6</v>
      </c>
      <c r="K41">
        <v>17</v>
      </c>
      <c r="L41">
        <v>14.6</v>
      </c>
      <c r="M41">
        <v>7.9</v>
      </c>
      <c r="O41" s="23">
        <v>10.199999999999999</v>
      </c>
      <c r="P41" s="23">
        <v>0.3</v>
      </c>
      <c r="Q41" s="23">
        <v>28.1</v>
      </c>
      <c r="R41" s="23">
        <v>1.2</v>
      </c>
      <c r="S41" s="23">
        <v>30</v>
      </c>
      <c r="T41" s="23">
        <v>25.3</v>
      </c>
      <c r="U41" s="23">
        <v>25.5</v>
      </c>
      <c r="V41" s="23">
        <v>28.6</v>
      </c>
      <c r="W41" s="23">
        <v>28.2</v>
      </c>
      <c r="Y41">
        <f t="shared" si="1"/>
        <v>177.4</v>
      </c>
      <c r="Z41">
        <v>2</v>
      </c>
      <c r="AA41">
        <v>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J41">
        <v>12</v>
      </c>
      <c r="AK41">
        <v>10</v>
      </c>
      <c r="AL41">
        <v>5</v>
      </c>
      <c r="AM41">
        <v>9</v>
      </c>
      <c r="AN41">
        <v>0</v>
      </c>
      <c r="AO41">
        <v>2</v>
      </c>
      <c r="AP41">
        <v>9</v>
      </c>
      <c r="AQ41">
        <v>3</v>
      </c>
      <c r="AR41">
        <v>4</v>
      </c>
      <c r="AU41">
        <f t="shared" si="11"/>
        <v>71.428571428571431</v>
      </c>
      <c r="AV41">
        <f t="shared" si="4"/>
        <v>-9.0909090909090917</v>
      </c>
      <c r="AW41">
        <f t="shared" si="8"/>
        <v>100</v>
      </c>
      <c r="AX41">
        <f t="shared" si="12"/>
        <v>100</v>
      </c>
      <c r="AY41">
        <v>0</v>
      </c>
      <c r="AZ41">
        <f t="shared" si="5"/>
        <v>100</v>
      </c>
      <c r="BA41">
        <f t="shared" ref="BA41" si="13">(AP41-AF41)/(AP41+AF41)*100</f>
        <v>100</v>
      </c>
      <c r="BB41">
        <f t="shared" ref="BB41" si="14">(AQ41-AG41)/(AQ41+AG41)*100</f>
        <v>100</v>
      </c>
      <c r="BC41">
        <f>(AR41-AH41)/(AR41+AH41)*100</f>
        <v>100</v>
      </c>
    </row>
    <row r="42" spans="1:991">
      <c r="E42" s="8">
        <f>AVERAGE(E2:E41)/30*100</f>
        <v>1.541666666666667</v>
      </c>
      <c r="F42" s="8">
        <f t="shared" ref="F42:M42" si="15">AVERAGE(F2:F41)/30*100</f>
        <v>15.208333333333329</v>
      </c>
      <c r="G42" s="8">
        <f t="shared" si="15"/>
        <v>33.5</v>
      </c>
      <c r="H42" s="8">
        <f t="shared" si="15"/>
        <v>44.849999999999994</v>
      </c>
      <c r="I42" s="8">
        <f t="shared" si="15"/>
        <v>42.75833333333334</v>
      </c>
      <c r="J42" s="8">
        <f t="shared" si="15"/>
        <v>33.066666666666663</v>
      </c>
      <c r="K42" s="8">
        <f t="shared" si="15"/>
        <v>35.541666666666671</v>
      </c>
      <c r="L42" s="8">
        <f t="shared" si="15"/>
        <v>31.608333333333334</v>
      </c>
      <c r="M42" s="8">
        <f t="shared" si="15"/>
        <v>35.116666666666667</v>
      </c>
      <c r="N42" s="8"/>
      <c r="O42" s="27">
        <f>AVERAGE(O2:O41)/30*100</f>
        <v>27.275000000000006</v>
      </c>
      <c r="P42" s="27">
        <f t="shared" ref="P42:W42" si="16">AVERAGE(P2:P41)/30*100</f>
        <v>21.291666666666671</v>
      </c>
      <c r="Q42" s="27">
        <f t="shared" si="16"/>
        <v>48.150000000000013</v>
      </c>
      <c r="R42" s="27">
        <f t="shared" si="16"/>
        <v>58.616666666666674</v>
      </c>
      <c r="S42" s="27">
        <f t="shared" si="16"/>
        <v>65.008333333333326</v>
      </c>
      <c r="T42" s="27">
        <f t="shared" si="16"/>
        <v>58.425000000000004</v>
      </c>
      <c r="U42" s="27">
        <f t="shared" si="16"/>
        <v>61.733333333333327</v>
      </c>
      <c r="V42" s="27">
        <f t="shared" si="16"/>
        <v>68.241666666666674</v>
      </c>
      <c r="W42" s="27">
        <f t="shared" si="16"/>
        <v>83</v>
      </c>
      <c r="X42" s="8"/>
      <c r="Y42" s="8"/>
      <c r="Z42" s="8">
        <f>AVERAGE(Z2:Z41)</f>
        <v>10.6</v>
      </c>
      <c r="AA42" s="8">
        <f t="shared" ref="AA42:AH42" si="17">AVERAGE(AA2:AA41)</f>
        <v>3.1</v>
      </c>
      <c r="AB42" s="8">
        <f t="shared" si="17"/>
        <v>0.4</v>
      </c>
      <c r="AC42" s="8">
        <f t="shared" si="17"/>
        <v>0.1</v>
      </c>
      <c r="AD42" s="8">
        <f t="shared" si="17"/>
        <v>0.8</v>
      </c>
      <c r="AE42" s="8">
        <f t="shared" si="17"/>
        <v>0.25</v>
      </c>
      <c r="AF42" s="8">
        <f t="shared" si="17"/>
        <v>0.4</v>
      </c>
      <c r="AG42" s="8">
        <f t="shared" si="17"/>
        <v>0.65</v>
      </c>
      <c r="AH42" s="8">
        <f t="shared" si="17"/>
        <v>0.15</v>
      </c>
      <c r="AI42" s="8"/>
      <c r="AJ42" s="8">
        <f>AVERAGE(AJ2:AJ41)</f>
        <v>23.175000000000001</v>
      </c>
      <c r="AK42" s="8">
        <f t="shared" ref="AK42" si="18">AVERAGE(AK2:AK41)</f>
        <v>13.25</v>
      </c>
      <c r="AL42" s="8">
        <f t="shared" ref="AL42" si="19">AVERAGE(AL2:AL41)</f>
        <v>2.2250000000000001</v>
      </c>
      <c r="AM42" s="8">
        <f t="shared" ref="AM42" si="20">AVERAGE(AM2:AM41)</f>
        <v>1.25</v>
      </c>
      <c r="AN42" s="8">
        <f t="shared" ref="AN42" si="21">AVERAGE(AN2:AN41)</f>
        <v>2</v>
      </c>
      <c r="AO42" s="8">
        <f t="shared" ref="AO42" si="22">AVERAGE(AO2:AO41)</f>
        <v>3.0249999999999999</v>
      </c>
      <c r="AP42" s="8">
        <f t="shared" ref="AP42" si="23">AVERAGE(AP2:AP41)</f>
        <v>4.6500000000000004</v>
      </c>
      <c r="AQ42" s="8">
        <f t="shared" ref="AQ42" si="24">AVERAGE(AQ2:AQ41)</f>
        <v>3.35</v>
      </c>
      <c r="AR42" s="8">
        <f t="shared" ref="AR42" si="25">AVERAGE(AR2:AR41)</f>
        <v>2.1</v>
      </c>
      <c r="AU42" s="8">
        <f>AVERAGE(AU2:AU41)</f>
        <v>38.166131902676369</v>
      </c>
      <c r="AV42" s="8">
        <f t="shared" ref="AV42:BC42" si="26">AVERAGE(AV2:AV41)</f>
        <v>72.738171789895929</v>
      </c>
      <c r="AW42" s="8">
        <f t="shared" si="26"/>
        <v>20.476190476190474</v>
      </c>
      <c r="AX42" s="8">
        <f t="shared" si="26"/>
        <v>16.25</v>
      </c>
      <c r="AY42" s="8">
        <f t="shared" si="26"/>
        <v>21.05654761904762</v>
      </c>
      <c r="AZ42" s="8">
        <f t="shared" si="26"/>
        <v>33.945707070707073</v>
      </c>
      <c r="BA42" s="8">
        <f t="shared" si="26"/>
        <v>36.289682539682545</v>
      </c>
      <c r="BB42" s="8">
        <f t="shared" si="26"/>
        <v>36.711990595611283</v>
      </c>
      <c r="BC42" s="8">
        <f t="shared" si="26"/>
        <v>37.5</v>
      </c>
    </row>
    <row r="43" spans="1:991">
      <c r="E43" s="8">
        <f>(STDEV(E2:E41)/SQRT(40))/30*100</f>
        <v>0.56584750998692623</v>
      </c>
      <c r="F43" s="8">
        <f t="shared" ref="F43:L43" si="27">(STDEV(F2:F41)/SQRT(40))/30*100</f>
        <v>2.5396201653092905</v>
      </c>
      <c r="G43" s="8">
        <f t="shared" si="27"/>
        <v>4.471737777021227</v>
      </c>
      <c r="H43" s="8">
        <f t="shared" si="27"/>
        <v>4.8604595411922711</v>
      </c>
      <c r="I43" s="8">
        <f>(STDEV(I2:I41)/SQRT(40))/30*100</f>
        <v>4.7263579802882845</v>
      </c>
      <c r="J43" s="8">
        <f t="shared" si="27"/>
        <v>4.135734758697903</v>
      </c>
      <c r="K43" s="8">
        <f t="shared" si="27"/>
        <v>3.825404052919267</v>
      </c>
      <c r="L43" s="8">
        <f t="shared" si="27"/>
        <v>3.7632555369609482</v>
      </c>
      <c r="M43" s="8">
        <f>(STDEV(M2:M41)/SQRT(40))/30*100</f>
        <v>3.994878309354704</v>
      </c>
      <c r="N43" s="8"/>
      <c r="O43" s="27">
        <f>(STDEV(O2:O41)/SQRT(40))/30*100</f>
        <v>2.5541120272735194</v>
      </c>
      <c r="P43" s="27">
        <f t="shared" ref="P43:W43" si="28">(STDEV(P2:P41)/SQRT(40))/30*100</f>
        <v>5.1532937977386801</v>
      </c>
      <c r="Q43" s="27">
        <f t="shared" si="28"/>
        <v>7.1562929293055397</v>
      </c>
      <c r="R43" s="27">
        <f t="shared" si="28"/>
        <v>7.0713956721524722</v>
      </c>
      <c r="S43" s="27">
        <f t="shared" si="28"/>
        <v>6.8518769393935131</v>
      </c>
      <c r="T43" s="27">
        <f t="shared" si="28"/>
        <v>7.1118354415423859</v>
      </c>
      <c r="U43" s="27">
        <f t="shared" si="28"/>
        <v>6.5276226568221229</v>
      </c>
      <c r="V43" s="27">
        <f t="shared" si="28"/>
        <v>6.3933947785876422</v>
      </c>
      <c r="W43" s="27">
        <f t="shared" si="28"/>
        <v>4.6690927759498786</v>
      </c>
      <c r="Y43" s="8"/>
      <c r="Z43" s="8">
        <f>STDEV(Z2:Z41)/SQRT(40)</f>
        <v>1.2933756271170851</v>
      </c>
      <c r="AA43" s="8">
        <f t="shared" ref="AA43:AH43" si="29">STDEV(AA2:AA41)/SQRT(40)</f>
        <v>0.9</v>
      </c>
      <c r="AB43" s="8">
        <f t="shared" si="29"/>
        <v>0.26985276137277681</v>
      </c>
      <c r="AC43" s="8">
        <f t="shared" si="29"/>
        <v>6.9798244045211275E-2</v>
      </c>
      <c r="AD43" s="8">
        <f t="shared" si="29"/>
        <v>0.4793157516122224</v>
      </c>
      <c r="AE43" s="8">
        <f t="shared" si="29"/>
        <v>0.10591481821704042</v>
      </c>
      <c r="AF43" s="8">
        <f t="shared" si="29"/>
        <v>0.17831116564834576</v>
      </c>
      <c r="AG43" s="8">
        <f t="shared" si="29"/>
        <v>0.28090969440419172</v>
      </c>
      <c r="AH43" s="8">
        <f t="shared" si="29"/>
        <v>0.15</v>
      </c>
      <c r="AI43" s="8"/>
      <c r="AJ43" s="8">
        <f>STDEV(AJ2:AJ41)/SQRT(40)</f>
        <v>2.2207897359457629</v>
      </c>
      <c r="AK43" s="8">
        <f t="shared" ref="AK43:AR43" si="30">STDEV(AK2:AK41)/SQRT(40)</f>
        <v>1.6047805185820623</v>
      </c>
      <c r="AL43" s="8">
        <f t="shared" si="30"/>
        <v>0.91811365979800796</v>
      </c>
      <c r="AM43" s="8">
        <f t="shared" si="30"/>
        <v>0.51109485295583701</v>
      </c>
      <c r="AN43" s="8">
        <f t="shared" si="30"/>
        <v>0.77707538491844774</v>
      </c>
      <c r="AO43" s="8">
        <f t="shared" si="30"/>
        <v>0.90262260336342348</v>
      </c>
      <c r="AP43" s="8">
        <f t="shared" si="30"/>
        <v>1.0430170733907549</v>
      </c>
      <c r="AQ43" s="8">
        <f t="shared" si="30"/>
        <v>0.87964882270258915</v>
      </c>
      <c r="AR43" s="8">
        <f t="shared" si="30"/>
        <v>0.56021973710871154</v>
      </c>
      <c r="AU43" s="8">
        <f>STDEV(AU2:AU41)/SQRT(40)</f>
        <v>4.9492245728179611</v>
      </c>
      <c r="AV43" s="8">
        <f t="shared" ref="AV43:BC43" si="31">STDEV(AV2:AV41)/SQRT(40)</f>
        <v>6.0476237564614328</v>
      </c>
      <c r="AW43" s="8">
        <f t="shared" si="31"/>
        <v>6.5576291558273772</v>
      </c>
      <c r="AX43" s="8">
        <f t="shared" si="31"/>
        <v>6.7907129265845159</v>
      </c>
      <c r="AY43" s="8">
        <f t="shared" si="31"/>
        <v>6.2600828423958976</v>
      </c>
      <c r="AZ43" s="8">
        <f t="shared" si="31"/>
        <v>7.1932193928974515</v>
      </c>
      <c r="BA43" s="8">
        <f t="shared" si="31"/>
        <v>8.1752347664302096</v>
      </c>
      <c r="BB43" s="8">
        <f t="shared" si="31"/>
        <v>8.2853601397315657</v>
      </c>
      <c r="BC43" s="8">
        <f t="shared" si="31"/>
        <v>7.7521709118255284</v>
      </c>
    </row>
    <row r="44" spans="1:991">
      <c r="O44" s="27">
        <f>AVERAGE(O2:O41)</f>
        <v>8.182500000000001</v>
      </c>
      <c r="P44" s="27">
        <f t="shared" ref="P44:W44" si="32">AVERAGE(P2:P41)</f>
        <v>6.3875000000000011</v>
      </c>
      <c r="Q44" s="27">
        <f t="shared" si="32"/>
        <v>14.445000000000002</v>
      </c>
      <c r="R44" s="27">
        <f t="shared" si="32"/>
        <v>17.585000000000001</v>
      </c>
      <c r="S44" s="27">
        <f t="shared" si="32"/>
        <v>19.502499999999998</v>
      </c>
      <c r="T44" s="27">
        <f t="shared" si="32"/>
        <v>17.5275</v>
      </c>
      <c r="U44" s="27">
        <f t="shared" si="32"/>
        <v>18.52</v>
      </c>
      <c r="V44" s="27">
        <f t="shared" si="32"/>
        <v>20.472500000000004</v>
      </c>
      <c r="W44" s="27">
        <f t="shared" si="32"/>
        <v>24.900000000000002</v>
      </c>
      <c r="Y44" s="10">
        <f>SUM(O44:W44)</f>
        <v>147.52250000000001</v>
      </c>
    </row>
    <row r="48" spans="1:991">
      <c r="A48">
        <v>16</v>
      </c>
      <c r="B48" t="s">
        <v>41</v>
      </c>
      <c r="C48">
        <v>2</v>
      </c>
      <c r="D48" t="s">
        <v>42</v>
      </c>
      <c r="E48">
        <v>7.5</v>
      </c>
      <c r="F48">
        <v>19.2</v>
      </c>
      <c r="G48">
        <v>12.5</v>
      </c>
      <c r="H48">
        <v>17.7</v>
      </c>
      <c r="I48">
        <v>11.1</v>
      </c>
      <c r="J48">
        <v>13.4</v>
      </c>
      <c r="K48">
        <v>14.5</v>
      </c>
      <c r="L48">
        <v>4.7</v>
      </c>
      <c r="M48">
        <v>8.1999999999999993</v>
      </c>
      <c r="O48" s="23">
        <v>7.6</v>
      </c>
      <c r="P48" s="23">
        <v>30</v>
      </c>
      <c r="Q48" s="23">
        <v>30</v>
      </c>
      <c r="R48" s="23">
        <v>30</v>
      </c>
      <c r="S48" s="23">
        <v>30</v>
      </c>
      <c r="T48" s="23">
        <v>30</v>
      </c>
      <c r="U48" s="23">
        <v>26.9</v>
      </c>
      <c r="V48" s="23">
        <v>22</v>
      </c>
      <c r="W48" s="23">
        <v>27.1</v>
      </c>
      <c r="Y48">
        <f>SUM(O48:W48)</f>
        <v>233.6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J48">
        <v>19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3</v>
      </c>
      <c r="AR48">
        <v>3</v>
      </c>
      <c r="AU48">
        <f>(AJ48-Z48)/(AJ48+Z48)*100</f>
        <v>80.952380952380949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f t="shared" ref="AV48:BC63" si="33">(AP48-AF48)/(AP48+AF48)*100</f>
        <v>100</v>
      </c>
      <c r="BB48">
        <f t="shared" si="33"/>
        <v>100</v>
      </c>
      <c r="BC48">
        <f t="shared" si="33"/>
        <v>100</v>
      </c>
    </row>
    <row r="49" spans="1:55">
      <c r="A49">
        <v>18</v>
      </c>
      <c r="B49" t="s">
        <v>43</v>
      </c>
      <c r="C49">
        <v>2</v>
      </c>
      <c r="D49" t="s">
        <v>44</v>
      </c>
      <c r="E49">
        <v>10</v>
      </c>
      <c r="F49">
        <v>26</v>
      </c>
      <c r="G49">
        <v>28.5</v>
      </c>
      <c r="H49">
        <v>27.3</v>
      </c>
      <c r="I49">
        <v>24.6</v>
      </c>
      <c r="J49">
        <v>21.8</v>
      </c>
      <c r="K49">
        <v>23.6</v>
      </c>
      <c r="L49">
        <v>12.1</v>
      </c>
      <c r="M49">
        <v>14.6</v>
      </c>
      <c r="O49" s="23">
        <v>21.4</v>
      </c>
      <c r="P49" s="23">
        <v>30</v>
      </c>
      <c r="Q49" s="23">
        <v>30</v>
      </c>
      <c r="R49" s="23">
        <v>30</v>
      </c>
      <c r="S49" s="23">
        <v>30</v>
      </c>
      <c r="T49" s="23">
        <v>30</v>
      </c>
      <c r="U49" s="23">
        <v>30</v>
      </c>
      <c r="V49" s="23">
        <v>30</v>
      </c>
      <c r="W49" s="23">
        <v>21.1</v>
      </c>
      <c r="Y49">
        <f t="shared" ref="Y49:Y87" si="34">SUM(O49:W49)</f>
        <v>252.5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J49">
        <v>18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U49">
        <f t="shared" ref="AU49:AU81" si="35">(AJ49-Z49)/(AJ49+Z49)*100</f>
        <v>100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>
        <v>17</v>
      </c>
      <c r="B50" t="s">
        <v>45</v>
      </c>
      <c r="C50">
        <v>2</v>
      </c>
      <c r="D50" t="s">
        <v>46</v>
      </c>
      <c r="E50">
        <v>1.3</v>
      </c>
      <c r="F50">
        <v>7.5</v>
      </c>
      <c r="G50">
        <v>4.4000000000000004</v>
      </c>
      <c r="H50">
        <v>0.4</v>
      </c>
      <c r="I50">
        <v>2.1</v>
      </c>
      <c r="J50">
        <v>1.9</v>
      </c>
      <c r="K50">
        <v>3.2</v>
      </c>
      <c r="L50">
        <v>7.2</v>
      </c>
      <c r="M50">
        <v>0</v>
      </c>
      <c r="O50" s="23">
        <v>8.4</v>
      </c>
      <c r="P50" s="23">
        <v>27.6</v>
      </c>
      <c r="Q50" s="23">
        <v>17.5</v>
      </c>
      <c r="R50" s="23">
        <v>15.2</v>
      </c>
      <c r="S50" s="23">
        <v>26</v>
      </c>
      <c r="T50" s="23">
        <v>23.8</v>
      </c>
      <c r="U50" s="23">
        <v>28.9</v>
      </c>
      <c r="V50" s="23">
        <v>27.1</v>
      </c>
      <c r="W50" s="23">
        <v>19</v>
      </c>
      <c r="Y50">
        <f t="shared" si="34"/>
        <v>193.5</v>
      </c>
      <c r="Z50">
        <v>6</v>
      </c>
      <c r="AA50">
        <v>0</v>
      </c>
      <c r="AB50">
        <v>6</v>
      </c>
      <c r="AC50">
        <v>2</v>
      </c>
      <c r="AD50">
        <v>0</v>
      </c>
      <c r="AE50">
        <v>6</v>
      </c>
      <c r="AF50">
        <v>0</v>
      </c>
      <c r="AG50">
        <v>0</v>
      </c>
      <c r="AH50">
        <v>2</v>
      </c>
      <c r="AJ50">
        <v>20</v>
      </c>
      <c r="AK50">
        <v>3</v>
      </c>
      <c r="AL50">
        <v>10</v>
      </c>
      <c r="AM50">
        <v>10</v>
      </c>
      <c r="AN50">
        <v>7</v>
      </c>
      <c r="AO50">
        <v>15</v>
      </c>
      <c r="AP50">
        <v>2</v>
      </c>
      <c r="AQ50">
        <v>11</v>
      </c>
      <c r="AR50">
        <v>13</v>
      </c>
      <c r="AU50">
        <f t="shared" si="35"/>
        <v>53.846153846153847</v>
      </c>
      <c r="AV50">
        <f t="shared" si="33"/>
        <v>100</v>
      </c>
      <c r="AW50">
        <f t="shared" si="33"/>
        <v>25</v>
      </c>
      <c r="AX50">
        <f t="shared" si="33"/>
        <v>66.666666666666657</v>
      </c>
      <c r="AY50">
        <f t="shared" si="33"/>
        <v>100</v>
      </c>
      <c r="AZ50">
        <f t="shared" si="33"/>
        <v>42.857142857142854</v>
      </c>
      <c r="BA50">
        <f t="shared" si="33"/>
        <v>100</v>
      </c>
      <c r="BB50">
        <f t="shared" si="33"/>
        <v>100</v>
      </c>
      <c r="BC50">
        <f t="shared" si="33"/>
        <v>73.333333333333329</v>
      </c>
    </row>
    <row r="51" spans="1:55">
      <c r="A51">
        <v>15</v>
      </c>
      <c r="B51" t="s">
        <v>47</v>
      </c>
      <c r="C51">
        <v>2</v>
      </c>
      <c r="D51" t="s">
        <v>48</v>
      </c>
      <c r="E51">
        <v>0</v>
      </c>
      <c r="F51">
        <v>0</v>
      </c>
      <c r="G51">
        <v>0</v>
      </c>
      <c r="H51">
        <v>0</v>
      </c>
      <c r="I51">
        <v>0</v>
      </c>
      <c r="J51">
        <v>0.7</v>
      </c>
      <c r="K51">
        <v>0.7</v>
      </c>
      <c r="L51">
        <v>3.2</v>
      </c>
      <c r="M51">
        <v>0</v>
      </c>
      <c r="O51" s="23">
        <v>12.8</v>
      </c>
      <c r="P51" s="23">
        <v>30</v>
      </c>
      <c r="Q51" s="23">
        <v>19.600000000000001</v>
      </c>
      <c r="R51" s="23">
        <v>28.7</v>
      </c>
      <c r="S51" s="23">
        <v>30</v>
      </c>
      <c r="T51" s="23">
        <v>28.5</v>
      </c>
      <c r="U51" s="23">
        <v>28.7</v>
      </c>
      <c r="V51" s="23">
        <v>29</v>
      </c>
      <c r="W51" s="23">
        <v>1.6</v>
      </c>
      <c r="Y51">
        <f t="shared" si="34"/>
        <v>208.89999999999998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</v>
      </c>
      <c r="AJ51">
        <v>36</v>
      </c>
      <c r="AK51">
        <v>2</v>
      </c>
      <c r="AL51">
        <v>0</v>
      </c>
      <c r="AM51">
        <v>0</v>
      </c>
      <c r="AN51">
        <v>0</v>
      </c>
      <c r="AO51">
        <v>1</v>
      </c>
      <c r="AP51">
        <v>20</v>
      </c>
      <c r="AQ51">
        <v>5</v>
      </c>
      <c r="AR51">
        <v>27</v>
      </c>
      <c r="AU51">
        <f t="shared" si="35"/>
        <v>100</v>
      </c>
      <c r="AV51">
        <f t="shared" si="33"/>
        <v>100</v>
      </c>
      <c r="AW51">
        <v>0</v>
      </c>
      <c r="AX51">
        <v>0</v>
      </c>
      <c r="AY51">
        <v>0</v>
      </c>
      <c r="AZ51">
        <f t="shared" si="33"/>
        <v>100</v>
      </c>
      <c r="BA51">
        <f t="shared" si="33"/>
        <v>100</v>
      </c>
      <c r="BB51">
        <f t="shared" si="33"/>
        <v>100</v>
      </c>
      <c r="BC51">
        <f t="shared" si="33"/>
        <v>74.193548387096769</v>
      </c>
    </row>
    <row r="52" spans="1:55">
      <c r="A52">
        <v>22</v>
      </c>
      <c r="B52" t="s">
        <v>49</v>
      </c>
      <c r="C52">
        <v>2</v>
      </c>
      <c r="D52" t="s">
        <v>42</v>
      </c>
      <c r="E52">
        <v>1.8</v>
      </c>
      <c r="F52">
        <v>6.3</v>
      </c>
      <c r="G52">
        <v>8</v>
      </c>
      <c r="H52">
        <v>3.3</v>
      </c>
      <c r="I52">
        <v>12.1</v>
      </c>
      <c r="J52">
        <v>10.8</v>
      </c>
      <c r="K52">
        <v>15.9</v>
      </c>
      <c r="L52">
        <v>13.5</v>
      </c>
      <c r="M52">
        <v>2.7</v>
      </c>
      <c r="O52" s="23">
        <v>3.7</v>
      </c>
      <c r="P52" s="23">
        <v>27.9</v>
      </c>
      <c r="Q52" s="23">
        <v>23</v>
      </c>
      <c r="R52" s="23">
        <v>25.9</v>
      </c>
      <c r="S52" s="23">
        <v>30</v>
      </c>
      <c r="T52" s="23">
        <v>30</v>
      </c>
      <c r="U52" s="23">
        <v>30</v>
      </c>
      <c r="V52" s="23">
        <v>30</v>
      </c>
      <c r="W52" s="23">
        <v>1.5</v>
      </c>
      <c r="Y52">
        <f t="shared" si="34"/>
        <v>202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J52">
        <v>15</v>
      </c>
      <c r="AK52">
        <v>1</v>
      </c>
      <c r="AL52">
        <v>0</v>
      </c>
      <c r="AM52">
        <v>5</v>
      </c>
      <c r="AN52">
        <v>0</v>
      </c>
      <c r="AO52">
        <v>0</v>
      </c>
      <c r="AP52">
        <v>0</v>
      </c>
      <c r="AQ52">
        <v>0</v>
      </c>
      <c r="AR52">
        <v>2</v>
      </c>
      <c r="AU52">
        <f t="shared" si="35"/>
        <v>100</v>
      </c>
      <c r="AV52">
        <f t="shared" si="33"/>
        <v>100</v>
      </c>
      <c r="AW52">
        <v>0</v>
      </c>
      <c r="AX52">
        <f t="shared" si="33"/>
        <v>100</v>
      </c>
      <c r="AY52">
        <v>0</v>
      </c>
      <c r="AZ52">
        <v>0</v>
      </c>
      <c r="BA52">
        <v>0</v>
      </c>
      <c r="BB52">
        <v>0</v>
      </c>
      <c r="BC52">
        <f t="shared" si="33"/>
        <v>100</v>
      </c>
    </row>
    <row r="53" spans="1:55">
      <c r="A53">
        <v>19</v>
      </c>
      <c r="B53" t="s">
        <v>50</v>
      </c>
      <c r="C53">
        <v>2</v>
      </c>
      <c r="D53" t="s">
        <v>44</v>
      </c>
      <c r="E53">
        <v>14.9</v>
      </c>
      <c r="F53">
        <v>20.6</v>
      </c>
      <c r="G53">
        <v>21</v>
      </c>
      <c r="H53">
        <v>23.7</v>
      </c>
      <c r="I53">
        <v>20.7</v>
      </c>
      <c r="J53">
        <v>7.9</v>
      </c>
      <c r="K53">
        <v>15.8</v>
      </c>
      <c r="L53">
        <v>11.2</v>
      </c>
      <c r="M53">
        <v>15</v>
      </c>
      <c r="O53" s="23">
        <v>0.6</v>
      </c>
      <c r="P53" s="23">
        <v>30</v>
      </c>
      <c r="Q53" s="23">
        <v>30</v>
      </c>
      <c r="R53" s="23">
        <v>30</v>
      </c>
      <c r="S53" s="23">
        <v>30</v>
      </c>
      <c r="T53" s="23">
        <v>29.9</v>
      </c>
      <c r="U53" s="23">
        <v>28.2</v>
      </c>
      <c r="V53" s="23">
        <v>26.4</v>
      </c>
      <c r="W53" s="23">
        <v>24.9</v>
      </c>
      <c r="Y53">
        <f t="shared" si="34"/>
        <v>230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J53">
        <v>10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U53">
        <f t="shared" si="35"/>
        <v>100</v>
      </c>
      <c r="AV53">
        <v>0</v>
      </c>
      <c r="AW53">
        <v>0</v>
      </c>
      <c r="AX53">
        <v>0</v>
      </c>
      <c r="AY53">
        <v>0</v>
      </c>
      <c r="AZ53">
        <f t="shared" si="33"/>
        <v>100</v>
      </c>
      <c r="BA53">
        <v>0</v>
      </c>
      <c r="BB53">
        <v>0</v>
      </c>
      <c r="BC53">
        <v>0</v>
      </c>
    </row>
    <row r="54" spans="1:55">
      <c r="A54">
        <v>20</v>
      </c>
      <c r="B54" t="s">
        <v>51</v>
      </c>
      <c r="C54">
        <v>2</v>
      </c>
      <c r="D54" t="s">
        <v>46</v>
      </c>
      <c r="E54">
        <v>0</v>
      </c>
      <c r="F54">
        <v>3.9</v>
      </c>
      <c r="G54">
        <v>24.4</v>
      </c>
      <c r="H54">
        <v>11.3</v>
      </c>
      <c r="I54">
        <v>9.5</v>
      </c>
      <c r="J54">
        <v>18.8</v>
      </c>
      <c r="K54">
        <v>15.4</v>
      </c>
      <c r="L54">
        <v>19.600000000000001</v>
      </c>
      <c r="M54">
        <v>11.9</v>
      </c>
      <c r="O54" s="23">
        <v>1.6</v>
      </c>
      <c r="P54" s="23">
        <v>30</v>
      </c>
      <c r="Q54" s="23">
        <v>0.3</v>
      </c>
      <c r="R54" s="23">
        <v>0.7</v>
      </c>
      <c r="S54" s="23">
        <v>30</v>
      </c>
      <c r="T54" s="23">
        <v>30</v>
      </c>
      <c r="U54" s="23">
        <v>26.2</v>
      </c>
      <c r="V54" s="23">
        <v>28.4</v>
      </c>
      <c r="W54" s="23">
        <v>1</v>
      </c>
      <c r="Y54">
        <f t="shared" si="34"/>
        <v>148.19999999999999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J54">
        <v>13</v>
      </c>
      <c r="AK54">
        <v>0</v>
      </c>
      <c r="AL54">
        <v>1</v>
      </c>
      <c r="AM54">
        <v>2</v>
      </c>
      <c r="AN54">
        <v>0</v>
      </c>
      <c r="AO54">
        <v>0</v>
      </c>
      <c r="AP54">
        <v>0</v>
      </c>
      <c r="AQ54">
        <v>1</v>
      </c>
      <c r="AR54">
        <v>7</v>
      </c>
      <c r="AU54">
        <f t="shared" si="35"/>
        <v>73.333333333333329</v>
      </c>
      <c r="AV54">
        <v>0</v>
      </c>
      <c r="AW54">
        <f t="shared" si="33"/>
        <v>100</v>
      </c>
      <c r="AX54">
        <f t="shared" si="33"/>
        <v>100</v>
      </c>
      <c r="AY54">
        <v>0</v>
      </c>
      <c r="AZ54">
        <v>0</v>
      </c>
      <c r="BA54">
        <v>0</v>
      </c>
      <c r="BB54">
        <f t="shared" si="33"/>
        <v>100</v>
      </c>
      <c r="BC54">
        <f t="shared" si="33"/>
        <v>100</v>
      </c>
    </row>
    <row r="55" spans="1:55">
      <c r="A55">
        <v>21</v>
      </c>
      <c r="B55" t="s">
        <v>52</v>
      </c>
      <c r="C55">
        <v>2</v>
      </c>
      <c r="D55" t="s">
        <v>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 s="23">
        <v>23.3</v>
      </c>
      <c r="P55" s="23">
        <v>1.4</v>
      </c>
      <c r="Q55" s="23">
        <v>30</v>
      </c>
      <c r="R55" s="23">
        <v>28.9</v>
      </c>
      <c r="S55" s="23">
        <v>0.7</v>
      </c>
      <c r="T55" s="23">
        <v>30</v>
      </c>
      <c r="U55" s="23">
        <v>30</v>
      </c>
      <c r="V55" s="23">
        <v>30</v>
      </c>
      <c r="W55" s="23">
        <v>30</v>
      </c>
      <c r="Y55">
        <f t="shared" si="34"/>
        <v>204.3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J55">
        <v>48</v>
      </c>
      <c r="AK55">
        <v>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U55">
        <f t="shared" si="35"/>
        <v>100</v>
      </c>
      <c r="AV55">
        <f t="shared" si="33"/>
        <v>100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>
      <c r="A56">
        <v>25</v>
      </c>
      <c r="B56" t="s">
        <v>53</v>
      </c>
      <c r="C56">
        <v>2</v>
      </c>
      <c r="D56" t="s">
        <v>42</v>
      </c>
      <c r="E56">
        <v>0</v>
      </c>
      <c r="F56">
        <v>28</v>
      </c>
      <c r="G56">
        <v>29.4</v>
      </c>
      <c r="H56">
        <v>22.8</v>
      </c>
      <c r="I56">
        <v>24.5</v>
      </c>
      <c r="J56">
        <v>0</v>
      </c>
      <c r="K56">
        <v>29.1</v>
      </c>
      <c r="L56">
        <v>27.3</v>
      </c>
      <c r="M56">
        <v>27.1</v>
      </c>
      <c r="O56" s="23">
        <v>1.4</v>
      </c>
      <c r="P56" s="23">
        <v>30</v>
      </c>
      <c r="Q56" s="23">
        <v>30</v>
      </c>
      <c r="R56" s="23">
        <v>30</v>
      </c>
      <c r="S56" s="23">
        <v>30</v>
      </c>
      <c r="T56" s="23">
        <v>0.1</v>
      </c>
      <c r="U56" s="23">
        <v>30</v>
      </c>
      <c r="V56" s="23">
        <v>30</v>
      </c>
      <c r="W56" s="23">
        <v>30</v>
      </c>
      <c r="Y56">
        <f t="shared" si="34"/>
        <v>211.5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J56">
        <v>10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U56">
        <f t="shared" si="35"/>
        <v>100</v>
      </c>
      <c r="AV56">
        <v>0</v>
      </c>
      <c r="AW56">
        <v>0</v>
      </c>
      <c r="AX56">
        <v>0</v>
      </c>
      <c r="AY56">
        <v>0</v>
      </c>
      <c r="AZ56">
        <f t="shared" si="33"/>
        <v>100</v>
      </c>
      <c r="BA56">
        <v>0</v>
      </c>
      <c r="BB56">
        <v>0</v>
      </c>
      <c r="BC56">
        <v>0</v>
      </c>
    </row>
    <row r="57" spans="1:55">
      <c r="A57">
        <v>23</v>
      </c>
      <c r="B57" t="s">
        <v>54</v>
      </c>
      <c r="C57">
        <v>2</v>
      </c>
      <c r="D57" t="s">
        <v>44</v>
      </c>
      <c r="E57">
        <v>11.6</v>
      </c>
      <c r="F57">
        <v>15.2</v>
      </c>
      <c r="G57">
        <v>11.1</v>
      </c>
      <c r="H57">
        <v>2.6</v>
      </c>
      <c r="I57">
        <v>9.8000000000000007</v>
      </c>
      <c r="J57">
        <v>15.3</v>
      </c>
      <c r="K57">
        <v>6.6</v>
      </c>
      <c r="L57">
        <v>10.199999999999999</v>
      </c>
      <c r="M57">
        <v>12.6</v>
      </c>
      <c r="O57" s="23">
        <v>21.8</v>
      </c>
      <c r="P57" s="23">
        <v>30</v>
      </c>
      <c r="Q57" s="23">
        <v>23.3</v>
      </c>
      <c r="R57" s="23">
        <v>7.3</v>
      </c>
      <c r="S57" s="23">
        <v>30</v>
      </c>
      <c r="T57" s="23">
        <v>30</v>
      </c>
      <c r="U57" s="23">
        <v>30</v>
      </c>
      <c r="V57" s="23">
        <v>27.9</v>
      </c>
      <c r="W57" s="23">
        <v>30</v>
      </c>
      <c r="Y57">
        <f t="shared" si="34"/>
        <v>230.29999999999998</v>
      </c>
      <c r="Z57">
        <v>0</v>
      </c>
      <c r="AA57">
        <v>0</v>
      </c>
      <c r="AB57">
        <v>0</v>
      </c>
      <c r="AC57">
        <v>6</v>
      </c>
      <c r="AD57">
        <v>0</v>
      </c>
      <c r="AE57">
        <v>0</v>
      </c>
      <c r="AF57">
        <v>0</v>
      </c>
      <c r="AG57">
        <v>0</v>
      </c>
      <c r="AH57">
        <v>0</v>
      </c>
      <c r="AJ57">
        <v>14</v>
      </c>
      <c r="AK57">
        <v>2</v>
      </c>
      <c r="AL57">
        <v>4</v>
      </c>
      <c r="AM57">
        <v>2</v>
      </c>
      <c r="AN57">
        <v>0</v>
      </c>
      <c r="AO57">
        <v>1</v>
      </c>
      <c r="AP57">
        <v>0</v>
      </c>
      <c r="AQ57">
        <v>1</v>
      </c>
      <c r="AR57">
        <v>0</v>
      </c>
      <c r="AU57">
        <f t="shared" si="35"/>
        <v>100</v>
      </c>
      <c r="AV57">
        <f t="shared" si="33"/>
        <v>100</v>
      </c>
      <c r="AW57">
        <f t="shared" si="33"/>
        <v>100</v>
      </c>
      <c r="AX57">
        <f t="shared" si="33"/>
        <v>-50</v>
      </c>
      <c r="AY57">
        <v>0</v>
      </c>
      <c r="AZ57">
        <f t="shared" si="33"/>
        <v>100</v>
      </c>
      <c r="BA57">
        <v>0</v>
      </c>
      <c r="BB57">
        <f t="shared" si="33"/>
        <v>100</v>
      </c>
      <c r="BC57">
        <v>0</v>
      </c>
    </row>
    <row r="58" spans="1:55">
      <c r="A58">
        <v>26</v>
      </c>
      <c r="B58" t="s">
        <v>55</v>
      </c>
      <c r="C58">
        <v>2</v>
      </c>
      <c r="D58" t="s">
        <v>46</v>
      </c>
      <c r="E58">
        <v>3.4</v>
      </c>
      <c r="F58">
        <v>2.7</v>
      </c>
      <c r="G58">
        <v>3.8</v>
      </c>
      <c r="H58">
        <v>1</v>
      </c>
      <c r="I58">
        <v>6.2</v>
      </c>
      <c r="J58">
        <v>3.7</v>
      </c>
      <c r="K58">
        <v>5.3</v>
      </c>
      <c r="L58">
        <v>6.3</v>
      </c>
      <c r="M58">
        <v>9.4</v>
      </c>
      <c r="O58" s="23">
        <v>9.1999999999999993</v>
      </c>
      <c r="P58" s="23">
        <v>14.2</v>
      </c>
      <c r="Q58" s="23">
        <v>27</v>
      </c>
      <c r="R58" s="23">
        <v>0</v>
      </c>
      <c r="S58" s="23">
        <v>0.2</v>
      </c>
      <c r="T58" s="23">
        <v>0.4</v>
      </c>
      <c r="U58" s="23">
        <v>0.6</v>
      </c>
      <c r="V58" s="23">
        <v>23.5</v>
      </c>
      <c r="W58" s="23">
        <v>1</v>
      </c>
      <c r="Y58">
        <f t="shared" si="34"/>
        <v>76.099999999999994</v>
      </c>
      <c r="Z58">
        <v>0</v>
      </c>
      <c r="AA58">
        <v>0</v>
      </c>
      <c r="AB58">
        <v>0</v>
      </c>
      <c r="AC58">
        <v>4</v>
      </c>
      <c r="AD58">
        <v>6</v>
      </c>
      <c r="AE58">
        <v>2</v>
      </c>
      <c r="AF58">
        <v>0</v>
      </c>
      <c r="AG58">
        <v>0</v>
      </c>
      <c r="AH58">
        <v>2</v>
      </c>
      <c r="AJ58">
        <v>8</v>
      </c>
      <c r="AK58">
        <v>0</v>
      </c>
      <c r="AL58">
        <v>1</v>
      </c>
      <c r="AM58">
        <v>2</v>
      </c>
      <c r="AN58">
        <v>4</v>
      </c>
      <c r="AO58">
        <v>5</v>
      </c>
      <c r="AP58">
        <v>1</v>
      </c>
      <c r="AQ58">
        <v>2</v>
      </c>
      <c r="AR58">
        <v>3</v>
      </c>
      <c r="AU58">
        <f t="shared" si="35"/>
        <v>100</v>
      </c>
      <c r="AV58">
        <v>0</v>
      </c>
      <c r="AW58">
        <f t="shared" si="33"/>
        <v>100</v>
      </c>
      <c r="AX58">
        <f t="shared" si="33"/>
        <v>-33.333333333333329</v>
      </c>
      <c r="AY58">
        <f t="shared" si="33"/>
        <v>-20</v>
      </c>
      <c r="AZ58">
        <f t="shared" si="33"/>
        <v>42.857142857142854</v>
      </c>
      <c r="BA58">
        <f t="shared" si="33"/>
        <v>100</v>
      </c>
      <c r="BB58">
        <f t="shared" si="33"/>
        <v>100</v>
      </c>
      <c r="BC58">
        <f t="shared" si="33"/>
        <v>20</v>
      </c>
    </row>
    <row r="59" spans="1:55">
      <c r="A59">
        <v>24</v>
      </c>
      <c r="B59" t="s">
        <v>56</v>
      </c>
      <c r="C59">
        <v>2</v>
      </c>
      <c r="D59" t="s">
        <v>48</v>
      </c>
      <c r="E59">
        <v>0</v>
      </c>
      <c r="F59">
        <v>0.6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 s="23">
        <v>29.3</v>
      </c>
      <c r="P59" s="23">
        <v>27.1</v>
      </c>
      <c r="Q59" s="23">
        <v>30</v>
      </c>
      <c r="R59" s="23">
        <v>30</v>
      </c>
      <c r="S59" s="23">
        <v>30</v>
      </c>
      <c r="T59" s="23">
        <v>30</v>
      </c>
      <c r="U59" s="23">
        <v>30</v>
      </c>
      <c r="V59" s="23">
        <v>30</v>
      </c>
      <c r="W59" s="23">
        <v>29.6</v>
      </c>
      <c r="Y59">
        <f t="shared" si="34"/>
        <v>266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J59">
        <v>11</v>
      </c>
      <c r="AK59">
        <v>2</v>
      </c>
      <c r="AL59">
        <v>0</v>
      </c>
      <c r="AM59">
        <v>1</v>
      </c>
      <c r="AN59">
        <v>6</v>
      </c>
      <c r="AO59">
        <v>0</v>
      </c>
      <c r="AP59">
        <v>1</v>
      </c>
      <c r="AQ59">
        <v>0</v>
      </c>
      <c r="AR59">
        <v>5</v>
      </c>
      <c r="AU59">
        <f t="shared" si="35"/>
        <v>100</v>
      </c>
      <c r="AV59">
        <f t="shared" si="33"/>
        <v>100</v>
      </c>
      <c r="AW59">
        <v>0</v>
      </c>
      <c r="AX59">
        <f t="shared" si="33"/>
        <v>100</v>
      </c>
      <c r="AY59">
        <f t="shared" si="33"/>
        <v>100</v>
      </c>
      <c r="AZ59">
        <v>0</v>
      </c>
      <c r="BA59">
        <f t="shared" si="33"/>
        <v>100</v>
      </c>
      <c r="BB59">
        <v>0</v>
      </c>
      <c r="BC59">
        <f t="shared" si="33"/>
        <v>100</v>
      </c>
    </row>
    <row r="60" spans="1:55">
      <c r="A60">
        <v>27</v>
      </c>
      <c r="B60" t="s">
        <v>57</v>
      </c>
      <c r="C60">
        <v>2</v>
      </c>
      <c r="D60" t="s">
        <v>42</v>
      </c>
      <c r="E60">
        <v>0</v>
      </c>
      <c r="F60">
        <v>8.1</v>
      </c>
      <c r="G60">
        <v>13.1</v>
      </c>
      <c r="H60">
        <v>16.2</v>
      </c>
      <c r="I60">
        <v>2.4</v>
      </c>
      <c r="J60">
        <v>18.600000000000001</v>
      </c>
      <c r="K60">
        <v>18.8</v>
      </c>
      <c r="L60">
        <v>14.1</v>
      </c>
      <c r="M60">
        <v>5.8</v>
      </c>
      <c r="O60" s="23">
        <v>0</v>
      </c>
      <c r="P60" s="23">
        <v>30</v>
      </c>
      <c r="Q60" s="23">
        <v>30</v>
      </c>
      <c r="R60" s="23">
        <v>30</v>
      </c>
      <c r="S60" s="23">
        <v>22.3</v>
      </c>
      <c r="T60" s="23">
        <v>30</v>
      </c>
      <c r="U60" s="23">
        <v>30</v>
      </c>
      <c r="V60" s="23">
        <v>30</v>
      </c>
      <c r="W60" s="23">
        <v>30</v>
      </c>
      <c r="Y60">
        <f t="shared" si="34"/>
        <v>232.3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>
      <c r="A61">
        <v>28</v>
      </c>
      <c r="B61" t="s">
        <v>58</v>
      </c>
      <c r="C61">
        <v>2</v>
      </c>
      <c r="D61" t="s">
        <v>44</v>
      </c>
      <c r="E61">
        <v>0.9</v>
      </c>
      <c r="F61">
        <v>6.7</v>
      </c>
      <c r="G61">
        <v>21.7</v>
      </c>
      <c r="H61">
        <v>19.899999999999999</v>
      </c>
      <c r="I61">
        <v>15.7</v>
      </c>
      <c r="J61">
        <v>12</v>
      </c>
      <c r="K61">
        <v>6.5</v>
      </c>
      <c r="L61">
        <v>26.5</v>
      </c>
      <c r="M61">
        <v>21.6</v>
      </c>
      <c r="O61" s="23">
        <v>4.0999999999999996</v>
      </c>
      <c r="P61" s="23">
        <v>14.8</v>
      </c>
      <c r="Q61" s="23">
        <v>30</v>
      </c>
      <c r="R61" s="23">
        <v>30</v>
      </c>
      <c r="S61" s="23">
        <v>30</v>
      </c>
      <c r="T61" s="23">
        <v>23.7</v>
      </c>
      <c r="U61" s="23">
        <v>1.6</v>
      </c>
      <c r="V61" s="23">
        <v>30</v>
      </c>
      <c r="W61" s="23">
        <v>30</v>
      </c>
      <c r="Y61">
        <f t="shared" si="34"/>
        <v>194.2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</v>
      </c>
      <c r="AG61">
        <v>0</v>
      </c>
      <c r="AH61">
        <v>0</v>
      </c>
      <c r="AJ61">
        <v>10</v>
      </c>
      <c r="AK61">
        <v>3</v>
      </c>
      <c r="AL61">
        <v>0</v>
      </c>
      <c r="AM61">
        <v>0</v>
      </c>
      <c r="AN61">
        <v>0</v>
      </c>
      <c r="AO61">
        <v>4</v>
      </c>
      <c r="AP61">
        <v>0</v>
      </c>
      <c r="AQ61">
        <v>0</v>
      </c>
      <c r="AR61">
        <v>0</v>
      </c>
      <c r="AU61">
        <f t="shared" si="35"/>
        <v>66.666666666666657</v>
      </c>
      <c r="AV61">
        <f t="shared" si="33"/>
        <v>100</v>
      </c>
      <c r="AW61">
        <v>0</v>
      </c>
      <c r="AX61">
        <v>0</v>
      </c>
      <c r="AY61">
        <v>0</v>
      </c>
      <c r="AZ61">
        <f t="shared" si="33"/>
        <v>100</v>
      </c>
      <c r="BA61">
        <f t="shared" si="33"/>
        <v>-100</v>
      </c>
      <c r="BB61">
        <v>0</v>
      </c>
      <c r="BC61">
        <v>0</v>
      </c>
    </row>
    <row r="62" spans="1:55">
      <c r="A62">
        <v>10</v>
      </c>
      <c r="B62" t="s">
        <v>102</v>
      </c>
      <c r="C62">
        <v>2</v>
      </c>
      <c r="D62" t="s">
        <v>42</v>
      </c>
      <c r="E62">
        <v>13.8</v>
      </c>
      <c r="F62">
        <v>0</v>
      </c>
      <c r="G62">
        <v>11.7</v>
      </c>
      <c r="H62">
        <v>16.3</v>
      </c>
      <c r="I62">
        <v>10.5</v>
      </c>
      <c r="J62">
        <v>5.7</v>
      </c>
      <c r="K62">
        <v>5.0999999999999996</v>
      </c>
      <c r="L62">
        <v>8.1</v>
      </c>
      <c r="M62">
        <v>6.2</v>
      </c>
      <c r="O62" s="23">
        <v>1</v>
      </c>
      <c r="P62" s="23">
        <v>1.3</v>
      </c>
      <c r="Q62" s="23">
        <v>29.5</v>
      </c>
      <c r="R62" s="23">
        <v>30</v>
      </c>
      <c r="S62" s="23">
        <v>30</v>
      </c>
      <c r="T62" s="23">
        <v>30</v>
      </c>
      <c r="U62" s="23">
        <v>30</v>
      </c>
      <c r="V62" s="23">
        <v>30</v>
      </c>
      <c r="W62" s="23">
        <v>30</v>
      </c>
      <c r="Y62">
        <f t="shared" si="34"/>
        <v>211.8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>
      <c r="A63">
        <v>9</v>
      </c>
      <c r="B63" t="s">
        <v>103</v>
      </c>
      <c r="C63">
        <v>2</v>
      </c>
      <c r="D63" t="s">
        <v>44</v>
      </c>
      <c r="E63">
        <v>18.3</v>
      </c>
      <c r="F63">
        <v>25.6</v>
      </c>
      <c r="G63">
        <v>18.600000000000001</v>
      </c>
      <c r="H63">
        <v>14.5</v>
      </c>
      <c r="I63">
        <v>22.6</v>
      </c>
      <c r="J63">
        <v>18.8</v>
      </c>
      <c r="K63">
        <v>20.3</v>
      </c>
      <c r="L63">
        <v>18.8</v>
      </c>
      <c r="M63">
        <v>9</v>
      </c>
      <c r="O63" s="23">
        <v>0.8</v>
      </c>
      <c r="P63" s="23">
        <v>0.9</v>
      </c>
      <c r="Q63" s="23">
        <v>30</v>
      </c>
      <c r="R63" s="23">
        <v>30</v>
      </c>
      <c r="S63" s="23">
        <v>30</v>
      </c>
      <c r="T63" s="23">
        <v>30</v>
      </c>
      <c r="U63" s="23">
        <v>30</v>
      </c>
      <c r="V63" s="23">
        <v>30</v>
      </c>
      <c r="W63" s="23">
        <v>22.8</v>
      </c>
      <c r="Y63">
        <f t="shared" si="34"/>
        <v>204.5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J63">
        <v>39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13</v>
      </c>
      <c r="AU63">
        <f t="shared" si="35"/>
        <v>100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f t="shared" si="33"/>
        <v>100</v>
      </c>
    </row>
    <row r="64" spans="1:55">
      <c r="A64">
        <v>11</v>
      </c>
      <c r="B64" t="s">
        <v>104</v>
      </c>
      <c r="C64">
        <v>2</v>
      </c>
      <c r="D64" t="s">
        <v>46</v>
      </c>
      <c r="E64">
        <v>13.6</v>
      </c>
      <c r="F64">
        <v>26</v>
      </c>
      <c r="G64">
        <v>24.3</v>
      </c>
      <c r="H64">
        <v>4.2</v>
      </c>
      <c r="I64">
        <v>3.9</v>
      </c>
      <c r="J64">
        <v>10.7</v>
      </c>
      <c r="K64">
        <v>10.1</v>
      </c>
      <c r="L64">
        <v>7.2</v>
      </c>
      <c r="M64">
        <v>3.2</v>
      </c>
      <c r="O64" s="23">
        <v>1.5</v>
      </c>
      <c r="P64" s="23">
        <v>30</v>
      </c>
      <c r="Q64" s="23">
        <v>30</v>
      </c>
      <c r="R64" s="23">
        <v>26.7</v>
      </c>
      <c r="S64" s="23">
        <v>2.1</v>
      </c>
      <c r="T64" s="23">
        <v>29.7</v>
      </c>
      <c r="U64" s="23">
        <v>30</v>
      </c>
      <c r="V64" s="23">
        <v>30</v>
      </c>
      <c r="W64" s="23">
        <v>29.3</v>
      </c>
      <c r="Y64">
        <f t="shared" si="34"/>
        <v>209.3</v>
      </c>
      <c r="Z64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J64">
        <v>37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U64">
        <f t="shared" si="35"/>
        <v>80.487804878048792</v>
      </c>
      <c r="AV64">
        <v>0</v>
      </c>
      <c r="AW64">
        <v>0</v>
      </c>
      <c r="AX64">
        <f t="shared" ref="AX64:AX81" si="36">(AM64-AC64)/(AM64+AC64)*100</f>
        <v>100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991">
      <c r="A65">
        <v>12</v>
      </c>
      <c r="B65" t="s">
        <v>105</v>
      </c>
      <c r="C65">
        <v>2</v>
      </c>
      <c r="D65" t="s">
        <v>48</v>
      </c>
      <c r="E65">
        <v>2</v>
      </c>
      <c r="F65">
        <v>0.8</v>
      </c>
      <c r="G65">
        <v>2.9</v>
      </c>
      <c r="H65">
        <v>3.3</v>
      </c>
      <c r="I65">
        <v>1.4</v>
      </c>
      <c r="J65">
        <v>1.5</v>
      </c>
      <c r="K65">
        <v>1.6</v>
      </c>
      <c r="L65">
        <v>1.7</v>
      </c>
      <c r="M65">
        <v>0.8</v>
      </c>
      <c r="O65" s="23">
        <v>14.7</v>
      </c>
      <c r="P65" s="23">
        <v>26.2</v>
      </c>
      <c r="Q65" s="23">
        <v>30</v>
      </c>
      <c r="R65" s="23">
        <v>30</v>
      </c>
      <c r="S65" s="23">
        <v>29.8</v>
      </c>
      <c r="T65" s="23">
        <v>29.5</v>
      </c>
      <c r="U65" s="23">
        <v>23</v>
      </c>
      <c r="V65" s="23">
        <v>29.3</v>
      </c>
      <c r="W65" s="23">
        <v>30</v>
      </c>
      <c r="Y65">
        <f t="shared" si="34"/>
        <v>242.50000000000003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</v>
      </c>
      <c r="AG65">
        <v>0</v>
      </c>
      <c r="AH65">
        <v>0</v>
      </c>
      <c r="AJ65">
        <v>24</v>
      </c>
      <c r="AK65">
        <v>13</v>
      </c>
      <c r="AL65">
        <v>0</v>
      </c>
      <c r="AM65">
        <v>0</v>
      </c>
      <c r="AN65">
        <v>2</v>
      </c>
      <c r="AO65">
        <v>17</v>
      </c>
      <c r="AP65">
        <v>20</v>
      </c>
      <c r="AQ65">
        <v>6</v>
      </c>
      <c r="AR65">
        <v>7</v>
      </c>
      <c r="AU65">
        <f t="shared" si="35"/>
        <v>100</v>
      </c>
      <c r="AV65">
        <f t="shared" ref="AV65:AV81" si="37">(AK65-AA65)/(AK65+AA65)*100</f>
        <v>100</v>
      </c>
      <c r="AW65">
        <v>0</v>
      </c>
      <c r="AX65">
        <v>0</v>
      </c>
      <c r="AY65">
        <f t="shared" ref="AY65:AY81" si="38">(AN65-AD65)/(AN65+AD65)*100</f>
        <v>100</v>
      </c>
      <c r="AZ65">
        <f t="shared" ref="AZ65:AZ81" si="39">(AO65-AE65)/(AO65+AE65)*100</f>
        <v>100</v>
      </c>
      <c r="BA65">
        <f t="shared" ref="BA65:BA81" si="40">(AP65-AF65)/(AP65+AF65)*100</f>
        <v>66.666666666666657</v>
      </c>
      <c r="BB65">
        <f t="shared" ref="BB65:BB81" si="41">(AQ65-AG65)/(AQ65+AG65)*100</f>
        <v>100</v>
      </c>
      <c r="BC65">
        <f t="shared" ref="BC65:BC79" si="42">(AR65-AH65)/(AR65+AH65)*100</f>
        <v>100</v>
      </c>
    </row>
    <row r="66" spans="1:991">
      <c r="A66">
        <v>16</v>
      </c>
      <c r="B66" t="s">
        <v>106</v>
      </c>
      <c r="C66">
        <v>2</v>
      </c>
      <c r="D66" t="s">
        <v>42</v>
      </c>
      <c r="E66">
        <v>6.9</v>
      </c>
      <c r="F66">
        <v>9.3000000000000007</v>
      </c>
      <c r="G66">
        <v>9.3000000000000007</v>
      </c>
      <c r="H66">
        <v>23.8</v>
      </c>
      <c r="I66">
        <v>18.399999999999999</v>
      </c>
      <c r="J66">
        <v>7.2</v>
      </c>
      <c r="K66">
        <v>21.7</v>
      </c>
      <c r="L66">
        <v>11.5</v>
      </c>
      <c r="M66">
        <v>8.1</v>
      </c>
      <c r="O66" s="23">
        <v>11.9</v>
      </c>
      <c r="P66" s="23">
        <v>29.8</v>
      </c>
      <c r="Q66" s="23">
        <v>30</v>
      </c>
      <c r="R66" s="23">
        <v>30</v>
      </c>
      <c r="S66" s="23">
        <v>30</v>
      </c>
      <c r="T66" s="23">
        <v>20</v>
      </c>
      <c r="U66" s="23">
        <v>30</v>
      </c>
      <c r="V66" s="23">
        <v>30</v>
      </c>
      <c r="W66" s="23">
        <v>13.8</v>
      </c>
      <c r="Y66">
        <f t="shared" si="34"/>
        <v>225.5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J66">
        <v>35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1</v>
      </c>
      <c r="AU66">
        <f t="shared" si="35"/>
        <v>100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f t="shared" si="40"/>
        <v>100</v>
      </c>
      <c r="BB66">
        <v>0</v>
      </c>
      <c r="BC66">
        <f t="shared" si="42"/>
        <v>100</v>
      </c>
    </row>
    <row r="67" spans="1:991">
      <c r="A67">
        <v>13</v>
      </c>
      <c r="B67" t="s">
        <v>107</v>
      </c>
      <c r="C67">
        <v>2</v>
      </c>
      <c r="D67" t="s">
        <v>44</v>
      </c>
      <c r="E67">
        <v>9.6</v>
      </c>
      <c r="F67">
        <v>15.3</v>
      </c>
      <c r="G67">
        <v>20.9</v>
      </c>
      <c r="H67">
        <v>16.3</v>
      </c>
      <c r="I67">
        <v>5.7</v>
      </c>
      <c r="J67">
        <v>4.3</v>
      </c>
      <c r="K67">
        <v>6.3</v>
      </c>
      <c r="L67">
        <v>3</v>
      </c>
      <c r="M67">
        <v>1.3</v>
      </c>
      <c r="O67" s="23">
        <v>26.4</v>
      </c>
      <c r="P67" s="23">
        <v>30</v>
      </c>
      <c r="Q67" s="23">
        <v>30</v>
      </c>
      <c r="R67" s="23">
        <v>27.2</v>
      </c>
      <c r="S67" s="23">
        <v>19.100000000000001</v>
      </c>
      <c r="T67" s="23">
        <v>26.1</v>
      </c>
      <c r="U67" s="23">
        <v>28.9</v>
      </c>
      <c r="V67" s="23">
        <v>28.3</v>
      </c>
      <c r="W67" s="23">
        <v>28.8</v>
      </c>
      <c r="Y67">
        <f t="shared" si="34"/>
        <v>244.80000000000004</v>
      </c>
      <c r="Z67">
        <v>2</v>
      </c>
      <c r="AA67">
        <v>0</v>
      </c>
      <c r="AB67">
        <v>0</v>
      </c>
      <c r="AC67">
        <v>0</v>
      </c>
      <c r="AD67">
        <v>4</v>
      </c>
      <c r="AE67">
        <v>2</v>
      </c>
      <c r="AF67">
        <v>0</v>
      </c>
      <c r="AG67">
        <v>0</v>
      </c>
      <c r="AH67">
        <v>0</v>
      </c>
      <c r="AJ67">
        <v>20</v>
      </c>
      <c r="AK67">
        <v>2</v>
      </c>
      <c r="AL67">
        <v>6</v>
      </c>
      <c r="AM67">
        <v>20</v>
      </c>
      <c r="AN67">
        <v>22</v>
      </c>
      <c r="AO67">
        <v>32</v>
      </c>
      <c r="AP67">
        <v>6</v>
      </c>
      <c r="AQ67">
        <v>22</v>
      </c>
      <c r="AR67">
        <v>34</v>
      </c>
      <c r="AU67">
        <f t="shared" si="35"/>
        <v>81.818181818181827</v>
      </c>
      <c r="AV67">
        <f t="shared" si="37"/>
        <v>100</v>
      </c>
      <c r="AW67">
        <f t="shared" ref="AW67:AW81" si="43">(AL67-AB67)/(AL67+AB67)*100</f>
        <v>100</v>
      </c>
      <c r="AX67">
        <f t="shared" si="36"/>
        <v>100</v>
      </c>
      <c r="AY67">
        <f t="shared" si="38"/>
        <v>69.230769230769226</v>
      </c>
      <c r="AZ67">
        <f t="shared" si="39"/>
        <v>88.235294117647058</v>
      </c>
      <c r="BA67">
        <f t="shared" si="40"/>
        <v>100</v>
      </c>
      <c r="BB67">
        <f t="shared" si="41"/>
        <v>100</v>
      </c>
      <c r="BC67">
        <f t="shared" si="42"/>
        <v>100</v>
      </c>
    </row>
    <row r="68" spans="1:991">
      <c r="A68">
        <v>14</v>
      </c>
      <c r="B68" t="s">
        <v>108</v>
      </c>
      <c r="C68">
        <v>2</v>
      </c>
      <c r="D68" t="s">
        <v>46</v>
      </c>
      <c r="E68">
        <v>6.4</v>
      </c>
      <c r="F68">
        <v>11.3</v>
      </c>
      <c r="G68">
        <v>9.3000000000000007</v>
      </c>
      <c r="H68">
        <v>7.8</v>
      </c>
      <c r="I68">
        <v>13.7</v>
      </c>
      <c r="J68">
        <v>6.5</v>
      </c>
      <c r="K68">
        <v>1.6</v>
      </c>
      <c r="L68">
        <v>15.2</v>
      </c>
      <c r="M68">
        <v>9.1999999999999993</v>
      </c>
      <c r="O68" s="23">
        <v>0</v>
      </c>
      <c r="P68" s="23">
        <v>19.600000000000001</v>
      </c>
      <c r="Q68" s="23">
        <v>30</v>
      </c>
      <c r="R68" s="23">
        <v>22.1</v>
      </c>
      <c r="S68" s="23">
        <v>27.1</v>
      </c>
      <c r="T68" s="23">
        <v>12.7</v>
      </c>
      <c r="U68" s="23">
        <v>5.4</v>
      </c>
      <c r="V68" s="23">
        <v>30</v>
      </c>
      <c r="W68" s="23">
        <v>30</v>
      </c>
      <c r="Y68">
        <f t="shared" si="34"/>
        <v>176.90000000000003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14</v>
      </c>
      <c r="AG68">
        <v>0</v>
      </c>
      <c r="AH68">
        <v>0</v>
      </c>
      <c r="AJ68">
        <v>22</v>
      </c>
      <c r="AK68">
        <v>0</v>
      </c>
      <c r="AL68">
        <v>0</v>
      </c>
      <c r="AM68">
        <v>3</v>
      </c>
      <c r="AN68">
        <v>7</v>
      </c>
      <c r="AO68">
        <v>25</v>
      </c>
      <c r="AP68">
        <v>40</v>
      </c>
      <c r="AQ68">
        <v>0</v>
      </c>
      <c r="AR68">
        <v>0</v>
      </c>
      <c r="AU68">
        <f t="shared" si="35"/>
        <v>100</v>
      </c>
      <c r="AV68">
        <v>0</v>
      </c>
      <c r="AW68">
        <v>0</v>
      </c>
      <c r="AX68">
        <f t="shared" si="36"/>
        <v>100</v>
      </c>
      <c r="AY68">
        <f t="shared" si="38"/>
        <v>100</v>
      </c>
      <c r="AZ68">
        <f t="shared" si="39"/>
        <v>100</v>
      </c>
      <c r="BA68">
        <f t="shared" si="40"/>
        <v>48.148148148148145</v>
      </c>
      <c r="BB68">
        <v>0</v>
      </c>
      <c r="BC68">
        <v>0</v>
      </c>
    </row>
    <row r="69" spans="1:991">
      <c r="A69">
        <v>15</v>
      </c>
      <c r="B69" t="s">
        <v>109</v>
      </c>
      <c r="C69">
        <v>2</v>
      </c>
      <c r="D69" t="s">
        <v>48</v>
      </c>
      <c r="E69">
        <v>0</v>
      </c>
      <c r="F69">
        <v>1.7</v>
      </c>
      <c r="G69">
        <v>6.9</v>
      </c>
      <c r="H69">
        <v>10.1</v>
      </c>
      <c r="I69">
        <v>2.5</v>
      </c>
      <c r="J69">
        <v>11.8</v>
      </c>
      <c r="K69">
        <v>0.8</v>
      </c>
      <c r="L69">
        <v>1.3</v>
      </c>
      <c r="M69">
        <v>0.4</v>
      </c>
      <c r="O69" s="23">
        <v>23.4</v>
      </c>
      <c r="P69" s="23">
        <v>30</v>
      </c>
      <c r="Q69" s="23">
        <v>29</v>
      </c>
      <c r="R69" s="23">
        <v>30</v>
      </c>
      <c r="S69" s="23">
        <v>30</v>
      </c>
      <c r="T69" s="23">
        <v>30</v>
      </c>
      <c r="U69" s="23">
        <v>17.100000000000001</v>
      </c>
      <c r="V69" s="23">
        <v>16.3</v>
      </c>
      <c r="W69" s="23">
        <v>12.2</v>
      </c>
      <c r="Y69">
        <f t="shared" si="34"/>
        <v>218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4</v>
      </c>
      <c r="AH69">
        <v>2</v>
      </c>
      <c r="AJ69">
        <v>12</v>
      </c>
      <c r="AK69">
        <v>2</v>
      </c>
      <c r="AL69">
        <v>9</v>
      </c>
      <c r="AM69">
        <v>0</v>
      </c>
      <c r="AN69">
        <v>1</v>
      </c>
      <c r="AO69">
        <v>8</v>
      </c>
      <c r="AP69">
        <v>3</v>
      </c>
      <c r="AQ69">
        <v>8</v>
      </c>
      <c r="AR69">
        <v>17</v>
      </c>
      <c r="AU69">
        <f t="shared" si="35"/>
        <v>100</v>
      </c>
      <c r="AV69">
        <f t="shared" si="37"/>
        <v>100</v>
      </c>
      <c r="AW69">
        <f t="shared" si="43"/>
        <v>100</v>
      </c>
      <c r="AX69">
        <v>0</v>
      </c>
      <c r="AY69">
        <f t="shared" si="38"/>
        <v>100</v>
      </c>
      <c r="AZ69">
        <f t="shared" si="39"/>
        <v>100</v>
      </c>
      <c r="BA69">
        <f t="shared" si="40"/>
        <v>20</v>
      </c>
      <c r="BB69">
        <f t="shared" si="41"/>
        <v>33.333333333333329</v>
      </c>
      <c r="BC69">
        <f t="shared" si="42"/>
        <v>78.94736842105263</v>
      </c>
    </row>
    <row r="70" spans="1:991">
      <c r="A70" s="2">
        <v>13</v>
      </c>
      <c r="B70" s="3" t="s">
        <v>110</v>
      </c>
      <c r="C70" s="2">
        <v>2</v>
      </c>
      <c r="D70" s="3" t="s">
        <v>42</v>
      </c>
      <c r="E70" s="2">
        <v>0</v>
      </c>
      <c r="F70" s="2">
        <v>5</v>
      </c>
      <c r="G70" s="2">
        <v>4.0999999999999996</v>
      </c>
      <c r="H70" s="2">
        <v>5</v>
      </c>
      <c r="I70" s="2">
        <v>4.5999999999999996</v>
      </c>
      <c r="J70" s="2">
        <v>4.2</v>
      </c>
      <c r="K70" s="2">
        <v>7.1</v>
      </c>
      <c r="L70" s="2">
        <v>6.3</v>
      </c>
      <c r="M70" s="2">
        <v>2.4</v>
      </c>
      <c r="N70" s="2"/>
      <c r="O70" s="54">
        <v>1.4</v>
      </c>
      <c r="P70" s="54">
        <v>1.5</v>
      </c>
      <c r="Q70" s="54">
        <v>1.6</v>
      </c>
      <c r="R70" s="54">
        <v>1.3</v>
      </c>
      <c r="S70" s="54">
        <v>1.5</v>
      </c>
      <c r="T70" s="54">
        <v>0.7</v>
      </c>
      <c r="U70" s="54">
        <v>2.5</v>
      </c>
      <c r="V70" s="54">
        <v>0.9</v>
      </c>
      <c r="W70" s="54">
        <v>2.9</v>
      </c>
      <c r="Y70">
        <f t="shared" si="34"/>
        <v>14.3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/>
      <c r="AJ70" s="2">
        <v>24</v>
      </c>
      <c r="AK70" s="2">
        <v>6</v>
      </c>
      <c r="AL70" s="2">
        <v>0</v>
      </c>
      <c r="AM70" s="2">
        <v>1</v>
      </c>
      <c r="AN70" s="2">
        <v>3</v>
      </c>
      <c r="AO70" s="2">
        <v>3</v>
      </c>
      <c r="AP70" s="2">
        <v>0</v>
      </c>
      <c r="AQ70" s="2">
        <v>0</v>
      </c>
      <c r="AR70" s="2">
        <v>0</v>
      </c>
      <c r="AS70" s="6"/>
      <c r="AU70">
        <f t="shared" si="35"/>
        <v>100</v>
      </c>
      <c r="AV70">
        <f t="shared" si="37"/>
        <v>100</v>
      </c>
      <c r="AW70">
        <v>0</v>
      </c>
      <c r="AX70">
        <f t="shared" si="36"/>
        <v>100</v>
      </c>
      <c r="AY70">
        <f t="shared" si="38"/>
        <v>100</v>
      </c>
      <c r="AZ70">
        <f t="shared" si="39"/>
        <v>100</v>
      </c>
      <c r="BA70">
        <v>0</v>
      </c>
      <c r="BB70">
        <v>0</v>
      </c>
      <c r="BC70">
        <v>0</v>
      </c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</row>
    <row r="71" spans="1:991">
      <c r="A71" s="2">
        <v>16</v>
      </c>
      <c r="B71" s="3" t="s">
        <v>111</v>
      </c>
      <c r="C71" s="2">
        <v>2</v>
      </c>
      <c r="D71" s="3" t="s">
        <v>44</v>
      </c>
      <c r="E71" s="2">
        <v>6.2</v>
      </c>
      <c r="F71" s="2">
        <v>5.4</v>
      </c>
      <c r="G71" s="2">
        <v>19.899999999999999</v>
      </c>
      <c r="H71" s="2">
        <v>21.7</v>
      </c>
      <c r="I71" s="2">
        <v>21.9</v>
      </c>
      <c r="J71" s="2">
        <v>25.1</v>
      </c>
      <c r="K71" s="2">
        <v>21.2</v>
      </c>
      <c r="L71" s="2">
        <v>11.2</v>
      </c>
      <c r="M71" s="2">
        <v>7.6</v>
      </c>
      <c r="N71" s="2"/>
      <c r="O71" s="54">
        <v>18.5</v>
      </c>
      <c r="P71" s="54">
        <v>10.6</v>
      </c>
      <c r="Q71" s="54">
        <v>25.6</v>
      </c>
      <c r="R71" s="54">
        <v>29.3</v>
      </c>
      <c r="S71" s="54">
        <v>30</v>
      </c>
      <c r="T71" s="54">
        <v>30</v>
      </c>
      <c r="U71" s="54">
        <v>28.8</v>
      </c>
      <c r="V71" s="54">
        <v>28.7</v>
      </c>
      <c r="W71" s="54">
        <v>20.6</v>
      </c>
      <c r="Y71">
        <f t="shared" si="34"/>
        <v>222.1</v>
      </c>
      <c r="Z71" s="2">
        <v>2</v>
      </c>
      <c r="AA71" s="2">
        <v>8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/>
      <c r="AJ71" s="2">
        <v>23</v>
      </c>
      <c r="AK71" s="2">
        <v>22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6</v>
      </c>
      <c r="AR71" s="2">
        <v>12</v>
      </c>
      <c r="AS71" s="6"/>
      <c r="AU71">
        <f t="shared" si="35"/>
        <v>84</v>
      </c>
      <c r="AV71">
        <f t="shared" si="37"/>
        <v>46.666666666666664</v>
      </c>
      <c r="AW71">
        <v>0</v>
      </c>
      <c r="AX71">
        <v>0</v>
      </c>
      <c r="AY71">
        <v>0</v>
      </c>
      <c r="AZ71">
        <v>0</v>
      </c>
      <c r="BA71">
        <v>0</v>
      </c>
      <c r="BB71">
        <f t="shared" si="41"/>
        <v>100</v>
      </c>
      <c r="BC71">
        <f t="shared" si="42"/>
        <v>100</v>
      </c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</row>
    <row r="72" spans="1:991">
      <c r="A72" s="2">
        <v>14</v>
      </c>
      <c r="B72" s="3" t="s">
        <v>112</v>
      </c>
      <c r="C72" s="2">
        <v>2</v>
      </c>
      <c r="D72" s="3" t="s">
        <v>46</v>
      </c>
      <c r="E72" s="2">
        <v>6.4</v>
      </c>
      <c r="F72" s="2">
        <v>12.1</v>
      </c>
      <c r="G72" s="2">
        <v>12.3</v>
      </c>
      <c r="H72" s="2">
        <v>5.3</v>
      </c>
      <c r="I72" s="2">
        <v>20.8</v>
      </c>
      <c r="J72" s="2">
        <v>17.7</v>
      </c>
      <c r="K72" s="2">
        <v>0.3</v>
      </c>
      <c r="L72" s="2">
        <v>19.899999999999999</v>
      </c>
      <c r="M72" s="2">
        <v>13</v>
      </c>
      <c r="N72" s="2"/>
      <c r="O72" s="54">
        <v>16.3</v>
      </c>
      <c r="P72" s="54">
        <v>26.7</v>
      </c>
      <c r="Q72" s="54">
        <v>30</v>
      </c>
      <c r="R72" s="54">
        <v>1.4</v>
      </c>
      <c r="S72" s="54">
        <v>30</v>
      </c>
      <c r="T72" s="54">
        <v>30</v>
      </c>
      <c r="U72" s="54">
        <v>4.2</v>
      </c>
      <c r="V72" s="54">
        <v>30</v>
      </c>
      <c r="W72" s="54">
        <v>29.7</v>
      </c>
      <c r="Y72">
        <f t="shared" si="34"/>
        <v>198.29999999999998</v>
      </c>
      <c r="Z72" s="2">
        <v>0</v>
      </c>
      <c r="AA72" s="2">
        <v>0</v>
      </c>
      <c r="AB72" s="2">
        <v>0</v>
      </c>
      <c r="AC72" s="2">
        <v>2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/>
      <c r="AJ72" s="2">
        <v>15</v>
      </c>
      <c r="AK72" s="2">
        <v>0</v>
      </c>
      <c r="AL72" s="2">
        <v>0</v>
      </c>
      <c r="AM72" s="2">
        <v>8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6"/>
      <c r="AU72">
        <f t="shared" si="35"/>
        <v>100</v>
      </c>
      <c r="AV72">
        <v>0</v>
      </c>
      <c r="AW72">
        <v>0</v>
      </c>
      <c r="AX72">
        <f t="shared" si="36"/>
        <v>60</v>
      </c>
      <c r="AY72">
        <v>0</v>
      </c>
      <c r="AZ72">
        <v>0</v>
      </c>
      <c r="BA72">
        <v>0</v>
      </c>
      <c r="BB72">
        <v>0</v>
      </c>
      <c r="BC72">
        <v>0</v>
      </c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</row>
    <row r="73" spans="1:991">
      <c r="A73" s="2">
        <v>15</v>
      </c>
      <c r="B73" s="3" t="s">
        <v>113</v>
      </c>
      <c r="C73" s="2">
        <v>2</v>
      </c>
      <c r="D73" s="3" t="s">
        <v>48</v>
      </c>
      <c r="E73" s="2">
        <v>14.3</v>
      </c>
      <c r="F73" s="2">
        <v>19.899999999999999</v>
      </c>
      <c r="G73" s="2">
        <v>19.399999999999999</v>
      </c>
      <c r="H73" s="2">
        <v>16.3</v>
      </c>
      <c r="I73" s="2">
        <v>9.5</v>
      </c>
      <c r="J73" s="2">
        <v>18.5</v>
      </c>
      <c r="K73" s="2">
        <v>17</v>
      </c>
      <c r="L73" s="2">
        <v>15.7</v>
      </c>
      <c r="M73" s="2">
        <v>11.1</v>
      </c>
      <c r="N73" s="2"/>
      <c r="O73" s="54">
        <v>27.1</v>
      </c>
      <c r="P73" s="54">
        <v>1.4</v>
      </c>
      <c r="Q73" s="54">
        <v>30</v>
      </c>
      <c r="R73" s="54">
        <v>25.3</v>
      </c>
      <c r="S73" s="54">
        <v>19.3</v>
      </c>
      <c r="T73" s="54">
        <v>30</v>
      </c>
      <c r="U73" s="54">
        <v>30</v>
      </c>
      <c r="V73" s="54">
        <v>30</v>
      </c>
      <c r="W73" s="54">
        <v>28</v>
      </c>
      <c r="Y73">
        <f t="shared" si="34"/>
        <v>221.1</v>
      </c>
      <c r="Z73" s="2">
        <v>0</v>
      </c>
      <c r="AA73" s="2">
        <v>0</v>
      </c>
      <c r="AB73" s="2">
        <v>0</v>
      </c>
      <c r="AC73" s="2">
        <v>0</v>
      </c>
      <c r="AD73" s="2">
        <v>2</v>
      </c>
      <c r="AE73" s="2">
        <v>0</v>
      </c>
      <c r="AF73" s="2">
        <v>0</v>
      </c>
      <c r="AG73" s="2">
        <v>0</v>
      </c>
      <c r="AH73" s="2">
        <v>0</v>
      </c>
      <c r="AI73" s="2"/>
      <c r="AJ73" s="2">
        <v>10</v>
      </c>
      <c r="AK73" s="2">
        <v>1</v>
      </c>
      <c r="AL73" s="2">
        <v>0</v>
      </c>
      <c r="AM73" s="2">
        <v>3</v>
      </c>
      <c r="AN73" s="2">
        <v>4</v>
      </c>
      <c r="AO73" s="2">
        <v>0</v>
      </c>
      <c r="AP73" s="2">
        <v>2</v>
      </c>
      <c r="AQ73" s="2">
        <v>0</v>
      </c>
      <c r="AR73" s="2">
        <v>11</v>
      </c>
      <c r="AS73" s="6"/>
      <c r="AU73">
        <f t="shared" si="35"/>
        <v>100</v>
      </c>
      <c r="AV73">
        <f t="shared" si="37"/>
        <v>100</v>
      </c>
      <c r="AW73">
        <v>0</v>
      </c>
      <c r="AX73">
        <f t="shared" si="36"/>
        <v>100</v>
      </c>
      <c r="AY73">
        <f t="shared" si="38"/>
        <v>33.333333333333329</v>
      </c>
      <c r="AZ73">
        <v>0</v>
      </c>
      <c r="BA73">
        <f t="shared" si="40"/>
        <v>100</v>
      </c>
      <c r="BB73">
        <v>0</v>
      </c>
      <c r="BC73">
        <f t="shared" si="42"/>
        <v>100</v>
      </c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</row>
    <row r="74" spans="1:991">
      <c r="A74" s="2">
        <v>20</v>
      </c>
      <c r="B74" s="3" t="s">
        <v>114</v>
      </c>
      <c r="C74" s="2">
        <v>2</v>
      </c>
      <c r="D74" s="3" t="s">
        <v>42</v>
      </c>
      <c r="E74" s="2">
        <v>1.7</v>
      </c>
      <c r="F74" s="2">
        <v>8.1</v>
      </c>
      <c r="G74" s="2">
        <v>11</v>
      </c>
      <c r="H74" s="2">
        <v>10.199999999999999</v>
      </c>
      <c r="I74" s="2">
        <v>8.4</v>
      </c>
      <c r="J74" s="2">
        <v>4.5</v>
      </c>
      <c r="K74" s="2">
        <v>5.5</v>
      </c>
      <c r="L74" s="2">
        <v>7.1</v>
      </c>
      <c r="M74" s="2">
        <v>2.6</v>
      </c>
      <c r="N74" s="2"/>
      <c r="O74" s="54">
        <v>29</v>
      </c>
      <c r="P74" s="54">
        <v>30</v>
      </c>
      <c r="Q74" s="54">
        <v>30</v>
      </c>
      <c r="R74" s="54">
        <v>30</v>
      </c>
      <c r="S74" s="54">
        <v>30</v>
      </c>
      <c r="T74" s="54">
        <v>30</v>
      </c>
      <c r="U74" s="54">
        <v>28.6</v>
      </c>
      <c r="V74" s="54">
        <v>1.5</v>
      </c>
      <c r="W74" s="54">
        <v>24.6</v>
      </c>
      <c r="Y74">
        <f t="shared" si="34"/>
        <v>233.7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12</v>
      </c>
      <c r="AH74" s="2">
        <v>0</v>
      </c>
      <c r="AI74" s="2"/>
      <c r="AJ74" s="2">
        <v>23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12</v>
      </c>
      <c r="AQ74" s="2">
        <v>29</v>
      </c>
      <c r="AR74" s="2">
        <v>9</v>
      </c>
      <c r="AS74" s="6"/>
      <c r="AU74">
        <f t="shared" si="35"/>
        <v>100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f t="shared" si="40"/>
        <v>100</v>
      </c>
      <c r="BB74">
        <f t="shared" si="41"/>
        <v>41.463414634146339</v>
      </c>
      <c r="BC74">
        <f t="shared" si="42"/>
        <v>100</v>
      </c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</row>
    <row r="75" spans="1:991">
      <c r="A75" s="2">
        <v>18</v>
      </c>
      <c r="B75" s="3" t="s">
        <v>115</v>
      </c>
      <c r="C75" s="2">
        <v>2</v>
      </c>
      <c r="D75" s="3" t="s">
        <v>44</v>
      </c>
      <c r="E75" s="2">
        <v>3.4</v>
      </c>
      <c r="F75" s="2">
        <v>19.7</v>
      </c>
      <c r="G75" s="2">
        <v>8.9</v>
      </c>
      <c r="H75" s="2">
        <v>12.7</v>
      </c>
      <c r="I75" s="2">
        <v>2.8</v>
      </c>
      <c r="J75" s="2">
        <v>12.6</v>
      </c>
      <c r="K75" s="2">
        <v>9.6</v>
      </c>
      <c r="L75" s="2">
        <v>3.1</v>
      </c>
      <c r="M75" s="2">
        <v>2.2999999999999998</v>
      </c>
      <c r="N75" s="2"/>
      <c r="O75" s="54">
        <v>0.6</v>
      </c>
      <c r="P75" s="54">
        <v>30</v>
      </c>
      <c r="Q75" s="54">
        <v>9.4</v>
      </c>
      <c r="R75" s="54">
        <v>30</v>
      </c>
      <c r="S75" s="54">
        <v>10.3</v>
      </c>
      <c r="T75" s="54">
        <v>29.8</v>
      </c>
      <c r="U75" s="54">
        <v>30</v>
      </c>
      <c r="V75" s="54">
        <v>17</v>
      </c>
      <c r="W75" s="54">
        <v>12.6</v>
      </c>
      <c r="Y75">
        <f t="shared" si="34"/>
        <v>169.7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2</v>
      </c>
      <c r="AH75" s="2">
        <v>6</v>
      </c>
      <c r="AI75" s="2"/>
      <c r="AJ75" s="2">
        <v>17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9</v>
      </c>
      <c r="AR75" s="2">
        <v>19</v>
      </c>
      <c r="AS75" s="6"/>
      <c r="AU75">
        <f t="shared" si="35"/>
        <v>100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f t="shared" si="41"/>
        <v>63.636363636363633</v>
      </c>
      <c r="BC75">
        <f t="shared" si="42"/>
        <v>52</v>
      </c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</row>
    <row r="76" spans="1:991">
      <c r="A76" s="2">
        <v>19</v>
      </c>
      <c r="B76" s="3" t="s">
        <v>116</v>
      </c>
      <c r="C76" s="2">
        <v>2</v>
      </c>
      <c r="D76" s="3" t="s">
        <v>46</v>
      </c>
      <c r="E76" s="2">
        <v>2.5</v>
      </c>
      <c r="F76" s="2">
        <v>13.4</v>
      </c>
      <c r="G76" s="2">
        <v>12.5</v>
      </c>
      <c r="H76" s="2">
        <v>6.6</v>
      </c>
      <c r="I76" s="2">
        <v>12.4</v>
      </c>
      <c r="J76" s="2">
        <v>8.3000000000000007</v>
      </c>
      <c r="K76" s="2">
        <v>12.4</v>
      </c>
      <c r="L76" s="2">
        <v>13.9</v>
      </c>
      <c r="M76" s="2">
        <v>7.3</v>
      </c>
      <c r="N76" s="2"/>
      <c r="O76" s="54">
        <v>1.3</v>
      </c>
      <c r="P76" s="54">
        <v>30</v>
      </c>
      <c r="Q76" s="54">
        <v>30</v>
      </c>
      <c r="R76" s="54">
        <v>30</v>
      </c>
      <c r="S76" s="54">
        <v>30</v>
      </c>
      <c r="T76" s="54">
        <v>30</v>
      </c>
      <c r="U76" s="54">
        <v>29.4</v>
      </c>
      <c r="V76" s="54">
        <v>27.7</v>
      </c>
      <c r="W76" s="54">
        <v>25.2</v>
      </c>
      <c r="Y76">
        <f t="shared" si="34"/>
        <v>233.6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/>
      <c r="AJ76" s="2">
        <v>10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</v>
      </c>
      <c r="AR76" s="2">
        <v>15</v>
      </c>
      <c r="AS76" s="6"/>
      <c r="AU76">
        <f t="shared" si="35"/>
        <v>100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f t="shared" si="41"/>
        <v>100</v>
      </c>
      <c r="BC76">
        <f t="shared" si="42"/>
        <v>100</v>
      </c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</row>
    <row r="77" spans="1:991">
      <c r="A77" s="2">
        <v>17</v>
      </c>
      <c r="B77" s="3" t="s">
        <v>117</v>
      </c>
      <c r="C77" s="2">
        <v>2</v>
      </c>
      <c r="D77" s="3" t="s">
        <v>48</v>
      </c>
      <c r="E77" s="2">
        <v>1.9</v>
      </c>
      <c r="F77" s="2">
        <v>10.199999999999999</v>
      </c>
      <c r="G77" s="2">
        <v>6.5</v>
      </c>
      <c r="H77" s="2">
        <v>1.5</v>
      </c>
      <c r="I77" s="2">
        <v>7.2</v>
      </c>
      <c r="J77" s="2">
        <v>2.1</v>
      </c>
      <c r="K77" s="2">
        <v>6.7</v>
      </c>
      <c r="L77" s="2">
        <v>1.9</v>
      </c>
      <c r="M77" s="2">
        <v>5.9</v>
      </c>
      <c r="N77" s="2"/>
      <c r="O77" s="54">
        <v>26.8</v>
      </c>
      <c r="P77" s="54">
        <v>30</v>
      </c>
      <c r="Q77" s="54">
        <v>20</v>
      </c>
      <c r="R77" s="54">
        <v>22</v>
      </c>
      <c r="S77" s="54">
        <v>1.6</v>
      </c>
      <c r="T77" s="54">
        <v>28</v>
      </c>
      <c r="U77" s="54">
        <v>30</v>
      </c>
      <c r="V77" s="54">
        <v>30</v>
      </c>
      <c r="W77" s="54">
        <v>30</v>
      </c>
      <c r="Y77">
        <f t="shared" si="34"/>
        <v>218.39999999999998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/>
      <c r="AJ77" s="2">
        <v>11</v>
      </c>
      <c r="AK77" s="2">
        <v>0</v>
      </c>
      <c r="AL77" s="2">
        <v>0</v>
      </c>
      <c r="AM77" s="2">
        <v>7</v>
      </c>
      <c r="AN77" s="2">
        <v>11</v>
      </c>
      <c r="AO77" s="2">
        <v>3</v>
      </c>
      <c r="AP77" s="2">
        <v>5</v>
      </c>
      <c r="AQ77" s="2">
        <v>4</v>
      </c>
      <c r="AR77" s="2">
        <v>1</v>
      </c>
      <c r="AS77" s="6"/>
      <c r="AU77">
        <f t="shared" si="35"/>
        <v>100</v>
      </c>
      <c r="AV77">
        <v>0</v>
      </c>
      <c r="AW77">
        <v>0</v>
      </c>
      <c r="AX77">
        <f t="shared" si="36"/>
        <v>100</v>
      </c>
      <c r="AY77">
        <f t="shared" si="38"/>
        <v>100</v>
      </c>
      <c r="AZ77">
        <f t="shared" si="39"/>
        <v>100</v>
      </c>
      <c r="BA77">
        <f t="shared" si="40"/>
        <v>100</v>
      </c>
      <c r="BB77">
        <f t="shared" si="41"/>
        <v>100</v>
      </c>
      <c r="BC77">
        <f t="shared" si="42"/>
        <v>100</v>
      </c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</row>
    <row r="78" spans="1:991">
      <c r="A78" s="2">
        <v>22</v>
      </c>
      <c r="B78" s="3" t="s">
        <v>118</v>
      </c>
      <c r="C78" s="2">
        <v>2</v>
      </c>
      <c r="D78" s="3" t="s">
        <v>42</v>
      </c>
      <c r="E78" s="2">
        <v>0</v>
      </c>
      <c r="F78" s="2">
        <v>19.399999999999999</v>
      </c>
      <c r="G78" s="2">
        <v>11.2</v>
      </c>
      <c r="H78" s="2">
        <v>7.1</v>
      </c>
      <c r="I78" s="2">
        <v>2.2999999999999998</v>
      </c>
      <c r="J78" s="2">
        <v>1.8</v>
      </c>
      <c r="K78" s="2">
        <v>2.8</v>
      </c>
      <c r="L78" s="2">
        <v>5.5</v>
      </c>
      <c r="M78" s="2">
        <v>7.5</v>
      </c>
      <c r="N78" s="2"/>
      <c r="O78" s="54">
        <v>1</v>
      </c>
      <c r="P78" s="54">
        <v>30</v>
      </c>
      <c r="Q78" s="54">
        <v>30</v>
      </c>
      <c r="R78" s="54">
        <v>30</v>
      </c>
      <c r="S78" s="54">
        <v>30</v>
      </c>
      <c r="T78" s="54">
        <v>19.3</v>
      </c>
      <c r="U78" s="54">
        <v>26.1</v>
      </c>
      <c r="V78" s="54">
        <v>28</v>
      </c>
      <c r="W78" s="54">
        <v>26.7</v>
      </c>
      <c r="Y78">
        <f t="shared" si="34"/>
        <v>221.1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/>
      <c r="AJ78" s="2">
        <v>29</v>
      </c>
      <c r="AK78" s="2">
        <v>0</v>
      </c>
      <c r="AL78" s="2">
        <v>0</v>
      </c>
      <c r="AM78" s="2">
        <v>0</v>
      </c>
      <c r="AN78" s="2">
        <v>0</v>
      </c>
      <c r="AO78" s="2">
        <v>14</v>
      </c>
      <c r="AP78" s="2">
        <v>17</v>
      </c>
      <c r="AQ78" s="2">
        <v>3</v>
      </c>
      <c r="AR78" s="2">
        <v>10</v>
      </c>
      <c r="AS78" s="6"/>
      <c r="AU78">
        <f t="shared" si="35"/>
        <v>100</v>
      </c>
      <c r="AV78">
        <v>0</v>
      </c>
      <c r="AW78">
        <v>0</v>
      </c>
      <c r="AX78">
        <v>0</v>
      </c>
      <c r="AY78">
        <v>0</v>
      </c>
      <c r="AZ78">
        <f t="shared" si="39"/>
        <v>100</v>
      </c>
      <c r="BA78">
        <f t="shared" si="40"/>
        <v>100</v>
      </c>
      <c r="BB78">
        <f t="shared" si="41"/>
        <v>100</v>
      </c>
      <c r="BC78">
        <f t="shared" si="42"/>
        <v>100</v>
      </c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</row>
    <row r="79" spans="1:991">
      <c r="A79" s="2">
        <v>23</v>
      </c>
      <c r="B79" s="3" t="s">
        <v>119</v>
      </c>
      <c r="C79" s="2">
        <v>2</v>
      </c>
      <c r="D79" s="3" t="s">
        <v>44</v>
      </c>
      <c r="E79" s="2">
        <v>16.100000000000001</v>
      </c>
      <c r="F79" s="2">
        <v>11.9</v>
      </c>
      <c r="G79" s="2">
        <v>8</v>
      </c>
      <c r="H79" s="2">
        <v>5.0999999999999996</v>
      </c>
      <c r="I79" s="2">
        <v>2.1</v>
      </c>
      <c r="J79" s="2">
        <v>8.1</v>
      </c>
      <c r="K79" s="2">
        <v>8.8000000000000007</v>
      </c>
      <c r="L79" s="2">
        <v>11.1</v>
      </c>
      <c r="M79" s="2">
        <v>13.3</v>
      </c>
      <c r="N79" s="2"/>
      <c r="O79" s="54">
        <v>30</v>
      </c>
      <c r="P79" s="54">
        <v>24.4</v>
      </c>
      <c r="Q79" s="54">
        <v>5.8</v>
      </c>
      <c r="R79" s="54">
        <v>20.3</v>
      </c>
      <c r="S79" s="54">
        <v>15.7</v>
      </c>
      <c r="T79" s="54">
        <v>30</v>
      </c>
      <c r="U79" s="54">
        <v>30</v>
      </c>
      <c r="V79" s="54">
        <v>28.6</v>
      </c>
      <c r="W79" s="54">
        <v>30</v>
      </c>
      <c r="Y79">
        <f t="shared" si="34"/>
        <v>214.79999999999998</v>
      </c>
      <c r="Z79" s="2">
        <v>0</v>
      </c>
      <c r="AA79" s="2">
        <v>0</v>
      </c>
      <c r="AB79" s="2">
        <v>0</v>
      </c>
      <c r="AC79" s="2">
        <v>2</v>
      </c>
      <c r="AD79" s="2">
        <v>8</v>
      </c>
      <c r="AE79" s="2">
        <v>0</v>
      </c>
      <c r="AF79" s="2">
        <v>0</v>
      </c>
      <c r="AG79" s="2">
        <v>0</v>
      </c>
      <c r="AH79" s="2">
        <v>0</v>
      </c>
      <c r="AI79" s="2"/>
      <c r="AJ79" s="2">
        <v>18</v>
      </c>
      <c r="AK79" s="2">
        <v>18</v>
      </c>
      <c r="AL79" s="2">
        <v>17</v>
      </c>
      <c r="AM79" s="2">
        <v>21</v>
      </c>
      <c r="AN79" s="2">
        <v>20</v>
      </c>
      <c r="AO79" s="2">
        <v>3</v>
      </c>
      <c r="AP79" s="2">
        <v>3</v>
      </c>
      <c r="AQ79" s="2">
        <v>2</v>
      </c>
      <c r="AR79" s="2">
        <v>6</v>
      </c>
      <c r="AS79" s="6"/>
      <c r="AU79">
        <f t="shared" si="35"/>
        <v>100</v>
      </c>
      <c r="AV79">
        <f t="shared" si="37"/>
        <v>100</v>
      </c>
      <c r="AW79">
        <f t="shared" si="43"/>
        <v>100</v>
      </c>
      <c r="AX79">
        <f t="shared" si="36"/>
        <v>82.608695652173907</v>
      </c>
      <c r="AY79">
        <f t="shared" si="38"/>
        <v>42.857142857142854</v>
      </c>
      <c r="AZ79">
        <f t="shared" si="39"/>
        <v>100</v>
      </c>
      <c r="BA79">
        <f t="shared" si="40"/>
        <v>100</v>
      </c>
      <c r="BB79">
        <f t="shared" si="41"/>
        <v>100</v>
      </c>
      <c r="BC79">
        <f t="shared" si="42"/>
        <v>100</v>
      </c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</row>
    <row r="80" spans="1:991">
      <c r="A80" s="2">
        <v>24</v>
      </c>
      <c r="B80" s="3" t="s">
        <v>120</v>
      </c>
      <c r="C80" s="2">
        <v>2</v>
      </c>
      <c r="D80" s="3" t="s">
        <v>46</v>
      </c>
      <c r="E80" s="2">
        <v>5.2</v>
      </c>
      <c r="F80" s="2">
        <v>1.9</v>
      </c>
      <c r="G80" s="2">
        <v>3.6</v>
      </c>
      <c r="H80" s="2">
        <v>3.1</v>
      </c>
      <c r="I80" s="2">
        <v>13.9</v>
      </c>
      <c r="J80" s="2">
        <v>6.4</v>
      </c>
      <c r="K80" s="2">
        <v>1.6</v>
      </c>
      <c r="L80" s="2">
        <v>10.6</v>
      </c>
      <c r="M80" s="2">
        <v>13.5</v>
      </c>
      <c r="N80" s="2"/>
      <c r="O80" s="54">
        <v>20.9</v>
      </c>
      <c r="P80" s="54">
        <v>23.1</v>
      </c>
      <c r="Q80" s="54">
        <v>8</v>
      </c>
      <c r="R80" s="54">
        <v>12</v>
      </c>
      <c r="S80" s="54">
        <v>23.6</v>
      </c>
      <c r="T80" s="54">
        <v>25.3</v>
      </c>
      <c r="U80" s="54">
        <v>10.8</v>
      </c>
      <c r="V80" s="54">
        <v>30</v>
      </c>
      <c r="W80" s="54">
        <v>30</v>
      </c>
      <c r="Y80">
        <f t="shared" si="34"/>
        <v>183.7</v>
      </c>
      <c r="Z80" s="2">
        <v>2</v>
      </c>
      <c r="AA80" s="2">
        <v>0</v>
      </c>
      <c r="AB80" s="2">
        <v>2</v>
      </c>
      <c r="AC80" s="2">
        <v>4</v>
      </c>
      <c r="AD80" s="2">
        <v>0</v>
      </c>
      <c r="AE80" s="2">
        <v>0</v>
      </c>
      <c r="AF80" s="2">
        <v>2</v>
      </c>
      <c r="AG80" s="2">
        <v>0</v>
      </c>
      <c r="AH80" s="2">
        <v>0</v>
      </c>
      <c r="AI80" s="2"/>
      <c r="AJ80" s="2">
        <v>15</v>
      </c>
      <c r="AK80" s="2">
        <v>9</v>
      </c>
      <c r="AL80" s="2">
        <v>6</v>
      </c>
      <c r="AM80" s="2">
        <v>11</v>
      </c>
      <c r="AN80" s="2">
        <v>5</v>
      </c>
      <c r="AO80" s="2">
        <v>5</v>
      </c>
      <c r="AP80" s="2">
        <v>9</v>
      </c>
      <c r="AQ80" s="2">
        <v>1</v>
      </c>
      <c r="AR80" s="2">
        <v>0</v>
      </c>
      <c r="AS80" s="6"/>
      <c r="AU80">
        <f t="shared" si="35"/>
        <v>76.470588235294116</v>
      </c>
      <c r="AV80">
        <f t="shared" si="37"/>
        <v>100</v>
      </c>
      <c r="AW80">
        <f t="shared" si="43"/>
        <v>50</v>
      </c>
      <c r="AX80">
        <f t="shared" si="36"/>
        <v>46.666666666666664</v>
      </c>
      <c r="AY80">
        <f t="shared" si="38"/>
        <v>100</v>
      </c>
      <c r="AZ80">
        <f t="shared" si="39"/>
        <v>100</v>
      </c>
      <c r="BA80">
        <f t="shared" si="40"/>
        <v>63.636363636363633</v>
      </c>
      <c r="BB80">
        <f t="shared" si="41"/>
        <v>100</v>
      </c>
      <c r="BC80">
        <v>0</v>
      </c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</row>
    <row r="81" spans="1:991">
      <c r="A81" s="2">
        <v>21</v>
      </c>
      <c r="B81" s="3" t="s">
        <v>121</v>
      </c>
      <c r="C81" s="2">
        <v>2</v>
      </c>
      <c r="D81" s="3" t="s">
        <v>48</v>
      </c>
      <c r="E81" s="2">
        <v>13.8</v>
      </c>
      <c r="F81" s="2">
        <v>8.9</v>
      </c>
      <c r="G81" s="2">
        <v>8.6999999999999993</v>
      </c>
      <c r="H81" s="2">
        <v>2.8</v>
      </c>
      <c r="I81" s="2">
        <v>15.8</v>
      </c>
      <c r="J81" s="2">
        <v>10.9</v>
      </c>
      <c r="K81" s="2">
        <v>11.8</v>
      </c>
      <c r="L81" s="2">
        <v>11.4</v>
      </c>
      <c r="M81" s="2">
        <v>10.199999999999999</v>
      </c>
      <c r="N81" s="2"/>
      <c r="O81" s="54">
        <v>15.9</v>
      </c>
      <c r="P81" s="54">
        <v>8.1</v>
      </c>
      <c r="Q81" s="54">
        <v>13.4</v>
      </c>
      <c r="R81" s="54">
        <v>5.8</v>
      </c>
      <c r="S81" s="54">
        <v>28.5</v>
      </c>
      <c r="T81" s="54">
        <v>30</v>
      </c>
      <c r="U81" s="54">
        <v>27.6</v>
      </c>
      <c r="V81" s="54">
        <v>28.3</v>
      </c>
      <c r="W81" s="54">
        <v>20.5</v>
      </c>
      <c r="Y81">
        <f t="shared" si="34"/>
        <v>178.1</v>
      </c>
      <c r="Z81" s="2">
        <v>0</v>
      </c>
      <c r="AA81" s="2">
        <v>0</v>
      </c>
      <c r="AB81" s="2">
        <v>0</v>
      </c>
      <c r="AC81" s="2">
        <v>4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/>
      <c r="AJ81" s="2">
        <v>18</v>
      </c>
      <c r="AK81" s="2">
        <v>1</v>
      </c>
      <c r="AL81" s="2">
        <v>4</v>
      </c>
      <c r="AM81" s="2">
        <v>5</v>
      </c>
      <c r="AN81" s="2">
        <v>1</v>
      </c>
      <c r="AO81" s="2">
        <v>2</v>
      </c>
      <c r="AP81" s="2">
        <v>7</v>
      </c>
      <c r="AQ81" s="2">
        <v>6</v>
      </c>
      <c r="AR81" s="2">
        <v>6</v>
      </c>
      <c r="AS81" s="6"/>
      <c r="AU81">
        <f t="shared" si="35"/>
        <v>100</v>
      </c>
      <c r="AV81">
        <f t="shared" si="37"/>
        <v>100</v>
      </c>
      <c r="AW81">
        <f t="shared" si="43"/>
        <v>100</v>
      </c>
      <c r="AX81">
        <f t="shared" si="36"/>
        <v>11.111111111111111</v>
      </c>
      <c r="AY81">
        <f t="shared" si="38"/>
        <v>100</v>
      </c>
      <c r="AZ81">
        <f t="shared" si="39"/>
        <v>100</v>
      </c>
      <c r="BA81">
        <f t="shared" si="40"/>
        <v>100</v>
      </c>
      <c r="BB81">
        <f t="shared" si="41"/>
        <v>100</v>
      </c>
      <c r="BC81">
        <f>(AR81-AH81)/(AR81+AH81)*100</f>
        <v>100</v>
      </c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</row>
    <row r="82" spans="1:991">
      <c r="A82">
        <v>10</v>
      </c>
      <c r="B82" t="s">
        <v>263</v>
      </c>
      <c r="C82">
        <v>2</v>
      </c>
      <c r="D82" t="s">
        <v>42</v>
      </c>
      <c r="E82">
        <v>1.9</v>
      </c>
      <c r="F82">
        <v>24.4</v>
      </c>
      <c r="G82">
        <v>22.4</v>
      </c>
      <c r="H82">
        <v>22</v>
      </c>
      <c r="I82">
        <v>12</v>
      </c>
      <c r="J82">
        <v>14.7</v>
      </c>
      <c r="K82">
        <v>12.9</v>
      </c>
      <c r="L82">
        <v>18.5</v>
      </c>
      <c r="M82">
        <v>25.1</v>
      </c>
      <c r="O82" s="23">
        <v>1.2</v>
      </c>
      <c r="P82" s="23">
        <v>30</v>
      </c>
      <c r="Q82" s="23">
        <v>30</v>
      </c>
      <c r="R82" s="23">
        <v>30</v>
      </c>
      <c r="S82" s="23">
        <v>30</v>
      </c>
      <c r="T82" s="23">
        <v>30</v>
      </c>
      <c r="U82" s="23">
        <v>18.7</v>
      </c>
      <c r="V82" s="23">
        <v>30</v>
      </c>
      <c r="W82" s="23">
        <v>30</v>
      </c>
      <c r="Y82">
        <f t="shared" si="34"/>
        <v>229.89999999999998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J82">
        <v>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991">
      <c r="A83">
        <v>9</v>
      </c>
      <c r="B83" t="s">
        <v>264</v>
      </c>
      <c r="C83">
        <v>2</v>
      </c>
      <c r="D83" t="s">
        <v>44</v>
      </c>
      <c r="E83">
        <v>18</v>
      </c>
      <c r="F83">
        <v>24.5</v>
      </c>
      <c r="G83">
        <v>18.600000000000001</v>
      </c>
      <c r="H83">
        <v>19.5</v>
      </c>
      <c r="I83">
        <v>21.5</v>
      </c>
      <c r="J83">
        <v>19.5</v>
      </c>
      <c r="K83">
        <v>22.3</v>
      </c>
      <c r="L83">
        <v>22.5</v>
      </c>
      <c r="M83">
        <v>15.7</v>
      </c>
      <c r="O83" s="23">
        <v>2.6</v>
      </c>
      <c r="P83" s="23">
        <v>30</v>
      </c>
      <c r="Q83" s="23">
        <v>30</v>
      </c>
      <c r="R83" s="23">
        <v>1.6</v>
      </c>
      <c r="S83" s="23">
        <v>30</v>
      </c>
      <c r="T83" s="23">
        <v>30</v>
      </c>
      <c r="U83" s="23">
        <v>30</v>
      </c>
      <c r="V83" s="23">
        <v>30</v>
      </c>
      <c r="W83" s="23">
        <v>30</v>
      </c>
      <c r="Y83">
        <f t="shared" si="34"/>
        <v>214.2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991">
      <c r="A84">
        <v>7</v>
      </c>
      <c r="B84" t="s">
        <v>265</v>
      </c>
      <c r="C84">
        <v>2</v>
      </c>
      <c r="D84" t="s">
        <v>46</v>
      </c>
      <c r="E84">
        <v>5.7</v>
      </c>
      <c r="F84">
        <v>5.2</v>
      </c>
      <c r="G84">
        <v>7.6</v>
      </c>
      <c r="H84">
        <v>4.9000000000000004</v>
      </c>
      <c r="I84">
        <v>6.8</v>
      </c>
      <c r="J84">
        <v>11.4</v>
      </c>
      <c r="K84">
        <v>7.2</v>
      </c>
      <c r="L84">
        <v>4.3</v>
      </c>
      <c r="M84">
        <v>3.9</v>
      </c>
      <c r="O84" s="23">
        <v>27.2</v>
      </c>
      <c r="P84" s="23">
        <v>30</v>
      </c>
      <c r="Q84" s="23">
        <v>30</v>
      </c>
      <c r="R84" s="23">
        <v>30</v>
      </c>
      <c r="S84" s="23">
        <v>30</v>
      </c>
      <c r="T84" s="23">
        <v>30</v>
      </c>
      <c r="U84" s="23">
        <v>30</v>
      </c>
      <c r="V84" s="23">
        <v>27.7</v>
      </c>
      <c r="W84" s="23">
        <v>9</v>
      </c>
      <c r="Y84">
        <f t="shared" si="34"/>
        <v>243.89999999999998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J84">
        <v>41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</v>
      </c>
      <c r="AR84">
        <v>4</v>
      </c>
    </row>
    <row r="85" spans="1:991">
      <c r="A85">
        <v>8</v>
      </c>
      <c r="B85" t="s">
        <v>266</v>
      </c>
      <c r="C85">
        <v>2</v>
      </c>
      <c r="D85" t="s">
        <v>48</v>
      </c>
      <c r="E85">
        <v>17.3</v>
      </c>
      <c r="F85">
        <v>22.4</v>
      </c>
      <c r="G85">
        <v>26.2</v>
      </c>
      <c r="H85">
        <v>21.9</v>
      </c>
      <c r="I85">
        <v>26.3</v>
      </c>
      <c r="J85">
        <v>23.2</v>
      </c>
      <c r="K85">
        <v>17.600000000000001</v>
      </c>
      <c r="L85">
        <v>9.1</v>
      </c>
      <c r="M85">
        <v>22.5</v>
      </c>
      <c r="O85" s="23">
        <v>15</v>
      </c>
      <c r="P85" s="23">
        <v>30</v>
      </c>
      <c r="Q85" s="23">
        <v>30</v>
      </c>
      <c r="R85" s="23">
        <v>30</v>
      </c>
      <c r="S85" s="23">
        <v>30</v>
      </c>
      <c r="T85" s="23">
        <v>30</v>
      </c>
      <c r="U85" s="23">
        <v>30</v>
      </c>
      <c r="V85" s="23">
        <v>5.0999999999999996</v>
      </c>
      <c r="W85" s="23">
        <v>29.5</v>
      </c>
      <c r="Y85">
        <f t="shared" si="34"/>
        <v>229.6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J85">
        <v>17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</row>
    <row r="86" spans="1:991">
      <c r="A86">
        <v>12</v>
      </c>
      <c r="B86" t="s">
        <v>267</v>
      </c>
      <c r="C86">
        <v>2</v>
      </c>
      <c r="D86" t="s">
        <v>42</v>
      </c>
      <c r="E86">
        <v>0</v>
      </c>
      <c r="F86">
        <v>18</v>
      </c>
      <c r="G86">
        <v>23.2</v>
      </c>
      <c r="H86">
        <v>12.5</v>
      </c>
      <c r="I86">
        <v>14.8</v>
      </c>
      <c r="J86">
        <v>11.5</v>
      </c>
      <c r="K86">
        <v>11.3</v>
      </c>
      <c r="L86">
        <v>17.8</v>
      </c>
      <c r="M86">
        <v>11.6</v>
      </c>
      <c r="O86" s="23">
        <v>0.5</v>
      </c>
      <c r="P86" s="23">
        <v>30</v>
      </c>
      <c r="Q86" s="23">
        <v>30</v>
      </c>
      <c r="R86" s="23">
        <v>30</v>
      </c>
      <c r="S86" s="23">
        <v>30</v>
      </c>
      <c r="T86" s="23">
        <v>30</v>
      </c>
      <c r="U86" s="23">
        <v>30</v>
      </c>
      <c r="V86" s="23">
        <v>30</v>
      </c>
      <c r="W86" s="23">
        <v>28.5</v>
      </c>
      <c r="Y86">
        <f t="shared" si="34"/>
        <v>239</v>
      </c>
      <c r="Z86">
        <v>32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J86">
        <v>36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991">
      <c r="A87">
        <v>11</v>
      </c>
      <c r="B87" t="s">
        <v>268</v>
      </c>
      <c r="C87">
        <v>2</v>
      </c>
      <c r="D87" t="s">
        <v>44</v>
      </c>
      <c r="E87">
        <v>13.7</v>
      </c>
      <c r="F87">
        <v>11.7</v>
      </c>
      <c r="G87">
        <v>18</v>
      </c>
      <c r="H87">
        <v>19.3</v>
      </c>
      <c r="I87">
        <v>18.7</v>
      </c>
      <c r="J87">
        <v>18.100000000000001</v>
      </c>
      <c r="K87">
        <v>14</v>
      </c>
      <c r="L87">
        <v>11.8</v>
      </c>
      <c r="M87">
        <v>9.6</v>
      </c>
      <c r="O87" s="23">
        <v>24.4</v>
      </c>
      <c r="P87" s="23">
        <v>30</v>
      </c>
      <c r="Q87" s="23">
        <v>30</v>
      </c>
      <c r="R87" s="23">
        <v>30</v>
      </c>
      <c r="S87" s="23">
        <v>28</v>
      </c>
      <c r="T87" s="23">
        <v>28.1</v>
      </c>
      <c r="U87" s="23">
        <v>28.5</v>
      </c>
      <c r="V87" s="23">
        <v>21.7</v>
      </c>
      <c r="W87" s="23">
        <v>12.8</v>
      </c>
      <c r="Y87">
        <f t="shared" si="34"/>
        <v>233.5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</v>
      </c>
      <c r="AJ87">
        <v>9</v>
      </c>
      <c r="AK87">
        <v>0</v>
      </c>
      <c r="AL87">
        <v>0</v>
      </c>
      <c r="AM87">
        <v>0</v>
      </c>
      <c r="AN87">
        <v>0</v>
      </c>
      <c r="AO87">
        <v>2</v>
      </c>
      <c r="AP87">
        <v>12</v>
      </c>
      <c r="AQ87">
        <v>10</v>
      </c>
      <c r="AR87">
        <v>8</v>
      </c>
    </row>
    <row r="88" spans="1:991">
      <c r="E88" s="8">
        <f>AVERAGE(E48:E87)/30*100</f>
        <v>20.841666666666665</v>
      </c>
      <c r="F88" s="8">
        <f t="shared" ref="F88" si="44">AVERAGE(F48:F87)/30*100</f>
        <v>39.741666666666653</v>
      </c>
      <c r="G88" s="8">
        <f t="shared" ref="G88" si="45">AVERAGE(G48:G87)/30*100</f>
        <v>43.658333333333331</v>
      </c>
      <c r="H88" s="8">
        <f t="shared" ref="H88" si="46">AVERAGE(H48:H87)/30*100</f>
        <v>36.666666666666679</v>
      </c>
      <c r="I88" s="8">
        <f t="shared" ref="I88" si="47">AVERAGE(I48:I87)/30*100</f>
        <v>36.6</v>
      </c>
      <c r="J88" s="8">
        <f t="shared" ref="J88" si="48">AVERAGE(J48:J87)/30*100</f>
        <v>34.166666666666664</v>
      </c>
      <c r="K88" s="8">
        <f t="shared" ref="K88" si="49">AVERAGE(K48:K87)/30*100</f>
        <v>34.416666666666664</v>
      </c>
      <c r="L88" s="8">
        <f t="shared" ref="L88" si="50">AVERAGE(L48:L87)/30*100</f>
        <v>35.366666666666667</v>
      </c>
      <c r="M88" s="8">
        <f t="shared" ref="M88" si="51">AVERAGE(M48:M87)/30*100</f>
        <v>29.350000000000005</v>
      </c>
      <c r="N88" s="8"/>
      <c r="O88" s="27">
        <f>AVERAGE(O48:O87)/30*100</f>
        <v>40.383333333333333</v>
      </c>
      <c r="P88" s="27">
        <f t="shared" ref="P88" si="52">AVERAGE(P48:P87)/30*100</f>
        <v>78.883333333333326</v>
      </c>
      <c r="Q88" s="27">
        <f t="shared" ref="Q88" si="53">AVERAGE(Q48:Q87)/30*100</f>
        <v>83.583333333333329</v>
      </c>
      <c r="R88" s="27">
        <f>AVERAGE(R48:R87)/30*100</f>
        <v>77.641666666666652</v>
      </c>
      <c r="S88" s="27">
        <f t="shared" ref="S88" si="54">AVERAGE(S48:S87)/30*100</f>
        <v>81.316666666666677</v>
      </c>
      <c r="T88" s="27">
        <f t="shared" ref="T88" si="55">AVERAGE(T48:T87)/30*100</f>
        <v>87.133333333333312</v>
      </c>
      <c r="U88" s="27">
        <f t="shared" ref="U88" si="56">AVERAGE(U48:U87)/30*100</f>
        <v>82.558333333333351</v>
      </c>
      <c r="V88" s="27">
        <f t="shared" ref="V88" si="57">AVERAGE(V48:V87)/30*100</f>
        <v>86.95</v>
      </c>
      <c r="W88" s="27">
        <f t="shared" ref="W88" si="58">AVERAGE(W48:W87)/30*100</f>
        <v>74.525000000000006</v>
      </c>
      <c r="Y88" s="8"/>
      <c r="Z88" s="8">
        <f>AVERAGE(Z48:Z87)</f>
        <v>1.45</v>
      </c>
      <c r="AA88" s="8">
        <f t="shared" ref="AA88" si="59">AVERAGE(AA48:AA87)</f>
        <v>0.2</v>
      </c>
      <c r="AB88" s="8">
        <f t="shared" ref="AB88" si="60">AVERAGE(AB48:AB87)</f>
        <v>0.2</v>
      </c>
      <c r="AC88" s="8">
        <f t="shared" ref="AC88" si="61">AVERAGE(AC48:AC87)</f>
        <v>0.6</v>
      </c>
      <c r="AD88" s="8">
        <f t="shared" ref="AD88" si="62">AVERAGE(AD48:AD87)</f>
        <v>0.5</v>
      </c>
      <c r="AE88" s="8">
        <f t="shared" ref="AE88" si="63">AVERAGE(AE48:AE87)</f>
        <v>0.25</v>
      </c>
      <c r="AF88" s="8">
        <f t="shared" ref="AF88" si="64">AVERAGE(AF48:AF87)</f>
        <v>0.7</v>
      </c>
      <c r="AG88" s="8">
        <f t="shared" ref="AG88" si="65">AVERAGE(AG48:AG87)</f>
        <v>0.45</v>
      </c>
      <c r="AH88" s="8">
        <f t="shared" ref="AH88" si="66">AVERAGE(AH48:AH87)</f>
        <v>0.5</v>
      </c>
      <c r="AI88" s="8"/>
      <c r="AJ88" s="8">
        <f>AVERAGE(AJ48:AJ87)</f>
        <v>18.475000000000001</v>
      </c>
      <c r="AK88" s="8">
        <f t="shared" ref="AK88" si="67">AVERAGE(AK48:AK87)</f>
        <v>2.25</v>
      </c>
      <c r="AL88" s="8">
        <f t="shared" ref="AL88" si="68">AVERAGE(AL48:AL87)</f>
        <v>1.45</v>
      </c>
      <c r="AM88" s="8">
        <f t="shared" ref="AM88" si="69">AVERAGE(AM48:AM87)</f>
        <v>2.625</v>
      </c>
      <c r="AN88" s="8">
        <f t="shared" ref="AN88" si="70">AVERAGE(AN48:AN87)</f>
        <v>2.3250000000000002</v>
      </c>
      <c r="AO88" s="8">
        <f t="shared" ref="AO88" si="71">AVERAGE(AO48:AO87)</f>
        <v>3.55</v>
      </c>
      <c r="AP88" s="8">
        <f t="shared" ref="AP88" si="72">AVERAGE(AP48:AP87)</f>
        <v>4.0750000000000002</v>
      </c>
      <c r="AQ88" s="8">
        <f t="shared" ref="AQ88" si="73">AVERAGE(AQ48:AQ87)</f>
        <v>3.6</v>
      </c>
      <c r="AR88" s="8">
        <f t="shared" ref="AR88" si="74">AVERAGE(AR48:AR87)</f>
        <v>5.8250000000000002</v>
      </c>
      <c r="AU88" s="8">
        <f>AVERAGE(AU48:AU87)</f>
        <v>88.163973815589983</v>
      </c>
      <c r="AV88" s="8">
        <f t="shared" ref="AV88" si="75">AVERAGE(AV48:AV87)</f>
        <v>45.490196078431374</v>
      </c>
      <c r="AW88" s="8">
        <f t="shared" ref="AW88" si="76">AVERAGE(AW48:AW87)</f>
        <v>22.794117647058822</v>
      </c>
      <c r="AX88" s="8">
        <f t="shared" ref="AX88" si="77">AVERAGE(AX48:AX87)</f>
        <v>31.874111963626031</v>
      </c>
      <c r="AY88" s="8">
        <f t="shared" ref="AY88" si="78">AVERAGE(AY48:AY87)</f>
        <v>30.159448394742519</v>
      </c>
      <c r="AZ88" s="8">
        <f t="shared" ref="AZ88" si="79">AVERAGE(AZ48:AZ87)</f>
        <v>46.292634700939203</v>
      </c>
      <c r="BA88" s="8">
        <f t="shared" ref="BA88" si="80">AVERAGE(BA48:BA87)</f>
        <v>41.130917013269958</v>
      </c>
      <c r="BB88" s="8">
        <f t="shared" ref="BB88" si="81">AVERAGE(BB48:BB87)</f>
        <v>48.189209164818919</v>
      </c>
      <c r="BC88" s="8">
        <f t="shared" ref="BC88" si="82">AVERAGE(BC48:BC87)</f>
        <v>55.837477945337731</v>
      </c>
    </row>
    <row r="89" spans="1:991">
      <c r="E89" s="8">
        <f>(STDEV(E48:E87)/SQRT(40))/30*100</f>
        <v>3.2613594490396878</v>
      </c>
      <c r="F89" s="8">
        <f t="shared" ref="F89:H89" si="83">(STDEV(F48:F87)/SQRT(40))/30*100</f>
        <v>4.568745042985686</v>
      </c>
      <c r="G89" s="8">
        <f t="shared" si="83"/>
        <v>4.3702648367793158</v>
      </c>
      <c r="H89" s="8">
        <f t="shared" si="83"/>
        <v>4.3818779879013841</v>
      </c>
      <c r="I89" s="8">
        <f>(STDEV(I48:I87)/SQRT(40))/30*100</f>
        <v>4.1677639580782904</v>
      </c>
      <c r="J89" s="8">
        <f t="shared" ref="J89:L89" si="84">(STDEV(J48:J87)/SQRT(40))/30*100</f>
        <v>3.7644687634811191</v>
      </c>
      <c r="K89" s="8">
        <f t="shared" si="84"/>
        <v>4.0562243331028709</v>
      </c>
      <c r="L89" s="8">
        <f t="shared" si="84"/>
        <v>3.7013857418886249</v>
      </c>
      <c r="M89" s="8">
        <f>(STDEV(M48:M87)/SQRT(40))/30*100</f>
        <v>3.6954185464732179</v>
      </c>
      <c r="N89" s="8"/>
      <c r="O89" s="27">
        <f>(STDEV(O48:O87)/SQRT(40))/30*100</f>
        <v>5.6907551108964194</v>
      </c>
      <c r="P89" s="27">
        <f t="shared" ref="P89:W89" si="85">(STDEV(P48:P87)/SQRT(40))/30*100</f>
        <v>5.3914508404734773</v>
      </c>
      <c r="Q89" s="27">
        <f t="shared" si="85"/>
        <v>4.603893279967874</v>
      </c>
      <c r="R89" s="27">
        <f t="shared" si="85"/>
        <v>5.5550647753306803</v>
      </c>
      <c r="S89" s="27">
        <f t="shared" si="85"/>
        <v>5.2324452128983525</v>
      </c>
      <c r="T89" s="27">
        <f t="shared" si="85"/>
        <v>4.3626033159465383</v>
      </c>
      <c r="U89" s="27">
        <f t="shared" si="85"/>
        <v>4.9013979559995802</v>
      </c>
      <c r="V89" s="27">
        <f t="shared" si="85"/>
        <v>4.0046723068061656</v>
      </c>
      <c r="W89" s="27">
        <f t="shared" si="85"/>
        <v>5.2397218274503672</v>
      </c>
      <c r="Y89" s="8"/>
      <c r="Z89" s="8">
        <f>STDEV(Z48:Z87)/SQRT(40)</f>
        <v>0.81331073949282084</v>
      </c>
      <c r="AA89" s="8">
        <f t="shared" ref="AA89:AH89" si="86">STDEV(AA48:AA87)/SQRT(40)</f>
        <v>0.19999999999999998</v>
      </c>
      <c r="AB89" s="8">
        <f t="shared" si="86"/>
        <v>0.15689290811054721</v>
      </c>
      <c r="AC89" s="8">
        <f t="shared" si="86"/>
        <v>0.22870874995874621</v>
      </c>
      <c r="AD89" s="8">
        <f t="shared" si="86"/>
        <v>0.26554250227189719</v>
      </c>
      <c r="AE89" s="8">
        <f t="shared" si="86"/>
        <v>0.16310292487433845</v>
      </c>
      <c r="AF89" s="8">
        <f t="shared" si="86"/>
        <v>0.38927941319630749</v>
      </c>
      <c r="AG89" s="8">
        <f t="shared" si="86"/>
        <v>0.31612639471562226</v>
      </c>
      <c r="AH89" s="8">
        <f t="shared" si="86"/>
        <v>0.21182963643408084</v>
      </c>
      <c r="AI89" s="8"/>
      <c r="AJ89" s="8">
        <f>STDEV(AJ48:AJ87)/SQRT(40)</f>
        <v>1.8536130691858024</v>
      </c>
      <c r="AK89" s="8">
        <f t="shared" ref="AK89:AR89" si="87">STDEV(AK48:AK87)/SQRT(40)</f>
        <v>0.77686912734748381</v>
      </c>
      <c r="AL89" s="8">
        <f t="shared" si="87"/>
        <v>0.5615340709347143</v>
      </c>
      <c r="AM89" s="8">
        <f t="shared" si="87"/>
        <v>0.79958923749507071</v>
      </c>
      <c r="AN89" s="8">
        <f t="shared" si="87"/>
        <v>0.7985463556057858</v>
      </c>
      <c r="AO89" s="8">
        <f t="shared" si="87"/>
        <v>1.1390222977939435</v>
      </c>
      <c r="AP89" s="8">
        <f t="shared" si="87"/>
        <v>1.2752010902257025</v>
      </c>
      <c r="AQ89" s="8">
        <f t="shared" si="87"/>
        <v>0.98044992288339294</v>
      </c>
      <c r="AR89" s="8">
        <f t="shared" si="87"/>
        <v>1.2623175166417175</v>
      </c>
      <c r="AU89" s="8">
        <f>STDEV(AU48:AU87)/SQRT(40)</f>
        <v>3.9955503165900663</v>
      </c>
      <c r="AV89" s="8">
        <f t="shared" ref="AV89:BC89" si="88">STDEV(AV48:AV87)/SQRT(40)</f>
        <v>7.8730268255808769</v>
      </c>
      <c r="AW89" s="8">
        <f t="shared" si="88"/>
        <v>6.4818837763841906</v>
      </c>
      <c r="AX89" s="8">
        <f t="shared" si="88"/>
        <v>7.5997597780435333</v>
      </c>
      <c r="AY89" s="8">
        <f t="shared" si="88"/>
        <v>7.1358360491636805</v>
      </c>
      <c r="AZ89" s="8">
        <f t="shared" si="88"/>
        <v>7.7164063497026953</v>
      </c>
      <c r="BA89" s="8">
        <f t="shared" si="88"/>
        <v>8.4249222648789903</v>
      </c>
      <c r="BB89" s="8">
        <f t="shared" si="88"/>
        <v>7.6833703109994484</v>
      </c>
      <c r="BC89" s="8">
        <f t="shared" si="88"/>
        <v>7.4981378147060633</v>
      </c>
    </row>
    <row r="90" spans="1:991">
      <c r="O90" s="27">
        <f>AVERAGE(O48:O87)</f>
        <v>12.115</v>
      </c>
      <c r="P90" s="27">
        <f t="shared" ref="P90:V90" si="89">AVERAGE(P48:P87)</f>
        <v>23.664999999999999</v>
      </c>
      <c r="Q90" s="27">
        <f t="shared" si="89"/>
        <v>25.074999999999999</v>
      </c>
      <c r="R90" s="27">
        <f t="shared" si="89"/>
        <v>23.292499999999997</v>
      </c>
      <c r="S90" s="27">
        <f t="shared" si="89"/>
        <v>24.395000000000003</v>
      </c>
      <c r="T90" s="27">
        <f t="shared" si="89"/>
        <v>26.139999999999997</v>
      </c>
      <c r="U90" s="27">
        <f t="shared" si="89"/>
        <v>24.767500000000002</v>
      </c>
      <c r="V90" s="27">
        <f t="shared" si="89"/>
        <v>26.085000000000001</v>
      </c>
      <c r="W90" s="27">
        <f>AVERAGE(W48:W87)</f>
        <v>22.357500000000002</v>
      </c>
      <c r="Y90" s="10">
        <f>SUM(O90:W90)</f>
        <v>207.89250000000004</v>
      </c>
    </row>
    <row r="94" spans="1:991">
      <c r="A94">
        <v>31</v>
      </c>
      <c r="B94" t="s">
        <v>41</v>
      </c>
      <c r="C94">
        <v>3</v>
      </c>
      <c r="D94" t="s">
        <v>42</v>
      </c>
      <c r="E94">
        <v>1.9</v>
      </c>
      <c r="F94">
        <v>6.7</v>
      </c>
      <c r="G94">
        <v>14.8</v>
      </c>
      <c r="H94">
        <v>2.2000000000000002</v>
      </c>
      <c r="I94">
        <v>14.6</v>
      </c>
      <c r="J94">
        <v>16.600000000000001</v>
      </c>
      <c r="K94">
        <v>3.2</v>
      </c>
      <c r="L94">
        <v>10</v>
      </c>
      <c r="M94">
        <v>12.7</v>
      </c>
      <c r="O94" s="23">
        <v>27.4</v>
      </c>
      <c r="P94" s="23">
        <v>30</v>
      </c>
      <c r="Q94" s="23">
        <v>30</v>
      </c>
      <c r="R94" s="23">
        <v>1.7</v>
      </c>
      <c r="S94" s="23">
        <v>30</v>
      </c>
      <c r="T94" s="23">
        <v>30</v>
      </c>
      <c r="U94" s="23">
        <v>23.2</v>
      </c>
      <c r="V94" s="23">
        <v>30</v>
      </c>
      <c r="W94" s="23">
        <v>30</v>
      </c>
      <c r="Y94">
        <f>SUM(O94:W94)</f>
        <v>232.3</v>
      </c>
      <c r="Z94">
        <v>0</v>
      </c>
      <c r="AA94">
        <v>0</v>
      </c>
      <c r="AB94">
        <v>0</v>
      </c>
      <c r="AC94">
        <v>8</v>
      </c>
      <c r="AD94">
        <v>0</v>
      </c>
      <c r="AE94">
        <v>0</v>
      </c>
      <c r="AF94">
        <v>2</v>
      </c>
      <c r="AG94">
        <v>0</v>
      </c>
      <c r="AH94">
        <v>0</v>
      </c>
      <c r="AJ94">
        <v>4</v>
      </c>
      <c r="AK94">
        <v>0</v>
      </c>
      <c r="AL94">
        <v>0</v>
      </c>
      <c r="AM94">
        <v>2</v>
      </c>
      <c r="AN94">
        <v>4</v>
      </c>
      <c r="AO94">
        <v>1</v>
      </c>
      <c r="AP94">
        <v>5</v>
      </c>
      <c r="AQ94">
        <v>5</v>
      </c>
      <c r="AR94">
        <v>2</v>
      </c>
      <c r="AU94">
        <f>(AJ94-Z94)/(AJ94+Z94)*100</f>
        <v>100</v>
      </c>
      <c r="AV94">
        <v>0</v>
      </c>
      <c r="AW94">
        <v>0</v>
      </c>
      <c r="AX94">
        <f t="shared" ref="AV94:BC109" si="90">(AM94-AC94)/(AM94+AC94)*100</f>
        <v>-60</v>
      </c>
      <c r="AY94">
        <f t="shared" si="90"/>
        <v>100</v>
      </c>
      <c r="AZ94">
        <f t="shared" si="90"/>
        <v>100</v>
      </c>
      <c r="BA94">
        <f t="shared" si="90"/>
        <v>42.857142857142854</v>
      </c>
      <c r="BB94">
        <f t="shared" si="90"/>
        <v>100</v>
      </c>
      <c r="BC94">
        <f t="shared" si="90"/>
        <v>100</v>
      </c>
    </row>
    <row r="95" spans="1:991">
      <c r="A95">
        <v>32</v>
      </c>
      <c r="B95" t="s">
        <v>43</v>
      </c>
      <c r="C95">
        <v>3</v>
      </c>
      <c r="D95" t="s">
        <v>44</v>
      </c>
      <c r="E95">
        <v>21.8</v>
      </c>
      <c r="F95">
        <v>27.1</v>
      </c>
      <c r="G95">
        <v>27.6</v>
      </c>
      <c r="H95">
        <v>19.600000000000001</v>
      </c>
      <c r="I95">
        <v>22.2</v>
      </c>
      <c r="J95">
        <v>27</v>
      </c>
      <c r="K95">
        <v>15.1</v>
      </c>
      <c r="L95">
        <v>17.2</v>
      </c>
      <c r="M95">
        <v>18</v>
      </c>
      <c r="O95" s="23">
        <v>30</v>
      </c>
      <c r="P95" s="23">
        <v>30</v>
      </c>
      <c r="Q95" s="23">
        <v>30</v>
      </c>
      <c r="R95" s="23">
        <v>30</v>
      </c>
      <c r="S95" s="23">
        <v>30</v>
      </c>
      <c r="T95" s="23">
        <v>30</v>
      </c>
      <c r="U95" s="23">
        <v>30</v>
      </c>
      <c r="V95" s="23">
        <v>30</v>
      </c>
      <c r="W95" s="23">
        <v>1.1000000000000001</v>
      </c>
      <c r="Y95">
        <f t="shared" ref="Y95:Y133" si="91">SUM(O95:W95)</f>
        <v>241.1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f t="shared" si="90"/>
        <v>100</v>
      </c>
    </row>
    <row r="96" spans="1:991">
      <c r="A96">
        <v>29</v>
      </c>
      <c r="B96" t="s">
        <v>45</v>
      </c>
      <c r="C96">
        <v>3</v>
      </c>
      <c r="D96" t="s">
        <v>46</v>
      </c>
      <c r="E96">
        <v>7.6</v>
      </c>
      <c r="F96">
        <v>0</v>
      </c>
      <c r="G96">
        <v>10.199999999999999</v>
      </c>
      <c r="H96">
        <v>4</v>
      </c>
      <c r="I96">
        <v>5.0999999999999996</v>
      </c>
      <c r="J96">
        <v>4.8</v>
      </c>
      <c r="K96">
        <v>2.6</v>
      </c>
      <c r="L96">
        <v>2.2000000000000002</v>
      </c>
      <c r="M96">
        <v>2.5</v>
      </c>
      <c r="O96" s="23">
        <v>22.9</v>
      </c>
      <c r="P96" s="23">
        <v>11</v>
      </c>
      <c r="Q96" s="23">
        <v>30</v>
      </c>
      <c r="R96" s="23">
        <v>28.7</v>
      </c>
      <c r="S96" s="23">
        <v>26</v>
      </c>
      <c r="T96" s="23">
        <v>26.1</v>
      </c>
      <c r="U96" s="23">
        <v>28.7</v>
      </c>
      <c r="V96" s="23">
        <v>23.9</v>
      </c>
      <c r="W96" s="23">
        <v>28.4</v>
      </c>
      <c r="Y96">
        <f t="shared" si="91"/>
        <v>225.7</v>
      </c>
      <c r="Z96">
        <v>0</v>
      </c>
      <c r="AA96">
        <v>6</v>
      </c>
      <c r="AB96">
        <v>0</v>
      </c>
      <c r="AC96">
        <v>0</v>
      </c>
      <c r="AD96">
        <v>0</v>
      </c>
      <c r="AE96">
        <v>2</v>
      </c>
      <c r="AF96">
        <v>0</v>
      </c>
      <c r="AG96">
        <v>0</v>
      </c>
      <c r="AH96">
        <v>0</v>
      </c>
      <c r="AJ96">
        <v>11</v>
      </c>
      <c r="AK96">
        <v>15</v>
      </c>
      <c r="AL96">
        <v>0</v>
      </c>
      <c r="AM96">
        <v>9</v>
      </c>
      <c r="AN96">
        <v>9</v>
      </c>
      <c r="AO96">
        <v>11</v>
      </c>
      <c r="AP96">
        <v>8</v>
      </c>
      <c r="AQ96">
        <v>9</v>
      </c>
      <c r="AR96">
        <v>11</v>
      </c>
      <c r="AU96">
        <f t="shared" ref="AU96:AU127" si="92">(AJ96-Z96)/(AJ96+Z96)*100</f>
        <v>100</v>
      </c>
      <c r="AV96">
        <f t="shared" si="90"/>
        <v>42.857142857142854</v>
      </c>
      <c r="AW96">
        <v>0</v>
      </c>
      <c r="AX96">
        <f t="shared" si="90"/>
        <v>100</v>
      </c>
      <c r="AY96">
        <f t="shared" si="90"/>
        <v>100</v>
      </c>
      <c r="AZ96">
        <f t="shared" si="90"/>
        <v>69.230769230769226</v>
      </c>
      <c r="BA96">
        <f t="shared" si="90"/>
        <v>100</v>
      </c>
      <c r="BB96">
        <f t="shared" si="90"/>
        <v>100</v>
      </c>
      <c r="BC96">
        <f t="shared" si="90"/>
        <v>100</v>
      </c>
    </row>
    <row r="97" spans="1:55">
      <c r="A97">
        <v>30</v>
      </c>
      <c r="B97" t="s">
        <v>47</v>
      </c>
      <c r="C97">
        <v>3</v>
      </c>
      <c r="D97" t="s">
        <v>48</v>
      </c>
      <c r="E97">
        <v>0</v>
      </c>
      <c r="F97">
        <v>2.7</v>
      </c>
      <c r="G97">
        <v>0</v>
      </c>
      <c r="H97">
        <v>0</v>
      </c>
      <c r="I97">
        <v>0</v>
      </c>
      <c r="J97">
        <v>0</v>
      </c>
      <c r="K97">
        <v>0</v>
      </c>
      <c r="L97">
        <v>0.4</v>
      </c>
      <c r="M97">
        <v>0</v>
      </c>
      <c r="O97" s="23">
        <v>30</v>
      </c>
      <c r="P97" s="23">
        <v>28.4</v>
      </c>
      <c r="Q97" s="23">
        <v>30</v>
      </c>
      <c r="R97" s="23">
        <v>28.9</v>
      </c>
      <c r="S97" s="23">
        <v>28.8</v>
      </c>
      <c r="T97" s="23">
        <v>29</v>
      </c>
      <c r="U97" s="23">
        <v>29</v>
      </c>
      <c r="V97" s="23">
        <v>18.2</v>
      </c>
      <c r="W97" s="23">
        <v>17.2</v>
      </c>
      <c r="Y97">
        <f t="shared" si="91"/>
        <v>239.5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4</v>
      </c>
      <c r="AJ97">
        <v>6</v>
      </c>
      <c r="AK97">
        <v>1</v>
      </c>
      <c r="AL97">
        <v>1</v>
      </c>
      <c r="AM97">
        <v>0</v>
      </c>
      <c r="AN97">
        <v>0</v>
      </c>
      <c r="AO97">
        <v>6</v>
      </c>
      <c r="AP97">
        <v>8</v>
      </c>
      <c r="AQ97">
        <v>8</v>
      </c>
      <c r="AR97">
        <v>35</v>
      </c>
      <c r="AU97">
        <f t="shared" si="92"/>
        <v>100</v>
      </c>
      <c r="AV97">
        <f t="shared" si="90"/>
        <v>100</v>
      </c>
      <c r="AW97">
        <f t="shared" si="90"/>
        <v>100</v>
      </c>
      <c r="AX97">
        <v>0</v>
      </c>
      <c r="AY97">
        <v>0</v>
      </c>
      <c r="AZ97">
        <f t="shared" si="90"/>
        <v>100</v>
      </c>
      <c r="BA97">
        <f t="shared" si="90"/>
        <v>100</v>
      </c>
      <c r="BB97">
        <f t="shared" si="90"/>
        <v>60</v>
      </c>
      <c r="BC97">
        <f t="shared" si="90"/>
        <v>79.487179487179489</v>
      </c>
    </row>
    <row r="98" spans="1:55">
      <c r="A98">
        <v>36</v>
      </c>
      <c r="B98" t="s">
        <v>49</v>
      </c>
      <c r="C98">
        <v>3</v>
      </c>
      <c r="D98" t="s">
        <v>42</v>
      </c>
      <c r="E98">
        <v>8.1</v>
      </c>
      <c r="F98">
        <v>9</v>
      </c>
      <c r="G98">
        <v>3.9</v>
      </c>
      <c r="H98">
        <v>12.5</v>
      </c>
      <c r="I98">
        <v>5</v>
      </c>
      <c r="J98">
        <v>10</v>
      </c>
      <c r="K98">
        <v>0.9</v>
      </c>
      <c r="L98">
        <v>3</v>
      </c>
      <c r="M98">
        <v>7.6</v>
      </c>
      <c r="O98" s="23">
        <v>16.100000000000001</v>
      </c>
      <c r="P98" s="23">
        <v>7.5</v>
      </c>
      <c r="Q98" s="23">
        <v>1.3</v>
      </c>
      <c r="R98" s="23">
        <v>30</v>
      </c>
      <c r="S98" s="23">
        <v>28.4</v>
      </c>
      <c r="T98" s="23">
        <v>29.2</v>
      </c>
      <c r="U98" s="23">
        <v>29.5</v>
      </c>
      <c r="V98" s="23">
        <v>14.4</v>
      </c>
      <c r="W98" s="23">
        <v>15.3</v>
      </c>
      <c r="Y98">
        <f t="shared" si="91"/>
        <v>171.70000000000002</v>
      </c>
      <c r="Z98">
        <v>0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J98">
        <v>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8</v>
      </c>
      <c r="AR98">
        <v>3</v>
      </c>
      <c r="AU98">
        <f t="shared" si="92"/>
        <v>100</v>
      </c>
      <c r="AV98">
        <v>0</v>
      </c>
      <c r="AW98">
        <f t="shared" si="90"/>
        <v>-100</v>
      </c>
      <c r="AX98">
        <v>0</v>
      </c>
      <c r="AY98">
        <v>0</v>
      </c>
      <c r="AZ98">
        <v>0</v>
      </c>
      <c r="BA98">
        <v>0</v>
      </c>
      <c r="BB98">
        <f t="shared" si="90"/>
        <v>100</v>
      </c>
      <c r="BC98">
        <f t="shared" si="90"/>
        <v>100</v>
      </c>
    </row>
    <row r="99" spans="1:55">
      <c r="A99">
        <v>35</v>
      </c>
      <c r="B99" t="s">
        <v>50</v>
      </c>
      <c r="C99">
        <v>3</v>
      </c>
      <c r="D99" t="s">
        <v>44</v>
      </c>
      <c r="E99">
        <v>22.4</v>
      </c>
      <c r="F99">
        <v>24.4</v>
      </c>
      <c r="G99">
        <v>10.5</v>
      </c>
      <c r="H99">
        <v>17.5</v>
      </c>
      <c r="I99">
        <v>4.5999999999999996</v>
      </c>
      <c r="J99">
        <v>4</v>
      </c>
      <c r="K99">
        <v>16.399999999999999</v>
      </c>
      <c r="L99">
        <v>18.5</v>
      </c>
      <c r="M99">
        <v>14.2</v>
      </c>
      <c r="O99" s="23">
        <v>30</v>
      </c>
      <c r="P99" s="23">
        <v>30</v>
      </c>
      <c r="Q99" s="23">
        <v>29.4</v>
      </c>
      <c r="R99" s="23">
        <v>27.4</v>
      </c>
      <c r="S99" s="23">
        <v>17.399999999999999</v>
      </c>
      <c r="T99" s="23">
        <v>12.4</v>
      </c>
      <c r="U99" s="23">
        <v>30</v>
      </c>
      <c r="V99" s="23">
        <v>30</v>
      </c>
      <c r="W99" s="23">
        <v>30</v>
      </c>
      <c r="Y99">
        <f t="shared" si="91"/>
        <v>236.60000000000002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2</v>
      </c>
      <c r="AF99">
        <v>0</v>
      </c>
      <c r="AG99">
        <v>0</v>
      </c>
      <c r="AH99">
        <v>0</v>
      </c>
      <c r="AJ99">
        <v>0</v>
      </c>
      <c r="AK99">
        <v>0</v>
      </c>
      <c r="AL99">
        <v>0</v>
      </c>
      <c r="AM99">
        <v>1</v>
      </c>
      <c r="AN99">
        <v>7</v>
      </c>
      <c r="AO99">
        <v>6</v>
      </c>
      <c r="AP99">
        <v>0</v>
      </c>
      <c r="AQ99">
        <v>0</v>
      </c>
      <c r="AR99">
        <v>0</v>
      </c>
      <c r="AU99">
        <v>0</v>
      </c>
      <c r="AV99">
        <v>0</v>
      </c>
      <c r="AW99">
        <v>0</v>
      </c>
      <c r="AX99">
        <f t="shared" si="90"/>
        <v>100</v>
      </c>
      <c r="AY99">
        <f t="shared" si="90"/>
        <v>55.555555555555557</v>
      </c>
      <c r="AZ99">
        <f t="shared" si="90"/>
        <v>50</v>
      </c>
      <c r="BA99">
        <v>0</v>
      </c>
      <c r="BB99">
        <v>0</v>
      </c>
      <c r="BC99">
        <v>0</v>
      </c>
    </row>
    <row r="100" spans="1:55">
      <c r="A100">
        <v>33</v>
      </c>
      <c r="B100" t="s">
        <v>51</v>
      </c>
      <c r="C100">
        <v>3</v>
      </c>
      <c r="D100" t="s">
        <v>46</v>
      </c>
      <c r="E100">
        <v>23.5</v>
      </c>
      <c r="F100">
        <v>17.3</v>
      </c>
      <c r="G100">
        <v>16.899999999999999</v>
      </c>
      <c r="H100">
        <v>19.100000000000001</v>
      </c>
      <c r="I100">
        <v>6.6</v>
      </c>
      <c r="J100">
        <v>9.5</v>
      </c>
      <c r="K100">
        <v>19</v>
      </c>
      <c r="L100">
        <v>9.1</v>
      </c>
      <c r="M100">
        <v>0.6</v>
      </c>
      <c r="O100" s="23">
        <v>1.4</v>
      </c>
      <c r="P100" s="23">
        <v>30</v>
      </c>
      <c r="Q100" s="23">
        <v>30</v>
      </c>
      <c r="R100" s="23">
        <v>27.3</v>
      </c>
      <c r="S100" s="23">
        <v>30</v>
      </c>
      <c r="T100" s="23">
        <v>30</v>
      </c>
      <c r="U100" s="23">
        <v>28.9</v>
      </c>
      <c r="V100" s="23">
        <v>22.6</v>
      </c>
      <c r="W100" s="23">
        <v>16.7</v>
      </c>
      <c r="Y100">
        <f t="shared" si="91"/>
        <v>216.89999999999998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2</v>
      </c>
      <c r="AR100">
        <v>2</v>
      </c>
      <c r="AU100">
        <f t="shared" si="92"/>
        <v>100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f t="shared" si="90"/>
        <v>100</v>
      </c>
      <c r="BB100">
        <f t="shared" si="90"/>
        <v>0</v>
      </c>
      <c r="BC100">
        <f t="shared" si="90"/>
        <v>0</v>
      </c>
    </row>
    <row r="101" spans="1:55">
      <c r="A101">
        <v>34</v>
      </c>
      <c r="B101" t="s">
        <v>52</v>
      </c>
      <c r="C101">
        <v>3</v>
      </c>
      <c r="D101" t="s">
        <v>48</v>
      </c>
      <c r="E101">
        <v>0</v>
      </c>
      <c r="F101">
        <v>0.9</v>
      </c>
      <c r="G101">
        <v>4.4000000000000004</v>
      </c>
      <c r="H101">
        <v>2</v>
      </c>
      <c r="I101">
        <v>1.6</v>
      </c>
      <c r="J101">
        <v>0.4</v>
      </c>
      <c r="K101">
        <v>0.6</v>
      </c>
      <c r="L101">
        <v>0.3</v>
      </c>
      <c r="M101">
        <v>0</v>
      </c>
      <c r="O101" s="23">
        <v>0.4</v>
      </c>
      <c r="P101" s="23">
        <v>30</v>
      </c>
      <c r="Q101" s="23">
        <v>30</v>
      </c>
      <c r="R101" s="23">
        <v>30</v>
      </c>
      <c r="S101" s="23">
        <v>25.6</v>
      </c>
      <c r="T101" s="23">
        <v>30</v>
      </c>
      <c r="U101" s="23">
        <v>30</v>
      </c>
      <c r="V101" s="23">
        <v>30</v>
      </c>
      <c r="W101" s="23">
        <v>30</v>
      </c>
      <c r="Y101">
        <f t="shared" si="91"/>
        <v>236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>
      <c r="A102">
        <v>40</v>
      </c>
      <c r="B102" t="s">
        <v>53</v>
      </c>
      <c r="C102">
        <v>3</v>
      </c>
      <c r="D102" t="s">
        <v>42</v>
      </c>
      <c r="E102">
        <v>20.2</v>
      </c>
      <c r="F102">
        <v>20.6</v>
      </c>
      <c r="G102">
        <v>18.5</v>
      </c>
      <c r="H102">
        <v>20</v>
      </c>
      <c r="I102">
        <v>13.1</v>
      </c>
      <c r="J102">
        <v>10</v>
      </c>
      <c r="K102">
        <v>25.2</v>
      </c>
      <c r="L102">
        <v>24.5</v>
      </c>
      <c r="M102">
        <v>27.4</v>
      </c>
      <c r="O102" s="23">
        <v>1.4</v>
      </c>
      <c r="P102" s="23">
        <v>30</v>
      </c>
      <c r="Q102" s="23">
        <v>30</v>
      </c>
      <c r="R102" s="23">
        <v>30</v>
      </c>
      <c r="S102" s="23">
        <v>30</v>
      </c>
      <c r="T102" s="23">
        <v>18.7</v>
      </c>
      <c r="U102" s="23">
        <v>30</v>
      </c>
      <c r="V102" s="23">
        <v>28.9</v>
      </c>
      <c r="W102" s="23">
        <v>30</v>
      </c>
      <c r="Y102">
        <f t="shared" si="91"/>
        <v>229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3</v>
      </c>
      <c r="AP102">
        <v>0</v>
      </c>
      <c r="AQ102">
        <v>0</v>
      </c>
      <c r="AR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f t="shared" si="90"/>
        <v>100</v>
      </c>
      <c r="BA102">
        <v>0</v>
      </c>
      <c r="BB102">
        <v>0</v>
      </c>
      <c r="BC102">
        <v>0</v>
      </c>
    </row>
    <row r="103" spans="1:55">
      <c r="A103">
        <v>37</v>
      </c>
      <c r="B103" t="s">
        <v>54</v>
      </c>
      <c r="C103">
        <v>3</v>
      </c>
      <c r="D103" t="s">
        <v>44</v>
      </c>
      <c r="E103">
        <v>2.7</v>
      </c>
      <c r="F103">
        <v>14.2</v>
      </c>
      <c r="G103">
        <v>17</v>
      </c>
      <c r="H103">
        <v>18.399999999999999</v>
      </c>
      <c r="I103">
        <v>10.3</v>
      </c>
      <c r="J103">
        <v>5.5</v>
      </c>
      <c r="K103">
        <v>10.6</v>
      </c>
      <c r="L103">
        <v>18.7</v>
      </c>
      <c r="M103">
        <v>11.8</v>
      </c>
      <c r="O103" s="23">
        <v>20.399999999999999</v>
      </c>
      <c r="P103" s="23">
        <v>30</v>
      </c>
      <c r="Q103" s="23">
        <v>30</v>
      </c>
      <c r="R103" s="23">
        <v>30</v>
      </c>
      <c r="S103" s="23">
        <v>28.1</v>
      </c>
      <c r="T103" s="23">
        <v>23.7</v>
      </c>
      <c r="U103" s="23">
        <v>30</v>
      </c>
      <c r="V103" s="23">
        <v>30</v>
      </c>
      <c r="W103" s="23">
        <v>30</v>
      </c>
      <c r="Y103">
        <f t="shared" si="91"/>
        <v>252.2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5</v>
      </c>
      <c r="AK103">
        <v>0</v>
      </c>
      <c r="AL103">
        <v>0</v>
      </c>
      <c r="AM103">
        <v>0</v>
      </c>
      <c r="AN103">
        <v>3</v>
      </c>
      <c r="AO103">
        <v>3</v>
      </c>
      <c r="AP103">
        <v>0</v>
      </c>
      <c r="AQ103">
        <v>0</v>
      </c>
      <c r="AR103">
        <v>0</v>
      </c>
      <c r="AU103">
        <f t="shared" si="92"/>
        <v>100</v>
      </c>
      <c r="AV103">
        <v>0</v>
      </c>
      <c r="AW103">
        <v>0</v>
      </c>
      <c r="AX103">
        <v>0</v>
      </c>
      <c r="AY103">
        <f t="shared" si="90"/>
        <v>100</v>
      </c>
      <c r="AZ103">
        <f t="shared" si="90"/>
        <v>100</v>
      </c>
      <c r="BA103">
        <v>0</v>
      </c>
      <c r="BB103">
        <v>0</v>
      </c>
      <c r="BC103">
        <v>0</v>
      </c>
    </row>
    <row r="104" spans="1:55">
      <c r="A104">
        <v>39</v>
      </c>
      <c r="B104" t="s">
        <v>55</v>
      </c>
      <c r="C104">
        <v>3</v>
      </c>
      <c r="D104" t="s">
        <v>46</v>
      </c>
      <c r="E104">
        <v>0.4</v>
      </c>
      <c r="F104">
        <v>11.9</v>
      </c>
      <c r="G104">
        <v>11.9</v>
      </c>
      <c r="H104">
        <v>5.0999999999999996</v>
      </c>
      <c r="I104">
        <v>15.2</v>
      </c>
      <c r="J104">
        <v>12.5</v>
      </c>
      <c r="K104">
        <v>7.8</v>
      </c>
      <c r="L104">
        <v>8.8000000000000007</v>
      </c>
      <c r="M104">
        <v>15.6</v>
      </c>
      <c r="O104" s="23">
        <v>0</v>
      </c>
      <c r="P104" s="23">
        <v>24.1</v>
      </c>
      <c r="Q104" s="23">
        <v>30</v>
      </c>
      <c r="R104" s="23">
        <v>20.7</v>
      </c>
      <c r="S104" s="23">
        <v>30</v>
      </c>
      <c r="T104" s="23">
        <v>30</v>
      </c>
      <c r="U104" s="23">
        <v>17.2</v>
      </c>
      <c r="V104" s="23">
        <v>30</v>
      </c>
      <c r="W104" s="23">
        <v>30</v>
      </c>
      <c r="Y104">
        <f t="shared" si="91"/>
        <v>212</v>
      </c>
      <c r="Z104">
        <v>2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4</v>
      </c>
      <c r="AG104">
        <v>0</v>
      </c>
      <c r="AH104">
        <v>0</v>
      </c>
      <c r="AJ104">
        <v>6</v>
      </c>
      <c r="AK104">
        <v>3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0</v>
      </c>
      <c r="AU104">
        <f t="shared" si="92"/>
        <v>50</v>
      </c>
      <c r="AV104">
        <f t="shared" si="90"/>
        <v>100</v>
      </c>
      <c r="AW104">
        <f t="shared" si="90"/>
        <v>100</v>
      </c>
      <c r="AX104">
        <f t="shared" si="90"/>
        <v>-33.333333333333329</v>
      </c>
      <c r="AY104">
        <v>0</v>
      </c>
      <c r="AZ104">
        <v>0</v>
      </c>
      <c r="BA104">
        <f t="shared" si="90"/>
        <v>-60</v>
      </c>
      <c r="BB104">
        <v>0</v>
      </c>
      <c r="BC104">
        <v>0</v>
      </c>
    </row>
    <row r="105" spans="1:55">
      <c r="A105">
        <v>38</v>
      </c>
      <c r="B105" t="s">
        <v>56</v>
      </c>
      <c r="C105">
        <v>3</v>
      </c>
      <c r="D105" t="s">
        <v>48</v>
      </c>
      <c r="E105">
        <v>0</v>
      </c>
      <c r="F105">
        <v>0</v>
      </c>
      <c r="G105">
        <v>0</v>
      </c>
      <c r="H105">
        <v>0.6</v>
      </c>
      <c r="I105">
        <v>0</v>
      </c>
      <c r="J105">
        <v>0</v>
      </c>
      <c r="K105">
        <v>0</v>
      </c>
      <c r="L105">
        <v>0</v>
      </c>
      <c r="M105">
        <v>0</v>
      </c>
      <c r="O105" s="23">
        <v>27.7</v>
      </c>
      <c r="P105" s="23">
        <v>24.6</v>
      </c>
      <c r="Q105" s="23">
        <v>9.8000000000000007</v>
      </c>
      <c r="R105" s="23">
        <v>30</v>
      </c>
      <c r="S105" s="23">
        <v>30</v>
      </c>
      <c r="T105" s="23">
        <v>30</v>
      </c>
      <c r="U105" s="23">
        <v>30</v>
      </c>
      <c r="V105" s="23">
        <v>30</v>
      </c>
      <c r="W105" s="23">
        <v>30</v>
      </c>
      <c r="Y105">
        <f t="shared" si="91"/>
        <v>242.1</v>
      </c>
      <c r="Z105">
        <v>0</v>
      </c>
      <c r="AA105">
        <v>2</v>
      </c>
      <c r="AB105">
        <v>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J105">
        <v>11</v>
      </c>
      <c r="AK105">
        <v>5</v>
      </c>
      <c r="AL105">
        <v>12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0</v>
      </c>
      <c r="AU105">
        <f t="shared" si="92"/>
        <v>100</v>
      </c>
      <c r="AV105">
        <f t="shared" si="90"/>
        <v>42.857142857142854</v>
      </c>
      <c r="AW105">
        <f t="shared" si="90"/>
        <v>50</v>
      </c>
      <c r="AX105">
        <v>0</v>
      </c>
      <c r="AY105">
        <v>0</v>
      </c>
      <c r="AZ105">
        <f t="shared" si="90"/>
        <v>100</v>
      </c>
      <c r="BA105">
        <v>0</v>
      </c>
      <c r="BB105">
        <v>0</v>
      </c>
      <c r="BC105">
        <v>0</v>
      </c>
    </row>
    <row r="106" spans="1:55">
      <c r="A106">
        <v>42</v>
      </c>
      <c r="B106" t="s">
        <v>57</v>
      </c>
      <c r="C106">
        <v>3</v>
      </c>
      <c r="D106" t="s">
        <v>42</v>
      </c>
      <c r="E106">
        <v>26.6</v>
      </c>
      <c r="F106">
        <v>27.8</v>
      </c>
      <c r="G106">
        <v>14.9</v>
      </c>
      <c r="H106">
        <v>17.899999999999999</v>
      </c>
      <c r="I106">
        <v>13.1</v>
      </c>
      <c r="J106">
        <v>7.5</v>
      </c>
      <c r="K106">
        <v>9.8000000000000007</v>
      </c>
      <c r="L106">
        <v>14.2</v>
      </c>
      <c r="M106">
        <v>16.100000000000001</v>
      </c>
      <c r="O106" s="23">
        <v>30</v>
      </c>
      <c r="P106" s="23">
        <v>30</v>
      </c>
      <c r="Q106" s="23">
        <v>30</v>
      </c>
      <c r="R106" s="23">
        <v>30</v>
      </c>
      <c r="S106" s="23">
        <v>30</v>
      </c>
      <c r="T106" s="23">
        <v>30</v>
      </c>
      <c r="U106" s="23">
        <v>1.5</v>
      </c>
      <c r="V106" s="23">
        <v>30</v>
      </c>
      <c r="W106" s="23">
        <v>30</v>
      </c>
      <c r="Y106">
        <f t="shared" si="91"/>
        <v>241.5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f t="shared" si="90"/>
        <v>100</v>
      </c>
      <c r="BB106">
        <v>0</v>
      </c>
      <c r="BC106">
        <v>0</v>
      </c>
    </row>
    <row r="107" spans="1:55">
      <c r="A107">
        <v>41</v>
      </c>
      <c r="B107" t="s">
        <v>58</v>
      </c>
      <c r="C107">
        <v>3</v>
      </c>
      <c r="D107" t="s">
        <v>44</v>
      </c>
      <c r="E107">
        <v>7.4</v>
      </c>
      <c r="F107">
        <v>10.8</v>
      </c>
      <c r="G107">
        <v>14.7</v>
      </c>
      <c r="H107">
        <v>13.6</v>
      </c>
      <c r="I107">
        <v>7</v>
      </c>
      <c r="J107">
        <v>6.9</v>
      </c>
      <c r="K107">
        <v>24.6</v>
      </c>
      <c r="L107">
        <v>25.3</v>
      </c>
      <c r="M107">
        <v>27.8</v>
      </c>
      <c r="O107" s="23">
        <v>27.4</v>
      </c>
      <c r="P107" s="23">
        <v>30</v>
      </c>
      <c r="Q107" s="23">
        <v>30</v>
      </c>
      <c r="R107" s="23">
        <v>30</v>
      </c>
      <c r="S107" s="23">
        <v>17</v>
      </c>
      <c r="T107" s="23">
        <v>1.2</v>
      </c>
      <c r="U107" s="23">
        <v>30</v>
      </c>
      <c r="V107" s="23">
        <v>30</v>
      </c>
      <c r="W107" s="23">
        <v>30</v>
      </c>
      <c r="Y107">
        <f t="shared" si="91"/>
        <v>225.6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6</v>
      </c>
      <c r="AF107">
        <v>0</v>
      </c>
      <c r="AG107">
        <v>0</v>
      </c>
      <c r="AH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f t="shared" si="90"/>
        <v>-71.428571428571431</v>
      </c>
      <c r="BA107">
        <v>0</v>
      </c>
      <c r="BB107">
        <v>0</v>
      </c>
      <c r="BC107">
        <v>0</v>
      </c>
    </row>
    <row r="108" spans="1:55">
      <c r="A108">
        <v>17</v>
      </c>
      <c r="B108" t="s">
        <v>102</v>
      </c>
      <c r="C108">
        <v>3</v>
      </c>
      <c r="D108" t="s">
        <v>42</v>
      </c>
      <c r="E108">
        <v>1.5</v>
      </c>
      <c r="F108">
        <v>1.2</v>
      </c>
      <c r="G108">
        <v>0.3</v>
      </c>
      <c r="H108">
        <v>1.4</v>
      </c>
      <c r="I108">
        <v>4.3</v>
      </c>
      <c r="J108">
        <v>0.9</v>
      </c>
      <c r="K108">
        <v>3.8</v>
      </c>
      <c r="L108">
        <v>1.9</v>
      </c>
      <c r="M108">
        <v>0.5</v>
      </c>
      <c r="O108" s="23">
        <v>30</v>
      </c>
      <c r="P108" s="23">
        <v>30</v>
      </c>
      <c r="Q108" s="23">
        <v>30</v>
      </c>
      <c r="R108" s="23">
        <v>13.2</v>
      </c>
      <c r="S108" s="23">
        <v>30</v>
      </c>
      <c r="T108" s="23">
        <v>21.3</v>
      </c>
      <c r="U108" s="23">
        <v>30</v>
      </c>
      <c r="V108" s="23">
        <v>24</v>
      </c>
      <c r="W108" s="23">
        <v>30</v>
      </c>
      <c r="Y108">
        <f t="shared" si="91"/>
        <v>238.5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11</v>
      </c>
      <c r="AP108">
        <v>1</v>
      </c>
      <c r="AQ108">
        <v>0</v>
      </c>
      <c r="AR108">
        <v>0</v>
      </c>
      <c r="AU108">
        <v>0</v>
      </c>
      <c r="AV108">
        <v>0</v>
      </c>
      <c r="AW108">
        <v>0</v>
      </c>
      <c r="AX108">
        <f t="shared" si="90"/>
        <v>100</v>
      </c>
      <c r="AY108">
        <v>0</v>
      </c>
      <c r="AZ108">
        <f t="shared" si="90"/>
        <v>100</v>
      </c>
      <c r="BA108">
        <f t="shared" si="90"/>
        <v>100</v>
      </c>
      <c r="BB108">
        <v>0</v>
      </c>
      <c r="BC108">
        <v>0</v>
      </c>
    </row>
    <row r="109" spans="1:55">
      <c r="A109">
        <v>20</v>
      </c>
      <c r="B109" t="s">
        <v>103</v>
      </c>
      <c r="C109">
        <v>3</v>
      </c>
      <c r="D109" t="s">
        <v>44</v>
      </c>
      <c r="E109">
        <v>20.8</v>
      </c>
      <c r="F109">
        <v>22.1</v>
      </c>
      <c r="G109">
        <v>15.2</v>
      </c>
      <c r="H109">
        <v>21.8</v>
      </c>
      <c r="I109">
        <v>18.399999999999999</v>
      </c>
      <c r="J109">
        <v>11.9</v>
      </c>
      <c r="K109">
        <v>6</v>
      </c>
      <c r="L109">
        <v>4</v>
      </c>
      <c r="M109">
        <v>7.3</v>
      </c>
      <c r="O109" s="23">
        <v>30</v>
      </c>
      <c r="P109" s="23">
        <v>30</v>
      </c>
      <c r="Q109" s="23">
        <v>30</v>
      </c>
      <c r="R109" s="23">
        <v>30</v>
      </c>
      <c r="S109" s="23">
        <v>30</v>
      </c>
      <c r="T109" s="23">
        <v>27.7</v>
      </c>
      <c r="U109" s="23">
        <v>10.1</v>
      </c>
      <c r="V109" s="23">
        <v>28.6</v>
      </c>
      <c r="W109" s="23">
        <v>30</v>
      </c>
      <c r="Y109">
        <f t="shared" si="91"/>
        <v>246.39999999999998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20</v>
      </c>
      <c r="AP109">
        <v>20</v>
      </c>
      <c r="AQ109">
        <v>3</v>
      </c>
      <c r="AR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f t="shared" si="90"/>
        <v>100</v>
      </c>
      <c r="BA109">
        <f t="shared" si="90"/>
        <v>81.818181818181827</v>
      </c>
      <c r="BB109">
        <f t="shared" si="90"/>
        <v>100</v>
      </c>
      <c r="BC109">
        <v>0</v>
      </c>
    </row>
    <row r="110" spans="1:55">
      <c r="A110">
        <v>19</v>
      </c>
      <c r="B110" t="s">
        <v>104</v>
      </c>
      <c r="C110">
        <v>3</v>
      </c>
      <c r="D110" t="s">
        <v>46</v>
      </c>
      <c r="E110">
        <v>15.5</v>
      </c>
      <c r="F110">
        <v>8.8000000000000007</v>
      </c>
      <c r="G110">
        <v>1.6</v>
      </c>
      <c r="H110">
        <v>2.4</v>
      </c>
      <c r="I110">
        <v>4.8</v>
      </c>
      <c r="J110">
        <v>4.8</v>
      </c>
      <c r="K110">
        <v>5</v>
      </c>
      <c r="L110">
        <v>6.8</v>
      </c>
      <c r="M110">
        <v>14.1</v>
      </c>
      <c r="O110" s="23">
        <v>30</v>
      </c>
      <c r="P110" s="23">
        <v>30</v>
      </c>
      <c r="Q110" s="23">
        <v>19.3</v>
      </c>
      <c r="R110" s="23">
        <v>6</v>
      </c>
      <c r="S110" s="23">
        <v>22.4</v>
      </c>
      <c r="T110" s="23">
        <v>29.2</v>
      </c>
      <c r="U110" s="23">
        <v>30</v>
      </c>
      <c r="V110" s="23">
        <v>29.5</v>
      </c>
      <c r="W110" s="23">
        <v>24.7</v>
      </c>
      <c r="Y110">
        <f t="shared" si="91"/>
        <v>221.09999999999997</v>
      </c>
      <c r="Z110">
        <v>0</v>
      </c>
      <c r="AA110">
        <v>0</v>
      </c>
      <c r="AB110">
        <v>2</v>
      </c>
      <c r="AC110">
        <v>10</v>
      </c>
      <c r="AD110">
        <v>0</v>
      </c>
      <c r="AE110">
        <v>0</v>
      </c>
      <c r="AF110">
        <v>0</v>
      </c>
      <c r="AG110">
        <v>0</v>
      </c>
      <c r="AH110">
        <v>0</v>
      </c>
      <c r="AJ110">
        <v>0</v>
      </c>
      <c r="AK110">
        <v>0</v>
      </c>
      <c r="AL110">
        <v>15</v>
      </c>
      <c r="AM110">
        <v>34</v>
      </c>
      <c r="AN110">
        <v>0</v>
      </c>
      <c r="AO110">
        <v>6</v>
      </c>
      <c r="AP110">
        <v>4</v>
      </c>
      <c r="AQ110">
        <v>4</v>
      </c>
      <c r="AR110">
        <v>1</v>
      </c>
      <c r="AU110">
        <v>0</v>
      </c>
      <c r="AV110">
        <v>0</v>
      </c>
      <c r="AW110">
        <f t="shared" ref="AW110:AW126" si="93">(AL110-AB110)/(AL110+AB110)*100</f>
        <v>76.470588235294116</v>
      </c>
      <c r="AX110">
        <f t="shared" ref="AX110:AX126" si="94">(AM110-AC110)/(AM110+AC110)*100</f>
        <v>54.54545454545454</v>
      </c>
      <c r="AY110">
        <v>0</v>
      </c>
      <c r="AZ110">
        <f t="shared" ref="AZ110:AZ127" si="95">(AO110-AE110)/(AO110+AE110)*100</f>
        <v>100</v>
      </c>
      <c r="BA110">
        <f t="shared" ref="BA110:BA127" si="96">(AP110-AF110)/(AP110+AF110)*100</f>
        <v>100</v>
      </c>
      <c r="BB110">
        <f t="shared" ref="BB110:BB127" si="97">(AQ110-AG110)/(AQ110+AG110)*100</f>
        <v>100</v>
      </c>
      <c r="BC110">
        <f t="shared" ref="BC110:BC126" si="98">(AR110-AH110)/(AR110+AH110)*100</f>
        <v>100</v>
      </c>
    </row>
    <row r="111" spans="1:55">
      <c r="A111">
        <v>18</v>
      </c>
      <c r="B111" t="s">
        <v>105</v>
      </c>
      <c r="C111">
        <v>3</v>
      </c>
      <c r="D111" t="s">
        <v>48</v>
      </c>
      <c r="E111">
        <v>1.8</v>
      </c>
      <c r="F111">
        <v>0.3</v>
      </c>
      <c r="G111">
        <v>0</v>
      </c>
      <c r="H111">
        <v>0</v>
      </c>
      <c r="I111">
        <v>2.2999999999999998</v>
      </c>
      <c r="J111">
        <v>0.7</v>
      </c>
      <c r="K111">
        <v>0.9</v>
      </c>
      <c r="L111">
        <v>1.3</v>
      </c>
      <c r="M111">
        <v>1</v>
      </c>
      <c r="O111" s="23">
        <v>28.6</v>
      </c>
      <c r="P111" s="23">
        <v>21.3</v>
      </c>
      <c r="Q111" s="23">
        <v>16</v>
      </c>
      <c r="R111" s="23">
        <v>8.4</v>
      </c>
      <c r="S111" s="23">
        <v>29</v>
      </c>
      <c r="T111" s="23">
        <v>24.4</v>
      </c>
      <c r="U111" s="23">
        <v>28.3</v>
      </c>
      <c r="V111" s="23">
        <v>29</v>
      </c>
      <c r="W111" s="23">
        <v>27.4</v>
      </c>
      <c r="Y111">
        <f t="shared" si="91"/>
        <v>212.40000000000003</v>
      </c>
      <c r="Z111">
        <v>0</v>
      </c>
      <c r="AA111">
        <v>0</v>
      </c>
      <c r="AB111">
        <v>6</v>
      </c>
      <c r="AC111">
        <v>24</v>
      </c>
      <c r="AD111">
        <v>0</v>
      </c>
      <c r="AE111">
        <v>8</v>
      </c>
      <c r="AF111">
        <v>0</v>
      </c>
      <c r="AG111">
        <v>0</v>
      </c>
      <c r="AH111">
        <v>0</v>
      </c>
      <c r="AJ111">
        <v>16</v>
      </c>
      <c r="AK111">
        <v>5</v>
      </c>
      <c r="AL111">
        <v>4</v>
      </c>
      <c r="AM111">
        <v>11</v>
      </c>
      <c r="AN111">
        <v>5</v>
      </c>
      <c r="AO111">
        <v>3</v>
      </c>
      <c r="AP111">
        <v>11</v>
      </c>
      <c r="AQ111">
        <v>11</v>
      </c>
      <c r="AR111">
        <v>12</v>
      </c>
      <c r="AU111">
        <f t="shared" si="92"/>
        <v>100</v>
      </c>
      <c r="AV111">
        <f t="shared" ref="AV111:AV127" si="99">(AK111-AA111)/(AK111+AA111)*100</f>
        <v>100</v>
      </c>
      <c r="AW111">
        <f t="shared" si="93"/>
        <v>-20</v>
      </c>
      <c r="AX111">
        <f t="shared" si="94"/>
        <v>-37.142857142857146</v>
      </c>
      <c r="AY111">
        <f t="shared" ref="AY111:AY127" si="100">(AN111-AD111)/(AN111+AD111)*100</f>
        <v>100</v>
      </c>
      <c r="AZ111">
        <f t="shared" si="95"/>
        <v>-45.454545454545453</v>
      </c>
      <c r="BA111">
        <f t="shared" si="96"/>
        <v>100</v>
      </c>
      <c r="BB111">
        <f t="shared" si="97"/>
        <v>100</v>
      </c>
      <c r="BC111">
        <f t="shared" si="98"/>
        <v>100</v>
      </c>
    </row>
    <row r="112" spans="1:55">
      <c r="A112">
        <v>24</v>
      </c>
      <c r="B112" t="s">
        <v>106</v>
      </c>
      <c r="C112">
        <v>3</v>
      </c>
      <c r="D112" t="s">
        <v>42</v>
      </c>
      <c r="E112">
        <v>7.4</v>
      </c>
      <c r="F112">
        <v>2.9</v>
      </c>
      <c r="G112">
        <v>0.3</v>
      </c>
      <c r="H112">
        <v>4.8</v>
      </c>
      <c r="I112">
        <v>3.1</v>
      </c>
      <c r="J112">
        <v>2.9</v>
      </c>
      <c r="K112">
        <v>4.0999999999999996</v>
      </c>
      <c r="L112">
        <v>0.9</v>
      </c>
      <c r="M112">
        <v>1.2</v>
      </c>
      <c r="O112" s="23">
        <v>28.4</v>
      </c>
      <c r="P112" s="23">
        <v>23.9</v>
      </c>
      <c r="Q112" s="23">
        <v>6.8</v>
      </c>
      <c r="R112" s="23">
        <v>30</v>
      </c>
      <c r="S112" s="23">
        <v>30</v>
      </c>
      <c r="T112" s="23">
        <v>30</v>
      </c>
      <c r="U112" s="23">
        <v>30</v>
      </c>
      <c r="V112" s="23">
        <v>23.5</v>
      </c>
      <c r="W112" s="23">
        <v>28.5</v>
      </c>
      <c r="Y112">
        <f t="shared" si="91"/>
        <v>231.1</v>
      </c>
      <c r="Z112">
        <v>0</v>
      </c>
      <c r="AA112">
        <v>0</v>
      </c>
      <c r="AB112">
        <v>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J112">
        <v>36</v>
      </c>
      <c r="AK112">
        <v>17</v>
      </c>
      <c r="AL112">
        <v>24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U112">
        <f t="shared" si="92"/>
        <v>100</v>
      </c>
      <c r="AV112">
        <f t="shared" si="99"/>
        <v>100</v>
      </c>
      <c r="AW112">
        <f t="shared" si="93"/>
        <v>60</v>
      </c>
      <c r="AX112">
        <f t="shared" si="94"/>
        <v>100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>
        <v>21</v>
      </c>
      <c r="B113" t="s">
        <v>107</v>
      </c>
      <c r="C113">
        <v>3</v>
      </c>
      <c r="D113" t="s">
        <v>44</v>
      </c>
      <c r="E113">
        <v>3.8</v>
      </c>
      <c r="F113">
        <v>4.3</v>
      </c>
      <c r="G113">
        <v>3.9</v>
      </c>
      <c r="H113">
        <v>7.3</v>
      </c>
      <c r="I113">
        <v>5.5</v>
      </c>
      <c r="J113">
        <v>2.1</v>
      </c>
      <c r="K113">
        <v>1.1000000000000001</v>
      </c>
      <c r="L113">
        <v>1.2</v>
      </c>
      <c r="M113">
        <v>2.1</v>
      </c>
      <c r="O113" s="23">
        <v>28.5</v>
      </c>
      <c r="P113" s="23">
        <v>25.9</v>
      </c>
      <c r="Q113" s="23">
        <v>23.1</v>
      </c>
      <c r="R113" s="23">
        <v>28.7</v>
      </c>
      <c r="S113" s="23">
        <v>26.4</v>
      </c>
      <c r="T113" s="23">
        <v>20.7</v>
      </c>
      <c r="U113" s="23">
        <v>21.5</v>
      </c>
      <c r="V113" s="23">
        <v>8.3000000000000007</v>
      </c>
      <c r="W113" s="23">
        <v>27.9</v>
      </c>
      <c r="Y113">
        <f t="shared" si="91"/>
        <v>211</v>
      </c>
      <c r="Z113">
        <v>0</v>
      </c>
      <c r="AA113">
        <v>2</v>
      </c>
      <c r="AB113">
        <v>2</v>
      </c>
      <c r="AC113">
        <v>0</v>
      </c>
      <c r="AD113">
        <v>0</v>
      </c>
      <c r="AE113">
        <v>2</v>
      </c>
      <c r="AF113">
        <v>0</v>
      </c>
      <c r="AG113">
        <v>8</v>
      </c>
      <c r="AH113">
        <v>0</v>
      </c>
      <c r="AJ113">
        <v>13</v>
      </c>
      <c r="AK113">
        <v>22</v>
      </c>
      <c r="AL113">
        <v>18</v>
      </c>
      <c r="AM113">
        <v>11</v>
      </c>
      <c r="AN113">
        <v>25</v>
      </c>
      <c r="AO113">
        <v>14</v>
      </c>
      <c r="AP113">
        <v>10</v>
      </c>
      <c r="AQ113">
        <v>16</v>
      </c>
      <c r="AR113">
        <v>6</v>
      </c>
      <c r="AU113">
        <f t="shared" si="92"/>
        <v>100</v>
      </c>
      <c r="AV113">
        <f t="shared" si="99"/>
        <v>83.333333333333343</v>
      </c>
      <c r="AW113">
        <f t="shared" si="93"/>
        <v>80</v>
      </c>
      <c r="AX113">
        <f t="shared" si="94"/>
        <v>100</v>
      </c>
      <c r="AY113">
        <f t="shared" si="100"/>
        <v>100</v>
      </c>
      <c r="AZ113">
        <f t="shared" si="95"/>
        <v>75</v>
      </c>
      <c r="BA113">
        <f t="shared" si="96"/>
        <v>100</v>
      </c>
      <c r="BB113">
        <f t="shared" si="97"/>
        <v>33.333333333333329</v>
      </c>
      <c r="BC113">
        <f t="shared" si="98"/>
        <v>100</v>
      </c>
    </row>
    <row r="114" spans="1:55">
      <c r="A114">
        <v>23</v>
      </c>
      <c r="B114" t="s">
        <v>108</v>
      </c>
      <c r="C114">
        <v>3</v>
      </c>
      <c r="D114" t="s">
        <v>46</v>
      </c>
      <c r="E114">
        <v>6.1</v>
      </c>
      <c r="F114">
        <v>14.2</v>
      </c>
      <c r="G114">
        <v>8.8000000000000007</v>
      </c>
      <c r="H114">
        <v>14.4</v>
      </c>
      <c r="I114">
        <v>7.9</v>
      </c>
      <c r="J114">
        <v>11.3</v>
      </c>
      <c r="K114">
        <v>19.8</v>
      </c>
      <c r="L114">
        <v>11.7</v>
      </c>
      <c r="M114">
        <v>13.7</v>
      </c>
      <c r="O114" s="23">
        <v>30</v>
      </c>
      <c r="P114" s="23">
        <v>27.9</v>
      </c>
      <c r="Q114" s="23">
        <v>23.8</v>
      </c>
      <c r="R114" s="23">
        <v>30</v>
      </c>
      <c r="S114" s="23">
        <v>30</v>
      </c>
      <c r="T114" s="23">
        <v>30</v>
      </c>
      <c r="U114" s="23">
        <v>30</v>
      </c>
      <c r="V114" s="23">
        <v>30</v>
      </c>
      <c r="W114" s="23">
        <v>30</v>
      </c>
      <c r="Y114">
        <f t="shared" si="91"/>
        <v>261.7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J114">
        <v>1</v>
      </c>
      <c r="AK114">
        <v>3</v>
      </c>
      <c r="AL114">
        <v>11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U114">
        <f t="shared" si="92"/>
        <v>100</v>
      </c>
      <c r="AV114">
        <f t="shared" si="99"/>
        <v>100</v>
      </c>
      <c r="AW114">
        <f t="shared" si="93"/>
        <v>100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>
      <c r="A115">
        <v>22</v>
      </c>
      <c r="B115" t="s">
        <v>109</v>
      </c>
      <c r="C115">
        <v>3</v>
      </c>
      <c r="D115" t="s">
        <v>48</v>
      </c>
      <c r="E115">
        <v>0.9</v>
      </c>
      <c r="F115">
        <v>0</v>
      </c>
      <c r="G115">
        <v>5.9</v>
      </c>
      <c r="H115">
        <v>0.8</v>
      </c>
      <c r="I115">
        <v>2</v>
      </c>
      <c r="J115">
        <v>0.8</v>
      </c>
      <c r="K115">
        <v>2.8</v>
      </c>
      <c r="L115">
        <v>2.1</v>
      </c>
      <c r="M115">
        <v>2.4</v>
      </c>
      <c r="O115" s="23">
        <v>25.6</v>
      </c>
      <c r="P115" s="23">
        <v>30</v>
      </c>
      <c r="Q115" s="23">
        <v>30</v>
      </c>
      <c r="R115" s="23">
        <v>25.2</v>
      </c>
      <c r="S115" s="23">
        <v>30</v>
      </c>
      <c r="T115" s="23">
        <v>30</v>
      </c>
      <c r="U115" s="23">
        <v>30</v>
      </c>
      <c r="V115" s="23">
        <v>29.1</v>
      </c>
      <c r="W115" s="23">
        <v>30</v>
      </c>
      <c r="Y115">
        <f t="shared" si="91"/>
        <v>259.89999999999998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13</v>
      </c>
      <c r="AK115">
        <v>1</v>
      </c>
      <c r="AL115">
        <v>0</v>
      </c>
      <c r="AM115">
        <v>4</v>
      </c>
      <c r="AN115">
        <v>7</v>
      </c>
      <c r="AO115">
        <v>0</v>
      </c>
      <c r="AP115">
        <v>0</v>
      </c>
      <c r="AQ115">
        <v>1</v>
      </c>
      <c r="AR115">
        <v>0</v>
      </c>
      <c r="AU115">
        <f t="shared" si="92"/>
        <v>100</v>
      </c>
      <c r="AV115">
        <f t="shared" si="99"/>
        <v>100</v>
      </c>
      <c r="AW115">
        <v>0</v>
      </c>
      <c r="AX115">
        <f t="shared" si="94"/>
        <v>100</v>
      </c>
      <c r="AY115">
        <f t="shared" si="100"/>
        <v>100</v>
      </c>
      <c r="AZ115">
        <v>0</v>
      </c>
      <c r="BA115">
        <v>0</v>
      </c>
      <c r="BB115">
        <f t="shared" si="97"/>
        <v>100</v>
      </c>
      <c r="BC115">
        <v>0</v>
      </c>
    </row>
    <row r="116" spans="1:55">
      <c r="A116" s="4">
        <v>28</v>
      </c>
      <c r="B116" s="5" t="s">
        <v>110</v>
      </c>
      <c r="C116" s="4">
        <v>3</v>
      </c>
      <c r="D116" s="5" t="s">
        <v>42</v>
      </c>
      <c r="E116" s="4">
        <v>0</v>
      </c>
      <c r="F116" s="4">
        <v>7.1</v>
      </c>
      <c r="G116" s="4">
        <v>3</v>
      </c>
      <c r="H116" s="4">
        <v>2.8</v>
      </c>
      <c r="I116" s="4">
        <v>1.8</v>
      </c>
      <c r="J116" s="4">
        <v>2.6</v>
      </c>
      <c r="K116" s="4">
        <v>0</v>
      </c>
      <c r="L116" s="4">
        <v>1</v>
      </c>
      <c r="M116" s="4">
        <v>1.2</v>
      </c>
      <c r="N116" s="4"/>
      <c r="O116" s="26">
        <v>1.2</v>
      </c>
      <c r="P116" s="26">
        <v>0.4</v>
      </c>
      <c r="Q116" s="26">
        <v>1</v>
      </c>
      <c r="R116" s="26">
        <v>5.4</v>
      </c>
      <c r="S116" s="26">
        <v>21.5</v>
      </c>
      <c r="T116" s="26">
        <v>30</v>
      </c>
      <c r="U116" s="26">
        <v>25.2</v>
      </c>
      <c r="V116" s="26">
        <v>24.8</v>
      </c>
      <c r="W116" s="26">
        <v>7.8</v>
      </c>
      <c r="Y116">
        <f t="shared" si="91"/>
        <v>117.3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/>
      <c r="AJ116" s="4">
        <v>14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5</v>
      </c>
      <c r="AQ116" s="4">
        <v>6</v>
      </c>
      <c r="AR116" s="4">
        <v>5</v>
      </c>
      <c r="AU116">
        <f t="shared" si="92"/>
        <v>100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f t="shared" si="96"/>
        <v>100</v>
      </c>
      <c r="BB116">
        <f t="shared" si="97"/>
        <v>100</v>
      </c>
      <c r="BC116">
        <f t="shared" si="98"/>
        <v>100</v>
      </c>
    </row>
    <row r="117" spans="1:55">
      <c r="A117" s="4">
        <v>27</v>
      </c>
      <c r="B117" s="5" t="s">
        <v>111</v>
      </c>
      <c r="C117" s="4">
        <v>3</v>
      </c>
      <c r="D117" s="5" t="s">
        <v>44</v>
      </c>
      <c r="E117" s="4">
        <v>8.8000000000000007</v>
      </c>
      <c r="F117" s="4">
        <v>3.7</v>
      </c>
      <c r="G117" s="4">
        <v>1.7</v>
      </c>
      <c r="H117" s="4">
        <v>0.8</v>
      </c>
      <c r="I117" s="4">
        <v>1</v>
      </c>
      <c r="J117" s="4">
        <v>0.5</v>
      </c>
      <c r="K117" s="4">
        <v>3.4</v>
      </c>
      <c r="L117" s="4">
        <v>1.5</v>
      </c>
      <c r="M117" s="4">
        <v>4.8</v>
      </c>
      <c r="N117" s="4"/>
      <c r="O117" s="26">
        <v>21.7</v>
      </c>
      <c r="P117" s="26">
        <v>22</v>
      </c>
      <c r="Q117" s="26">
        <v>7.8</v>
      </c>
      <c r="R117" s="26">
        <v>29</v>
      </c>
      <c r="S117" s="26">
        <v>18.399999999999999</v>
      </c>
      <c r="T117" s="26">
        <v>21.5</v>
      </c>
      <c r="U117" s="26">
        <v>30</v>
      </c>
      <c r="V117" s="26">
        <v>27.2</v>
      </c>
      <c r="W117" s="26">
        <v>28.2</v>
      </c>
      <c r="Y117">
        <f t="shared" si="91"/>
        <v>205.79999999999998</v>
      </c>
      <c r="Z117" s="4">
        <v>0</v>
      </c>
      <c r="AA117" s="4">
        <v>0</v>
      </c>
      <c r="AB117" s="4">
        <v>8</v>
      </c>
      <c r="AC117" s="4">
        <v>0</v>
      </c>
      <c r="AD117" s="4">
        <v>4</v>
      </c>
      <c r="AE117" s="4">
        <v>2</v>
      </c>
      <c r="AF117" s="4">
        <v>0</v>
      </c>
      <c r="AG117" s="4">
        <v>0</v>
      </c>
      <c r="AH117" s="4">
        <v>2</v>
      </c>
      <c r="AI117" s="4"/>
      <c r="AJ117" s="4">
        <v>14</v>
      </c>
      <c r="AK117" s="4">
        <v>15</v>
      </c>
      <c r="AL117" s="4">
        <v>16</v>
      </c>
      <c r="AM117" s="4">
        <v>14</v>
      </c>
      <c r="AN117" s="4">
        <v>15</v>
      </c>
      <c r="AO117" s="4">
        <v>20</v>
      </c>
      <c r="AP117" s="4">
        <v>9</v>
      </c>
      <c r="AQ117" s="4">
        <v>22</v>
      </c>
      <c r="AR117" s="4">
        <v>12</v>
      </c>
      <c r="AU117">
        <f t="shared" si="92"/>
        <v>100</v>
      </c>
      <c r="AV117">
        <f t="shared" si="99"/>
        <v>100</v>
      </c>
      <c r="AW117">
        <f t="shared" si="93"/>
        <v>33.333333333333329</v>
      </c>
      <c r="AX117">
        <f t="shared" si="94"/>
        <v>100</v>
      </c>
      <c r="AY117">
        <f t="shared" si="100"/>
        <v>57.894736842105267</v>
      </c>
      <c r="AZ117">
        <f t="shared" si="95"/>
        <v>81.818181818181827</v>
      </c>
      <c r="BA117">
        <f t="shared" si="96"/>
        <v>100</v>
      </c>
      <c r="BB117">
        <f t="shared" si="97"/>
        <v>100</v>
      </c>
      <c r="BC117">
        <f t="shared" si="98"/>
        <v>71.428571428571431</v>
      </c>
    </row>
    <row r="118" spans="1:55">
      <c r="A118" s="4">
        <v>26</v>
      </c>
      <c r="B118" s="5" t="s">
        <v>112</v>
      </c>
      <c r="C118" s="4">
        <v>3</v>
      </c>
      <c r="D118" s="5" t="s">
        <v>46</v>
      </c>
      <c r="E118" s="4">
        <v>5.0999999999999996</v>
      </c>
      <c r="F118" s="4">
        <v>3.4</v>
      </c>
      <c r="G118" s="4">
        <v>1</v>
      </c>
      <c r="H118" s="4">
        <v>12.3</v>
      </c>
      <c r="I118" s="4">
        <v>1.8</v>
      </c>
      <c r="J118" s="4">
        <v>6.6</v>
      </c>
      <c r="K118" s="4">
        <v>10.9</v>
      </c>
      <c r="L118" s="4">
        <v>6.7</v>
      </c>
      <c r="M118" s="4">
        <v>4.3</v>
      </c>
      <c r="N118" s="4"/>
      <c r="O118" s="26">
        <v>27</v>
      </c>
      <c r="P118" s="26">
        <v>30</v>
      </c>
      <c r="Q118" s="26">
        <v>14.4</v>
      </c>
      <c r="R118" s="26">
        <v>22.7</v>
      </c>
      <c r="S118" s="26">
        <v>6.4</v>
      </c>
      <c r="T118" s="26">
        <v>30</v>
      </c>
      <c r="U118" s="26">
        <v>30</v>
      </c>
      <c r="V118" s="26">
        <v>30</v>
      </c>
      <c r="W118" s="26">
        <v>30</v>
      </c>
      <c r="Y118">
        <f t="shared" si="91"/>
        <v>220.5</v>
      </c>
      <c r="Z118" s="4">
        <v>0</v>
      </c>
      <c r="AA118" s="4">
        <v>0</v>
      </c>
      <c r="AB118" s="4">
        <v>4</v>
      </c>
      <c r="AC118" s="4">
        <v>2</v>
      </c>
      <c r="AD118" s="4">
        <v>2</v>
      </c>
      <c r="AE118" s="4">
        <v>0</v>
      </c>
      <c r="AF118" s="4">
        <v>0</v>
      </c>
      <c r="AG118" s="4">
        <v>0</v>
      </c>
      <c r="AH118" s="4">
        <v>0</v>
      </c>
      <c r="AI118" s="4"/>
      <c r="AJ118" s="4">
        <v>17</v>
      </c>
      <c r="AK118" s="4">
        <v>4</v>
      </c>
      <c r="AL118" s="4">
        <v>13</v>
      </c>
      <c r="AM118" s="4">
        <v>6</v>
      </c>
      <c r="AN118" s="4">
        <v>11</v>
      </c>
      <c r="AO118" s="4">
        <v>0</v>
      </c>
      <c r="AP118" s="4">
        <v>0</v>
      </c>
      <c r="AQ118" s="4">
        <v>0</v>
      </c>
      <c r="AR118" s="4">
        <v>2</v>
      </c>
      <c r="AU118">
        <f t="shared" si="92"/>
        <v>100</v>
      </c>
      <c r="AV118">
        <f t="shared" si="99"/>
        <v>100</v>
      </c>
      <c r="AW118">
        <f t="shared" si="93"/>
        <v>52.941176470588239</v>
      </c>
      <c r="AX118">
        <f t="shared" si="94"/>
        <v>50</v>
      </c>
      <c r="AY118">
        <f t="shared" si="100"/>
        <v>69.230769230769226</v>
      </c>
      <c r="AZ118">
        <v>0</v>
      </c>
      <c r="BA118">
        <v>0</v>
      </c>
      <c r="BB118">
        <v>0</v>
      </c>
      <c r="BC118">
        <f t="shared" si="98"/>
        <v>100</v>
      </c>
    </row>
    <row r="119" spans="1:55">
      <c r="A119" s="4">
        <v>25</v>
      </c>
      <c r="B119" s="5" t="s">
        <v>113</v>
      </c>
      <c r="C119" s="4">
        <v>3</v>
      </c>
      <c r="D119" s="5" t="s">
        <v>48</v>
      </c>
      <c r="E119" s="4">
        <v>21.7</v>
      </c>
      <c r="F119" s="4">
        <v>19.8</v>
      </c>
      <c r="G119" s="4">
        <v>17.399999999999999</v>
      </c>
      <c r="H119" s="4">
        <v>7.5</v>
      </c>
      <c r="I119" s="4">
        <v>15.3</v>
      </c>
      <c r="J119" s="4">
        <v>17.899999999999999</v>
      </c>
      <c r="K119" s="4">
        <v>8.5</v>
      </c>
      <c r="L119" s="4">
        <v>4</v>
      </c>
      <c r="M119" s="4">
        <v>13.8</v>
      </c>
      <c r="N119" s="4"/>
      <c r="O119" s="26">
        <v>30</v>
      </c>
      <c r="P119" s="26">
        <v>30</v>
      </c>
      <c r="Q119" s="26">
        <v>30</v>
      </c>
      <c r="R119" s="26">
        <v>28.7</v>
      </c>
      <c r="S119" s="26">
        <v>30</v>
      </c>
      <c r="T119" s="26">
        <v>27.2</v>
      </c>
      <c r="U119" s="26">
        <v>22.5</v>
      </c>
      <c r="V119" s="26">
        <v>19.3</v>
      </c>
      <c r="W119" s="26">
        <v>28.8</v>
      </c>
      <c r="Y119">
        <f t="shared" si="91"/>
        <v>246.5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4</v>
      </c>
      <c r="AG119" s="4">
        <v>2</v>
      </c>
      <c r="AH119" s="4">
        <v>0</v>
      </c>
      <c r="AI119" s="4"/>
      <c r="AJ119" s="4">
        <v>0</v>
      </c>
      <c r="AK119" s="4">
        <v>0</v>
      </c>
      <c r="AL119" s="4">
        <v>2</v>
      </c>
      <c r="AM119" s="4">
        <v>3</v>
      </c>
      <c r="AN119" s="4">
        <v>4</v>
      </c>
      <c r="AO119" s="4">
        <v>7</v>
      </c>
      <c r="AP119" s="4">
        <v>9</v>
      </c>
      <c r="AQ119" s="4">
        <v>9</v>
      </c>
      <c r="AR119" s="4">
        <v>6</v>
      </c>
      <c r="AU119">
        <v>0</v>
      </c>
      <c r="AV119">
        <v>0</v>
      </c>
      <c r="AW119">
        <f t="shared" si="93"/>
        <v>100</v>
      </c>
      <c r="AX119">
        <f t="shared" si="94"/>
        <v>100</v>
      </c>
      <c r="AY119">
        <f t="shared" si="100"/>
        <v>100</v>
      </c>
      <c r="AZ119">
        <f t="shared" si="95"/>
        <v>100</v>
      </c>
      <c r="BA119">
        <f t="shared" si="96"/>
        <v>38.461538461538467</v>
      </c>
      <c r="BB119">
        <f t="shared" si="97"/>
        <v>63.636363636363633</v>
      </c>
      <c r="BC119">
        <f t="shared" si="98"/>
        <v>100</v>
      </c>
    </row>
    <row r="120" spans="1:55">
      <c r="A120" s="4">
        <v>32</v>
      </c>
      <c r="B120" s="5" t="s">
        <v>114</v>
      </c>
      <c r="C120" s="4">
        <v>3</v>
      </c>
      <c r="D120" s="5" t="s">
        <v>42</v>
      </c>
      <c r="E120" s="4">
        <v>2.4</v>
      </c>
      <c r="F120" s="4">
        <v>0.9</v>
      </c>
      <c r="G120" s="4">
        <v>3.2</v>
      </c>
      <c r="H120" s="4">
        <v>2</v>
      </c>
      <c r="I120" s="4">
        <v>5.9</v>
      </c>
      <c r="J120" s="4">
        <v>0.6</v>
      </c>
      <c r="K120" s="4">
        <v>0.7</v>
      </c>
      <c r="L120" s="4">
        <v>2.7</v>
      </c>
      <c r="M120" s="4">
        <v>2.4</v>
      </c>
      <c r="N120" s="4"/>
      <c r="O120" s="26">
        <v>28.5</v>
      </c>
      <c r="P120" s="26">
        <v>6.5</v>
      </c>
      <c r="Q120" s="26">
        <v>30</v>
      </c>
      <c r="R120" s="26">
        <v>30</v>
      </c>
      <c r="S120" s="26">
        <v>30</v>
      </c>
      <c r="T120" s="26">
        <v>21.6</v>
      </c>
      <c r="U120" s="26">
        <v>22.8</v>
      </c>
      <c r="V120" s="26">
        <v>20.9</v>
      </c>
      <c r="W120" s="26">
        <v>28.2</v>
      </c>
      <c r="Y120">
        <f t="shared" si="91"/>
        <v>218.5</v>
      </c>
      <c r="Z120" s="4">
        <v>0</v>
      </c>
      <c r="AA120" s="4">
        <v>2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/>
      <c r="AJ120" s="4">
        <v>34</v>
      </c>
      <c r="AK120" s="4">
        <v>13</v>
      </c>
      <c r="AL120" s="4">
        <v>0</v>
      </c>
      <c r="AM120" s="4">
        <v>0</v>
      </c>
      <c r="AN120" s="4">
        <v>0</v>
      </c>
      <c r="AO120" s="4">
        <v>7</v>
      </c>
      <c r="AP120" s="4">
        <v>19</v>
      </c>
      <c r="AQ120" s="4">
        <v>16</v>
      </c>
      <c r="AR120" s="4">
        <v>19</v>
      </c>
      <c r="AU120">
        <f t="shared" si="92"/>
        <v>100</v>
      </c>
      <c r="AV120">
        <f t="shared" si="99"/>
        <v>73.333333333333329</v>
      </c>
      <c r="AW120">
        <v>0</v>
      </c>
      <c r="AX120">
        <v>0</v>
      </c>
      <c r="AY120">
        <v>0</v>
      </c>
      <c r="AZ120">
        <f t="shared" si="95"/>
        <v>100</v>
      </c>
      <c r="BA120">
        <f t="shared" si="96"/>
        <v>100</v>
      </c>
      <c r="BB120">
        <f t="shared" si="97"/>
        <v>100</v>
      </c>
      <c r="BC120">
        <f t="shared" si="98"/>
        <v>100</v>
      </c>
    </row>
    <row r="121" spans="1:55">
      <c r="A121" s="4">
        <v>29</v>
      </c>
      <c r="B121" s="5" t="s">
        <v>115</v>
      </c>
      <c r="C121" s="4">
        <v>3</v>
      </c>
      <c r="D121" s="5" t="s">
        <v>44</v>
      </c>
      <c r="E121" s="4">
        <v>19.8</v>
      </c>
      <c r="F121" s="4">
        <v>19.399999999999999</v>
      </c>
      <c r="G121" s="4">
        <v>3.8</v>
      </c>
      <c r="H121" s="4">
        <v>2.9</v>
      </c>
      <c r="I121" s="4">
        <v>3.7</v>
      </c>
      <c r="J121" s="4">
        <v>1.6</v>
      </c>
      <c r="K121" s="4">
        <v>3.8</v>
      </c>
      <c r="L121" s="4">
        <v>2</v>
      </c>
      <c r="M121" s="4">
        <v>1.3</v>
      </c>
      <c r="N121" s="4"/>
      <c r="O121" s="26">
        <v>30</v>
      </c>
      <c r="P121" s="26">
        <v>29.3</v>
      </c>
      <c r="Q121" s="26">
        <v>11.8</v>
      </c>
      <c r="R121" s="26">
        <v>25.6</v>
      </c>
      <c r="S121" s="26">
        <v>24.9</v>
      </c>
      <c r="T121" s="26">
        <v>25.9</v>
      </c>
      <c r="U121" s="26">
        <v>29.1</v>
      </c>
      <c r="V121" s="26">
        <v>23.4</v>
      </c>
      <c r="W121" s="26">
        <v>23.8</v>
      </c>
      <c r="Y121">
        <f t="shared" si="91"/>
        <v>223.8</v>
      </c>
      <c r="Z121" s="4">
        <v>0</v>
      </c>
      <c r="AA121" s="4">
        <v>0</v>
      </c>
      <c r="AB121" s="4">
        <v>4</v>
      </c>
      <c r="AC121" s="4">
        <v>2</v>
      </c>
      <c r="AD121" s="4">
        <v>2</v>
      </c>
      <c r="AE121" s="4">
        <v>2</v>
      </c>
      <c r="AF121" s="4">
        <v>0</v>
      </c>
      <c r="AG121" s="4">
        <v>2</v>
      </c>
      <c r="AH121" s="4">
        <v>2</v>
      </c>
      <c r="AI121" s="4"/>
      <c r="AJ121" s="4">
        <v>18</v>
      </c>
      <c r="AK121" s="4">
        <v>6</v>
      </c>
      <c r="AL121" s="4">
        <v>10</v>
      </c>
      <c r="AM121" s="4">
        <v>14</v>
      </c>
      <c r="AN121" s="4">
        <v>19</v>
      </c>
      <c r="AO121" s="4">
        <v>17</v>
      </c>
      <c r="AP121" s="4">
        <v>17</v>
      </c>
      <c r="AQ121" s="4">
        <v>23</v>
      </c>
      <c r="AR121" s="4">
        <v>19</v>
      </c>
      <c r="AU121">
        <f t="shared" si="92"/>
        <v>100</v>
      </c>
      <c r="AV121">
        <f t="shared" si="99"/>
        <v>100</v>
      </c>
      <c r="AW121">
        <f t="shared" si="93"/>
        <v>42.857142857142854</v>
      </c>
      <c r="AX121">
        <f t="shared" si="94"/>
        <v>75</v>
      </c>
      <c r="AY121">
        <f t="shared" si="100"/>
        <v>80.952380952380949</v>
      </c>
      <c r="AZ121">
        <f t="shared" si="95"/>
        <v>78.94736842105263</v>
      </c>
      <c r="BA121">
        <f t="shared" si="96"/>
        <v>100</v>
      </c>
      <c r="BB121">
        <f t="shared" si="97"/>
        <v>84</v>
      </c>
      <c r="BC121">
        <f t="shared" si="98"/>
        <v>80.952380952380949</v>
      </c>
    </row>
    <row r="122" spans="1:55">
      <c r="A122" s="4">
        <v>30</v>
      </c>
      <c r="B122" s="5" t="s">
        <v>116</v>
      </c>
      <c r="C122" s="4">
        <v>3</v>
      </c>
      <c r="D122" s="5" t="s">
        <v>46</v>
      </c>
      <c r="E122" s="4">
        <v>7.6</v>
      </c>
      <c r="F122" s="4">
        <v>11.9</v>
      </c>
      <c r="G122" s="4">
        <v>4.5999999999999996</v>
      </c>
      <c r="H122" s="4">
        <v>13.5</v>
      </c>
      <c r="I122" s="4">
        <v>15.3</v>
      </c>
      <c r="J122" s="4">
        <v>2.8</v>
      </c>
      <c r="K122" s="4">
        <v>4.4000000000000004</v>
      </c>
      <c r="L122" s="4">
        <v>0.8</v>
      </c>
      <c r="M122" s="4">
        <v>2</v>
      </c>
      <c r="N122" s="4"/>
      <c r="O122" s="26">
        <v>25.5</v>
      </c>
      <c r="P122" s="26">
        <v>26</v>
      </c>
      <c r="Q122" s="26">
        <v>16.3</v>
      </c>
      <c r="R122" s="26">
        <v>29.3</v>
      </c>
      <c r="S122" s="26">
        <v>30</v>
      </c>
      <c r="T122" s="26">
        <v>25.5</v>
      </c>
      <c r="U122" s="26">
        <v>25.5</v>
      </c>
      <c r="V122" s="26">
        <v>26.5</v>
      </c>
      <c r="W122" s="26">
        <v>19.100000000000001</v>
      </c>
      <c r="Y122">
        <f t="shared" si="91"/>
        <v>223.7</v>
      </c>
      <c r="Z122" s="4">
        <v>0</v>
      </c>
      <c r="AA122" s="4">
        <v>0</v>
      </c>
      <c r="AB122" s="4">
        <v>4</v>
      </c>
      <c r="AC122" s="4">
        <v>0</v>
      </c>
      <c r="AD122" s="4">
        <v>0</v>
      </c>
      <c r="AE122" s="4">
        <v>0</v>
      </c>
      <c r="AF122" s="4">
        <v>2</v>
      </c>
      <c r="AG122" s="4">
        <v>0</v>
      </c>
      <c r="AH122" s="4">
        <v>6</v>
      </c>
      <c r="AI122" s="4"/>
      <c r="AJ122" s="4">
        <v>1</v>
      </c>
      <c r="AK122" s="4">
        <v>6</v>
      </c>
      <c r="AL122" s="4">
        <v>24</v>
      </c>
      <c r="AM122" s="4">
        <v>1</v>
      </c>
      <c r="AN122" s="4">
        <v>1</v>
      </c>
      <c r="AO122" s="4">
        <v>19</v>
      </c>
      <c r="AP122" s="4">
        <v>3</v>
      </c>
      <c r="AQ122" s="4">
        <v>19</v>
      </c>
      <c r="AR122" s="4">
        <v>4</v>
      </c>
      <c r="AU122">
        <f t="shared" si="92"/>
        <v>100</v>
      </c>
      <c r="AV122">
        <f t="shared" si="99"/>
        <v>100</v>
      </c>
      <c r="AW122">
        <f t="shared" si="93"/>
        <v>71.428571428571431</v>
      </c>
      <c r="AX122">
        <f t="shared" si="94"/>
        <v>100</v>
      </c>
      <c r="AY122">
        <f t="shared" si="100"/>
        <v>100</v>
      </c>
      <c r="AZ122">
        <f t="shared" si="95"/>
        <v>100</v>
      </c>
      <c r="BA122">
        <f t="shared" si="96"/>
        <v>20</v>
      </c>
      <c r="BB122">
        <f t="shared" si="97"/>
        <v>100</v>
      </c>
      <c r="BC122">
        <f t="shared" si="98"/>
        <v>-20</v>
      </c>
    </row>
    <row r="123" spans="1:55">
      <c r="A123" s="4">
        <v>31</v>
      </c>
      <c r="B123" s="5" t="s">
        <v>117</v>
      </c>
      <c r="C123" s="4">
        <v>3</v>
      </c>
      <c r="D123" s="5" t="s">
        <v>48</v>
      </c>
      <c r="E123" s="4">
        <v>1.4</v>
      </c>
      <c r="F123" s="4">
        <v>4.3</v>
      </c>
      <c r="G123" s="4">
        <v>3.4</v>
      </c>
      <c r="H123" s="4">
        <v>3.4</v>
      </c>
      <c r="I123" s="4">
        <v>1.1000000000000001</v>
      </c>
      <c r="J123" s="4">
        <v>2.9</v>
      </c>
      <c r="K123" s="4">
        <v>0</v>
      </c>
      <c r="L123" s="4">
        <v>0</v>
      </c>
      <c r="M123" s="4">
        <v>0.5</v>
      </c>
      <c r="N123" s="4"/>
      <c r="O123" s="26">
        <v>28.1</v>
      </c>
      <c r="P123" s="26">
        <v>23.6</v>
      </c>
      <c r="Q123" s="26">
        <v>30</v>
      </c>
      <c r="R123" s="26">
        <v>30</v>
      </c>
      <c r="S123" s="26">
        <v>30</v>
      </c>
      <c r="T123" s="26">
        <v>27.2</v>
      </c>
      <c r="U123" s="26">
        <v>24.1</v>
      </c>
      <c r="V123" s="26">
        <v>18.3</v>
      </c>
      <c r="W123" s="26">
        <v>25.9</v>
      </c>
      <c r="Y123">
        <f t="shared" si="91"/>
        <v>237.2</v>
      </c>
      <c r="Z123" s="4">
        <v>0</v>
      </c>
      <c r="AA123" s="4">
        <v>2</v>
      </c>
      <c r="AB123" s="4">
        <v>0</v>
      </c>
      <c r="AC123" s="4">
        <v>0</v>
      </c>
      <c r="AD123" s="4">
        <v>0</v>
      </c>
      <c r="AE123" s="4">
        <v>0</v>
      </c>
      <c r="AF123" s="4">
        <v>2</v>
      </c>
      <c r="AG123" s="4">
        <v>4</v>
      </c>
      <c r="AH123" s="4">
        <v>2</v>
      </c>
      <c r="AI123" s="4"/>
      <c r="AJ123" s="4">
        <v>9</v>
      </c>
      <c r="AK123" s="4">
        <v>7</v>
      </c>
      <c r="AL123" s="4">
        <v>0</v>
      </c>
      <c r="AM123" s="4">
        <v>0</v>
      </c>
      <c r="AN123" s="4">
        <v>0</v>
      </c>
      <c r="AO123" s="4">
        <v>4</v>
      </c>
      <c r="AP123" s="4">
        <v>14</v>
      </c>
      <c r="AQ123" s="4">
        <v>15</v>
      </c>
      <c r="AR123" s="4">
        <v>15</v>
      </c>
      <c r="AU123">
        <f t="shared" si="92"/>
        <v>100</v>
      </c>
      <c r="AV123">
        <f t="shared" si="99"/>
        <v>55.555555555555557</v>
      </c>
      <c r="AW123">
        <v>0</v>
      </c>
      <c r="AX123">
        <v>0</v>
      </c>
      <c r="AY123">
        <v>0</v>
      </c>
      <c r="AZ123">
        <f t="shared" si="95"/>
        <v>100</v>
      </c>
      <c r="BA123">
        <f t="shared" si="96"/>
        <v>75</v>
      </c>
      <c r="BB123">
        <f t="shared" si="97"/>
        <v>57.894736842105267</v>
      </c>
      <c r="BC123">
        <f t="shared" si="98"/>
        <v>76.470588235294116</v>
      </c>
    </row>
    <row r="124" spans="1:55">
      <c r="A124" s="4">
        <v>34</v>
      </c>
      <c r="B124" s="5" t="s">
        <v>118</v>
      </c>
      <c r="C124" s="4">
        <v>3</v>
      </c>
      <c r="D124" s="5" t="s">
        <v>42</v>
      </c>
      <c r="E124" s="4">
        <v>5.7</v>
      </c>
      <c r="F124" s="4">
        <v>2.4</v>
      </c>
      <c r="G124" s="4">
        <v>4</v>
      </c>
      <c r="H124" s="4">
        <v>0.9</v>
      </c>
      <c r="I124" s="4">
        <v>2.1</v>
      </c>
      <c r="J124" s="4">
        <v>5.7</v>
      </c>
      <c r="K124" s="4">
        <v>6.2</v>
      </c>
      <c r="L124" s="4">
        <v>1.7</v>
      </c>
      <c r="M124" s="4">
        <v>4</v>
      </c>
      <c r="N124" s="4"/>
      <c r="O124" s="26">
        <v>30</v>
      </c>
      <c r="P124" s="26">
        <v>26.9</v>
      </c>
      <c r="Q124" s="26">
        <v>26.6</v>
      </c>
      <c r="R124" s="26">
        <v>28</v>
      </c>
      <c r="S124" s="26">
        <v>21.3</v>
      </c>
      <c r="T124" s="26">
        <v>27.7</v>
      </c>
      <c r="U124" s="26">
        <v>25.3</v>
      </c>
      <c r="V124" s="26">
        <v>20.2</v>
      </c>
      <c r="W124" s="26">
        <v>28.1</v>
      </c>
      <c r="Y124">
        <f t="shared" si="91"/>
        <v>234.1</v>
      </c>
      <c r="Z124" s="4">
        <v>0</v>
      </c>
      <c r="AA124" s="4">
        <v>0</v>
      </c>
      <c r="AB124" s="4">
        <v>0</v>
      </c>
      <c r="AC124" s="4">
        <v>2</v>
      </c>
      <c r="AD124" s="4">
        <v>0</v>
      </c>
      <c r="AE124" s="4">
        <v>0</v>
      </c>
      <c r="AF124" s="4">
        <v>0</v>
      </c>
      <c r="AG124" s="4">
        <v>6</v>
      </c>
      <c r="AH124" s="4">
        <v>0</v>
      </c>
      <c r="AI124" s="4"/>
      <c r="AJ124" s="4">
        <v>1</v>
      </c>
      <c r="AK124" s="4">
        <v>2</v>
      </c>
      <c r="AL124" s="4">
        <v>0</v>
      </c>
      <c r="AM124" s="4">
        <v>11</v>
      </c>
      <c r="AN124" s="4">
        <v>28</v>
      </c>
      <c r="AO124" s="4">
        <v>10</v>
      </c>
      <c r="AP124" s="4">
        <v>7</v>
      </c>
      <c r="AQ124" s="4">
        <v>19</v>
      </c>
      <c r="AR124" s="4">
        <v>12</v>
      </c>
      <c r="AU124">
        <f t="shared" si="92"/>
        <v>100</v>
      </c>
      <c r="AV124">
        <f t="shared" si="99"/>
        <v>100</v>
      </c>
      <c r="AW124">
        <v>0</v>
      </c>
      <c r="AX124">
        <f t="shared" si="94"/>
        <v>69.230769230769226</v>
      </c>
      <c r="AY124">
        <f t="shared" si="100"/>
        <v>100</v>
      </c>
      <c r="AZ124">
        <f t="shared" si="95"/>
        <v>100</v>
      </c>
      <c r="BA124">
        <f t="shared" si="96"/>
        <v>100</v>
      </c>
      <c r="BB124">
        <f t="shared" si="97"/>
        <v>52</v>
      </c>
      <c r="BC124">
        <f t="shared" si="98"/>
        <v>100</v>
      </c>
    </row>
    <row r="125" spans="1:55">
      <c r="A125" s="4">
        <v>33</v>
      </c>
      <c r="B125" s="5" t="s">
        <v>119</v>
      </c>
      <c r="C125" s="4">
        <v>3</v>
      </c>
      <c r="D125" s="5" t="s">
        <v>44</v>
      </c>
      <c r="E125" s="4">
        <v>13</v>
      </c>
      <c r="F125" s="4">
        <v>8.5</v>
      </c>
      <c r="G125" s="4">
        <v>7.2</v>
      </c>
      <c r="H125" s="4">
        <v>18</v>
      </c>
      <c r="I125" s="4">
        <v>7.5</v>
      </c>
      <c r="J125" s="4">
        <v>4.5999999999999996</v>
      </c>
      <c r="K125" s="4">
        <v>11.7</v>
      </c>
      <c r="L125" s="4">
        <v>6.5</v>
      </c>
      <c r="M125" s="4">
        <v>9.5</v>
      </c>
      <c r="N125" s="4"/>
      <c r="O125" s="26">
        <v>27.7</v>
      </c>
      <c r="P125" s="26">
        <v>23.2</v>
      </c>
      <c r="Q125" s="26">
        <v>30</v>
      </c>
      <c r="R125" s="26">
        <v>29.3</v>
      </c>
      <c r="S125" s="26">
        <v>26.9</v>
      </c>
      <c r="T125" s="26">
        <v>22.2</v>
      </c>
      <c r="U125" s="26">
        <v>30</v>
      </c>
      <c r="V125" s="26">
        <v>28.1</v>
      </c>
      <c r="W125" s="26">
        <v>30</v>
      </c>
      <c r="Y125">
        <f t="shared" si="91"/>
        <v>247.39999999999998</v>
      </c>
      <c r="Z125" s="4">
        <v>0</v>
      </c>
      <c r="AA125" s="4">
        <v>2</v>
      </c>
      <c r="AB125" s="4">
        <v>0</v>
      </c>
      <c r="AC125" s="4">
        <v>0</v>
      </c>
      <c r="AD125" s="4">
        <v>0</v>
      </c>
      <c r="AE125" s="4">
        <v>2</v>
      </c>
      <c r="AF125" s="4">
        <v>0</v>
      </c>
      <c r="AG125" s="4">
        <v>0</v>
      </c>
      <c r="AH125" s="4">
        <v>0</v>
      </c>
      <c r="AI125" s="4"/>
      <c r="AJ125" s="4">
        <v>22</v>
      </c>
      <c r="AK125" s="4">
        <v>13</v>
      </c>
      <c r="AL125" s="4">
        <v>5</v>
      </c>
      <c r="AM125" s="4">
        <v>7</v>
      </c>
      <c r="AN125" s="4">
        <v>14</v>
      </c>
      <c r="AO125" s="4">
        <v>23</v>
      </c>
      <c r="AP125" s="4">
        <v>0</v>
      </c>
      <c r="AQ125" s="4">
        <v>1</v>
      </c>
      <c r="AR125" s="4">
        <v>9</v>
      </c>
      <c r="AU125">
        <f t="shared" si="92"/>
        <v>100</v>
      </c>
      <c r="AV125">
        <f t="shared" si="99"/>
        <v>73.333333333333329</v>
      </c>
      <c r="AW125">
        <f t="shared" si="93"/>
        <v>100</v>
      </c>
      <c r="AX125">
        <f t="shared" si="94"/>
        <v>100</v>
      </c>
      <c r="AY125">
        <f t="shared" si="100"/>
        <v>100</v>
      </c>
      <c r="AZ125">
        <f t="shared" si="95"/>
        <v>84</v>
      </c>
      <c r="BA125">
        <v>0</v>
      </c>
      <c r="BB125">
        <f t="shared" si="97"/>
        <v>100</v>
      </c>
      <c r="BC125">
        <f t="shared" si="98"/>
        <v>100</v>
      </c>
    </row>
    <row r="126" spans="1:55">
      <c r="A126" s="4">
        <v>35</v>
      </c>
      <c r="B126" s="5" t="s">
        <v>120</v>
      </c>
      <c r="C126" s="4">
        <v>3</v>
      </c>
      <c r="D126" s="5" t="s">
        <v>46</v>
      </c>
      <c r="E126" s="4">
        <v>7.1</v>
      </c>
      <c r="F126" s="4">
        <v>7.4</v>
      </c>
      <c r="G126" s="4">
        <v>3</v>
      </c>
      <c r="H126" s="4">
        <v>4.8</v>
      </c>
      <c r="I126" s="4">
        <v>0.8</v>
      </c>
      <c r="J126" s="4">
        <v>3.7</v>
      </c>
      <c r="K126" s="4">
        <v>3.1</v>
      </c>
      <c r="L126" s="4">
        <v>1.5</v>
      </c>
      <c r="M126" s="4">
        <v>7.2</v>
      </c>
      <c r="N126" s="4"/>
      <c r="O126" s="26">
        <v>25.4</v>
      </c>
      <c r="P126" s="26">
        <v>25.9</v>
      </c>
      <c r="Q126" s="26">
        <v>16.5</v>
      </c>
      <c r="R126" s="26">
        <v>24.2</v>
      </c>
      <c r="S126" s="26">
        <v>1.5</v>
      </c>
      <c r="T126" s="26">
        <v>19.100000000000001</v>
      </c>
      <c r="U126" s="26">
        <v>26.4</v>
      </c>
      <c r="V126" s="26">
        <v>20.7</v>
      </c>
      <c r="W126" s="26">
        <v>23.6</v>
      </c>
      <c r="Y126">
        <f t="shared" si="91"/>
        <v>183.29999999999998</v>
      </c>
      <c r="Z126" s="4">
        <v>0</v>
      </c>
      <c r="AA126" s="4">
        <v>0</v>
      </c>
      <c r="AB126" s="4">
        <v>2</v>
      </c>
      <c r="AC126" s="4">
        <v>0</v>
      </c>
      <c r="AD126" s="4">
        <v>0</v>
      </c>
      <c r="AE126" s="4">
        <v>0</v>
      </c>
      <c r="AF126" s="4">
        <v>2</v>
      </c>
      <c r="AG126" s="4">
        <v>2</v>
      </c>
      <c r="AH126" s="4">
        <v>2</v>
      </c>
      <c r="AI126" s="4"/>
      <c r="AJ126" s="4">
        <v>23</v>
      </c>
      <c r="AK126" s="4">
        <v>15</v>
      </c>
      <c r="AL126" s="4">
        <v>7</v>
      </c>
      <c r="AM126" s="4">
        <v>7</v>
      </c>
      <c r="AN126" s="4">
        <v>7</v>
      </c>
      <c r="AO126" s="4">
        <v>7</v>
      </c>
      <c r="AP126" s="4">
        <v>11</v>
      </c>
      <c r="AQ126" s="4">
        <v>18</v>
      </c>
      <c r="AR126" s="4">
        <v>12</v>
      </c>
      <c r="AU126">
        <f t="shared" si="92"/>
        <v>100</v>
      </c>
      <c r="AV126">
        <f t="shared" si="99"/>
        <v>100</v>
      </c>
      <c r="AW126">
        <f t="shared" si="93"/>
        <v>55.555555555555557</v>
      </c>
      <c r="AX126">
        <f t="shared" si="94"/>
        <v>100</v>
      </c>
      <c r="AY126">
        <f t="shared" si="100"/>
        <v>100</v>
      </c>
      <c r="AZ126">
        <f t="shared" si="95"/>
        <v>100</v>
      </c>
      <c r="BA126">
        <f t="shared" si="96"/>
        <v>69.230769230769226</v>
      </c>
      <c r="BB126">
        <f t="shared" si="97"/>
        <v>80</v>
      </c>
      <c r="BC126">
        <f t="shared" si="98"/>
        <v>71.428571428571431</v>
      </c>
    </row>
    <row r="127" spans="1:55">
      <c r="A127" s="4">
        <v>36</v>
      </c>
      <c r="B127" s="5" t="s">
        <v>121</v>
      </c>
      <c r="C127" s="4">
        <v>3</v>
      </c>
      <c r="D127" s="5" t="s">
        <v>48</v>
      </c>
      <c r="E127" s="4">
        <v>9.6999999999999993</v>
      </c>
      <c r="F127" s="4">
        <v>3</v>
      </c>
      <c r="G127" s="4">
        <v>14.5</v>
      </c>
      <c r="H127" s="4">
        <v>14.3</v>
      </c>
      <c r="I127" s="4">
        <v>9.5</v>
      </c>
      <c r="J127" s="4">
        <v>11.9</v>
      </c>
      <c r="K127" s="4">
        <v>7.2</v>
      </c>
      <c r="L127" s="4">
        <v>5.5</v>
      </c>
      <c r="M127" s="4">
        <v>6.7</v>
      </c>
      <c r="N127" s="4"/>
      <c r="O127" s="26">
        <v>28.1</v>
      </c>
      <c r="P127" s="26">
        <v>25.5</v>
      </c>
      <c r="Q127" s="26">
        <v>30</v>
      </c>
      <c r="R127" s="26">
        <v>30</v>
      </c>
      <c r="S127" s="26">
        <v>28.1</v>
      </c>
      <c r="T127" s="26">
        <v>28.6</v>
      </c>
      <c r="U127" s="26">
        <v>28.2</v>
      </c>
      <c r="V127" s="26">
        <v>19.100000000000001</v>
      </c>
      <c r="W127" s="26">
        <v>15.4</v>
      </c>
      <c r="Y127">
        <f t="shared" si="91"/>
        <v>232.99999999999997</v>
      </c>
      <c r="Z127" s="4">
        <v>0</v>
      </c>
      <c r="AA127" s="4">
        <v>2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/>
      <c r="AJ127" s="4">
        <v>12</v>
      </c>
      <c r="AK127" s="4">
        <v>8</v>
      </c>
      <c r="AL127" s="4">
        <v>0</v>
      </c>
      <c r="AM127" s="4">
        <v>0</v>
      </c>
      <c r="AN127" s="4">
        <v>1</v>
      </c>
      <c r="AO127" s="4">
        <v>11</v>
      </c>
      <c r="AP127" s="4">
        <v>13</v>
      </c>
      <c r="AQ127" s="4">
        <v>5</v>
      </c>
      <c r="AR127" s="4">
        <v>8</v>
      </c>
      <c r="AU127">
        <f t="shared" si="92"/>
        <v>100</v>
      </c>
      <c r="AV127">
        <f t="shared" si="99"/>
        <v>60</v>
      </c>
      <c r="AW127">
        <v>0</v>
      </c>
      <c r="AX127">
        <v>0</v>
      </c>
      <c r="AY127">
        <f t="shared" si="100"/>
        <v>100</v>
      </c>
      <c r="AZ127">
        <f t="shared" si="95"/>
        <v>100</v>
      </c>
      <c r="BA127">
        <f t="shared" si="96"/>
        <v>100</v>
      </c>
      <c r="BB127">
        <f t="shared" si="97"/>
        <v>100</v>
      </c>
      <c r="BC127">
        <f>(AR127-AH127)/(AR127+AH127)*100</f>
        <v>100</v>
      </c>
    </row>
    <row r="128" spans="1:55">
      <c r="A128">
        <v>13</v>
      </c>
      <c r="B128" t="s">
        <v>263</v>
      </c>
      <c r="C128">
        <v>3</v>
      </c>
      <c r="D128" t="s">
        <v>42</v>
      </c>
      <c r="E128">
        <v>22.2</v>
      </c>
      <c r="F128">
        <v>24.6</v>
      </c>
      <c r="G128">
        <v>18.899999999999999</v>
      </c>
      <c r="H128">
        <v>17.399999999999999</v>
      </c>
      <c r="I128">
        <v>20.5</v>
      </c>
      <c r="J128">
        <v>6.4</v>
      </c>
      <c r="K128">
        <v>13.7</v>
      </c>
      <c r="L128">
        <v>18.5</v>
      </c>
      <c r="M128">
        <v>7.6</v>
      </c>
      <c r="O128" s="23">
        <v>30</v>
      </c>
      <c r="P128" s="23">
        <v>30</v>
      </c>
      <c r="Q128" s="23">
        <v>30</v>
      </c>
      <c r="R128" s="23">
        <v>30</v>
      </c>
      <c r="S128" s="23">
        <v>30</v>
      </c>
      <c r="T128" s="23">
        <v>19.5</v>
      </c>
      <c r="U128" s="23">
        <v>30</v>
      </c>
      <c r="V128" s="23">
        <v>30</v>
      </c>
      <c r="W128" s="23">
        <v>30</v>
      </c>
      <c r="Y128">
        <f t="shared" si="91"/>
        <v>259.5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55">
      <c r="A129">
        <v>16</v>
      </c>
      <c r="B129" t="s">
        <v>264</v>
      </c>
      <c r="C129">
        <v>3</v>
      </c>
      <c r="D129" t="s">
        <v>44</v>
      </c>
      <c r="E129">
        <v>21.2</v>
      </c>
      <c r="F129">
        <v>23.4</v>
      </c>
      <c r="G129">
        <v>17.5</v>
      </c>
      <c r="H129">
        <v>14.8</v>
      </c>
      <c r="I129">
        <v>18.3</v>
      </c>
      <c r="J129">
        <v>12.3</v>
      </c>
      <c r="K129">
        <v>15.1</v>
      </c>
      <c r="L129">
        <v>15.4</v>
      </c>
      <c r="M129">
        <v>9.5</v>
      </c>
      <c r="O129" s="23">
        <v>30</v>
      </c>
      <c r="P129" s="23">
        <v>30</v>
      </c>
      <c r="Q129" s="23">
        <v>30</v>
      </c>
      <c r="R129" s="23">
        <v>30</v>
      </c>
      <c r="S129" s="23">
        <v>30</v>
      </c>
      <c r="T129" s="23">
        <v>30</v>
      </c>
      <c r="U129" s="23">
        <v>30</v>
      </c>
      <c r="V129" s="23">
        <v>30</v>
      </c>
      <c r="W129" s="23">
        <v>30</v>
      </c>
      <c r="Y129">
        <f t="shared" si="91"/>
        <v>270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55">
      <c r="A130">
        <v>15</v>
      </c>
      <c r="B130" t="s">
        <v>265</v>
      </c>
      <c r="C130">
        <v>3</v>
      </c>
      <c r="D130" t="s">
        <v>46</v>
      </c>
      <c r="E130">
        <v>4.3</v>
      </c>
      <c r="F130">
        <v>0.3</v>
      </c>
      <c r="G130">
        <v>10.1</v>
      </c>
      <c r="H130">
        <v>5.8</v>
      </c>
      <c r="I130">
        <v>0.9</v>
      </c>
      <c r="J130">
        <v>6.4</v>
      </c>
      <c r="K130">
        <v>12.9</v>
      </c>
      <c r="L130">
        <v>5</v>
      </c>
      <c r="M130">
        <v>9.4</v>
      </c>
      <c r="O130" s="23">
        <v>11.6</v>
      </c>
      <c r="P130" s="23">
        <v>1.4</v>
      </c>
      <c r="Q130" s="23">
        <v>30</v>
      </c>
      <c r="R130" s="23">
        <v>30</v>
      </c>
      <c r="S130" s="23">
        <v>28.1</v>
      </c>
      <c r="T130" s="23">
        <v>28.6</v>
      </c>
      <c r="U130" s="23">
        <v>0</v>
      </c>
      <c r="V130" s="23">
        <v>25.8</v>
      </c>
      <c r="W130" s="23">
        <v>30</v>
      </c>
      <c r="Y130">
        <f t="shared" si="91"/>
        <v>185.5</v>
      </c>
      <c r="Z130">
        <v>0</v>
      </c>
      <c r="AA130">
        <v>6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J130">
        <v>15</v>
      </c>
      <c r="AK130">
        <v>14</v>
      </c>
      <c r="AL130">
        <v>0</v>
      </c>
      <c r="AM130">
        <v>0</v>
      </c>
      <c r="AN130">
        <v>4</v>
      </c>
      <c r="AO130">
        <v>0</v>
      </c>
      <c r="AP130">
        <v>4</v>
      </c>
      <c r="AQ130">
        <v>4</v>
      </c>
      <c r="AR130">
        <v>0</v>
      </c>
    </row>
    <row r="131" spans="1:55">
      <c r="A131">
        <v>14</v>
      </c>
      <c r="B131" t="s">
        <v>266</v>
      </c>
      <c r="C131">
        <v>3</v>
      </c>
      <c r="D131" t="s">
        <v>48</v>
      </c>
      <c r="E131">
        <v>15.5</v>
      </c>
      <c r="F131">
        <v>24.3</v>
      </c>
      <c r="G131">
        <v>21</v>
      </c>
      <c r="H131">
        <v>25.8</v>
      </c>
      <c r="I131">
        <v>25.9</v>
      </c>
      <c r="J131">
        <v>7.4</v>
      </c>
      <c r="K131">
        <v>26.9</v>
      </c>
      <c r="L131">
        <v>20.9</v>
      </c>
      <c r="M131">
        <v>20.399999999999999</v>
      </c>
      <c r="O131" s="23">
        <v>11</v>
      </c>
      <c r="P131" s="23">
        <v>30</v>
      </c>
      <c r="Q131" s="23">
        <v>30</v>
      </c>
      <c r="R131" s="23">
        <v>30</v>
      </c>
      <c r="S131" s="23">
        <v>30</v>
      </c>
      <c r="T131" s="23">
        <v>30</v>
      </c>
      <c r="U131" s="23">
        <v>30</v>
      </c>
      <c r="V131" s="23">
        <v>30</v>
      </c>
      <c r="W131" s="23">
        <v>30</v>
      </c>
      <c r="Y131">
        <f t="shared" si="91"/>
        <v>251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J131">
        <v>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55">
      <c r="A132">
        <v>18</v>
      </c>
      <c r="B132" t="s">
        <v>267</v>
      </c>
      <c r="C132">
        <v>3</v>
      </c>
      <c r="D132" t="s">
        <v>42</v>
      </c>
      <c r="E132">
        <v>7.6</v>
      </c>
      <c r="F132">
        <v>7.2</v>
      </c>
      <c r="G132">
        <v>11.8</v>
      </c>
      <c r="H132">
        <v>8</v>
      </c>
      <c r="I132">
        <v>4.3</v>
      </c>
      <c r="J132">
        <v>5.8</v>
      </c>
      <c r="K132">
        <v>11.3</v>
      </c>
      <c r="L132">
        <v>6.5</v>
      </c>
      <c r="M132">
        <v>6.2</v>
      </c>
      <c r="O132" s="23">
        <v>25.1</v>
      </c>
      <c r="P132" s="23">
        <v>30</v>
      </c>
      <c r="Q132" s="23">
        <v>30</v>
      </c>
      <c r="R132" s="23">
        <v>28.6</v>
      </c>
      <c r="S132" s="23">
        <v>29.4</v>
      </c>
      <c r="T132" s="23">
        <v>30</v>
      </c>
      <c r="U132" s="23">
        <v>30</v>
      </c>
      <c r="V132" s="23">
        <v>30</v>
      </c>
      <c r="W132" s="23">
        <v>27.5</v>
      </c>
      <c r="Y132">
        <f t="shared" si="91"/>
        <v>260.60000000000002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55">
      <c r="A133">
        <v>17</v>
      </c>
      <c r="B133" t="s">
        <v>268</v>
      </c>
      <c r="C133">
        <v>3</v>
      </c>
      <c r="D133" t="s">
        <v>44</v>
      </c>
      <c r="E133">
        <v>9.4</v>
      </c>
      <c r="F133">
        <v>19.3</v>
      </c>
      <c r="G133">
        <v>20.2</v>
      </c>
      <c r="H133">
        <v>20</v>
      </c>
      <c r="I133">
        <v>16.100000000000001</v>
      </c>
      <c r="J133">
        <v>17.3</v>
      </c>
      <c r="K133">
        <v>15.5</v>
      </c>
      <c r="L133">
        <v>11.1</v>
      </c>
      <c r="M133">
        <v>13.8</v>
      </c>
      <c r="O133" s="23">
        <v>30</v>
      </c>
      <c r="P133" s="23">
        <v>30</v>
      </c>
      <c r="Q133" s="23">
        <v>30</v>
      </c>
      <c r="R133" s="23">
        <v>29.2</v>
      </c>
      <c r="S133" s="23">
        <v>30</v>
      </c>
      <c r="T133" s="23">
        <v>28.5</v>
      </c>
      <c r="U133" s="23">
        <v>28.8</v>
      </c>
      <c r="V133" s="23">
        <v>26.1</v>
      </c>
      <c r="W133" s="23">
        <v>30</v>
      </c>
      <c r="Y133">
        <f t="shared" si="91"/>
        <v>262.60000000000002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J133">
        <v>2</v>
      </c>
      <c r="AK133">
        <v>2</v>
      </c>
      <c r="AL133">
        <v>0</v>
      </c>
      <c r="AM133">
        <v>1</v>
      </c>
      <c r="AN133">
        <v>1</v>
      </c>
      <c r="AO133">
        <v>10</v>
      </c>
      <c r="AP133">
        <v>9</v>
      </c>
      <c r="AQ133">
        <v>11</v>
      </c>
      <c r="AR133">
        <v>1</v>
      </c>
    </row>
    <row r="134" spans="1:55">
      <c r="E134" s="8">
        <f>AVERAGE(E94:E133)/30*100</f>
        <v>31.908333333333339</v>
      </c>
      <c r="F134" s="8">
        <f t="shared" ref="F134" si="101">AVERAGE(F94:F133)/30*100</f>
        <v>34.841666666666669</v>
      </c>
      <c r="G134" s="8">
        <f t="shared" ref="G134" si="102">AVERAGE(G94:G133)/30*100</f>
        <v>30.63333333333334</v>
      </c>
      <c r="H134" s="8">
        <f t="shared" ref="H134" si="103">AVERAGE(H94:H133)/30*100</f>
        <v>31.70000000000001</v>
      </c>
      <c r="I134" s="8">
        <f t="shared" ref="I134" si="104">AVERAGE(I94:I133)/30*100</f>
        <v>26.541666666666668</v>
      </c>
      <c r="J134" s="8">
        <f t="shared" ref="J134" si="105">AVERAGE(J94:J133)/30*100</f>
        <v>22.25833333333334</v>
      </c>
      <c r="K134" s="8">
        <f t="shared" ref="K134" si="106">AVERAGE(K94:K133)/30*100</f>
        <v>27.883333333333326</v>
      </c>
      <c r="L134" s="8">
        <f t="shared" ref="L134" si="107">AVERAGE(L94:L133)/30*100</f>
        <v>24.449999999999996</v>
      </c>
      <c r="M134" s="8">
        <f t="shared" ref="M134" si="108">AVERAGE(M94:M133)/30*100</f>
        <v>26.766666666666666</v>
      </c>
      <c r="N134" s="8"/>
      <c r="O134" s="27">
        <f>AVERAGE(O94:O133)/30*100</f>
        <v>78.091666666666669</v>
      </c>
      <c r="P134" s="27">
        <f t="shared" ref="P134" si="109">AVERAGE(P94:P133)/30*100</f>
        <v>83.775000000000006</v>
      </c>
      <c r="Q134" s="27">
        <f t="shared" ref="Q134" si="110">AVERAGE(Q94:Q133)/30*100</f>
        <v>81.158333333333317</v>
      </c>
      <c r="R134" s="27">
        <f t="shared" ref="R134" si="111">AVERAGE(R94:R133)/30*100</f>
        <v>86.350000000000009</v>
      </c>
      <c r="S134" s="27">
        <f t="shared" ref="S134" si="112">AVERAGE(S94:S133)/30*100</f>
        <v>87.966666666666654</v>
      </c>
      <c r="T134" s="27">
        <f t="shared" ref="T134" si="113">AVERAGE(T94:T133)/30*100</f>
        <v>86.391666666666694</v>
      </c>
      <c r="U134" s="27">
        <f t="shared" ref="U134" si="114">AVERAGE(U94:U133)/30*100</f>
        <v>87.15</v>
      </c>
      <c r="V134" s="27">
        <f t="shared" ref="V134" si="115">AVERAGE(V94:V133)/30*100</f>
        <v>85.86666666666666</v>
      </c>
      <c r="W134" s="27">
        <f t="shared" ref="W134" si="116">AVERAGE(W94:W133)/30*100</f>
        <v>86.966666666666654</v>
      </c>
      <c r="Y134" s="8"/>
      <c r="Z134" s="8">
        <f>AVERAGE(Z94:Z133)</f>
        <v>0.05</v>
      </c>
      <c r="AA134" s="8">
        <f t="shared" ref="AA134" si="117">AVERAGE(AA94:AA133)</f>
        <v>0.6</v>
      </c>
      <c r="AB134" s="8">
        <f t="shared" ref="AB134" si="118">AVERAGE(AB94:AB133)</f>
        <v>1.1000000000000001</v>
      </c>
      <c r="AC134" s="8">
        <f t="shared" ref="AC134" si="119">AVERAGE(AC94:AC133)</f>
        <v>1.25</v>
      </c>
      <c r="AD134" s="8">
        <f t="shared" ref="AD134" si="120">AVERAGE(AD94:AD133)</f>
        <v>0.25</v>
      </c>
      <c r="AE134" s="8">
        <f t="shared" ref="AE134" si="121">AVERAGE(AE94:AE133)</f>
        <v>0.65</v>
      </c>
      <c r="AF134" s="8">
        <f t="shared" ref="AF134" si="122">AVERAGE(AF94:AF133)</f>
        <v>0.5</v>
      </c>
      <c r="AG134" s="8">
        <f t="shared" ref="AG134" si="123">AVERAGE(AG94:AG133)</f>
        <v>0.7</v>
      </c>
      <c r="AH134" s="8">
        <f t="shared" ref="AH134" si="124">AVERAGE(AH94:AH133)</f>
        <v>0.5</v>
      </c>
      <c r="AI134" s="8"/>
      <c r="AJ134" s="8">
        <f>AVERAGE(AJ94:AJ133)</f>
        <v>7.8250000000000002</v>
      </c>
      <c r="AK134" s="8">
        <f t="shared" ref="AK134" si="125">AVERAGE(AK94:AK133)</f>
        <v>4.4249999999999998</v>
      </c>
      <c r="AL134" s="8">
        <f t="shared" ref="AL134" si="126">AVERAGE(AL94:AL133)</f>
        <v>4.0750000000000002</v>
      </c>
      <c r="AM134" s="8">
        <f t="shared" ref="AM134" si="127">AVERAGE(AM94:AM133)</f>
        <v>3.4750000000000001</v>
      </c>
      <c r="AN134" s="8">
        <f t="shared" ref="AN134" si="128">AVERAGE(AN94:AN133)</f>
        <v>4.125</v>
      </c>
      <c r="AO134" s="8">
        <f t="shared" ref="AO134" si="129">AVERAGE(AO94:AO133)</f>
        <v>5.55</v>
      </c>
      <c r="AP134" s="8">
        <f t="shared" ref="AP134" si="130">AVERAGE(AP94:AP133)</f>
        <v>4.8250000000000002</v>
      </c>
      <c r="AQ134" s="8">
        <f t="shared" ref="AQ134" si="131">AVERAGE(AQ94:AQ133)</f>
        <v>5.875</v>
      </c>
      <c r="AR134" s="8">
        <f t="shared" ref="AR134" si="132">AVERAGE(AR94:AR133)</f>
        <v>5.0250000000000004</v>
      </c>
      <c r="AU134" s="8">
        <f>AVERAGE(AU94:AU133)</f>
        <v>69.117647058823536</v>
      </c>
      <c r="AV134" s="8">
        <f t="shared" ref="AV134" si="133">AVERAGE(AV94:AV133)</f>
        <v>47.978524743230622</v>
      </c>
      <c r="AW134" s="8">
        <f t="shared" ref="AW134" si="134">AVERAGE(AW94:AW133)</f>
        <v>26.546657878837809</v>
      </c>
      <c r="AX134" s="8">
        <f t="shared" ref="AX134" si="135">AVERAGE(AX94:AX133)</f>
        <v>35.83235392058922</v>
      </c>
      <c r="AY134" s="8">
        <f t="shared" ref="AY134" si="136">AVERAGE(AY94:AY133)</f>
        <v>43.048042428847388</v>
      </c>
      <c r="AZ134" s="8">
        <f t="shared" ref="AZ134" si="137">AVERAGE(AZ94:AZ133)</f>
        <v>53.591564781967264</v>
      </c>
      <c r="BA134" s="8">
        <f t="shared" ref="BA134" si="138">AVERAGE(BA94:BA133)</f>
        <v>49.040224481400955</v>
      </c>
      <c r="BB134" s="8">
        <f t="shared" ref="BB134" si="139">AVERAGE(BB94:BB133)</f>
        <v>50.907777465053009</v>
      </c>
      <c r="BC134" s="8">
        <f t="shared" ref="BC134" si="140">AVERAGE(BC94:BC133)</f>
        <v>51.757861515646979</v>
      </c>
    </row>
    <row r="135" spans="1:55">
      <c r="E135" s="8">
        <f>(STDEV(E94:E133)/SQRT(40))/30*100</f>
        <v>4.3684635746276976</v>
      </c>
      <c r="F135" s="8">
        <f t="shared" ref="F135:H135" si="141">(STDEV(F94:F133)/SQRT(40))/30*100</f>
        <v>4.7443471761882172</v>
      </c>
      <c r="G135" s="8">
        <f t="shared" si="141"/>
        <v>3.8886898605968598</v>
      </c>
      <c r="H135" s="8">
        <f t="shared" si="141"/>
        <v>4.061454555379524</v>
      </c>
      <c r="I135" s="8">
        <f>(STDEV(I94:I133)/SQRT(40))/30*100</f>
        <v>3.6695926068550015</v>
      </c>
      <c r="J135" s="8">
        <f t="shared" ref="J135:L135" si="142">(STDEV(J94:J133)/SQRT(40))/30*100</f>
        <v>3.12136940097162</v>
      </c>
      <c r="K135" s="8">
        <f t="shared" si="142"/>
        <v>3.9837195392649525</v>
      </c>
      <c r="L135" s="8">
        <f t="shared" si="142"/>
        <v>3.8890332696030989</v>
      </c>
      <c r="M135" s="8">
        <f>(STDEV(M94:M133)/SQRT(40))/30*100</f>
        <v>3.8854905786833456</v>
      </c>
      <c r="N135" s="8"/>
      <c r="O135" s="27">
        <f>(STDEV(O94:O133)/SQRT(40))/30*100</f>
        <v>5.1694641930024998</v>
      </c>
      <c r="P135" s="27">
        <f t="shared" ref="P135:W135" si="143">(STDEV(P94:P133)/SQRT(40))/30*100</f>
        <v>4.2875023360986431</v>
      </c>
      <c r="Q135" s="27">
        <f t="shared" si="143"/>
        <v>4.7582435215378034</v>
      </c>
      <c r="R135" s="27">
        <f t="shared" si="143"/>
        <v>4.0516773987559418</v>
      </c>
      <c r="S135" s="27">
        <f t="shared" si="143"/>
        <v>3.3927146683021916</v>
      </c>
      <c r="T135" s="27">
        <f t="shared" si="143"/>
        <v>3.1044698842327647</v>
      </c>
      <c r="U135" s="27">
        <f t="shared" si="143"/>
        <v>3.8023824814992593</v>
      </c>
      <c r="V135" s="27">
        <f t="shared" si="143"/>
        <v>2.7638746080462697</v>
      </c>
      <c r="W135" s="27">
        <f t="shared" si="143"/>
        <v>3.5439607954459897</v>
      </c>
      <c r="Y135" s="8"/>
      <c r="Z135" s="8">
        <f>STDEV(Z94:Z133)/SQRT(40)</f>
        <v>4.9999999999999996E-2</v>
      </c>
      <c r="AA135" s="8">
        <f t="shared" ref="AA135:AH135" si="144">STDEV(AA94:AA133)/SQRT(40)</f>
        <v>0.22870874995874621</v>
      </c>
      <c r="AB135" s="8">
        <f t="shared" si="144"/>
        <v>0.32777415614397881</v>
      </c>
      <c r="AC135" s="8">
        <f t="shared" si="144"/>
        <v>0.66674679005697646</v>
      </c>
      <c r="AD135" s="8">
        <f t="shared" si="144"/>
        <v>0.12785207798918968</v>
      </c>
      <c r="AE135" s="8">
        <f t="shared" si="144"/>
        <v>0.26201878969617076</v>
      </c>
      <c r="AF135" s="8">
        <f t="shared" si="144"/>
        <v>0.17171831436157148</v>
      </c>
      <c r="AG135" s="8">
        <f t="shared" si="144"/>
        <v>0.27315816776253388</v>
      </c>
      <c r="AH135" s="8">
        <f t="shared" si="144"/>
        <v>0.19935794376846322</v>
      </c>
      <c r="AI135" s="8"/>
      <c r="AJ135" s="8">
        <f>STDEV(AJ94:AJ133)/SQRT(40)</f>
        <v>1.4896598734145787</v>
      </c>
      <c r="AK135" s="8">
        <f t="shared" ref="AK135:AR135" si="145">STDEV(AK94:AK133)/SQRT(40)</f>
        <v>0.97328909716829071</v>
      </c>
      <c r="AL135" s="8">
        <f t="shared" si="145"/>
        <v>1.1102018181047431</v>
      </c>
      <c r="AM135" s="8">
        <f t="shared" si="145"/>
        <v>1.0371234256345769</v>
      </c>
      <c r="AN135" s="8">
        <f t="shared" si="145"/>
        <v>1.1164202751514463</v>
      </c>
      <c r="AO135" s="8">
        <f t="shared" si="145"/>
        <v>1.0771222343319757</v>
      </c>
      <c r="AP135" s="8">
        <f t="shared" si="145"/>
        <v>0.93224810992650364</v>
      </c>
      <c r="AQ135" s="8">
        <f t="shared" si="145"/>
        <v>1.1548046232799372</v>
      </c>
      <c r="AR135" s="8">
        <f t="shared" si="145"/>
        <v>1.1780511394585071</v>
      </c>
      <c r="AU135" s="8">
        <f>STDEV(AU94:AU133)/SQRT(40)</f>
        <v>7.2860144887396956</v>
      </c>
      <c r="AV135" s="8">
        <f t="shared" ref="AV135:BC135" si="146">STDEV(AV94:AV133)/SQRT(40)</f>
        <v>7.2714660633914425</v>
      </c>
      <c r="AW135" s="8">
        <f t="shared" si="146"/>
        <v>7.215627710116288</v>
      </c>
      <c r="AX135" s="8">
        <f t="shared" si="146"/>
        <v>8.1802261116146511</v>
      </c>
      <c r="AY135" s="8">
        <f t="shared" si="146"/>
        <v>7.526612037174643</v>
      </c>
      <c r="AZ135" s="8">
        <f t="shared" si="146"/>
        <v>8.3674631418197283</v>
      </c>
      <c r="BA135" s="8">
        <f t="shared" si="146"/>
        <v>7.9133592421915884</v>
      </c>
      <c r="BB135" s="8">
        <f t="shared" si="146"/>
        <v>7.2904065763145534</v>
      </c>
      <c r="BC135" s="8">
        <f t="shared" si="146"/>
        <v>7.6989541009228031</v>
      </c>
    </row>
    <row r="136" spans="1:55">
      <c r="O136" s="27">
        <f>AVERAGE(O94:O133)</f>
        <v>23.427500000000002</v>
      </c>
      <c r="P136" s="27">
        <f t="shared" ref="P136:V136" si="147">AVERAGE(P94:P133)</f>
        <v>25.1325</v>
      </c>
      <c r="Q136" s="27">
        <f t="shared" si="147"/>
        <v>24.347499999999997</v>
      </c>
      <c r="R136" s="27">
        <f t="shared" si="147"/>
        <v>25.905000000000001</v>
      </c>
      <c r="S136" s="27">
        <f t="shared" si="147"/>
        <v>26.389999999999997</v>
      </c>
      <c r="T136" s="27">
        <f t="shared" si="147"/>
        <v>25.917500000000008</v>
      </c>
      <c r="U136" s="27">
        <f t="shared" si="147"/>
        <v>26.145000000000003</v>
      </c>
      <c r="V136" s="27">
        <f t="shared" si="147"/>
        <v>25.759999999999998</v>
      </c>
      <c r="W136" s="27">
        <f>AVERAGE(W94:W133)</f>
        <v>26.089999999999996</v>
      </c>
      <c r="Y136" s="10">
        <f>SUM(O136:W136)</f>
        <v>229.11500000000001</v>
      </c>
    </row>
    <row r="140" spans="1:55" ht="16" customHeight="1">
      <c r="A140">
        <v>45</v>
      </c>
      <c r="B140" t="s">
        <v>41</v>
      </c>
      <c r="C140">
        <v>4</v>
      </c>
      <c r="D140" t="s">
        <v>42</v>
      </c>
      <c r="E140">
        <v>7.7</v>
      </c>
      <c r="F140">
        <v>12.5</v>
      </c>
      <c r="G140">
        <v>3</v>
      </c>
      <c r="H140">
        <v>8.5</v>
      </c>
      <c r="I140">
        <v>3.1</v>
      </c>
      <c r="J140">
        <v>5.4</v>
      </c>
      <c r="K140">
        <v>2.8</v>
      </c>
      <c r="L140">
        <v>8.1</v>
      </c>
      <c r="M140">
        <v>8.8000000000000007</v>
      </c>
      <c r="O140" s="23">
        <v>30</v>
      </c>
      <c r="P140" s="23">
        <v>30</v>
      </c>
      <c r="Q140" s="23">
        <v>28</v>
      </c>
      <c r="R140" s="23">
        <v>24.9</v>
      </c>
      <c r="S140" s="23">
        <v>21.4</v>
      </c>
      <c r="T140" s="23">
        <v>25.6</v>
      </c>
      <c r="U140" s="23">
        <v>28.1</v>
      </c>
      <c r="V140" s="23">
        <v>13.7</v>
      </c>
      <c r="W140" s="23">
        <v>27.9</v>
      </c>
      <c r="Y140">
        <f>SUM(O140:W140)</f>
        <v>229.6</v>
      </c>
      <c r="Z140">
        <v>0</v>
      </c>
      <c r="AA140">
        <v>0</v>
      </c>
      <c r="AB140">
        <v>0</v>
      </c>
      <c r="AC140">
        <v>2</v>
      </c>
      <c r="AD140">
        <v>8</v>
      </c>
      <c r="AE140">
        <v>4</v>
      </c>
      <c r="AF140">
        <v>0</v>
      </c>
      <c r="AG140">
        <v>4</v>
      </c>
      <c r="AH140">
        <v>2</v>
      </c>
      <c r="AJ140">
        <v>0</v>
      </c>
      <c r="AK140">
        <v>0</v>
      </c>
      <c r="AL140">
        <v>4</v>
      </c>
      <c r="AM140">
        <v>7</v>
      </c>
      <c r="AN140">
        <v>12</v>
      </c>
      <c r="AO140">
        <v>4</v>
      </c>
      <c r="AP140">
        <v>4</v>
      </c>
      <c r="AQ140">
        <v>9</v>
      </c>
      <c r="AR140">
        <v>4</v>
      </c>
      <c r="AU140">
        <v>0</v>
      </c>
      <c r="AV140">
        <v>0</v>
      </c>
      <c r="AW140">
        <f t="shared" ref="AV140:BC155" si="148">(AL140-AB140)/(AL140+AB140)*100</f>
        <v>100</v>
      </c>
      <c r="AX140">
        <f t="shared" si="148"/>
        <v>55.555555555555557</v>
      </c>
      <c r="AY140">
        <f t="shared" si="148"/>
        <v>20</v>
      </c>
      <c r="AZ140">
        <f t="shared" si="148"/>
        <v>0</v>
      </c>
      <c r="BA140">
        <f t="shared" si="148"/>
        <v>100</v>
      </c>
      <c r="BB140">
        <f t="shared" si="148"/>
        <v>38.461538461538467</v>
      </c>
      <c r="BC140">
        <f t="shared" si="148"/>
        <v>33.333333333333329</v>
      </c>
    </row>
    <row r="141" spans="1:55" ht="16" customHeight="1">
      <c r="A141">
        <v>43</v>
      </c>
      <c r="B141" t="s">
        <v>43</v>
      </c>
      <c r="C141">
        <v>4</v>
      </c>
      <c r="D141" t="s">
        <v>44</v>
      </c>
      <c r="E141">
        <v>25.5</v>
      </c>
      <c r="F141">
        <v>10.8</v>
      </c>
      <c r="G141">
        <v>6.2</v>
      </c>
      <c r="H141">
        <v>3.6</v>
      </c>
      <c r="I141">
        <v>8.9</v>
      </c>
      <c r="J141">
        <v>12.4</v>
      </c>
      <c r="K141">
        <v>12.8</v>
      </c>
      <c r="L141">
        <v>10.199999999999999</v>
      </c>
      <c r="M141">
        <v>2.4</v>
      </c>
      <c r="O141" s="23">
        <v>28.8</v>
      </c>
      <c r="P141" s="23">
        <v>23</v>
      </c>
      <c r="Q141" s="23">
        <v>24.7</v>
      </c>
      <c r="R141" s="23">
        <v>26.8</v>
      </c>
      <c r="S141" s="23">
        <v>22.4</v>
      </c>
      <c r="T141" s="23">
        <v>21.1</v>
      </c>
      <c r="U141" s="23">
        <v>25.5</v>
      </c>
      <c r="V141" s="23">
        <v>25.4</v>
      </c>
      <c r="W141" s="23">
        <v>21.2</v>
      </c>
      <c r="Y141">
        <f t="shared" ref="Y141:Y179" si="149">SUM(O141:W141)</f>
        <v>218.89999999999998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</v>
      </c>
      <c r="AJ141">
        <v>1</v>
      </c>
      <c r="AK141">
        <v>0</v>
      </c>
      <c r="AL141">
        <v>0</v>
      </c>
      <c r="AM141">
        <v>1</v>
      </c>
      <c r="AN141">
        <v>7</v>
      </c>
      <c r="AO141">
        <v>1</v>
      </c>
      <c r="AP141">
        <v>1</v>
      </c>
      <c r="AQ141">
        <v>15</v>
      </c>
      <c r="AR141">
        <v>13</v>
      </c>
      <c r="AU141">
        <f t="shared" ref="AU141:AU173" si="150">(AJ141-Z141)/(AJ141+Z141)*100</f>
        <v>100</v>
      </c>
      <c r="AV141">
        <v>0</v>
      </c>
      <c r="AW141">
        <v>0</v>
      </c>
      <c r="AX141">
        <f t="shared" si="148"/>
        <v>100</v>
      </c>
      <c r="AY141">
        <f t="shared" si="148"/>
        <v>100</v>
      </c>
      <c r="AZ141">
        <f t="shared" si="148"/>
        <v>100</v>
      </c>
      <c r="BA141">
        <f t="shared" si="148"/>
        <v>100</v>
      </c>
      <c r="BB141">
        <f t="shared" si="148"/>
        <v>100</v>
      </c>
      <c r="BC141">
        <f t="shared" si="148"/>
        <v>73.333333333333329</v>
      </c>
    </row>
    <row r="142" spans="1:55">
      <c r="A142">
        <v>44</v>
      </c>
      <c r="B142" t="s">
        <v>45</v>
      </c>
      <c r="C142">
        <v>4</v>
      </c>
      <c r="D142" t="s">
        <v>46</v>
      </c>
      <c r="E142">
        <v>2.8</v>
      </c>
      <c r="F142">
        <v>2.2000000000000002</v>
      </c>
      <c r="G142">
        <v>0</v>
      </c>
      <c r="H142">
        <v>2.1</v>
      </c>
      <c r="I142">
        <v>0</v>
      </c>
      <c r="J142">
        <v>5.3</v>
      </c>
      <c r="K142">
        <v>6.7</v>
      </c>
      <c r="L142">
        <v>3.1</v>
      </c>
      <c r="M142">
        <v>1.2</v>
      </c>
      <c r="O142" s="23">
        <v>27.4</v>
      </c>
      <c r="P142" s="23">
        <v>12.2</v>
      </c>
      <c r="Q142" s="23">
        <v>16.100000000000001</v>
      </c>
      <c r="R142" s="23">
        <v>26.3</v>
      </c>
      <c r="S142" s="23">
        <v>15.8</v>
      </c>
      <c r="T142" s="23">
        <v>30</v>
      </c>
      <c r="U142" s="23">
        <v>27.3</v>
      </c>
      <c r="V142" s="23">
        <v>24.3</v>
      </c>
      <c r="W142" s="23">
        <v>28.2</v>
      </c>
      <c r="Y142">
        <f t="shared" si="149"/>
        <v>207.6</v>
      </c>
      <c r="Z142">
        <v>0</v>
      </c>
      <c r="AA142">
        <v>2</v>
      </c>
      <c r="AB142">
        <v>2</v>
      </c>
      <c r="AC142">
        <v>0</v>
      </c>
      <c r="AD142">
        <v>2</v>
      </c>
      <c r="AE142">
        <v>0</v>
      </c>
      <c r="AF142">
        <v>0</v>
      </c>
      <c r="AG142">
        <v>2</v>
      </c>
      <c r="AH142">
        <v>0</v>
      </c>
      <c r="AJ142">
        <v>16</v>
      </c>
      <c r="AK142">
        <v>13</v>
      </c>
      <c r="AL142">
        <v>16</v>
      </c>
      <c r="AM142">
        <v>1</v>
      </c>
      <c r="AN142">
        <v>10</v>
      </c>
      <c r="AO142">
        <v>13</v>
      </c>
      <c r="AP142">
        <v>4</v>
      </c>
      <c r="AQ142">
        <v>4</v>
      </c>
      <c r="AR142">
        <v>1</v>
      </c>
      <c r="AU142">
        <f t="shared" si="150"/>
        <v>100</v>
      </c>
      <c r="AV142">
        <f t="shared" si="148"/>
        <v>73.333333333333329</v>
      </c>
      <c r="AW142">
        <f t="shared" si="148"/>
        <v>77.777777777777786</v>
      </c>
      <c r="AX142">
        <f t="shared" si="148"/>
        <v>100</v>
      </c>
      <c r="AY142">
        <f t="shared" si="148"/>
        <v>66.666666666666657</v>
      </c>
      <c r="AZ142">
        <f t="shared" si="148"/>
        <v>100</v>
      </c>
      <c r="BA142">
        <f t="shared" si="148"/>
        <v>100</v>
      </c>
      <c r="BB142">
        <f t="shared" si="148"/>
        <v>33.333333333333329</v>
      </c>
      <c r="BC142">
        <f t="shared" si="148"/>
        <v>100</v>
      </c>
    </row>
    <row r="143" spans="1:55">
      <c r="A143">
        <v>46</v>
      </c>
      <c r="B143" t="s">
        <v>47</v>
      </c>
      <c r="C143">
        <v>4</v>
      </c>
      <c r="D143" t="s">
        <v>48</v>
      </c>
      <c r="E143">
        <v>0</v>
      </c>
      <c r="F143">
        <v>0.3</v>
      </c>
      <c r="G143">
        <v>1.3</v>
      </c>
      <c r="H143">
        <v>0.7</v>
      </c>
      <c r="I143">
        <v>0</v>
      </c>
      <c r="J143">
        <v>0</v>
      </c>
      <c r="K143">
        <v>0</v>
      </c>
      <c r="L143">
        <v>0.4</v>
      </c>
      <c r="M143">
        <v>0</v>
      </c>
      <c r="O143" s="23">
        <v>29.9</v>
      </c>
      <c r="P143" s="23">
        <v>30</v>
      </c>
      <c r="Q143" s="23">
        <v>30</v>
      </c>
      <c r="R143" s="23">
        <v>29</v>
      </c>
      <c r="S143" s="23">
        <v>28.6</v>
      </c>
      <c r="T143" s="23">
        <v>26.2</v>
      </c>
      <c r="U143" s="23">
        <v>18.600000000000001</v>
      </c>
      <c r="V143" s="23">
        <v>28.6</v>
      </c>
      <c r="W143" s="23">
        <v>29.4</v>
      </c>
      <c r="Y143">
        <f t="shared" si="149"/>
        <v>250.29999999999998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</v>
      </c>
      <c r="AG143">
        <v>0</v>
      </c>
      <c r="AH143">
        <v>0</v>
      </c>
      <c r="AJ143">
        <v>11</v>
      </c>
      <c r="AK143">
        <v>1</v>
      </c>
      <c r="AL143">
        <v>4</v>
      </c>
      <c r="AM143">
        <v>5</v>
      </c>
      <c r="AN143">
        <v>11</v>
      </c>
      <c r="AO143">
        <v>15</v>
      </c>
      <c r="AP143">
        <v>10</v>
      </c>
      <c r="AQ143">
        <v>11</v>
      </c>
      <c r="AR143">
        <v>1</v>
      </c>
      <c r="AU143">
        <f t="shared" si="150"/>
        <v>100</v>
      </c>
      <c r="AV143">
        <f t="shared" si="148"/>
        <v>100</v>
      </c>
      <c r="AW143">
        <f t="shared" si="148"/>
        <v>100</v>
      </c>
      <c r="AX143">
        <f t="shared" si="148"/>
        <v>100</v>
      </c>
      <c r="AY143">
        <f t="shared" si="148"/>
        <v>100</v>
      </c>
      <c r="AZ143">
        <f t="shared" si="148"/>
        <v>100</v>
      </c>
      <c r="BA143">
        <f t="shared" si="148"/>
        <v>66.666666666666657</v>
      </c>
      <c r="BB143">
        <f t="shared" si="148"/>
        <v>100</v>
      </c>
      <c r="BC143">
        <f t="shared" si="148"/>
        <v>100</v>
      </c>
    </row>
    <row r="144" spans="1:55">
      <c r="A144">
        <v>50</v>
      </c>
      <c r="B144" t="s">
        <v>49</v>
      </c>
      <c r="C144">
        <v>4</v>
      </c>
      <c r="D144" t="s">
        <v>42</v>
      </c>
      <c r="E144">
        <v>4.5</v>
      </c>
      <c r="F144">
        <v>13.5</v>
      </c>
      <c r="G144">
        <v>14.1</v>
      </c>
      <c r="H144">
        <v>12.2</v>
      </c>
      <c r="I144">
        <v>9.1</v>
      </c>
      <c r="J144">
        <v>9.4</v>
      </c>
      <c r="K144">
        <v>12.5</v>
      </c>
      <c r="L144">
        <v>17.600000000000001</v>
      </c>
      <c r="M144">
        <v>12.6</v>
      </c>
      <c r="O144" s="23">
        <v>19.8</v>
      </c>
      <c r="P144" s="23">
        <v>30</v>
      </c>
      <c r="Q144" s="23">
        <v>29.6</v>
      </c>
      <c r="R144" s="23">
        <v>21</v>
      </c>
      <c r="S144" s="23">
        <v>13.8</v>
      </c>
      <c r="T144" s="23">
        <v>22.9</v>
      </c>
      <c r="U144" s="23">
        <v>27.3</v>
      </c>
      <c r="V144" s="23">
        <v>30</v>
      </c>
      <c r="W144" s="23">
        <v>30</v>
      </c>
      <c r="Y144">
        <f t="shared" si="149"/>
        <v>224.4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J144">
        <v>12</v>
      </c>
      <c r="AK144">
        <v>0</v>
      </c>
      <c r="AL144">
        <v>0</v>
      </c>
      <c r="AM144">
        <v>7</v>
      </c>
      <c r="AN144">
        <v>5</v>
      </c>
      <c r="AO144">
        <v>12</v>
      </c>
      <c r="AP144">
        <v>8</v>
      </c>
      <c r="AQ144">
        <v>0</v>
      </c>
      <c r="AR144">
        <v>0</v>
      </c>
      <c r="AU144">
        <f t="shared" si="150"/>
        <v>100</v>
      </c>
      <c r="AV144">
        <v>0</v>
      </c>
      <c r="AW144">
        <v>0</v>
      </c>
      <c r="AX144">
        <f t="shared" si="148"/>
        <v>100</v>
      </c>
      <c r="AY144">
        <f t="shared" si="148"/>
        <v>100</v>
      </c>
      <c r="AZ144">
        <f t="shared" si="148"/>
        <v>100</v>
      </c>
      <c r="BA144">
        <f t="shared" si="148"/>
        <v>100</v>
      </c>
      <c r="BB144">
        <v>0</v>
      </c>
      <c r="BC144">
        <v>0</v>
      </c>
    </row>
    <row r="145" spans="1:55">
      <c r="A145">
        <v>49</v>
      </c>
      <c r="B145" t="s">
        <v>50</v>
      </c>
      <c r="C145">
        <v>4</v>
      </c>
      <c r="D145" t="s">
        <v>44</v>
      </c>
      <c r="E145">
        <v>20.399999999999999</v>
      </c>
      <c r="F145">
        <v>15.6</v>
      </c>
      <c r="G145">
        <v>22.5</v>
      </c>
      <c r="H145">
        <v>11</v>
      </c>
      <c r="I145">
        <v>8.5</v>
      </c>
      <c r="J145">
        <v>3.3</v>
      </c>
      <c r="K145">
        <v>9.1999999999999993</v>
      </c>
      <c r="L145">
        <v>5.6</v>
      </c>
      <c r="M145">
        <v>9.6</v>
      </c>
      <c r="O145" s="23">
        <v>30</v>
      </c>
      <c r="P145" s="23">
        <v>30</v>
      </c>
      <c r="Q145" s="23">
        <v>30</v>
      </c>
      <c r="R145" s="23">
        <v>29.2</v>
      </c>
      <c r="S145" s="23">
        <v>22.4</v>
      </c>
      <c r="T145" s="23">
        <v>9.1</v>
      </c>
      <c r="U145" s="23">
        <v>5.3</v>
      </c>
      <c r="V145" s="23">
        <v>8.8000000000000007</v>
      </c>
      <c r="W145" s="23">
        <v>28.6</v>
      </c>
      <c r="Y145">
        <f t="shared" si="149"/>
        <v>193.4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6</v>
      </c>
      <c r="AG145">
        <v>6</v>
      </c>
      <c r="AH145">
        <v>0</v>
      </c>
      <c r="AJ145">
        <v>1</v>
      </c>
      <c r="AK145">
        <v>0</v>
      </c>
      <c r="AL145">
        <v>1</v>
      </c>
      <c r="AM145">
        <v>3</v>
      </c>
      <c r="AN145">
        <v>15</v>
      </c>
      <c r="AO145">
        <v>13</v>
      </c>
      <c r="AP145">
        <v>17</v>
      </c>
      <c r="AQ145">
        <v>18</v>
      </c>
      <c r="AR145">
        <v>5</v>
      </c>
      <c r="AU145">
        <f t="shared" si="150"/>
        <v>100</v>
      </c>
      <c r="AV145">
        <v>0</v>
      </c>
      <c r="AW145">
        <f t="shared" si="148"/>
        <v>100</v>
      </c>
      <c r="AX145">
        <f t="shared" si="148"/>
        <v>100</v>
      </c>
      <c r="AY145">
        <f t="shared" si="148"/>
        <v>100</v>
      </c>
      <c r="AZ145">
        <f t="shared" si="148"/>
        <v>100</v>
      </c>
      <c r="BA145">
        <f t="shared" si="148"/>
        <v>47.826086956521742</v>
      </c>
      <c r="BB145">
        <f t="shared" si="148"/>
        <v>50</v>
      </c>
      <c r="BC145">
        <f t="shared" si="148"/>
        <v>100</v>
      </c>
    </row>
    <row r="146" spans="1:55">
      <c r="A146">
        <v>48</v>
      </c>
      <c r="B146" t="s">
        <v>51</v>
      </c>
      <c r="C146">
        <v>4</v>
      </c>
      <c r="D146" t="s">
        <v>46</v>
      </c>
      <c r="E146">
        <v>19.399999999999999</v>
      </c>
      <c r="F146">
        <v>18.5</v>
      </c>
      <c r="G146">
        <v>6.3</v>
      </c>
      <c r="H146">
        <v>14.5</v>
      </c>
      <c r="I146">
        <v>5.2</v>
      </c>
      <c r="J146">
        <v>3.4</v>
      </c>
      <c r="K146">
        <v>19.2</v>
      </c>
      <c r="L146">
        <v>13.7</v>
      </c>
      <c r="M146">
        <v>16.2</v>
      </c>
      <c r="O146" s="23">
        <v>28.8</v>
      </c>
      <c r="P146" s="23">
        <v>30</v>
      </c>
      <c r="Q146" s="23">
        <v>25.6</v>
      </c>
      <c r="R146" s="23">
        <v>24.4</v>
      </c>
      <c r="S146" s="23">
        <v>15.3</v>
      </c>
      <c r="T146" s="23">
        <v>15.2</v>
      </c>
      <c r="U146" s="23">
        <v>29.1</v>
      </c>
      <c r="V146" s="23">
        <v>24.5</v>
      </c>
      <c r="W146" s="23">
        <v>26.6</v>
      </c>
      <c r="Y146">
        <f t="shared" si="149"/>
        <v>219.5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0</v>
      </c>
      <c r="AH146">
        <v>0</v>
      </c>
      <c r="AJ146">
        <v>0</v>
      </c>
      <c r="AK146">
        <v>0</v>
      </c>
      <c r="AL146">
        <v>1</v>
      </c>
      <c r="AM146">
        <v>1</v>
      </c>
      <c r="AN146">
        <v>9</v>
      </c>
      <c r="AO146">
        <v>10</v>
      </c>
      <c r="AP146">
        <v>2</v>
      </c>
      <c r="AQ146">
        <v>2</v>
      </c>
      <c r="AR146">
        <v>9</v>
      </c>
      <c r="AU146">
        <v>0</v>
      </c>
      <c r="AV146">
        <v>0</v>
      </c>
      <c r="AW146">
        <f t="shared" si="148"/>
        <v>100</v>
      </c>
      <c r="AX146">
        <f t="shared" si="148"/>
        <v>100</v>
      </c>
      <c r="AY146">
        <f t="shared" si="148"/>
        <v>100</v>
      </c>
      <c r="AZ146">
        <f t="shared" si="148"/>
        <v>42.857142857142854</v>
      </c>
      <c r="BA146">
        <f t="shared" si="148"/>
        <v>100</v>
      </c>
      <c r="BB146">
        <f t="shared" si="148"/>
        <v>100</v>
      </c>
      <c r="BC146">
        <f t="shared" si="148"/>
        <v>100</v>
      </c>
    </row>
    <row r="147" spans="1:55">
      <c r="A147">
        <v>47</v>
      </c>
      <c r="B147" t="s">
        <v>52</v>
      </c>
      <c r="C147">
        <v>4</v>
      </c>
      <c r="D147" t="s">
        <v>48</v>
      </c>
      <c r="E147">
        <v>0.5</v>
      </c>
      <c r="F147">
        <v>0.4</v>
      </c>
      <c r="G147">
        <v>0.3</v>
      </c>
      <c r="H147">
        <v>0</v>
      </c>
      <c r="I147">
        <v>0</v>
      </c>
      <c r="J147">
        <v>0</v>
      </c>
      <c r="K147">
        <v>0</v>
      </c>
      <c r="L147">
        <v>0.3</v>
      </c>
      <c r="M147">
        <v>0.4</v>
      </c>
      <c r="O147" s="23">
        <v>25.9</v>
      </c>
      <c r="P147" s="23">
        <v>30</v>
      </c>
      <c r="Q147" s="23">
        <v>24.8</v>
      </c>
      <c r="R147" s="23">
        <v>9.5</v>
      </c>
      <c r="S147" s="23">
        <v>30</v>
      </c>
      <c r="T147" s="23">
        <v>30</v>
      </c>
      <c r="U147" s="23">
        <v>30</v>
      </c>
      <c r="V147" s="23">
        <v>30</v>
      </c>
      <c r="W147" s="23">
        <v>30</v>
      </c>
      <c r="Y147">
        <f t="shared" si="149"/>
        <v>240.2</v>
      </c>
      <c r="Z147">
        <v>0</v>
      </c>
      <c r="AA147">
        <v>0</v>
      </c>
      <c r="AB147">
        <v>0</v>
      </c>
      <c r="AC147">
        <v>8</v>
      </c>
      <c r="AD147">
        <v>0</v>
      </c>
      <c r="AE147">
        <v>0</v>
      </c>
      <c r="AF147">
        <v>0</v>
      </c>
      <c r="AG147">
        <v>0</v>
      </c>
      <c r="AH147">
        <v>0</v>
      </c>
      <c r="AJ147">
        <v>5</v>
      </c>
      <c r="AK147">
        <v>0</v>
      </c>
      <c r="AL147">
        <v>6</v>
      </c>
      <c r="AM147">
        <v>11</v>
      </c>
      <c r="AN147">
        <v>1</v>
      </c>
      <c r="AO147">
        <v>2</v>
      </c>
      <c r="AP147">
        <v>1</v>
      </c>
      <c r="AQ147">
        <v>1</v>
      </c>
      <c r="AR147">
        <v>2</v>
      </c>
      <c r="AU147">
        <f t="shared" si="150"/>
        <v>100</v>
      </c>
      <c r="AV147">
        <v>0</v>
      </c>
      <c r="AW147">
        <f t="shared" si="148"/>
        <v>100</v>
      </c>
      <c r="AX147">
        <f t="shared" si="148"/>
        <v>15.789473684210526</v>
      </c>
      <c r="AY147">
        <f t="shared" si="148"/>
        <v>100</v>
      </c>
      <c r="AZ147">
        <f t="shared" si="148"/>
        <v>100</v>
      </c>
      <c r="BA147">
        <f t="shared" si="148"/>
        <v>100</v>
      </c>
      <c r="BB147">
        <f t="shared" si="148"/>
        <v>100</v>
      </c>
      <c r="BC147">
        <f t="shared" si="148"/>
        <v>100</v>
      </c>
    </row>
    <row r="148" spans="1:55">
      <c r="A148">
        <v>53</v>
      </c>
      <c r="B148" t="s">
        <v>53</v>
      </c>
      <c r="C148">
        <v>4</v>
      </c>
      <c r="D148" t="s">
        <v>42</v>
      </c>
      <c r="E148">
        <v>24.3</v>
      </c>
      <c r="F148">
        <v>28.3</v>
      </c>
      <c r="G148">
        <v>26.3</v>
      </c>
      <c r="H148">
        <v>24.1</v>
      </c>
      <c r="I148">
        <v>26.3</v>
      </c>
      <c r="J148">
        <v>25.7</v>
      </c>
      <c r="K148">
        <v>26.2</v>
      </c>
      <c r="L148">
        <v>21.8</v>
      </c>
      <c r="M148">
        <v>18.600000000000001</v>
      </c>
      <c r="O148" s="23">
        <v>14.6</v>
      </c>
      <c r="P148" s="23">
        <v>30</v>
      </c>
      <c r="Q148" s="23">
        <v>30</v>
      </c>
      <c r="R148" s="23">
        <v>30</v>
      </c>
      <c r="S148" s="23">
        <v>30</v>
      </c>
      <c r="T148" s="23">
        <v>30</v>
      </c>
      <c r="U148" s="23">
        <v>30</v>
      </c>
      <c r="V148" s="23">
        <v>30</v>
      </c>
      <c r="W148" s="23">
        <v>30</v>
      </c>
      <c r="Y148">
        <f t="shared" si="149"/>
        <v>254.6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>
      <c r="A149">
        <v>51</v>
      </c>
      <c r="B149" t="s">
        <v>54</v>
      </c>
      <c r="C149">
        <v>4</v>
      </c>
      <c r="D149" t="s">
        <v>44</v>
      </c>
      <c r="E149">
        <v>18.7</v>
      </c>
      <c r="F149">
        <v>7.9</v>
      </c>
      <c r="G149">
        <v>13.9</v>
      </c>
      <c r="H149">
        <v>5.7</v>
      </c>
      <c r="I149">
        <v>6.1</v>
      </c>
      <c r="J149">
        <v>7</v>
      </c>
      <c r="K149">
        <v>2.1</v>
      </c>
      <c r="L149">
        <v>10.9</v>
      </c>
      <c r="M149">
        <v>12.2</v>
      </c>
      <c r="O149" s="23">
        <v>28.1</v>
      </c>
      <c r="P149" s="23">
        <v>28.1</v>
      </c>
      <c r="Q149" s="23">
        <v>23.2</v>
      </c>
      <c r="R149" s="23">
        <v>19.899999999999999</v>
      </c>
      <c r="S149" s="23">
        <v>20.5</v>
      </c>
      <c r="T149" s="23">
        <v>18</v>
      </c>
      <c r="U149" s="23">
        <v>11.8</v>
      </c>
      <c r="V149" s="23">
        <v>21</v>
      </c>
      <c r="W149" s="23">
        <v>30</v>
      </c>
      <c r="Y149">
        <f t="shared" si="149"/>
        <v>200.60000000000002</v>
      </c>
      <c r="Z149">
        <v>0</v>
      </c>
      <c r="AA149">
        <v>0</v>
      </c>
      <c r="AB149">
        <v>2</v>
      </c>
      <c r="AC149">
        <v>4</v>
      </c>
      <c r="AD149">
        <v>2</v>
      </c>
      <c r="AE149">
        <v>6</v>
      </c>
      <c r="AF149">
        <v>2</v>
      </c>
      <c r="AG149">
        <v>4</v>
      </c>
      <c r="AH149">
        <v>0</v>
      </c>
      <c r="AJ149">
        <v>0</v>
      </c>
      <c r="AK149">
        <v>1</v>
      </c>
      <c r="AL149">
        <v>6</v>
      </c>
      <c r="AM149">
        <v>2</v>
      </c>
      <c r="AN149">
        <v>4</v>
      </c>
      <c r="AO149">
        <v>11</v>
      </c>
      <c r="AP149">
        <v>10</v>
      </c>
      <c r="AQ149">
        <v>9</v>
      </c>
      <c r="AR149">
        <v>0</v>
      </c>
      <c r="AU149">
        <v>0</v>
      </c>
      <c r="AV149">
        <f t="shared" si="148"/>
        <v>100</v>
      </c>
      <c r="AW149">
        <f t="shared" si="148"/>
        <v>50</v>
      </c>
      <c r="AX149">
        <f t="shared" si="148"/>
        <v>-33.333333333333329</v>
      </c>
      <c r="AY149">
        <f t="shared" si="148"/>
        <v>33.333333333333329</v>
      </c>
      <c r="AZ149">
        <f t="shared" si="148"/>
        <v>29.411764705882355</v>
      </c>
      <c r="BA149">
        <f t="shared" si="148"/>
        <v>66.666666666666657</v>
      </c>
      <c r="BB149">
        <f t="shared" si="148"/>
        <v>38.461538461538467</v>
      </c>
      <c r="BC149">
        <v>0</v>
      </c>
    </row>
    <row r="150" spans="1:55">
      <c r="A150">
        <v>54</v>
      </c>
      <c r="B150" t="s">
        <v>55</v>
      </c>
      <c r="C150">
        <v>4</v>
      </c>
      <c r="D150" t="s">
        <v>46</v>
      </c>
      <c r="E150">
        <v>15.5</v>
      </c>
      <c r="F150">
        <v>11</v>
      </c>
      <c r="G150">
        <v>17.100000000000001</v>
      </c>
      <c r="H150">
        <v>12.8</v>
      </c>
      <c r="I150">
        <v>22.6</v>
      </c>
      <c r="J150">
        <v>15.1</v>
      </c>
      <c r="K150">
        <v>7.8</v>
      </c>
      <c r="L150">
        <v>15.2</v>
      </c>
      <c r="M150">
        <v>19.399999999999999</v>
      </c>
      <c r="O150" s="23">
        <v>28.8</v>
      </c>
      <c r="P150" s="23">
        <v>25.1</v>
      </c>
      <c r="Q150" s="23">
        <v>30</v>
      </c>
      <c r="R150" s="23">
        <v>30</v>
      </c>
      <c r="S150" s="23">
        <v>30</v>
      </c>
      <c r="T150" s="23">
        <v>28.6</v>
      </c>
      <c r="U150" s="23">
        <v>16.399999999999999</v>
      </c>
      <c r="V150" s="23">
        <v>27.9</v>
      </c>
      <c r="W150" s="23">
        <v>30</v>
      </c>
      <c r="Y150">
        <f t="shared" si="149"/>
        <v>246.8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v>1</v>
      </c>
      <c r="AK150">
        <v>0</v>
      </c>
      <c r="AL150">
        <v>0</v>
      </c>
      <c r="AM150">
        <v>0</v>
      </c>
      <c r="AN150">
        <v>1</v>
      </c>
      <c r="AO150">
        <v>2</v>
      </c>
      <c r="AP150">
        <v>4</v>
      </c>
      <c r="AQ150">
        <v>7</v>
      </c>
      <c r="AR150">
        <v>2</v>
      </c>
      <c r="AU150">
        <f t="shared" si="150"/>
        <v>100</v>
      </c>
      <c r="AV150">
        <v>0</v>
      </c>
      <c r="AW150">
        <v>0</v>
      </c>
      <c r="AX150">
        <v>0</v>
      </c>
      <c r="AY150">
        <f t="shared" si="148"/>
        <v>100</v>
      </c>
      <c r="AZ150">
        <f t="shared" si="148"/>
        <v>100</v>
      </c>
      <c r="BA150">
        <f t="shared" si="148"/>
        <v>100</v>
      </c>
      <c r="BB150">
        <f t="shared" si="148"/>
        <v>100</v>
      </c>
      <c r="BC150">
        <f t="shared" si="148"/>
        <v>100</v>
      </c>
    </row>
    <row r="151" spans="1:55">
      <c r="A151">
        <v>52</v>
      </c>
      <c r="B151" t="s">
        <v>56</v>
      </c>
      <c r="C151">
        <v>4</v>
      </c>
      <c r="D151" t="s">
        <v>48</v>
      </c>
      <c r="E151">
        <v>0</v>
      </c>
      <c r="F151">
        <v>0</v>
      </c>
      <c r="G151">
        <v>0.3</v>
      </c>
      <c r="H151">
        <v>0</v>
      </c>
      <c r="I151">
        <v>1.1000000000000001</v>
      </c>
      <c r="J151">
        <v>0.5</v>
      </c>
      <c r="K151">
        <v>0.9</v>
      </c>
      <c r="L151">
        <v>0</v>
      </c>
      <c r="M151">
        <v>0</v>
      </c>
      <c r="O151" s="23">
        <v>28.6</v>
      </c>
      <c r="P151" s="23">
        <v>25</v>
      </c>
      <c r="Q151" s="23">
        <v>30</v>
      </c>
      <c r="R151" s="23">
        <v>30</v>
      </c>
      <c r="S151" s="23">
        <v>29</v>
      </c>
      <c r="T151" s="23">
        <v>30</v>
      </c>
      <c r="U151" s="23">
        <v>30</v>
      </c>
      <c r="V151" s="23">
        <v>29.5</v>
      </c>
      <c r="W151" s="23">
        <v>20.6</v>
      </c>
      <c r="Y151">
        <f t="shared" si="149"/>
        <v>252.7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J151">
        <v>2</v>
      </c>
      <c r="AK151">
        <v>4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6</v>
      </c>
      <c r="AR151">
        <v>10</v>
      </c>
      <c r="AU151">
        <f t="shared" si="150"/>
        <v>100</v>
      </c>
      <c r="AV151">
        <f t="shared" si="148"/>
        <v>100</v>
      </c>
      <c r="AW151">
        <v>0</v>
      </c>
      <c r="AX151">
        <v>0</v>
      </c>
      <c r="AY151">
        <v>0</v>
      </c>
      <c r="AZ151">
        <v>0</v>
      </c>
      <c r="BA151">
        <f t="shared" si="148"/>
        <v>100</v>
      </c>
      <c r="BB151">
        <f t="shared" si="148"/>
        <v>100</v>
      </c>
      <c r="BC151">
        <f t="shared" si="148"/>
        <v>100</v>
      </c>
    </row>
    <row r="152" spans="1:55">
      <c r="A152">
        <v>56</v>
      </c>
      <c r="B152" t="s">
        <v>57</v>
      </c>
      <c r="C152">
        <v>4</v>
      </c>
      <c r="D152" t="s">
        <v>42</v>
      </c>
      <c r="E152">
        <v>16.3</v>
      </c>
      <c r="F152">
        <v>23.5</v>
      </c>
      <c r="G152">
        <v>13.9</v>
      </c>
      <c r="H152">
        <v>1.5</v>
      </c>
      <c r="I152">
        <v>6.6</v>
      </c>
      <c r="J152">
        <v>20.3</v>
      </c>
      <c r="K152">
        <v>7.2</v>
      </c>
      <c r="L152">
        <v>19.3</v>
      </c>
      <c r="M152">
        <v>13</v>
      </c>
      <c r="O152" s="23">
        <v>30</v>
      </c>
      <c r="P152" s="23">
        <v>1.1000000000000001</v>
      </c>
      <c r="Q152" s="23">
        <v>30</v>
      </c>
      <c r="R152" s="23">
        <v>4.0999999999999996</v>
      </c>
      <c r="S152" s="23">
        <v>1.2</v>
      </c>
      <c r="T152" s="23">
        <v>11.4</v>
      </c>
      <c r="U152" s="23">
        <v>30</v>
      </c>
      <c r="V152" s="23">
        <v>30</v>
      </c>
      <c r="W152" s="23">
        <v>30</v>
      </c>
      <c r="Y152">
        <f t="shared" si="149"/>
        <v>167.8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>
      <c r="A153">
        <v>55</v>
      </c>
      <c r="B153" t="s">
        <v>58</v>
      </c>
      <c r="C153">
        <v>4</v>
      </c>
      <c r="D153" t="s">
        <v>44</v>
      </c>
      <c r="E153">
        <v>0</v>
      </c>
      <c r="F153">
        <v>9.6999999999999993</v>
      </c>
      <c r="G153">
        <v>22.3</v>
      </c>
      <c r="H153">
        <v>11.7</v>
      </c>
      <c r="I153">
        <v>29.1</v>
      </c>
      <c r="J153">
        <v>16.899999999999999</v>
      </c>
      <c r="K153">
        <v>4.9000000000000004</v>
      </c>
      <c r="L153">
        <v>25.5</v>
      </c>
      <c r="M153">
        <v>19</v>
      </c>
      <c r="O153" s="23">
        <v>13.7</v>
      </c>
      <c r="P153" s="23">
        <v>30</v>
      </c>
      <c r="Q153" s="23">
        <v>30</v>
      </c>
      <c r="R153" s="23">
        <v>28</v>
      </c>
      <c r="S153" s="23">
        <v>30</v>
      </c>
      <c r="T153" s="23">
        <v>30</v>
      </c>
      <c r="U153" s="23">
        <v>1.5</v>
      </c>
      <c r="V153" s="23">
        <v>30</v>
      </c>
      <c r="W153" s="23">
        <v>30</v>
      </c>
      <c r="Y153">
        <f t="shared" si="149"/>
        <v>223.2</v>
      </c>
      <c r="Z153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0</v>
      </c>
      <c r="AJ153">
        <v>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U153">
        <f t="shared" si="150"/>
        <v>11.111111111111111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f t="shared" si="148"/>
        <v>-33.333333333333329</v>
      </c>
      <c r="BB153">
        <v>0</v>
      </c>
      <c r="BC153">
        <v>0</v>
      </c>
    </row>
    <row r="154" spans="1:55">
      <c r="A154">
        <v>28</v>
      </c>
      <c r="B154" t="s">
        <v>102</v>
      </c>
      <c r="C154">
        <v>4</v>
      </c>
      <c r="D154" t="s">
        <v>42</v>
      </c>
      <c r="E154">
        <v>1.3</v>
      </c>
      <c r="F154">
        <v>4</v>
      </c>
      <c r="G154">
        <v>2.9</v>
      </c>
      <c r="H154">
        <v>9.6</v>
      </c>
      <c r="I154">
        <v>0</v>
      </c>
      <c r="J154">
        <v>3.6</v>
      </c>
      <c r="K154">
        <v>3.6</v>
      </c>
      <c r="L154">
        <v>1.2</v>
      </c>
      <c r="M154">
        <v>1.2</v>
      </c>
      <c r="O154" s="23">
        <v>21.5</v>
      </c>
      <c r="P154" s="23">
        <v>30</v>
      </c>
      <c r="Q154" s="23">
        <v>1.5</v>
      </c>
      <c r="R154" s="23">
        <v>30</v>
      </c>
      <c r="S154" s="23">
        <v>16.7</v>
      </c>
      <c r="T154" s="23">
        <v>22.5</v>
      </c>
      <c r="U154" s="23">
        <v>30</v>
      </c>
      <c r="V154" s="23">
        <v>30</v>
      </c>
      <c r="W154" s="23">
        <v>30</v>
      </c>
      <c r="Y154">
        <f t="shared" si="149"/>
        <v>212.2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J154">
        <v>13</v>
      </c>
      <c r="AK154">
        <v>0</v>
      </c>
      <c r="AL154">
        <v>2</v>
      </c>
      <c r="AM154">
        <v>0</v>
      </c>
      <c r="AN154">
        <v>5</v>
      </c>
      <c r="AO154">
        <v>10</v>
      </c>
      <c r="AP154">
        <v>0</v>
      </c>
      <c r="AQ154">
        <v>0</v>
      </c>
      <c r="AR154">
        <v>0</v>
      </c>
      <c r="AU154">
        <f t="shared" si="150"/>
        <v>100</v>
      </c>
      <c r="AV154">
        <v>0</v>
      </c>
      <c r="AW154">
        <f t="shared" si="148"/>
        <v>100</v>
      </c>
      <c r="AX154">
        <v>0</v>
      </c>
      <c r="AY154">
        <f t="shared" si="148"/>
        <v>100</v>
      </c>
      <c r="AZ154">
        <f t="shared" si="148"/>
        <v>100</v>
      </c>
      <c r="BA154">
        <v>0</v>
      </c>
      <c r="BB154">
        <v>0</v>
      </c>
      <c r="BC154">
        <v>0</v>
      </c>
    </row>
    <row r="155" spans="1:55">
      <c r="A155">
        <v>25</v>
      </c>
      <c r="B155" t="s">
        <v>103</v>
      </c>
      <c r="C155">
        <v>4</v>
      </c>
      <c r="D155" t="s">
        <v>44</v>
      </c>
      <c r="E155">
        <v>7.6</v>
      </c>
      <c r="F155">
        <v>15.4</v>
      </c>
      <c r="G155">
        <v>7.3</v>
      </c>
      <c r="H155">
        <v>5.3</v>
      </c>
      <c r="I155">
        <v>6.3</v>
      </c>
      <c r="J155">
        <v>2.6</v>
      </c>
      <c r="K155">
        <v>5.9</v>
      </c>
      <c r="L155">
        <v>9.3000000000000007</v>
      </c>
      <c r="M155">
        <v>8.6999999999999993</v>
      </c>
      <c r="O155" s="23">
        <v>19.2</v>
      </c>
      <c r="P155" s="23">
        <v>5.0999999999999996</v>
      </c>
      <c r="Q155" s="23">
        <v>25.5</v>
      </c>
      <c r="R155" s="23">
        <v>1.2</v>
      </c>
      <c r="S155" s="23">
        <v>28.7</v>
      </c>
      <c r="T155" s="23">
        <v>21.6</v>
      </c>
      <c r="U155" s="23">
        <v>29</v>
      </c>
      <c r="V155" s="23">
        <v>30</v>
      </c>
      <c r="W155" s="23">
        <v>30</v>
      </c>
      <c r="Y155">
        <f t="shared" si="149"/>
        <v>190.3</v>
      </c>
      <c r="Z155">
        <v>0</v>
      </c>
      <c r="AA155">
        <v>0</v>
      </c>
      <c r="AB155">
        <v>0</v>
      </c>
      <c r="AC155">
        <v>8</v>
      </c>
      <c r="AD155">
        <v>0</v>
      </c>
      <c r="AE155">
        <v>2</v>
      </c>
      <c r="AF155">
        <v>0</v>
      </c>
      <c r="AG155">
        <v>0</v>
      </c>
      <c r="AH155">
        <v>0</v>
      </c>
      <c r="AJ155">
        <v>32</v>
      </c>
      <c r="AK155">
        <v>1</v>
      </c>
      <c r="AL155">
        <v>4</v>
      </c>
      <c r="AM155">
        <v>22</v>
      </c>
      <c r="AN155">
        <v>7</v>
      </c>
      <c r="AO155">
        <v>33</v>
      </c>
      <c r="AP155">
        <v>0</v>
      </c>
      <c r="AQ155">
        <v>0</v>
      </c>
      <c r="AR155">
        <v>0</v>
      </c>
      <c r="AU155">
        <f t="shared" si="150"/>
        <v>100</v>
      </c>
      <c r="AV155">
        <f t="shared" si="148"/>
        <v>100</v>
      </c>
      <c r="AW155">
        <f t="shared" si="148"/>
        <v>100</v>
      </c>
      <c r="AX155">
        <f t="shared" si="148"/>
        <v>46.666666666666664</v>
      </c>
      <c r="AY155">
        <f t="shared" si="148"/>
        <v>100</v>
      </c>
      <c r="AZ155">
        <f t="shared" si="148"/>
        <v>88.571428571428569</v>
      </c>
      <c r="BA155">
        <v>0</v>
      </c>
      <c r="BB155">
        <v>0</v>
      </c>
      <c r="BC155">
        <v>0</v>
      </c>
    </row>
    <row r="156" spans="1:55">
      <c r="A156">
        <v>27</v>
      </c>
      <c r="B156" t="s">
        <v>104</v>
      </c>
      <c r="C156">
        <v>4</v>
      </c>
      <c r="D156" t="s">
        <v>46</v>
      </c>
      <c r="E156">
        <v>22.1</v>
      </c>
      <c r="F156">
        <v>16.5</v>
      </c>
      <c r="G156">
        <v>15.3</v>
      </c>
      <c r="H156">
        <v>6.8</v>
      </c>
      <c r="I156">
        <v>5.3</v>
      </c>
      <c r="J156">
        <v>16.7</v>
      </c>
      <c r="K156">
        <v>11.5</v>
      </c>
      <c r="L156">
        <v>12.3</v>
      </c>
      <c r="M156">
        <v>14.5</v>
      </c>
      <c r="O156" s="23">
        <v>30</v>
      </c>
      <c r="P156" s="23">
        <v>29.4</v>
      </c>
      <c r="Q156" s="23">
        <v>29.2</v>
      </c>
      <c r="R156" s="23">
        <v>25.1</v>
      </c>
      <c r="S156" s="23">
        <v>19.8</v>
      </c>
      <c r="T156" s="23">
        <v>30</v>
      </c>
      <c r="U156" s="23">
        <v>27.9</v>
      </c>
      <c r="V156" s="23">
        <v>29.8</v>
      </c>
      <c r="W156" s="23">
        <v>28</v>
      </c>
      <c r="Y156">
        <f t="shared" si="149"/>
        <v>249.20000000000002</v>
      </c>
      <c r="Z156">
        <v>0</v>
      </c>
      <c r="AA156">
        <v>0</v>
      </c>
      <c r="AB156">
        <v>0</v>
      </c>
      <c r="AC156">
        <v>6</v>
      </c>
      <c r="AD156">
        <v>4</v>
      </c>
      <c r="AE156">
        <v>0</v>
      </c>
      <c r="AF156">
        <v>0</v>
      </c>
      <c r="AG156">
        <v>0</v>
      </c>
      <c r="AH156">
        <v>0</v>
      </c>
      <c r="AJ156">
        <v>7</v>
      </c>
      <c r="AK156">
        <v>1</v>
      </c>
      <c r="AL156">
        <v>6</v>
      </c>
      <c r="AM156">
        <v>16</v>
      </c>
      <c r="AN156">
        <v>14</v>
      </c>
      <c r="AO156">
        <v>3</v>
      </c>
      <c r="AP156">
        <v>4</v>
      </c>
      <c r="AQ156">
        <v>5</v>
      </c>
      <c r="AR156">
        <v>9</v>
      </c>
      <c r="AU156">
        <f t="shared" si="150"/>
        <v>100</v>
      </c>
      <c r="AV156">
        <f t="shared" ref="AV156:AV173" si="151">(AK156-AA156)/(AK156+AA156)*100</f>
        <v>100</v>
      </c>
      <c r="AW156">
        <f t="shared" ref="AW156:AW173" si="152">(AL156-AB156)/(AL156+AB156)*100</f>
        <v>100</v>
      </c>
      <c r="AX156">
        <f t="shared" ref="AX156:AX173" si="153">(AM156-AC156)/(AM156+AC156)*100</f>
        <v>45.454545454545453</v>
      </c>
      <c r="AY156">
        <f t="shared" ref="AY156:AY173" si="154">(AN156-AD156)/(AN156+AD156)*100</f>
        <v>55.555555555555557</v>
      </c>
      <c r="AZ156">
        <f t="shared" ref="AZ156:AZ173" si="155">(AO156-AE156)/(AO156+AE156)*100</f>
        <v>100</v>
      </c>
      <c r="BA156">
        <f t="shared" ref="BA156:BA173" si="156">(AP156-AF156)/(AP156+AF156)*100</f>
        <v>100</v>
      </c>
      <c r="BB156">
        <f t="shared" ref="BB156:BB173" si="157">(AQ156-AG156)/(AQ156+AG156)*100</f>
        <v>100</v>
      </c>
      <c r="BC156">
        <f t="shared" ref="BC156:BC173" si="158">(AR156-AH156)/(AR156+AH156)*100</f>
        <v>100</v>
      </c>
    </row>
    <row r="157" spans="1:55">
      <c r="A157">
        <v>26</v>
      </c>
      <c r="B157" t="s">
        <v>105</v>
      </c>
      <c r="C157">
        <v>4</v>
      </c>
      <c r="D157" t="s">
        <v>48</v>
      </c>
      <c r="E157">
        <v>2</v>
      </c>
      <c r="F157">
        <v>6.8</v>
      </c>
      <c r="G157">
        <v>0</v>
      </c>
      <c r="H157">
        <v>1.6</v>
      </c>
      <c r="I157">
        <v>4.0999999999999996</v>
      </c>
      <c r="J157">
        <v>3.7</v>
      </c>
      <c r="K157">
        <v>0</v>
      </c>
      <c r="L157">
        <v>3.4</v>
      </c>
      <c r="M157">
        <v>0.9</v>
      </c>
      <c r="O157" s="23">
        <v>26.9</v>
      </c>
      <c r="P157" s="23">
        <v>28.1</v>
      </c>
      <c r="Q157" s="23">
        <v>4.8</v>
      </c>
      <c r="R157" s="23">
        <v>25.2</v>
      </c>
      <c r="S157" s="23">
        <v>30</v>
      </c>
      <c r="T157" s="23">
        <v>29.3</v>
      </c>
      <c r="U157" s="23">
        <v>25.3</v>
      </c>
      <c r="V157" s="23">
        <v>30</v>
      </c>
      <c r="W157" s="23">
        <v>29.1</v>
      </c>
      <c r="Y157">
        <f t="shared" si="149"/>
        <v>228.70000000000002</v>
      </c>
      <c r="Z157">
        <v>0</v>
      </c>
      <c r="AA157">
        <v>0</v>
      </c>
      <c r="AB157">
        <v>2</v>
      </c>
      <c r="AC157">
        <v>2</v>
      </c>
      <c r="AD157">
        <v>0</v>
      </c>
      <c r="AE157">
        <v>0</v>
      </c>
      <c r="AF157">
        <v>4</v>
      </c>
      <c r="AG157">
        <v>0</v>
      </c>
      <c r="AH157">
        <v>0</v>
      </c>
      <c r="AJ157">
        <v>8</v>
      </c>
      <c r="AK157">
        <v>9</v>
      </c>
      <c r="AL157">
        <v>11</v>
      </c>
      <c r="AM157">
        <v>4</v>
      </c>
      <c r="AN157">
        <v>9</v>
      </c>
      <c r="AO157">
        <v>10</v>
      </c>
      <c r="AP157">
        <v>7</v>
      </c>
      <c r="AQ157">
        <v>6</v>
      </c>
      <c r="AR157">
        <v>13</v>
      </c>
      <c r="AU157">
        <f t="shared" si="150"/>
        <v>100</v>
      </c>
      <c r="AV157">
        <f t="shared" si="151"/>
        <v>100</v>
      </c>
      <c r="AW157">
        <f t="shared" si="152"/>
        <v>69.230769230769226</v>
      </c>
      <c r="AX157">
        <f t="shared" si="153"/>
        <v>33.333333333333329</v>
      </c>
      <c r="AY157">
        <f t="shared" si="154"/>
        <v>100</v>
      </c>
      <c r="AZ157">
        <f t="shared" si="155"/>
        <v>100</v>
      </c>
      <c r="BA157">
        <f t="shared" si="156"/>
        <v>27.27272727272727</v>
      </c>
      <c r="BB157">
        <f t="shared" si="157"/>
        <v>100</v>
      </c>
      <c r="BC157">
        <f t="shared" si="158"/>
        <v>100</v>
      </c>
    </row>
    <row r="158" spans="1:55">
      <c r="A158">
        <v>30</v>
      </c>
      <c r="B158" t="s">
        <v>106</v>
      </c>
      <c r="C158">
        <v>4</v>
      </c>
      <c r="D158" t="s">
        <v>42</v>
      </c>
      <c r="E158">
        <v>1.2</v>
      </c>
      <c r="F158">
        <v>1.2</v>
      </c>
      <c r="G158">
        <v>1.6</v>
      </c>
      <c r="H158">
        <v>2.4</v>
      </c>
      <c r="I158">
        <v>1.6</v>
      </c>
      <c r="J158">
        <v>2.2000000000000002</v>
      </c>
      <c r="K158">
        <v>7.1</v>
      </c>
      <c r="L158">
        <v>2.2000000000000002</v>
      </c>
      <c r="M158">
        <v>0.6</v>
      </c>
      <c r="O158" s="23">
        <v>28.4</v>
      </c>
      <c r="P158" s="23">
        <v>1.2</v>
      </c>
      <c r="Q158" s="23">
        <v>30</v>
      </c>
      <c r="R158" s="23">
        <v>30</v>
      </c>
      <c r="S158" s="23">
        <v>30</v>
      </c>
      <c r="T158" s="23">
        <v>20.8</v>
      </c>
      <c r="U158" s="23">
        <v>1.3</v>
      </c>
      <c r="V158" s="23">
        <v>21.5</v>
      </c>
      <c r="W158" s="23">
        <v>30</v>
      </c>
      <c r="Y158">
        <f t="shared" si="149"/>
        <v>193.20000000000002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J158">
        <v>7</v>
      </c>
      <c r="AK158">
        <v>8</v>
      </c>
      <c r="AL158">
        <v>0</v>
      </c>
      <c r="AM158">
        <v>0</v>
      </c>
      <c r="AN158">
        <v>0</v>
      </c>
      <c r="AO158">
        <v>6</v>
      </c>
      <c r="AP158">
        <v>16</v>
      </c>
      <c r="AQ158">
        <v>5</v>
      </c>
      <c r="AR158">
        <v>0</v>
      </c>
      <c r="AU158">
        <f t="shared" si="150"/>
        <v>100</v>
      </c>
      <c r="AV158">
        <f t="shared" si="151"/>
        <v>100</v>
      </c>
      <c r="AW158">
        <v>0</v>
      </c>
      <c r="AX158">
        <v>0</v>
      </c>
      <c r="AY158">
        <v>0</v>
      </c>
      <c r="AZ158">
        <f t="shared" si="155"/>
        <v>100</v>
      </c>
      <c r="BA158">
        <f t="shared" si="156"/>
        <v>100</v>
      </c>
      <c r="BB158">
        <f t="shared" si="157"/>
        <v>100</v>
      </c>
      <c r="BC158">
        <v>0</v>
      </c>
    </row>
    <row r="159" spans="1:55">
      <c r="A159">
        <v>29</v>
      </c>
      <c r="B159" t="s">
        <v>107</v>
      </c>
      <c r="C159">
        <v>4</v>
      </c>
      <c r="D159" t="s">
        <v>44</v>
      </c>
      <c r="E159">
        <v>2.2999999999999998</v>
      </c>
      <c r="F159">
        <v>3.8</v>
      </c>
      <c r="G159">
        <v>0.6</v>
      </c>
      <c r="H159">
        <v>8.8000000000000007</v>
      </c>
      <c r="I159">
        <v>9.1999999999999993</v>
      </c>
      <c r="J159">
        <v>4.2</v>
      </c>
      <c r="K159">
        <v>3.8</v>
      </c>
      <c r="L159">
        <v>1.2</v>
      </c>
      <c r="M159">
        <v>0</v>
      </c>
      <c r="O159" s="23">
        <v>28.8</v>
      </c>
      <c r="P159" s="23">
        <v>18.2</v>
      </c>
      <c r="Q159" s="23">
        <v>22.6</v>
      </c>
      <c r="R159" s="23">
        <v>30</v>
      </c>
      <c r="S159" s="23">
        <v>27.6</v>
      </c>
      <c r="T159" s="23">
        <v>28.6</v>
      </c>
      <c r="U159" s="23">
        <v>28.6</v>
      </c>
      <c r="V159" s="23">
        <v>27</v>
      </c>
      <c r="W159" s="23">
        <v>24.9</v>
      </c>
      <c r="Y159">
        <f t="shared" si="149"/>
        <v>236.29999999999998</v>
      </c>
      <c r="Z159">
        <v>0</v>
      </c>
      <c r="AA159">
        <v>0</v>
      </c>
      <c r="AB159">
        <v>2</v>
      </c>
      <c r="AC159">
        <v>0</v>
      </c>
      <c r="AD159">
        <v>2</v>
      </c>
      <c r="AE159">
        <v>0</v>
      </c>
      <c r="AF159">
        <v>0</v>
      </c>
      <c r="AG159">
        <v>0</v>
      </c>
      <c r="AH159">
        <v>2</v>
      </c>
      <c r="AJ159">
        <v>16</v>
      </c>
      <c r="AK159">
        <v>17</v>
      </c>
      <c r="AL159">
        <v>19</v>
      </c>
      <c r="AM159">
        <v>0</v>
      </c>
      <c r="AN159">
        <v>29</v>
      </c>
      <c r="AO159">
        <v>17</v>
      </c>
      <c r="AP159">
        <v>20</v>
      </c>
      <c r="AQ159">
        <v>15</v>
      </c>
      <c r="AR159">
        <v>21</v>
      </c>
      <c r="AU159">
        <f t="shared" si="150"/>
        <v>100</v>
      </c>
      <c r="AV159">
        <f t="shared" si="151"/>
        <v>100</v>
      </c>
      <c r="AW159">
        <f t="shared" si="152"/>
        <v>80.952380952380949</v>
      </c>
      <c r="AX159">
        <v>0</v>
      </c>
      <c r="AY159">
        <f t="shared" si="154"/>
        <v>87.096774193548384</v>
      </c>
      <c r="AZ159">
        <f t="shared" si="155"/>
        <v>100</v>
      </c>
      <c r="BA159">
        <f t="shared" si="156"/>
        <v>100</v>
      </c>
      <c r="BB159">
        <f t="shared" si="157"/>
        <v>100</v>
      </c>
      <c r="BC159">
        <f t="shared" si="158"/>
        <v>82.608695652173907</v>
      </c>
    </row>
    <row r="160" spans="1:55">
      <c r="A160">
        <v>31</v>
      </c>
      <c r="B160" t="s">
        <v>108</v>
      </c>
      <c r="C160">
        <v>4</v>
      </c>
      <c r="D160" t="s">
        <v>46</v>
      </c>
      <c r="E160">
        <v>9.9</v>
      </c>
      <c r="F160">
        <v>12.4</v>
      </c>
      <c r="G160">
        <v>4.5</v>
      </c>
      <c r="H160">
        <v>10.1</v>
      </c>
      <c r="I160">
        <v>16.3</v>
      </c>
      <c r="J160">
        <v>10.5</v>
      </c>
      <c r="K160">
        <v>8.3000000000000007</v>
      </c>
      <c r="L160">
        <v>7.4</v>
      </c>
      <c r="M160">
        <v>18.2</v>
      </c>
      <c r="O160" s="23">
        <v>22.8</v>
      </c>
      <c r="P160" s="23">
        <v>25.3</v>
      </c>
      <c r="Q160" s="23">
        <v>14.8</v>
      </c>
      <c r="R160" s="23">
        <v>16</v>
      </c>
      <c r="S160" s="23">
        <v>24.8</v>
      </c>
      <c r="T160" s="23">
        <v>16.8</v>
      </c>
      <c r="U160" s="23">
        <v>14.3</v>
      </c>
      <c r="V160" s="23">
        <v>27.4</v>
      </c>
      <c r="W160" s="23">
        <v>25.7</v>
      </c>
      <c r="Y160">
        <f t="shared" si="149"/>
        <v>187.9</v>
      </c>
      <c r="Z160">
        <v>2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6</v>
      </c>
      <c r="AG160">
        <v>0</v>
      </c>
      <c r="AH160">
        <v>0</v>
      </c>
      <c r="AJ160">
        <v>36</v>
      </c>
      <c r="AK160">
        <v>23</v>
      </c>
      <c r="AL160">
        <v>23</v>
      </c>
      <c r="AM160">
        <v>3</v>
      </c>
      <c r="AN160">
        <v>12</v>
      </c>
      <c r="AO160">
        <v>25</v>
      </c>
      <c r="AP160">
        <v>24</v>
      </c>
      <c r="AQ160">
        <v>4</v>
      </c>
      <c r="AR160">
        <v>9</v>
      </c>
      <c r="AU160">
        <f t="shared" si="150"/>
        <v>89.473684210526315</v>
      </c>
      <c r="AV160">
        <f t="shared" si="151"/>
        <v>100</v>
      </c>
      <c r="AW160">
        <f t="shared" si="152"/>
        <v>70.370370370370367</v>
      </c>
      <c r="AX160">
        <f t="shared" si="153"/>
        <v>100</v>
      </c>
      <c r="AY160">
        <f t="shared" si="154"/>
        <v>100</v>
      </c>
      <c r="AZ160">
        <f t="shared" si="155"/>
        <v>100</v>
      </c>
      <c r="BA160">
        <f t="shared" si="156"/>
        <v>60</v>
      </c>
      <c r="BB160">
        <f t="shared" si="157"/>
        <v>100</v>
      </c>
      <c r="BC160">
        <f t="shared" si="158"/>
        <v>100</v>
      </c>
    </row>
    <row r="161" spans="1:55">
      <c r="A161">
        <v>32</v>
      </c>
      <c r="B161" t="s">
        <v>109</v>
      </c>
      <c r="C161">
        <v>4</v>
      </c>
      <c r="D161" t="s">
        <v>48</v>
      </c>
      <c r="E161">
        <v>1.5</v>
      </c>
      <c r="F161">
        <v>0.8</v>
      </c>
      <c r="G161">
        <v>0</v>
      </c>
      <c r="H161">
        <v>1</v>
      </c>
      <c r="I161">
        <v>2.7</v>
      </c>
      <c r="J161">
        <v>3.2</v>
      </c>
      <c r="K161">
        <v>6.5</v>
      </c>
      <c r="L161">
        <v>0.6</v>
      </c>
      <c r="M161">
        <v>2.5</v>
      </c>
      <c r="O161" s="23">
        <v>23.7</v>
      </c>
      <c r="P161" s="23">
        <v>21.8</v>
      </c>
      <c r="Q161" s="23">
        <v>28.3</v>
      </c>
      <c r="R161" s="23">
        <v>30</v>
      </c>
      <c r="S161" s="23">
        <v>30</v>
      </c>
      <c r="T161" s="23">
        <v>30</v>
      </c>
      <c r="U161" s="23">
        <v>30</v>
      </c>
      <c r="V161" s="23">
        <v>30</v>
      </c>
      <c r="W161" s="23">
        <v>25.9</v>
      </c>
      <c r="Y161">
        <f t="shared" si="149"/>
        <v>249.70000000000002</v>
      </c>
      <c r="Z161">
        <v>0</v>
      </c>
      <c r="AA161">
        <v>2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J161">
        <v>13</v>
      </c>
      <c r="AK161">
        <v>9</v>
      </c>
      <c r="AL161">
        <v>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U161">
        <f t="shared" si="150"/>
        <v>100</v>
      </c>
      <c r="AV161">
        <f t="shared" si="151"/>
        <v>63.636363636363633</v>
      </c>
      <c r="AW161">
        <f t="shared" si="152"/>
        <v>42.857142857142854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>
      <c r="A162" s="4">
        <v>39</v>
      </c>
      <c r="B162" s="5" t="s">
        <v>110</v>
      </c>
      <c r="C162" s="4">
        <v>4</v>
      </c>
      <c r="D162" s="5" t="s">
        <v>42</v>
      </c>
      <c r="E162" s="4">
        <v>3.8</v>
      </c>
      <c r="F162" s="4">
        <v>1.4</v>
      </c>
      <c r="G162" s="4">
        <v>0.7</v>
      </c>
      <c r="H162" s="4">
        <v>0.7</v>
      </c>
      <c r="I162" s="4">
        <v>0.3</v>
      </c>
      <c r="J162" s="4">
        <v>1</v>
      </c>
      <c r="K162" s="4">
        <v>3</v>
      </c>
      <c r="L162" s="4">
        <v>0.7</v>
      </c>
      <c r="M162" s="4">
        <v>1.4</v>
      </c>
      <c r="N162" s="4"/>
      <c r="O162" s="26">
        <v>7.7</v>
      </c>
      <c r="P162" s="26">
        <v>21.2</v>
      </c>
      <c r="Q162" s="26">
        <v>19</v>
      </c>
      <c r="R162" s="26">
        <v>22.9</v>
      </c>
      <c r="S162" s="26">
        <v>29.2</v>
      </c>
      <c r="T162" s="26">
        <v>17.399999999999999</v>
      </c>
      <c r="U162" s="26">
        <v>23.4</v>
      </c>
      <c r="V162" s="26">
        <v>27</v>
      </c>
      <c r="W162" s="26">
        <v>26.6</v>
      </c>
      <c r="Y162">
        <f t="shared" si="149"/>
        <v>194.4</v>
      </c>
      <c r="Z162" s="4">
        <v>0</v>
      </c>
      <c r="AA162" s="4">
        <v>2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/>
      <c r="AJ162" s="4">
        <v>7</v>
      </c>
      <c r="AK162" s="4">
        <v>1</v>
      </c>
      <c r="AL162" s="4">
        <v>1</v>
      </c>
      <c r="AM162" s="4">
        <v>5</v>
      </c>
      <c r="AN162" s="4">
        <v>6</v>
      </c>
      <c r="AO162" s="4">
        <v>8</v>
      </c>
      <c r="AP162" s="4">
        <v>6</v>
      </c>
      <c r="AQ162" s="4">
        <v>4</v>
      </c>
      <c r="AR162" s="4">
        <v>0</v>
      </c>
      <c r="AU162">
        <f t="shared" si="150"/>
        <v>100</v>
      </c>
      <c r="AV162">
        <f t="shared" si="151"/>
        <v>-33.333333333333329</v>
      </c>
      <c r="AW162">
        <f t="shared" si="152"/>
        <v>100</v>
      </c>
      <c r="AX162">
        <f t="shared" si="153"/>
        <v>100</v>
      </c>
      <c r="AY162">
        <f t="shared" si="154"/>
        <v>100</v>
      </c>
      <c r="AZ162">
        <f t="shared" si="155"/>
        <v>100</v>
      </c>
      <c r="BA162">
        <f t="shared" si="156"/>
        <v>100</v>
      </c>
      <c r="BB162">
        <f t="shared" si="157"/>
        <v>100</v>
      </c>
      <c r="BC162">
        <v>0</v>
      </c>
    </row>
    <row r="163" spans="1:55">
      <c r="A163" s="4">
        <v>37</v>
      </c>
      <c r="B163" s="5" t="s">
        <v>111</v>
      </c>
      <c r="C163" s="4">
        <v>4</v>
      </c>
      <c r="D163" s="5" t="s">
        <v>44</v>
      </c>
      <c r="E163" s="4">
        <v>15.4</v>
      </c>
      <c r="F163" s="4">
        <v>5.6</v>
      </c>
      <c r="G163" s="4">
        <v>2.1</v>
      </c>
      <c r="H163" s="4">
        <v>3.6</v>
      </c>
      <c r="I163" s="4">
        <v>2.8</v>
      </c>
      <c r="J163" s="4">
        <v>2.2000000000000002</v>
      </c>
      <c r="K163" s="4">
        <v>1.8</v>
      </c>
      <c r="L163" s="4">
        <v>3.7</v>
      </c>
      <c r="M163" s="4">
        <v>3.6</v>
      </c>
      <c r="N163" s="4"/>
      <c r="O163" s="26">
        <v>28</v>
      </c>
      <c r="P163" s="26">
        <v>25.3</v>
      </c>
      <c r="Q163" s="26">
        <v>18.399999999999999</v>
      </c>
      <c r="R163" s="26">
        <v>26.6</v>
      </c>
      <c r="S163" s="26">
        <v>23.5</v>
      </c>
      <c r="T163" s="26">
        <v>21.3</v>
      </c>
      <c r="U163" s="26">
        <v>13</v>
      </c>
      <c r="V163" s="26">
        <v>1.3</v>
      </c>
      <c r="W163" s="26">
        <v>29</v>
      </c>
      <c r="Y163">
        <f t="shared" si="149"/>
        <v>186.4</v>
      </c>
      <c r="Z163" s="4">
        <v>0</v>
      </c>
      <c r="AA163" s="4">
        <v>2</v>
      </c>
      <c r="AB163" s="4">
        <v>2</v>
      </c>
      <c r="AC163" s="4">
        <v>0</v>
      </c>
      <c r="AD163" s="4">
        <v>2</v>
      </c>
      <c r="AE163" s="4">
        <v>2</v>
      </c>
      <c r="AF163" s="4">
        <v>0</v>
      </c>
      <c r="AG163" s="4">
        <v>0</v>
      </c>
      <c r="AH163" s="4">
        <v>0</v>
      </c>
      <c r="AI163" s="4"/>
      <c r="AJ163" s="4">
        <v>12</v>
      </c>
      <c r="AK163" s="4">
        <v>17</v>
      </c>
      <c r="AL163" s="4">
        <v>17</v>
      </c>
      <c r="AM163" s="4">
        <v>20</v>
      </c>
      <c r="AN163" s="4">
        <v>17</v>
      </c>
      <c r="AO163" s="4">
        <v>21</v>
      </c>
      <c r="AP163" s="4">
        <v>12</v>
      </c>
      <c r="AQ163" s="4">
        <v>16</v>
      </c>
      <c r="AR163" s="4">
        <v>4</v>
      </c>
      <c r="AU163">
        <f t="shared" si="150"/>
        <v>100</v>
      </c>
      <c r="AV163">
        <f t="shared" si="151"/>
        <v>78.94736842105263</v>
      </c>
      <c r="AW163">
        <f t="shared" si="152"/>
        <v>78.94736842105263</v>
      </c>
      <c r="AX163">
        <f t="shared" si="153"/>
        <v>100</v>
      </c>
      <c r="AY163">
        <f t="shared" si="154"/>
        <v>78.94736842105263</v>
      </c>
      <c r="AZ163">
        <f t="shared" si="155"/>
        <v>82.608695652173907</v>
      </c>
      <c r="BA163">
        <f t="shared" si="156"/>
        <v>100</v>
      </c>
      <c r="BB163">
        <f t="shared" si="157"/>
        <v>100</v>
      </c>
      <c r="BC163">
        <f t="shared" si="158"/>
        <v>100</v>
      </c>
    </row>
    <row r="164" spans="1:55">
      <c r="A164" s="4">
        <v>40</v>
      </c>
      <c r="B164" s="5" t="s">
        <v>112</v>
      </c>
      <c r="C164" s="4">
        <v>4</v>
      </c>
      <c r="D164" s="5" t="s">
        <v>46</v>
      </c>
      <c r="E164" s="4">
        <v>16.100000000000001</v>
      </c>
      <c r="F164" s="4">
        <v>25.5</v>
      </c>
      <c r="G164" s="4">
        <v>24.3</v>
      </c>
      <c r="H164" s="4">
        <v>16.399999999999999</v>
      </c>
      <c r="I164" s="4">
        <v>11.5</v>
      </c>
      <c r="J164" s="4">
        <v>13.8</v>
      </c>
      <c r="K164" s="4">
        <v>15.8</v>
      </c>
      <c r="L164" s="4">
        <v>6.3</v>
      </c>
      <c r="M164" s="4">
        <v>6.4</v>
      </c>
      <c r="N164" s="4"/>
      <c r="O164" s="26">
        <v>30</v>
      </c>
      <c r="P164" s="26">
        <v>30</v>
      </c>
      <c r="Q164" s="26">
        <v>30</v>
      </c>
      <c r="R164" s="26">
        <v>30</v>
      </c>
      <c r="S164" s="26">
        <v>30</v>
      </c>
      <c r="T164" s="26">
        <v>25.1</v>
      </c>
      <c r="U164" s="26">
        <v>30</v>
      </c>
      <c r="V164" s="26">
        <v>28.4</v>
      </c>
      <c r="W164" s="26">
        <v>27.1</v>
      </c>
      <c r="Y164">
        <f t="shared" si="149"/>
        <v>260.60000000000002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/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8</v>
      </c>
      <c r="AP164" s="4">
        <v>0</v>
      </c>
      <c r="AQ164" s="4">
        <v>8</v>
      </c>
      <c r="AR164" s="4">
        <v>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f t="shared" si="155"/>
        <v>100</v>
      </c>
      <c r="BA164">
        <v>0</v>
      </c>
      <c r="BB164">
        <f t="shared" si="157"/>
        <v>100</v>
      </c>
      <c r="BC164">
        <f t="shared" si="158"/>
        <v>100</v>
      </c>
    </row>
    <row r="165" spans="1:55">
      <c r="A165" s="4">
        <v>38</v>
      </c>
      <c r="B165" s="5" t="s">
        <v>113</v>
      </c>
      <c r="C165" s="4">
        <v>4</v>
      </c>
      <c r="D165" s="5" t="s">
        <v>48</v>
      </c>
      <c r="E165" s="4">
        <v>19.399999999999999</v>
      </c>
      <c r="F165" s="4">
        <v>18.5</v>
      </c>
      <c r="G165" s="4">
        <v>13.6</v>
      </c>
      <c r="H165" s="4">
        <v>14.4</v>
      </c>
      <c r="I165" s="4">
        <v>8.3000000000000007</v>
      </c>
      <c r="J165" s="4">
        <v>15.2</v>
      </c>
      <c r="K165" s="4">
        <v>18.100000000000001</v>
      </c>
      <c r="L165" s="4">
        <v>14.1</v>
      </c>
      <c r="M165" s="4">
        <v>16.600000000000001</v>
      </c>
      <c r="N165" s="4"/>
      <c r="O165" s="26">
        <v>28.9</v>
      </c>
      <c r="P165" s="26">
        <v>30</v>
      </c>
      <c r="Q165" s="26">
        <v>29.1</v>
      </c>
      <c r="R165" s="26">
        <v>27.9</v>
      </c>
      <c r="S165" s="26">
        <v>25.1</v>
      </c>
      <c r="T165" s="26">
        <v>30</v>
      </c>
      <c r="U165" s="26">
        <v>30</v>
      </c>
      <c r="V165" s="26">
        <v>27.1</v>
      </c>
      <c r="W165" s="26">
        <v>28.6</v>
      </c>
      <c r="Y165">
        <f t="shared" si="149"/>
        <v>256.7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/>
      <c r="AJ165" s="4">
        <v>1</v>
      </c>
      <c r="AK165" s="4">
        <v>1</v>
      </c>
      <c r="AL165" s="4">
        <v>6</v>
      </c>
      <c r="AM165" s="4">
        <v>10</v>
      </c>
      <c r="AN165" s="4">
        <v>9</v>
      </c>
      <c r="AO165" s="4">
        <v>0</v>
      </c>
      <c r="AP165" s="4">
        <v>6</v>
      </c>
      <c r="AQ165" s="4">
        <v>9</v>
      </c>
      <c r="AR165" s="4">
        <v>6</v>
      </c>
      <c r="AU165">
        <f t="shared" si="150"/>
        <v>100</v>
      </c>
      <c r="AV165">
        <f t="shared" si="151"/>
        <v>100</v>
      </c>
      <c r="AW165">
        <f t="shared" si="152"/>
        <v>100</v>
      </c>
      <c r="AX165">
        <f t="shared" si="153"/>
        <v>100</v>
      </c>
      <c r="AY165">
        <f t="shared" si="154"/>
        <v>100</v>
      </c>
      <c r="AZ165">
        <v>0</v>
      </c>
      <c r="BA165">
        <f t="shared" si="156"/>
        <v>100</v>
      </c>
      <c r="BB165">
        <f t="shared" si="157"/>
        <v>100</v>
      </c>
      <c r="BC165">
        <f t="shared" si="158"/>
        <v>100</v>
      </c>
    </row>
    <row r="166" spans="1:55">
      <c r="A166" s="4">
        <v>44</v>
      </c>
      <c r="B166" s="5" t="s">
        <v>114</v>
      </c>
      <c r="C166" s="4">
        <v>4</v>
      </c>
      <c r="D166" s="5" t="s">
        <v>42</v>
      </c>
      <c r="E166" s="4">
        <v>2.2999999999999998</v>
      </c>
      <c r="F166" s="4">
        <v>8.4</v>
      </c>
      <c r="G166" s="4">
        <v>10.6</v>
      </c>
      <c r="H166" s="4">
        <v>4.4000000000000004</v>
      </c>
      <c r="I166" s="4">
        <v>6</v>
      </c>
      <c r="J166" s="4">
        <v>4.3</v>
      </c>
      <c r="K166" s="4">
        <v>4.5</v>
      </c>
      <c r="L166" s="4">
        <v>0.8</v>
      </c>
      <c r="M166" s="4">
        <v>2.5</v>
      </c>
      <c r="N166" s="4"/>
      <c r="O166" s="26">
        <v>18.2</v>
      </c>
      <c r="P166" s="26">
        <v>25.8</v>
      </c>
      <c r="Q166" s="26">
        <v>1.4</v>
      </c>
      <c r="R166" s="26">
        <v>10</v>
      </c>
      <c r="S166" s="26">
        <v>24</v>
      </c>
      <c r="T166" s="26">
        <v>21.2</v>
      </c>
      <c r="U166" s="26">
        <v>27.9</v>
      </c>
      <c r="V166" s="26">
        <v>22.9</v>
      </c>
      <c r="W166" s="26">
        <v>26.7</v>
      </c>
      <c r="Y166">
        <f t="shared" si="149"/>
        <v>178.1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4</v>
      </c>
      <c r="AH166" s="4">
        <v>0</v>
      </c>
      <c r="AI166" s="4"/>
      <c r="AJ166" s="4">
        <v>18</v>
      </c>
      <c r="AK166" s="4">
        <v>4</v>
      </c>
      <c r="AL166" s="4">
        <v>10</v>
      </c>
      <c r="AM166" s="4">
        <v>10</v>
      </c>
      <c r="AN166" s="4">
        <v>5</v>
      </c>
      <c r="AO166" s="4">
        <v>15</v>
      </c>
      <c r="AP166" s="4">
        <v>7</v>
      </c>
      <c r="AQ166" s="4">
        <v>7</v>
      </c>
      <c r="AR166" s="4">
        <v>29</v>
      </c>
      <c r="AU166">
        <f t="shared" si="150"/>
        <v>100</v>
      </c>
      <c r="AV166">
        <f t="shared" si="151"/>
        <v>100</v>
      </c>
      <c r="AW166">
        <f t="shared" si="152"/>
        <v>100</v>
      </c>
      <c r="AX166">
        <f t="shared" si="153"/>
        <v>100</v>
      </c>
      <c r="AY166">
        <f t="shared" si="154"/>
        <v>100</v>
      </c>
      <c r="AZ166">
        <f t="shared" si="155"/>
        <v>100</v>
      </c>
      <c r="BA166">
        <f t="shared" si="156"/>
        <v>100</v>
      </c>
      <c r="BB166">
        <f t="shared" si="157"/>
        <v>27.27272727272727</v>
      </c>
      <c r="BC166">
        <f t="shared" si="158"/>
        <v>100</v>
      </c>
    </row>
    <row r="167" spans="1:55">
      <c r="A167" s="4">
        <v>41</v>
      </c>
      <c r="B167" s="5" t="s">
        <v>115</v>
      </c>
      <c r="C167" s="4">
        <v>4</v>
      </c>
      <c r="D167" s="5" t="s">
        <v>44</v>
      </c>
      <c r="E167" s="4">
        <v>13.1</v>
      </c>
      <c r="F167" s="4">
        <v>6.7</v>
      </c>
      <c r="G167" s="4">
        <v>0</v>
      </c>
      <c r="H167" s="4">
        <v>2.1</v>
      </c>
      <c r="I167" s="4">
        <v>3.1</v>
      </c>
      <c r="J167" s="4">
        <v>0</v>
      </c>
      <c r="K167" s="4">
        <v>2.6</v>
      </c>
      <c r="L167" s="4">
        <v>0.5</v>
      </c>
      <c r="M167" s="4">
        <v>0.7</v>
      </c>
      <c r="N167" s="4"/>
      <c r="O167" s="26">
        <v>28.2</v>
      </c>
      <c r="P167" s="26">
        <v>27.7</v>
      </c>
      <c r="Q167" s="26">
        <v>18.8</v>
      </c>
      <c r="R167" s="26">
        <v>26.8</v>
      </c>
      <c r="S167" s="26">
        <v>28.2</v>
      </c>
      <c r="T167" s="26">
        <v>16.5</v>
      </c>
      <c r="U167" s="26">
        <v>27.4</v>
      </c>
      <c r="V167" s="26">
        <v>22.9</v>
      </c>
      <c r="W167" s="26">
        <v>24</v>
      </c>
      <c r="Y167">
        <f t="shared" si="149"/>
        <v>220.5</v>
      </c>
      <c r="Z167" s="4">
        <v>0</v>
      </c>
      <c r="AA167" s="4">
        <v>0</v>
      </c>
      <c r="AB167" s="4">
        <v>4</v>
      </c>
      <c r="AC167" s="4">
        <v>0</v>
      </c>
      <c r="AD167" s="4">
        <v>0</v>
      </c>
      <c r="AE167" s="4">
        <v>8</v>
      </c>
      <c r="AF167" s="4">
        <v>0</v>
      </c>
      <c r="AG167" s="4">
        <v>2</v>
      </c>
      <c r="AH167" s="4">
        <v>4</v>
      </c>
      <c r="AI167" s="4"/>
      <c r="AJ167" s="4">
        <v>19</v>
      </c>
      <c r="AK167" s="4">
        <v>14</v>
      </c>
      <c r="AL167" s="4">
        <v>16</v>
      </c>
      <c r="AM167" s="4">
        <v>19</v>
      </c>
      <c r="AN167" s="4">
        <v>19</v>
      </c>
      <c r="AO167" s="4">
        <v>17</v>
      </c>
      <c r="AP167" s="4">
        <v>24</v>
      </c>
      <c r="AQ167" s="4">
        <v>18</v>
      </c>
      <c r="AR167" s="4">
        <v>22</v>
      </c>
      <c r="AU167">
        <f t="shared" si="150"/>
        <v>100</v>
      </c>
      <c r="AV167">
        <f t="shared" si="151"/>
        <v>100</v>
      </c>
      <c r="AW167">
        <f t="shared" si="152"/>
        <v>60</v>
      </c>
      <c r="AX167">
        <f t="shared" si="153"/>
        <v>100</v>
      </c>
      <c r="AY167">
        <f t="shared" si="154"/>
        <v>100</v>
      </c>
      <c r="AZ167">
        <f t="shared" si="155"/>
        <v>36</v>
      </c>
      <c r="BA167">
        <f t="shared" si="156"/>
        <v>100</v>
      </c>
      <c r="BB167">
        <f t="shared" si="157"/>
        <v>80</v>
      </c>
      <c r="BC167">
        <f t="shared" si="158"/>
        <v>69.230769230769226</v>
      </c>
    </row>
    <row r="168" spans="1:55">
      <c r="A168" s="4">
        <v>42</v>
      </c>
      <c r="B168" s="5" t="s">
        <v>116</v>
      </c>
      <c r="C168" s="4">
        <v>4</v>
      </c>
      <c r="D168" s="5" t="s">
        <v>46</v>
      </c>
      <c r="E168" s="4">
        <v>8.1</v>
      </c>
      <c r="F168" s="4">
        <v>13.8</v>
      </c>
      <c r="G168" s="4">
        <v>3.9</v>
      </c>
      <c r="H168" s="4">
        <v>7.5</v>
      </c>
      <c r="I168" s="4">
        <v>6.5</v>
      </c>
      <c r="J168" s="4">
        <v>2.8</v>
      </c>
      <c r="K168" s="4">
        <v>8.4</v>
      </c>
      <c r="L168" s="4">
        <v>6.4</v>
      </c>
      <c r="M168" s="4">
        <v>6.1</v>
      </c>
      <c r="N168" s="4"/>
      <c r="O168" s="26">
        <v>24.9</v>
      </c>
      <c r="P168" s="26">
        <v>29.4</v>
      </c>
      <c r="Q168" s="26">
        <v>18.100000000000001</v>
      </c>
      <c r="R168" s="26">
        <v>24.8</v>
      </c>
      <c r="S168" s="26">
        <v>24.4</v>
      </c>
      <c r="T168" s="26">
        <v>24.1</v>
      </c>
      <c r="U168" s="26">
        <v>25.4</v>
      </c>
      <c r="V168" s="26">
        <v>25.4</v>
      </c>
      <c r="W168" s="26">
        <v>20.9</v>
      </c>
      <c r="Y168">
        <f t="shared" si="149"/>
        <v>217.4</v>
      </c>
      <c r="Z168" s="4">
        <v>0</v>
      </c>
      <c r="AA168" s="4">
        <v>0</v>
      </c>
      <c r="AB168" s="4">
        <v>4</v>
      </c>
      <c r="AC168" s="4">
        <v>2</v>
      </c>
      <c r="AD168" s="4">
        <v>2</v>
      </c>
      <c r="AE168" s="4">
        <v>2</v>
      </c>
      <c r="AF168" s="4">
        <v>0</v>
      </c>
      <c r="AG168" s="4">
        <v>2</v>
      </c>
      <c r="AH168" s="4">
        <v>4</v>
      </c>
      <c r="AI168" s="4"/>
      <c r="AJ168" s="4">
        <v>10</v>
      </c>
      <c r="AK168" s="4">
        <v>5</v>
      </c>
      <c r="AL168" s="4">
        <v>20</v>
      </c>
      <c r="AM168" s="4">
        <v>6</v>
      </c>
      <c r="AN168" s="4">
        <v>19</v>
      </c>
      <c r="AO168" s="4">
        <v>14</v>
      </c>
      <c r="AP168" s="4">
        <v>14</v>
      </c>
      <c r="AQ168" s="4">
        <v>10</v>
      </c>
      <c r="AR168" s="4">
        <v>2</v>
      </c>
      <c r="AU168">
        <f t="shared" si="150"/>
        <v>100</v>
      </c>
      <c r="AV168">
        <f t="shared" si="151"/>
        <v>100</v>
      </c>
      <c r="AW168">
        <f t="shared" si="152"/>
        <v>66.666666666666657</v>
      </c>
      <c r="AX168">
        <f t="shared" si="153"/>
        <v>50</v>
      </c>
      <c r="AY168">
        <f t="shared" si="154"/>
        <v>80.952380952380949</v>
      </c>
      <c r="AZ168">
        <f t="shared" si="155"/>
        <v>75</v>
      </c>
      <c r="BA168">
        <f t="shared" si="156"/>
        <v>100</v>
      </c>
      <c r="BB168">
        <f t="shared" si="157"/>
        <v>66.666666666666657</v>
      </c>
      <c r="BC168">
        <f t="shared" si="158"/>
        <v>-33.333333333333329</v>
      </c>
    </row>
    <row r="169" spans="1:55">
      <c r="A169" s="4">
        <v>43</v>
      </c>
      <c r="B169" s="5" t="s">
        <v>117</v>
      </c>
      <c r="C169" s="4">
        <v>4</v>
      </c>
      <c r="D169" s="5" t="s">
        <v>48</v>
      </c>
      <c r="E169" s="4">
        <v>5.6</v>
      </c>
      <c r="F169" s="4">
        <v>5.0999999999999996</v>
      </c>
      <c r="G169" s="4">
        <v>4.9000000000000004</v>
      </c>
      <c r="H169" s="4">
        <v>3.8</v>
      </c>
      <c r="I169" s="4">
        <v>2.2999999999999998</v>
      </c>
      <c r="J169" s="4">
        <v>2</v>
      </c>
      <c r="K169" s="4">
        <v>2.4</v>
      </c>
      <c r="L169" s="4">
        <v>1.5</v>
      </c>
      <c r="M169" s="4">
        <v>1.1000000000000001</v>
      </c>
      <c r="N169" s="4"/>
      <c r="O169" s="26">
        <v>28.4</v>
      </c>
      <c r="P169" s="26">
        <v>28.1</v>
      </c>
      <c r="Q169" s="26">
        <v>29.5</v>
      </c>
      <c r="R169" s="26">
        <v>28.8</v>
      </c>
      <c r="S169" s="26">
        <v>24.2</v>
      </c>
      <c r="T169" s="26">
        <v>20.9</v>
      </c>
      <c r="U169" s="26">
        <v>17.3</v>
      </c>
      <c r="V169" s="26">
        <v>28.9</v>
      </c>
      <c r="W169" s="26">
        <v>28.5</v>
      </c>
      <c r="Y169">
        <f t="shared" si="149"/>
        <v>234.60000000000002</v>
      </c>
      <c r="Z169" s="4">
        <v>0</v>
      </c>
      <c r="AA169" s="4">
        <v>0</v>
      </c>
      <c r="AB169" s="4">
        <v>0</v>
      </c>
      <c r="AC169" s="4">
        <v>0</v>
      </c>
      <c r="AD169" s="4">
        <v>2</v>
      </c>
      <c r="AE169" s="4">
        <v>2</v>
      </c>
      <c r="AF169" s="4">
        <v>6</v>
      </c>
      <c r="AG169" s="4">
        <v>0</v>
      </c>
      <c r="AH169" s="4">
        <v>0</v>
      </c>
      <c r="AI169" s="4"/>
      <c r="AJ169" s="4">
        <v>8</v>
      </c>
      <c r="AK169" s="4">
        <v>1</v>
      </c>
      <c r="AL169" s="4">
        <v>2</v>
      </c>
      <c r="AM169" s="4">
        <v>8</v>
      </c>
      <c r="AN169" s="4">
        <v>10</v>
      </c>
      <c r="AO169" s="4">
        <v>11</v>
      </c>
      <c r="AP169" s="4">
        <v>15</v>
      </c>
      <c r="AQ169" s="4">
        <v>10</v>
      </c>
      <c r="AR169" s="4">
        <v>12</v>
      </c>
      <c r="AU169">
        <f t="shared" si="150"/>
        <v>100</v>
      </c>
      <c r="AV169">
        <f t="shared" si="151"/>
        <v>100</v>
      </c>
      <c r="AW169">
        <f t="shared" si="152"/>
        <v>100</v>
      </c>
      <c r="AX169">
        <f t="shared" si="153"/>
        <v>100</v>
      </c>
      <c r="AY169">
        <f t="shared" si="154"/>
        <v>66.666666666666657</v>
      </c>
      <c r="AZ169">
        <f t="shared" si="155"/>
        <v>69.230769230769226</v>
      </c>
      <c r="BA169">
        <f t="shared" si="156"/>
        <v>42.857142857142854</v>
      </c>
      <c r="BB169">
        <f t="shared" si="157"/>
        <v>100</v>
      </c>
      <c r="BC169">
        <f t="shared" si="158"/>
        <v>100</v>
      </c>
    </row>
    <row r="170" spans="1:55">
      <c r="A170" s="4">
        <v>46</v>
      </c>
      <c r="B170" s="5" t="s">
        <v>118</v>
      </c>
      <c r="C170" s="4">
        <v>4</v>
      </c>
      <c r="D170" s="5" t="s">
        <v>42</v>
      </c>
      <c r="E170" s="4">
        <v>18</v>
      </c>
      <c r="F170" s="4">
        <v>13.7</v>
      </c>
      <c r="G170" s="4">
        <v>0.1</v>
      </c>
      <c r="H170" s="4">
        <v>4.9000000000000004</v>
      </c>
      <c r="I170" s="4">
        <v>1.2</v>
      </c>
      <c r="J170" s="4">
        <v>5.0999999999999996</v>
      </c>
      <c r="K170" s="4">
        <v>16.899999999999999</v>
      </c>
      <c r="L170" s="4">
        <v>10.6</v>
      </c>
      <c r="M170" s="4">
        <v>16.100000000000001</v>
      </c>
      <c r="N170" s="4"/>
      <c r="O170" s="26">
        <v>27.4</v>
      </c>
      <c r="P170" s="26">
        <v>30</v>
      </c>
      <c r="Q170" s="26">
        <v>27.2</v>
      </c>
      <c r="R170" s="26">
        <v>28.1</v>
      </c>
      <c r="S170" s="26">
        <v>26.6</v>
      </c>
      <c r="T170" s="26">
        <v>25.6</v>
      </c>
      <c r="U170" s="26">
        <v>30</v>
      </c>
      <c r="V170" s="26">
        <v>30</v>
      </c>
      <c r="W170" s="26">
        <v>30</v>
      </c>
      <c r="Y170">
        <f t="shared" si="149"/>
        <v>254.89999999999998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2</v>
      </c>
      <c r="AF170" s="4">
        <v>0</v>
      </c>
      <c r="AG170" s="4">
        <v>0</v>
      </c>
      <c r="AH170" s="4">
        <v>0</v>
      </c>
      <c r="AI170" s="4"/>
      <c r="AJ170" s="4">
        <v>9</v>
      </c>
      <c r="AK170" s="4">
        <v>5</v>
      </c>
      <c r="AL170" s="4">
        <v>8</v>
      </c>
      <c r="AM170" s="4">
        <v>16</v>
      </c>
      <c r="AN170" s="4">
        <v>28</v>
      </c>
      <c r="AO170" s="4">
        <v>17</v>
      </c>
      <c r="AP170" s="4">
        <v>0</v>
      </c>
      <c r="AQ170" s="4">
        <v>0</v>
      </c>
      <c r="AR170" s="4">
        <v>0</v>
      </c>
      <c r="AU170">
        <f t="shared" si="150"/>
        <v>100</v>
      </c>
      <c r="AV170">
        <f t="shared" si="151"/>
        <v>100</v>
      </c>
      <c r="AW170">
        <f t="shared" si="152"/>
        <v>100</v>
      </c>
      <c r="AX170">
        <f t="shared" si="153"/>
        <v>100</v>
      </c>
      <c r="AY170">
        <f t="shared" si="154"/>
        <v>100</v>
      </c>
      <c r="AZ170">
        <f t="shared" si="155"/>
        <v>78.94736842105263</v>
      </c>
      <c r="BA170">
        <v>0</v>
      </c>
      <c r="BB170">
        <v>0</v>
      </c>
      <c r="BC170">
        <v>0</v>
      </c>
    </row>
    <row r="171" spans="1:55">
      <c r="A171" s="4">
        <v>48</v>
      </c>
      <c r="B171" s="5" t="s">
        <v>119</v>
      </c>
      <c r="C171" s="4">
        <v>4</v>
      </c>
      <c r="D171" s="5" t="s">
        <v>44</v>
      </c>
      <c r="E171" s="4">
        <v>17.100000000000001</v>
      </c>
      <c r="F171" s="4">
        <v>19.2</v>
      </c>
      <c r="G171" s="4">
        <v>12.2</v>
      </c>
      <c r="H171" s="4">
        <v>6.3</v>
      </c>
      <c r="I171" s="4">
        <v>4.5999999999999996</v>
      </c>
      <c r="J171" s="4">
        <v>2</v>
      </c>
      <c r="K171" s="4">
        <v>10.3</v>
      </c>
      <c r="L171" s="4">
        <v>9</v>
      </c>
      <c r="M171" s="4">
        <v>4.3</v>
      </c>
      <c r="N171" s="4"/>
      <c r="O171" s="26">
        <v>29.2</v>
      </c>
      <c r="P171" s="26">
        <v>30</v>
      </c>
      <c r="Q171" s="26">
        <v>28.8</v>
      </c>
      <c r="R171" s="26">
        <v>27.1</v>
      </c>
      <c r="S171" s="26">
        <v>18.2</v>
      </c>
      <c r="T171" s="26">
        <v>17.5</v>
      </c>
      <c r="U171" s="26">
        <v>30</v>
      </c>
      <c r="V171" s="26">
        <v>28.1</v>
      </c>
      <c r="W171" s="26">
        <v>23.6</v>
      </c>
      <c r="Y171">
        <f t="shared" si="149"/>
        <v>232.49999999999997</v>
      </c>
      <c r="Z171" s="4">
        <v>0</v>
      </c>
      <c r="AA171" s="4">
        <v>0</v>
      </c>
      <c r="AB171" s="4">
        <v>0</v>
      </c>
      <c r="AC171" s="4">
        <v>0</v>
      </c>
      <c r="AD171" s="4">
        <v>4</v>
      </c>
      <c r="AE171" s="4">
        <v>6</v>
      </c>
      <c r="AF171" s="4">
        <v>0</v>
      </c>
      <c r="AG171" s="4">
        <v>0</v>
      </c>
      <c r="AH171" s="4">
        <v>2</v>
      </c>
      <c r="AI171" s="4"/>
      <c r="AJ171" s="4">
        <v>19</v>
      </c>
      <c r="AK171" s="4">
        <v>4</v>
      </c>
      <c r="AL171" s="4">
        <v>11</v>
      </c>
      <c r="AM171" s="4">
        <v>22</v>
      </c>
      <c r="AN171" s="4">
        <v>25</v>
      </c>
      <c r="AO171" s="4">
        <v>37</v>
      </c>
      <c r="AP171" s="4">
        <v>10</v>
      </c>
      <c r="AQ171" s="4">
        <v>19</v>
      </c>
      <c r="AR171" s="4">
        <v>29</v>
      </c>
      <c r="AU171">
        <f t="shared" si="150"/>
        <v>100</v>
      </c>
      <c r="AV171">
        <f t="shared" si="151"/>
        <v>100</v>
      </c>
      <c r="AW171">
        <f t="shared" si="152"/>
        <v>100</v>
      </c>
      <c r="AX171">
        <f t="shared" si="153"/>
        <v>100</v>
      </c>
      <c r="AY171">
        <f t="shared" si="154"/>
        <v>72.41379310344827</v>
      </c>
      <c r="AZ171">
        <f t="shared" si="155"/>
        <v>72.093023255813947</v>
      </c>
      <c r="BA171">
        <f t="shared" si="156"/>
        <v>100</v>
      </c>
      <c r="BB171">
        <f t="shared" si="157"/>
        <v>100</v>
      </c>
      <c r="BC171">
        <f t="shared" si="158"/>
        <v>87.096774193548384</v>
      </c>
    </row>
    <row r="172" spans="1:55">
      <c r="A172" s="4">
        <v>47</v>
      </c>
      <c r="B172" s="5" t="s">
        <v>120</v>
      </c>
      <c r="C172" s="4">
        <v>4</v>
      </c>
      <c r="D172" s="5" t="s">
        <v>46</v>
      </c>
      <c r="E172" s="4">
        <v>8.6999999999999993</v>
      </c>
      <c r="F172" s="4">
        <v>5.3</v>
      </c>
      <c r="G172" s="4">
        <v>3.6</v>
      </c>
      <c r="H172" s="4">
        <v>16.8</v>
      </c>
      <c r="I172" s="4">
        <v>10.7</v>
      </c>
      <c r="J172" s="4">
        <v>2.2000000000000002</v>
      </c>
      <c r="K172" s="4">
        <v>8.1</v>
      </c>
      <c r="L172" s="4">
        <v>4.5</v>
      </c>
      <c r="M172" s="4">
        <v>3.5</v>
      </c>
      <c r="N172" s="4"/>
      <c r="O172" s="26">
        <v>30</v>
      </c>
      <c r="P172" s="26">
        <v>5.0999999999999996</v>
      </c>
      <c r="Q172" s="26">
        <v>2.5</v>
      </c>
      <c r="R172" s="26">
        <v>30</v>
      </c>
      <c r="S172" s="26">
        <v>28.6</v>
      </c>
      <c r="T172" s="26">
        <v>25.3</v>
      </c>
      <c r="U172" s="26">
        <v>28.6</v>
      </c>
      <c r="V172" s="26">
        <v>23.9</v>
      </c>
      <c r="W172" s="26">
        <v>24.8</v>
      </c>
      <c r="Y172">
        <f t="shared" si="149"/>
        <v>198.8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/>
      <c r="AJ172" s="4">
        <v>13</v>
      </c>
      <c r="AK172" s="4">
        <v>8</v>
      </c>
      <c r="AL172" s="4">
        <v>11</v>
      </c>
      <c r="AM172" s="4">
        <v>9</v>
      </c>
      <c r="AN172" s="4">
        <v>11</v>
      </c>
      <c r="AO172" s="4">
        <v>17</v>
      </c>
      <c r="AP172" s="4">
        <v>14</v>
      </c>
      <c r="AQ172" s="4">
        <v>8</v>
      </c>
      <c r="AR172" s="4">
        <v>30</v>
      </c>
      <c r="AU172">
        <f t="shared" si="150"/>
        <v>100</v>
      </c>
      <c r="AV172">
        <f t="shared" si="151"/>
        <v>100</v>
      </c>
      <c r="AW172">
        <f t="shared" si="152"/>
        <v>100</v>
      </c>
      <c r="AX172">
        <f t="shared" si="153"/>
        <v>100</v>
      </c>
      <c r="AY172">
        <f t="shared" si="154"/>
        <v>100</v>
      </c>
      <c r="AZ172">
        <f t="shared" si="155"/>
        <v>100</v>
      </c>
      <c r="BA172">
        <f t="shared" si="156"/>
        <v>100</v>
      </c>
      <c r="BB172">
        <f t="shared" si="157"/>
        <v>100</v>
      </c>
      <c r="BC172">
        <f t="shared" si="158"/>
        <v>100</v>
      </c>
    </row>
    <row r="173" spans="1:55">
      <c r="A173" s="4">
        <v>45</v>
      </c>
      <c r="B173" s="5" t="s">
        <v>121</v>
      </c>
      <c r="C173" s="4">
        <v>4</v>
      </c>
      <c r="D173" s="5" t="s">
        <v>48</v>
      </c>
      <c r="E173" s="4">
        <v>14.2</v>
      </c>
      <c r="F173" s="4">
        <v>19.2</v>
      </c>
      <c r="G173" s="4">
        <v>3.8</v>
      </c>
      <c r="H173" s="4">
        <v>11.4</v>
      </c>
      <c r="I173" s="4">
        <v>9.4</v>
      </c>
      <c r="J173" s="4">
        <v>9.4</v>
      </c>
      <c r="K173" s="4">
        <v>8.3000000000000007</v>
      </c>
      <c r="L173" s="4">
        <v>4.7</v>
      </c>
      <c r="M173" s="4">
        <v>7.3</v>
      </c>
      <c r="N173" s="4"/>
      <c r="O173" s="26">
        <v>28.9</v>
      </c>
      <c r="P173" s="26">
        <v>25.5</v>
      </c>
      <c r="Q173" s="26">
        <v>12.2</v>
      </c>
      <c r="R173" s="26">
        <v>29</v>
      </c>
      <c r="S173" s="26">
        <v>28.8</v>
      </c>
      <c r="T173" s="26">
        <v>29.1</v>
      </c>
      <c r="U173" s="26">
        <v>28.8</v>
      </c>
      <c r="V173" s="26">
        <v>25.3</v>
      </c>
      <c r="W173" s="26">
        <v>29.1</v>
      </c>
      <c r="Y173">
        <f t="shared" si="149"/>
        <v>236.70000000000002</v>
      </c>
      <c r="Z173" s="4">
        <v>0</v>
      </c>
      <c r="AA173" s="4">
        <v>0</v>
      </c>
      <c r="AB173" s="4">
        <v>2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/>
      <c r="AJ173" s="4">
        <v>2</v>
      </c>
      <c r="AK173" s="4">
        <v>4</v>
      </c>
      <c r="AL173" s="4">
        <v>6</v>
      </c>
      <c r="AM173" s="4">
        <v>9</v>
      </c>
      <c r="AN173" s="4">
        <v>2</v>
      </c>
      <c r="AO173" s="4">
        <v>8</v>
      </c>
      <c r="AP173" s="4">
        <v>7</v>
      </c>
      <c r="AQ173" s="4">
        <v>5</v>
      </c>
      <c r="AR173" s="4">
        <v>8</v>
      </c>
      <c r="AU173">
        <f t="shared" si="150"/>
        <v>100</v>
      </c>
      <c r="AV173">
        <f t="shared" si="151"/>
        <v>100</v>
      </c>
      <c r="AW173">
        <f t="shared" si="152"/>
        <v>50</v>
      </c>
      <c r="AX173">
        <f t="shared" si="153"/>
        <v>100</v>
      </c>
      <c r="AY173">
        <f t="shared" si="154"/>
        <v>100</v>
      </c>
      <c r="AZ173">
        <f t="shared" si="155"/>
        <v>100</v>
      </c>
      <c r="BA173">
        <f t="shared" si="156"/>
        <v>100</v>
      </c>
      <c r="BB173">
        <f t="shared" si="157"/>
        <v>100</v>
      </c>
      <c r="BC173">
        <f t="shared" si="158"/>
        <v>100</v>
      </c>
    </row>
    <row r="174" spans="1:55">
      <c r="A174">
        <v>22</v>
      </c>
      <c r="B174" t="s">
        <v>263</v>
      </c>
      <c r="C174">
        <v>4</v>
      </c>
      <c r="D174" t="s">
        <v>42</v>
      </c>
      <c r="E174">
        <v>22.2</v>
      </c>
      <c r="F174">
        <v>14.9</v>
      </c>
      <c r="G174">
        <v>6.4</v>
      </c>
      <c r="H174">
        <v>5.7</v>
      </c>
      <c r="I174">
        <v>7.1</v>
      </c>
      <c r="J174">
        <v>14.8</v>
      </c>
      <c r="K174">
        <v>12</v>
      </c>
      <c r="L174">
        <v>9.9</v>
      </c>
      <c r="M174">
        <v>18.5</v>
      </c>
      <c r="O174" s="23">
        <v>30</v>
      </c>
      <c r="P174" s="23">
        <v>30</v>
      </c>
      <c r="Q174" s="23">
        <v>29.1</v>
      </c>
      <c r="R174" s="23">
        <v>29.3</v>
      </c>
      <c r="S174" s="23">
        <v>30</v>
      </c>
      <c r="T174" s="23">
        <v>30</v>
      </c>
      <c r="U174" s="23">
        <v>30</v>
      </c>
      <c r="V174" s="23">
        <v>30</v>
      </c>
      <c r="W174" s="23">
        <v>30</v>
      </c>
      <c r="Y174">
        <f t="shared" si="149"/>
        <v>268.39999999999998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55">
      <c r="A175">
        <v>21</v>
      </c>
      <c r="B175" t="s">
        <v>264</v>
      </c>
      <c r="C175">
        <v>4</v>
      </c>
      <c r="D175" t="s">
        <v>44</v>
      </c>
      <c r="E175">
        <v>17.600000000000001</v>
      </c>
      <c r="F175">
        <v>16.2</v>
      </c>
      <c r="G175">
        <v>14.2</v>
      </c>
      <c r="H175">
        <v>10.199999999999999</v>
      </c>
      <c r="I175">
        <v>16.100000000000001</v>
      </c>
      <c r="J175">
        <v>21.7</v>
      </c>
      <c r="K175">
        <v>17.100000000000001</v>
      </c>
      <c r="L175">
        <v>17.7</v>
      </c>
      <c r="M175">
        <v>12.5</v>
      </c>
      <c r="O175" s="23">
        <v>22.6</v>
      </c>
      <c r="P175" s="23">
        <v>30</v>
      </c>
      <c r="Q175" s="23">
        <v>30</v>
      </c>
      <c r="R175" s="23">
        <v>28.9</v>
      </c>
      <c r="S175" s="23">
        <v>30</v>
      </c>
      <c r="T175" s="23">
        <v>30</v>
      </c>
      <c r="U175" s="23">
        <v>30</v>
      </c>
      <c r="V175" s="23">
        <v>30</v>
      </c>
      <c r="W175" s="23">
        <v>30</v>
      </c>
      <c r="Y175">
        <f t="shared" si="149"/>
        <v>261.5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55">
      <c r="A176">
        <v>20</v>
      </c>
      <c r="B176" t="s">
        <v>265</v>
      </c>
      <c r="C176">
        <v>4</v>
      </c>
      <c r="D176" t="s">
        <v>46</v>
      </c>
      <c r="E176">
        <v>12.2</v>
      </c>
      <c r="F176">
        <v>12.9</v>
      </c>
      <c r="G176">
        <v>5.9</v>
      </c>
      <c r="H176">
        <v>2.8</v>
      </c>
      <c r="I176">
        <v>9.1</v>
      </c>
      <c r="J176">
        <v>3.9</v>
      </c>
      <c r="K176">
        <v>14.4</v>
      </c>
      <c r="L176">
        <v>15.3</v>
      </c>
      <c r="M176">
        <v>13</v>
      </c>
      <c r="O176" s="23">
        <v>30</v>
      </c>
      <c r="P176" s="23">
        <v>30</v>
      </c>
      <c r="Q176" s="23">
        <v>30</v>
      </c>
      <c r="R176" s="23">
        <v>23.7</v>
      </c>
      <c r="S176" s="23">
        <v>30</v>
      </c>
      <c r="T176" s="23">
        <v>30</v>
      </c>
      <c r="U176" s="23">
        <v>30</v>
      </c>
      <c r="V176" s="23">
        <v>30</v>
      </c>
      <c r="W176" s="23">
        <v>30</v>
      </c>
      <c r="Y176">
        <f t="shared" si="149"/>
        <v>263.7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J176">
        <v>2</v>
      </c>
      <c r="AK176">
        <v>0</v>
      </c>
      <c r="AL176">
        <v>0</v>
      </c>
      <c r="AM176">
        <v>9</v>
      </c>
      <c r="AN176">
        <v>0</v>
      </c>
      <c r="AO176">
        <v>0</v>
      </c>
      <c r="AP176">
        <v>0</v>
      </c>
      <c r="AQ176">
        <v>0</v>
      </c>
      <c r="AR176">
        <v>1</v>
      </c>
    </row>
    <row r="177" spans="1:55">
      <c r="A177">
        <v>19</v>
      </c>
      <c r="B177" t="s">
        <v>266</v>
      </c>
      <c r="C177">
        <v>4</v>
      </c>
      <c r="D177" t="s">
        <v>48</v>
      </c>
      <c r="E177">
        <v>18.3</v>
      </c>
      <c r="F177">
        <v>11.4</v>
      </c>
      <c r="G177">
        <v>22.9</v>
      </c>
      <c r="H177">
        <v>22</v>
      </c>
      <c r="I177">
        <v>15.9</v>
      </c>
      <c r="J177">
        <v>23</v>
      </c>
      <c r="K177">
        <v>14.1</v>
      </c>
      <c r="L177">
        <v>23.4</v>
      </c>
      <c r="M177">
        <v>23.3</v>
      </c>
      <c r="O177" s="23">
        <v>30</v>
      </c>
      <c r="P177" s="23">
        <v>30</v>
      </c>
      <c r="Q177" s="23">
        <v>30</v>
      </c>
      <c r="R177" s="23">
        <v>30</v>
      </c>
      <c r="S177" s="23">
        <v>30</v>
      </c>
      <c r="T177" s="23">
        <v>30</v>
      </c>
      <c r="U177" s="23">
        <v>30</v>
      </c>
      <c r="V177" s="23">
        <v>30</v>
      </c>
      <c r="W177" s="23">
        <v>30</v>
      </c>
      <c r="Y177">
        <f t="shared" si="149"/>
        <v>270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55">
      <c r="A178">
        <v>24</v>
      </c>
      <c r="B178" t="s">
        <v>267</v>
      </c>
      <c r="C178">
        <v>4</v>
      </c>
      <c r="D178" t="s">
        <v>42</v>
      </c>
      <c r="E178">
        <v>7.4</v>
      </c>
      <c r="F178">
        <v>9.6999999999999993</v>
      </c>
      <c r="G178">
        <v>17.5</v>
      </c>
      <c r="H178">
        <v>4.4000000000000004</v>
      </c>
      <c r="I178">
        <v>14.3</v>
      </c>
      <c r="J178">
        <v>3.2</v>
      </c>
      <c r="K178">
        <v>6</v>
      </c>
      <c r="L178">
        <v>8.1999999999999993</v>
      </c>
      <c r="M178">
        <v>4.0999999999999996</v>
      </c>
      <c r="O178" s="23">
        <v>30</v>
      </c>
      <c r="P178" s="23">
        <v>30</v>
      </c>
      <c r="Q178" s="23">
        <v>30</v>
      </c>
      <c r="R178" s="23">
        <v>30</v>
      </c>
      <c r="S178" s="23">
        <v>30</v>
      </c>
      <c r="T178" s="23">
        <v>13.8</v>
      </c>
      <c r="U178" s="23">
        <v>24.8</v>
      </c>
      <c r="V178" s="23">
        <v>27.2</v>
      </c>
      <c r="W178" s="23">
        <v>29.5</v>
      </c>
      <c r="Y178">
        <f t="shared" si="149"/>
        <v>245.3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8</v>
      </c>
      <c r="AP178">
        <v>14</v>
      </c>
      <c r="AQ178">
        <v>0</v>
      </c>
      <c r="AR178">
        <v>0</v>
      </c>
    </row>
    <row r="179" spans="1:55">
      <c r="A179">
        <v>23</v>
      </c>
      <c r="B179" t="s">
        <v>268</v>
      </c>
      <c r="C179">
        <v>4</v>
      </c>
      <c r="D179" t="s">
        <v>44</v>
      </c>
      <c r="E179">
        <v>8.5</v>
      </c>
      <c r="F179">
        <v>13.8</v>
      </c>
      <c r="G179">
        <v>14.5</v>
      </c>
      <c r="H179">
        <v>10.5</v>
      </c>
      <c r="I179">
        <v>16.899999999999999</v>
      </c>
      <c r="J179">
        <v>12.7</v>
      </c>
      <c r="K179">
        <v>5</v>
      </c>
      <c r="L179">
        <v>14.3</v>
      </c>
      <c r="M179">
        <v>15.8</v>
      </c>
      <c r="O179" s="23">
        <v>24.8</v>
      </c>
      <c r="P179" s="23">
        <v>30</v>
      </c>
      <c r="Q179" s="23">
        <v>27.1</v>
      </c>
      <c r="R179" s="23">
        <v>28.6</v>
      </c>
      <c r="S179" s="23">
        <v>28</v>
      </c>
      <c r="T179" s="23">
        <v>24.6</v>
      </c>
      <c r="U179" s="23">
        <v>30</v>
      </c>
      <c r="V179" s="23">
        <v>29.9</v>
      </c>
      <c r="W179" s="23">
        <v>27.1</v>
      </c>
      <c r="Y179">
        <f t="shared" si="149"/>
        <v>250.1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J179">
        <v>6</v>
      </c>
      <c r="AK179">
        <v>3</v>
      </c>
      <c r="AL179">
        <v>7</v>
      </c>
      <c r="AM179">
        <v>6</v>
      </c>
      <c r="AN179">
        <v>5</v>
      </c>
      <c r="AO179">
        <v>12</v>
      </c>
      <c r="AP179">
        <v>4</v>
      </c>
      <c r="AQ179">
        <v>9</v>
      </c>
      <c r="AR179">
        <v>8</v>
      </c>
    </row>
    <row r="180" spans="1:55">
      <c r="E180" s="8">
        <f>AVERAGE(E140:E179)/30*100</f>
        <v>35.958333333333343</v>
      </c>
      <c r="F180" s="8">
        <f t="shared" ref="F180" si="159">AVERAGE(F140:F179)/30*100</f>
        <v>36.366666666666667</v>
      </c>
      <c r="G180" s="8">
        <f t="shared" ref="G180" si="160">AVERAGE(G140:G179)/30*100</f>
        <v>28.408333333333324</v>
      </c>
      <c r="H180" s="8">
        <f t="shared" ref="H180" si="161">AVERAGE(H140:H179)/30*100</f>
        <v>25.158333333333339</v>
      </c>
      <c r="I180" s="8">
        <f t="shared" ref="I180" si="162">AVERAGE(I140:I179)/30*100</f>
        <v>26.516666666666666</v>
      </c>
      <c r="J180" s="8">
        <f t="shared" ref="J180" si="163">AVERAGE(J140:J179)/30*100</f>
        <v>25.891666666666659</v>
      </c>
      <c r="K180" s="8">
        <f t="shared" ref="K180" si="164">AVERAGE(K140:K179)/30*100</f>
        <v>27.316666666666674</v>
      </c>
      <c r="L180" s="8">
        <f t="shared" ref="L180" si="165">AVERAGE(L140:L179)/30*100</f>
        <v>28.408333333333324</v>
      </c>
      <c r="M180" s="8">
        <f t="shared" ref="M180" si="166">AVERAGE(M140:M179)/30*100</f>
        <v>28.066666666666666</v>
      </c>
      <c r="N180" s="8"/>
      <c r="O180" s="27">
        <f>AVERAGE(O140:O179)/30*100</f>
        <v>86.908333333333346</v>
      </c>
      <c r="P180" s="27">
        <f t="shared" ref="P180" si="167">AVERAGE(P140:P179)/30*100</f>
        <v>83.474999999999994</v>
      </c>
      <c r="Q180" s="27">
        <f t="shared" ref="Q180" si="168">AVERAGE(Q140:Q179)/30*100</f>
        <v>79.158333333333346</v>
      </c>
      <c r="R180" s="27">
        <f t="shared" ref="R180" si="169">AVERAGE(R140:R179)/30*100</f>
        <v>83.591666666666654</v>
      </c>
      <c r="S180" s="27">
        <f t="shared" ref="S180" si="170">AVERAGE(S140:S179)/30*100</f>
        <v>83.90000000000002</v>
      </c>
      <c r="T180" s="27">
        <f t="shared" ref="T180" si="171">AVERAGE(T140:T179)/30*100</f>
        <v>80.00833333333334</v>
      </c>
      <c r="U180" s="27">
        <f t="shared" ref="U180" si="172">AVERAGE(U140:U179)/30*100</f>
        <v>81.991666666666646</v>
      </c>
      <c r="V180" s="27">
        <f t="shared" ref="V180" si="173">AVERAGE(V140:V179)/30*100</f>
        <v>87.308333333333323</v>
      </c>
      <c r="W180" s="27">
        <f t="shared" ref="W180" si="174">AVERAGE(W140:W179)/30*100</f>
        <v>92.63333333333334</v>
      </c>
      <c r="Y180" s="8"/>
      <c r="Z180" s="8">
        <f>AVERAGE(Z140:Z179)</f>
        <v>0.15</v>
      </c>
      <c r="AA180" s="8">
        <f t="shared" ref="AA180" si="175">AVERAGE(AA140:AA179)</f>
        <v>0.2</v>
      </c>
      <c r="AB180" s="8">
        <f t="shared" ref="AB180" si="176">AVERAGE(AB140:AB179)</f>
        <v>0.65</v>
      </c>
      <c r="AC180" s="8">
        <f t="shared" ref="AC180" si="177">AVERAGE(AC140:AC179)</f>
        <v>0.8</v>
      </c>
      <c r="AD180" s="8">
        <f t="shared" ref="AD180" si="178">AVERAGE(AD140:AD179)</f>
        <v>0.7</v>
      </c>
      <c r="AE180" s="8">
        <f t="shared" ref="AE180" si="179">AVERAGE(AE140:AE179)</f>
        <v>0.95</v>
      </c>
      <c r="AF180" s="8">
        <f t="shared" ref="AF180" si="180">AVERAGE(AF140:AF179)</f>
        <v>0.7</v>
      </c>
      <c r="AG180" s="8">
        <f t="shared" ref="AG180" si="181">AVERAGE(AG140:AG179)</f>
        <v>0.6</v>
      </c>
      <c r="AH180" s="8">
        <f t="shared" ref="AH180" si="182">AVERAGE(AH140:AH179)</f>
        <v>0.4</v>
      </c>
      <c r="AI180" s="8"/>
      <c r="AJ180" s="8">
        <f>AVERAGE(AJ140:AJ179)</f>
        <v>7.85</v>
      </c>
      <c r="AK180" s="8">
        <f t="shared" ref="AK180" si="183">AVERAGE(AK140:AK179)</f>
        <v>3.85</v>
      </c>
      <c r="AL180" s="8">
        <f t="shared" ref="AL180" si="184">AVERAGE(AL140:AL179)</f>
        <v>5.5750000000000002</v>
      </c>
      <c r="AM180" s="8">
        <f t="shared" ref="AM180" si="185">AVERAGE(AM140:AM179)</f>
        <v>5.8</v>
      </c>
      <c r="AN180" s="8">
        <f t="shared" ref="AN180" si="186">AVERAGE(AN140:AN179)</f>
        <v>7.6749999999999998</v>
      </c>
      <c r="AO180" s="8">
        <f t="shared" ref="AO180" si="187">AVERAGE(AO140:AO179)</f>
        <v>9.5</v>
      </c>
      <c r="AP180" s="8">
        <f t="shared" ref="AP180" si="188">AVERAGE(AP140:AP179)</f>
        <v>6.75</v>
      </c>
      <c r="AQ180" s="8">
        <f t="shared" ref="AQ180" si="189">AVERAGE(AQ140:AQ179)</f>
        <v>6</v>
      </c>
      <c r="AR180" s="8">
        <f t="shared" ref="AR180" si="190">AVERAGE(AR140:AR179)</f>
        <v>6.45</v>
      </c>
      <c r="AU180" s="8">
        <f>AVERAGE(AU140:AU179)</f>
        <v>79.428964568283448</v>
      </c>
      <c r="AV180" s="8">
        <f t="shared" ref="AV180" si="191">AVERAGE(AV140:AV179)</f>
        <v>58.311286236982831</v>
      </c>
      <c r="AW180" s="8">
        <f t="shared" ref="AW180" si="192">AVERAGE(AW140:AW179)</f>
        <v>63.14124930224002</v>
      </c>
      <c r="AX180" s="8">
        <f t="shared" ref="AX180" si="193">AVERAGE(AX140:AX179)</f>
        <v>56.27841886355818</v>
      </c>
      <c r="AY180" s="8">
        <f t="shared" ref="AY180" si="194">AVERAGE(AY140:AY179)</f>
        <v>69.459780555666256</v>
      </c>
      <c r="AZ180" s="8">
        <f t="shared" ref="AZ180" si="195">AVERAGE(AZ140:AZ179)</f>
        <v>69.844711549831274</v>
      </c>
      <c r="BA180" s="8">
        <f t="shared" ref="BA180" si="196">AVERAGE(BA140:BA179)</f>
        <v>66.998704620187993</v>
      </c>
      <c r="BB180" s="8">
        <f t="shared" ref="BB180" si="197">AVERAGE(BB140:BB179)</f>
        <v>65.71164129987659</v>
      </c>
      <c r="BC180" s="8">
        <f t="shared" ref="BC180" si="198">AVERAGE(BC140:BC179)</f>
        <v>59.18439918852426</v>
      </c>
    </row>
    <row r="181" spans="1:55">
      <c r="E181" s="8">
        <f>(STDEV(E140:E179)/SQRT(40))/30*100</f>
        <v>4.1762144880432599</v>
      </c>
      <c r="F181" s="8">
        <f t="shared" ref="F181:H181" si="199">(STDEV(F140:F179)/SQRT(40))/30*100</f>
        <v>3.8056563091035902</v>
      </c>
      <c r="G181" s="8">
        <f t="shared" si="199"/>
        <v>4.2214431495588434</v>
      </c>
      <c r="H181" s="8">
        <f t="shared" si="199"/>
        <v>3.1365637897877043</v>
      </c>
      <c r="I181" s="8">
        <f>(STDEV(I140:I179)/SQRT(40))/30*100</f>
        <v>3.7540661715682129</v>
      </c>
      <c r="J181" s="8">
        <f t="shared" ref="J181:L181" si="200">(STDEV(J140:J179)/SQRT(40))/30*100</f>
        <v>3.7607469460989535</v>
      </c>
      <c r="K181" s="8">
        <f t="shared" si="200"/>
        <v>3.2100481042982567</v>
      </c>
      <c r="L181" s="8">
        <f t="shared" si="200"/>
        <v>3.7364853814377508</v>
      </c>
      <c r="M181" s="8">
        <f>(STDEV(M140:M179)/SQRT(40))/30*100</f>
        <v>3.7611979058020446</v>
      </c>
      <c r="N181" s="8"/>
      <c r="O181" s="27">
        <f>(STDEV(O140:O179)/SQRT(40))/30*100</f>
        <v>2.7752207247757901</v>
      </c>
      <c r="P181" s="27">
        <f t="shared" ref="P181:W181" si="201">(STDEV(P140:P179)/SQRT(40))/30*100</f>
        <v>4.400917534156954</v>
      </c>
      <c r="Q181" s="27">
        <f t="shared" si="201"/>
        <v>4.5794970347373347</v>
      </c>
      <c r="R181" s="27">
        <f t="shared" si="201"/>
        <v>3.7984568672882952</v>
      </c>
      <c r="S181" s="27">
        <f t="shared" si="201"/>
        <v>3.2728530293257765</v>
      </c>
      <c r="T181" s="27">
        <f t="shared" si="201"/>
        <v>3.1424056579455755</v>
      </c>
      <c r="U181" s="27">
        <f t="shared" si="201"/>
        <v>4.3004420282311298</v>
      </c>
      <c r="V181" s="27">
        <f t="shared" si="201"/>
        <v>3.1941316271957105</v>
      </c>
      <c r="W181" s="27">
        <f t="shared" si="201"/>
        <v>1.4382741319485925</v>
      </c>
      <c r="Y181" s="8"/>
      <c r="Z181" s="8">
        <f>STDEV(Z140:Z179)/SQRT(40)</f>
        <v>0.1106507557298627</v>
      </c>
      <c r="AA181" s="8">
        <f t="shared" ref="AA181:AH181" si="202">STDEV(AA140:AA179)/SQRT(40)</f>
        <v>9.6076892283052287E-2</v>
      </c>
      <c r="AB181" s="8">
        <f t="shared" si="202"/>
        <v>0.19463970659815374</v>
      </c>
      <c r="AC181" s="8">
        <f t="shared" si="202"/>
        <v>0.32659863237109038</v>
      </c>
      <c r="AD181" s="8">
        <f t="shared" si="202"/>
        <v>0.2536907060949895</v>
      </c>
      <c r="AE181" s="8">
        <f t="shared" si="202"/>
        <v>0.31204453988460501</v>
      </c>
      <c r="AF181" s="8">
        <f t="shared" si="202"/>
        <v>0.27315816776253388</v>
      </c>
      <c r="AG181" s="8">
        <f t="shared" si="202"/>
        <v>0.22870874995874621</v>
      </c>
      <c r="AH181" s="8">
        <f t="shared" si="202"/>
        <v>0.16329931618554519</v>
      </c>
      <c r="AI181" s="8"/>
      <c r="AJ181" s="8">
        <f>STDEV(AJ140:AJ179)/SQRT(40)</f>
        <v>1.361348313536705</v>
      </c>
      <c r="AK181" s="8">
        <f t="shared" ref="AK181:AR181" si="203">STDEV(AK140:AK179)/SQRT(40)</f>
        <v>0.91255488068192925</v>
      </c>
      <c r="AL181" s="8">
        <f t="shared" si="203"/>
        <v>1.0401476103332887</v>
      </c>
      <c r="AM181" s="8">
        <f t="shared" si="203"/>
        <v>1.0695074351523479</v>
      </c>
      <c r="AN181" s="8">
        <f t="shared" si="203"/>
        <v>1.2797172664503993</v>
      </c>
      <c r="AO181" s="8">
        <f t="shared" si="203"/>
        <v>1.4344658614593473</v>
      </c>
      <c r="AP181" s="8">
        <f t="shared" si="203"/>
        <v>1.1086778913041726</v>
      </c>
      <c r="AQ181" s="8">
        <f t="shared" si="203"/>
        <v>0.92888132332419759</v>
      </c>
      <c r="AR181" s="8">
        <f t="shared" si="203"/>
        <v>1.3793114224133722</v>
      </c>
      <c r="AU181" s="8">
        <f>STDEV(AU140:AU179)/SQRT(40)</f>
        <v>6.3737353430736601</v>
      </c>
      <c r="AV181" s="8">
        <f t="shared" ref="AV181:BC181" si="204">STDEV(AV140:AV179)/SQRT(40)</f>
        <v>7.8414282073799582</v>
      </c>
      <c r="AW181" s="8">
        <f t="shared" si="204"/>
        <v>6.6235138352488798</v>
      </c>
      <c r="AX181" s="8">
        <f t="shared" si="204"/>
        <v>7.5184111556030224</v>
      </c>
      <c r="AY181" s="8">
        <f t="shared" si="204"/>
        <v>6.4586987570617467</v>
      </c>
      <c r="AZ181" s="8">
        <f t="shared" si="204"/>
        <v>6.4345907474047781</v>
      </c>
      <c r="BA181" s="8">
        <f t="shared" si="204"/>
        <v>7.0629084828887718</v>
      </c>
      <c r="BB181" s="8">
        <f t="shared" si="204"/>
        <v>6.8171610444069364</v>
      </c>
      <c r="BC181" s="8">
        <f t="shared" si="204"/>
        <v>7.6726579899279743</v>
      </c>
    </row>
    <row r="182" spans="1:55">
      <c r="O182" s="27">
        <f>AVERAGE(O140:O179)</f>
        <v>26.072500000000002</v>
      </c>
      <c r="P182" s="27">
        <f t="shared" ref="P182:V182" si="205">AVERAGE(P140:P179)</f>
        <v>25.0425</v>
      </c>
      <c r="Q182" s="27">
        <f t="shared" si="205"/>
        <v>23.747500000000002</v>
      </c>
      <c r="R182" s="27">
        <f t="shared" si="205"/>
        <v>25.077499999999997</v>
      </c>
      <c r="S182" s="27">
        <f t="shared" si="205"/>
        <v>25.170000000000005</v>
      </c>
      <c r="T182" s="27">
        <f t="shared" si="205"/>
        <v>24.002500000000001</v>
      </c>
      <c r="U182" s="27">
        <f t="shared" si="205"/>
        <v>24.597499999999997</v>
      </c>
      <c r="V182" s="27">
        <f t="shared" si="205"/>
        <v>26.192499999999995</v>
      </c>
      <c r="W182" s="27">
        <f>AVERAGE(W140:W179)</f>
        <v>27.79</v>
      </c>
      <c r="Y182" s="10">
        <f>SUM(O182:W182)</f>
        <v>227.6925</v>
      </c>
    </row>
    <row r="192" spans="1:55">
      <c r="A192">
        <v>58</v>
      </c>
      <c r="B192" t="s">
        <v>41</v>
      </c>
      <c r="C192">
        <v>5</v>
      </c>
      <c r="D192" t="s">
        <v>42</v>
      </c>
      <c r="E192">
        <v>5.4</v>
      </c>
      <c r="F192">
        <v>17.600000000000001</v>
      </c>
      <c r="G192">
        <v>4.8</v>
      </c>
      <c r="H192">
        <v>10</v>
      </c>
      <c r="I192">
        <v>3.2</v>
      </c>
      <c r="J192">
        <v>1.9</v>
      </c>
      <c r="K192">
        <v>7.1</v>
      </c>
      <c r="L192">
        <v>3.1</v>
      </c>
      <c r="M192">
        <v>4.5999999999999996</v>
      </c>
      <c r="O192" s="23">
        <v>30</v>
      </c>
      <c r="P192" s="23">
        <v>29.4</v>
      </c>
      <c r="Q192" s="23">
        <v>26.5</v>
      </c>
      <c r="R192" s="23">
        <v>26.9</v>
      </c>
      <c r="S192" s="23">
        <v>25</v>
      </c>
      <c r="T192" s="23">
        <v>24.3</v>
      </c>
      <c r="U192" s="23">
        <v>22.6</v>
      </c>
      <c r="V192" s="23">
        <v>19.3</v>
      </c>
      <c r="W192" s="23">
        <v>30</v>
      </c>
      <c r="Y192">
        <f>SUM(O192:W192)</f>
        <v>234.00000000000003</v>
      </c>
      <c r="Z192">
        <v>0</v>
      </c>
      <c r="AA192">
        <v>0</v>
      </c>
      <c r="AB192">
        <v>0</v>
      </c>
      <c r="AC192">
        <v>2</v>
      </c>
      <c r="AD192">
        <v>2</v>
      </c>
      <c r="AE192">
        <v>2</v>
      </c>
      <c r="AF192">
        <v>4</v>
      </c>
      <c r="AG192">
        <v>12</v>
      </c>
      <c r="AH192">
        <v>0</v>
      </c>
      <c r="AJ192">
        <v>0</v>
      </c>
      <c r="AK192">
        <v>0</v>
      </c>
      <c r="AL192">
        <v>4</v>
      </c>
      <c r="AM192">
        <v>6</v>
      </c>
      <c r="AN192">
        <v>4</v>
      </c>
      <c r="AO192">
        <v>6</v>
      </c>
      <c r="AP192">
        <v>6</v>
      </c>
      <c r="AQ192">
        <v>17</v>
      </c>
      <c r="AR192">
        <v>3</v>
      </c>
      <c r="AU192">
        <v>0</v>
      </c>
      <c r="AV192">
        <v>0</v>
      </c>
      <c r="AW192">
        <f t="shared" ref="AV192:BC207" si="206">(AL192-AB192)/(AL192+AB192)*100</f>
        <v>100</v>
      </c>
      <c r="AX192">
        <f t="shared" si="206"/>
        <v>50</v>
      </c>
      <c r="AY192">
        <f t="shared" si="206"/>
        <v>33.333333333333329</v>
      </c>
      <c r="AZ192">
        <f t="shared" si="206"/>
        <v>50</v>
      </c>
      <c r="BA192">
        <f t="shared" si="206"/>
        <v>20</v>
      </c>
      <c r="BB192">
        <f t="shared" si="206"/>
        <v>17.241379310344829</v>
      </c>
      <c r="BC192">
        <f t="shared" si="206"/>
        <v>100</v>
      </c>
    </row>
    <row r="193" spans="1:55">
      <c r="A193">
        <v>59</v>
      </c>
      <c r="B193" t="s">
        <v>43</v>
      </c>
      <c r="C193">
        <v>5</v>
      </c>
      <c r="D193" t="s">
        <v>44</v>
      </c>
      <c r="E193">
        <v>19.3</v>
      </c>
      <c r="F193">
        <v>26.6</v>
      </c>
      <c r="G193">
        <v>20.9</v>
      </c>
      <c r="H193">
        <v>12.3</v>
      </c>
      <c r="I193">
        <v>6.3</v>
      </c>
      <c r="J193">
        <v>9.5</v>
      </c>
      <c r="K193">
        <v>9.3000000000000007</v>
      </c>
      <c r="L193">
        <v>6.2</v>
      </c>
      <c r="M193">
        <v>10.5</v>
      </c>
      <c r="O193" s="23">
        <v>29.5</v>
      </c>
      <c r="P193" s="23">
        <v>30</v>
      </c>
      <c r="Q193" s="23">
        <v>27.8</v>
      </c>
      <c r="R193" s="23">
        <v>28.4</v>
      </c>
      <c r="S193" s="23">
        <v>28.6</v>
      </c>
      <c r="T193" s="23">
        <v>27.4</v>
      </c>
      <c r="U193" s="23">
        <v>26.1</v>
      </c>
      <c r="V193" s="23">
        <v>25.7</v>
      </c>
      <c r="W193" s="23">
        <v>26.1</v>
      </c>
      <c r="Y193">
        <f t="shared" ref="Y193:Y231" si="207">SUM(O193:W193)</f>
        <v>249.59999999999997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J193">
        <v>1</v>
      </c>
      <c r="AK193">
        <v>1</v>
      </c>
      <c r="AL193">
        <v>6</v>
      </c>
      <c r="AM193">
        <v>4</v>
      </c>
      <c r="AN193">
        <v>18</v>
      </c>
      <c r="AO193">
        <v>13</v>
      </c>
      <c r="AP193">
        <v>6</v>
      </c>
      <c r="AQ193">
        <v>5</v>
      </c>
      <c r="AR193">
        <v>12</v>
      </c>
      <c r="AU193">
        <f>(AJ193-Z193)/(AJ193+Z193)*100</f>
        <v>100</v>
      </c>
      <c r="AV193">
        <f t="shared" si="206"/>
        <v>100</v>
      </c>
      <c r="AW193">
        <f t="shared" si="206"/>
        <v>100</v>
      </c>
      <c r="AX193">
        <f t="shared" si="206"/>
        <v>100</v>
      </c>
      <c r="AY193">
        <f t="shared" si="206"/>
        <v>100</v>
      </c>
      <c r="AZ193">
        <f t="shared" si="206"/>
        <v>100</v>
      </c>
      <c r="BA193">
        <f t="shared" si="206"/>
        <v>100</v>
      </c>
      <c r="BB193">
        <f t="shared" si="206"/>
        <v>100</v>
      </c>
      <c r="BC193">
        <f t="shared" si="206"/>
        <v>100</v>
      </c>
    </row>
    <row r="194" spans="1:55">
      <c r="A194">
        <v>57</v>
      </c>
      <c r="B194" t="s">
        <v>45</v>
      </c>
      <c r="C194">
        <v>5</v>
      </c>
      <c r="D194" t="s">
        <v>46</v>
      </c>
      <c r="E194">
        <v>5.7</v>
      </c>
      <c r="F194">
        <v>2</v>
      </c>
      <c r="G194">
        <v>2.1</v>
      </c>
      <c r="H194">
        <v>1.7</v>
      </c>
      <c r="I194">
        <v>4.5999999999999996</v>
      </c>
      <c r="J194">
        <v>2</v>
      </c>
      <c r="K194">
        <v>3.5</v>
      </c>
      <c r="L194">
        <v>2.7</v>
      </c>
      <c r="M194">
        <v>0.9</v>
      </c>
      <c r="O194" s="23">
        <v>27.3</v>
      </c>
      <c r="P194" s="23">
        <v>22.8</v>
      </c>
      <c r="Q194" s="23">
        <v>11</v>
      </c>
      <c r="R194" s="23">
        <v>27</v>
      </c>
      <c r="S194" s="23">
        <v>28.1</v>
      </c>
      <c r="T194" s="23">
        <v>27</v>
      </c>
      <c r="U194" s="23">
        <v>26.2</v>
      </c>
      <c r="V194" s="23">
        <v>30</v>
      </c>
      <c r="W194" s="23">
        <v>23.7</v>
      </c>
      <c r="Y194">
        <f t="shared" si="207"/>
        <v>223.09999999999997</v>
      </c>
      <c r="Z194">
        <v>0</v>
      </c>
      <c r="AA194">
        <v>4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J194">
        <v>10</v>
      </c>
      <c r="AK194">
        <v>12</v>
      </c>
      <c r="AL194">
        <v>18</v>
      </c>
      <c r="AM194">
        <v>12</v>
      </c>
      <c r="AN194">
        <v>3</v>
      </c>
      <c r="AO194">
        <v>13</v>
      </c>
      <c r="AP194">
        <v>12</v>
      </c>
      <c r="AQ194">
        <v>5</v>
      </c>
      <c r="AR194">
        <v>16</v>
      </c>
      <c r="AU194">
        <f t="shared" ref="AU194:AU225" si="208">(AJ194-Z194)/(AJ194+Z194)*100</f>
        <v>100</v>
      </c>
      <c r="AV194">
        <f t="shared" si="206"/>
        <v>50</v>
      </c>
      <c r="AW194">
        <f t="shared" si="206"/>
        <v>80</v>
      </c>
      <c r="AX194">
        <f t="shared" si="206"/>
        <v>100</v>
      </c>
      <c r="AY194">
        <f t="shared" si="206"/>
        <v>100</v>
      </c>
      <c r="AZ194">
        <f t="shared" si="206"/>
        <v>100</v>
      </c>
      <c r="BA194">
        <f t="shared" si="206"/>
        <v>100</v>
      </c>
      <c r="BB194">
        <f t="shared" si="206"/>
        <v>100</v>
      </c>
      <c r="BC194">
        <f t="shared" si="206"/>
        <v>100</v>
      </c>
    </row>
    <row r="195" spans="1:55">
      <c r="A195">
        <v>60</v>
      </c>
      <c r="B195" t="s">
        <v>47</v>
      </c>
      <c r="C195">
        <v>5</v>
      </c>
      <c r="D195" t="s">
        <v>48</v>
      </c>
      <c r="E195">
        <v>0</v>
      </c>
      <c r="F195">
        <v>0</v>
      </c>
      <c r="G195">
        <v>0</v>
      </c>
      <c r="H195">
        <v>0.8</v>
      </c>
      <c r="I195">
        <v>0.5</v>
      </c>
      <c r="J195">
        <v>0.9</v>
      </c>
      <c r="K195">
        <v>0.7</v>
      </c>
      <c r="L195">
        <v>0</v>
      </c>
      <c r="M195">
        <v>1.1000000000000001</v>
      </c>
      <c r="O195" s="23">
        <v>29.2</v>
      </c>
      <c r="P195" s="23">
        <v>30</v>
      </c>
      <c r="Q195" s="23">
        <v>28.9</v>
      </c>
      <c r="R195" s="23">
        <v>29.1</v>
      </c>
      <c r="S195" s="23">
        <v>23.5</v>
      </c>
      <c r="T195" s="23">
        <v>29.3</v>
      </c>
      <c r="U195" s="23">
        <v>29</v>
      </c>
      <c r="V195" s="23">
        <v>30</v>
      </c>
      <c r="W195" s="23">
        <v>27.8</v>
      </c>
      <c r="Y195">
        <f t="shared" si="207"/>
        <v>256.8</v>
      </c>
      <c r="Z195">
        <v>0</v>
      </c>
      <c r="AA195">
        <v>0</v>
      </c>
      <c r="AB195">
        <v>0</v>
      </c>
      <c r="AC195">
        <v>0</v>
      </c>
      <c r="AD195">
        <v>4</v>
      </c>
      <c r="AE195">
        <v>0</v>
      </c>
      <c r="AF195">
        <v>0</v>
      </c>
      <c r="AG195">
        <v>0</v>
      </c>
      <c r="AH195">
        <v>0</v>
      </c>
      <c r="AJ195">
        <v>7</v>
      </c>
      <c r="AK195">
        <v>7</v>
      </c>
      <c r="AL195">
        <v>29</v>
      </c>
      <c r="AM195">
        <v>3</v>
      </c>
      <c r="AN195">
        <v>8</v>
      </c>
      <c r="AO195">
        <v>8</v>
      </c>
      <c r="AP195">
        <v>1</v>
      </c>
      <c r="AQ195">
        <v>4</v>
      </c>
      <c r="AR195">
        <v>15</v>
      </c>
      <c r="AU195">
        <f t="shared" si="208"/>
        <v>100</v>
      </c>
      <c r="AV195">
        <f t="shared" si="206"/>
        <v>100</v>
      </c>
      <c r="AW195">
        <f t="shared" si="206"/>
        <v>100</v>
      </c>
      <c r="AX195">
        <f t="shared" si="206"/>
        <v>100</v>
      </c>
      <c r="AY195">
        <f t="shared" si="206"/>
        <v>33.333333333333329</v>
      </c>
      <c r="AZ195">
        <f t="shared" si="206"/>
        <v>100</v>
      </c>
      <c r="BA195">
        <f t="shared" si="206"/>
        <v>100</v>
      </c>
      <c r="BB195">
        <f t="shared" si="206"/>
        <v>100</v>
      </c>
      <c r="BC195">
        <f t="shared" si="206"/>
        <v>100</v>
      </c>
    </row>
    <row r="196" spans="1:55">
      <c r="A196">
        <v>63</v>
      </c>
      <c r="B196" t="s">
        <v>49</v>
      </c>
      <c r="C196">
        <v>5</v>
      </c>
      <c r="D196" t="s">
        <v>42</v>
      </c>
      <c r="E196">
        <v>13.4</v>
      </c>
      <c r="F196">
        <v>22.7</v>
      </c>
      <c r="G196">
        <v>18.5</v>
      </c>
      <c r="H196">
        <v>14.5</v>
      </c>
      <c r="I196">
        <v>2.8</v>
      </c>
      <c r="J196">
        <v>8.9</v>
      </c>
      <c r="K196">
        <v>17.7</v>
      </c>
      <c r="L196">
        <v>8.4</v>
      </c>
      <c r="M196">
        <v>9.6999999999999993</v>
      </c>
      <c r="O196" s="23">
        <v>23.5</v>
      </c>
      <c r="P196" s="23">
        <v>30</v>
      </c>
      <c r="Q196" s="23">
        <v>27.9</v>
      </c>
      <c r="R196" s="23">
        <v>30</v>
      </c>
      <c r="S196" s="23">
        <v>7.8</v>
      </c>
      <c r="T196" s="23">
        <v>25</v>
      </c>
      <c r="U196" s="23">
        <v>30</v>
      </c>
      <c r="V196" s="23">
        <v>22.9</v>
      </c>
      <c r="W196" s="23">
        <v>30</v>
      </c>
      <c r="Y196">
        <f t="shared" si="207"/>
        <v>227.1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2</v>
      </c>
      <c r="AF196">
        <v>0</v>
      </c>
      <c r="AG196">
        <v>0</v>
      </c>
      <c r="AH196">
        <v>0</v>
      </c>
      <c r="AJ196">
        <v>6</v>
      </c>
      <c r="AK196">
        <v>0</v>
      </c>
      <c r="AL196">
        <v>0</v>
      </c>
      <c r="AM196">
        <v>3</v>
      </c>
      <c r="AN196">
        <v>7</v>
      </c>
      <c r="AO196">
        <v>13</v>
      </c>
      <c r="AP196">
        <v>4</v>
      </c>
      <c r="AQ196">
        <v>10</v>
      </c>
      <c r="AR196">
        <v>3</v>
      </c>
      <c r="AU196">
        <f t="shared" si="208"/>
        <v>100</v>
      </c>
      <c r="AV196">
        <v>0</v>
      </c>
      <c r="AW196">
        <v>0</v>
      </c>
      <c r="AX196">
        <f t="shared" si="206"/>
        <v>100</v>
      </c>
      <c r="AY196">
        <f t="shared" si="206"/>
        <v>55.555555555555557</v>
      </c>
      <c r="AZ196">
        <f t="shared" si="206"/>
        <v>73.333333333333329</v>
      </c>
      <c r="BA196">
        <f t="shared" si="206"/>
        <v>100</v>
      </c>
      <c r="BB196">
        <f t="shared" si="206"/>
        <v>100</v>
      </c>
      <c r="BC196">
        <f t="shared" si="206"/>
        <v>100</v>
      </c>
    </row>
    <row r="197" spans="1:55">
      <c r="A197">
        <v>61</v>
      </c>
      <c r="B197" t="s">
        <v>50</v>
      </c>
      <c r="C197">
        <v>5</v>
      </c>
      <c r="D197" t="s">
        <v>44</v>
      </c>
      <c r="E197">
        <v>19.899999999999999</v>
      </c>
      <c r="F197">
        <v>10.3</v>
      </c>
      <c r="G197">
        <v>9.8000000000000007</v>
      </c>
      <c r="H197">
        <v>19.3</v>
      </c>
      <c r="I197">
        <v>16.899999999999999</v>
      </c>
      <c r="J197">
        <v>13.7</v>
      </c>
      <c r="K197">
        <v>10.8</v>
      </c>
      <c r="L197">
        <v>14.7</v>
      </c>
      <c r="M197">
        <v>13</v>
      </c>
      <c r="O197" s="23">
        <v>28.7</v>
      </c>
      <c r="P197" s="23">
        <v>22.3</v>
      </c>
      <c r="Q197" s="23">
        <v>30</v>
      </c>
      <c r="R197" s="23">
        <v>30</v>
      </c>
      <c r="S197" s="23">
        <v>23.9</v>
      </c>
      <c r="T197" s="23">
        <v>27.3</v>
      </c>
      <c r="U197" s="23">
        <v>28.6</v>
      </c>
      <c r="V197" s="23">
        <v>27.3</v>
      </c>
      <c r="W197" s="23">
        <v>18.100000000000001</v>
      </c>
      <c r="Y197">
        <f t="shared" si="207"/>
        <v>236.20000000000002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J197">
        <v>9</v>
      </c>
      <c r="AK197">
        <v>16</v>
      </c>
      <c r="AL197">
        <v>0</v>
      </c>
      <c r="AM197">
        <v>0</v>
      </c>
      <c r="AN197">
        <v>5</v>
      </c>
      <c r="AO197">
        <v>8</v>
      </c>
      <c r="AP197">
        <v>10</v>
      </c>
      <c r="AQ197">
        <v>6</v>
      </c>
      <c r="AR197">
        <v>14</v>
      </c>
      <c r="AU197">
        <f t="shared" si="208"/>
        <v>100</v>
      </c>
      <c r="AV197">
        <f t="shared" si="206"/>
        <v>100</v>
      </c>
      <c r="AW197">
        <v>0</v>
      </c>
      <c r="AX197">
        <v>0</v>
      </c>
      <c r="AY197">
        <f t="shared" si="206"/>
        <v>100</v>
      </c>
      <c r="AZ197">
        <f t="shared" si="206"/>
        <v>100</v>
      </c>
      <c r="BA197">
        <f t="shared" si="206"/>
        <v>100</v>
      </c>
      <c r="BB197">
        <f t="shared" si="206"/>
        <v>100</v>
      </c>
      <c r="BC197">
        <f t="shared" si="206"/>
        <v>100</v>
      </c>
    </row>
    <row r="198" spans="1:55">
      <c r="A198">
        <v>64</v>
      </c>
      <c r="B198" t="s">
        <v>51</v>
      </c>
      <c r="C198">
        <v>5</v>
      </c>
      <c r="D198" t="s">
        <v>46</v>
      </c>
      <c r="E198">
        <v>22.5</v>
      </c>
      <c r="F198">
        <v>21.6</v>
      </c>
      <c r="G198">
        <v>14.6</v>
      </c>
      <c r="H198">
        <v>11.4</v>
      </c>
      <c r="I198">
        <v>5.6</v>
      </c>
      <c r="J198">
        <v>18.100000000000001</v>
      </c>
      <c r="K198">
        <v>18.899999999999999</v>
      </c>
      <c r="L198">
        <v>15.2</v>
      </c>
      <c r="M198">
        <v>19.3</v>
      </c>
      <c r="O198" s="23">
        <v>27.6</v>
      </c>
      <c r="P198" s="23">
        <v>30</v>
      </c>
      <c r="Q198" s="23">
        <v>25</v>
      </c>
      <c r="R198" s="23">
        <v>25.7</v>
      </c>
      <c r="S198" s="23">
        <v>14.2</v>
      </c>
      <c r="T198" s="23">
        <v>27.3</v>
      </c>
      <c r="U198" s="23">
        <v>26.6</v>
      </c>
      <c r="V198" s="23">
        <v>29.9</v>
      </c>
      <c r="W198" s="23">
        <v>24.5</v>
      </c>
      <c r="Y198">
        <f t="shared" si="207"/>
        <v>230.8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0</v>
      </c>
      <c r="AF198">
        <v>0</v>
      </c>
      <c r="AG198">
        <v>0</v>
      </c>
      <c r="AH198">
        <v>0</v>
      </c>
      <c r="AJ198">
        <v>1</v>
      </c>
      <c r="AK198">
        <v>1</v>
      </c>
      <c r="AL198">
        <v>5</v>
      </c>
      <c r="AM198">
        <v>8</v>
      </c>
      <c r="AN198">
        <v>7</v>
      </c>
      <c r="AO198">
        <v>6</v>
      </c>
      <c r="AP198">
        <v>5</v>
      </c>
      <c r="AQ198">
        <v>7</v>
      </c>
      <c r="AR198">
        <v>5</v>
      </c>
      <c r="AU198">
        <f t="shared" si="208"/>
        <v>100</v>
      </c>
      <c r="AV198">
        <f t="shared" si="206"/>
        <v>100</v>
      </c>
      <c r="AW198">
        <f t="shared" si="206"/>
        <v>100</v>
      </c>
      <c r="AX198">
        <f t="shared" si="206"/>
        <v>100</v>
      </c>
      <c r="AY198">
        <f t="shared" si="206"/>
        <v>55.555555555555557</v>
      </c>
      <c r="AZ198">
        <f t="shared" si="206"/>
        <v>100</v>
      </c>
      <c r="BA198">
        <f t="shared" si="206"/>
        <v>100</v>
      </c>
      <c r="BB198">
        <f t="shared" si="206"/>
        <v>100</v>
      </c>
      <c r="BC198">
        <f t="shared" si="206"/>
        <v>100</v>
      </c>
    </row>
    <row r="199" spans="1:55">
      <c r="A199">
        <v>62</v>
      </c>
      <c r="B199" t="s">
        <v>52</v>
      </c>
      <c r="C199">
        <v>5</v>
      </c>
      <c r="D199" t="s">
        <v>48</v>
      </c>
      <c r="E199">
        <v>6.8</v>
      </c>
      <c r="F199">
        <v>9.3000000000000007</v>
      </c>
      <c r="G199">
        <v>4.9000000000000004</v>
      </c>
      <c r="H199">
        <v>9.6999999999999993</v>
      </c>
      <c r="I199">
        <v>0.9</v>
      </c>
      <c r="J199">
        <v>0</v>
      </c>
      <c r="K199">
        <v>0</v>
      </c>
      <c r="L199">
        <v>4</v>
      </c>
      <c r="M199">
        <v>1</v>
      </c>
      <c r="O199" s="23">
        <v>30</v>
      </c>
      <c r="P199" s="23">
        <v>30</v>
      </c>
      <c r="Q199" s="23">
        <v>28.1</v>
      </c>
      <c r="R199" s="23">
        <v>28.3</v>
      </c>
      <c r="S199" s="23">
        <v>24.7</v>
      </c>
      <c r="T199" s="23">
        <v>18.100000000000001</v>
      </c>
      <c r="U199" s="23">
        <v>28.3</v>
      </c>
      <c r="V199" s="23">
        <v>24.7</v>
      </c>
      <c r="W199" s="23">
        <v>28.5</v>
      </c>
      <c r="Y199">
        <f t="shared" si="207"/>
        <v>240.7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2</v>
      </c>
      <c r="AF199">
        <v>0</v>
      </c>
      <c r="AG199">
        <v>0</v>
      </c>
      <c r="AH199">
        <v>0</v>
      </c>
      <c r="AJ199">
        <v>0</v>
      </c>
      <c r="AK199">
        <v>0</v>
      </c>
      <c r="AL199">
        <v>6</v>
      </c>
      <c r="AM199">
        <v>11</v>
      </c>
      <c r="AN199">
        <v>26</v>
      </c>
      <c r="AO199">
        <v>28</v>
      </c>
      <c r="AP199">
        <v>8</v>
      </c>
      <c r="AQ199">
        <v>7</v>
      </c>
      <c r="AR199">
        <v>8</v>
      </c>
      <c r="AU199">
        <v>0</v>
      </c>
      <c r="AV199">
        <v>0</v>
      </c>
      <c r="AW199">
        <f t="shared" si="206"/>
        <v>100</v>
      </c>
      <c r="AX199">
        <f t="shared" si="206"/>
        <v>100</v>
      </c>
      <c r="AY199">
        <f t="shared" si="206"/>
        <v>85.714285714285708</v>
      </c>
      <c r="AZ199">
        <f t="shared" si="206"/>
        <v>86.666666666666671</v>
      </c>
      <c r="BA199">
        <f t="shared" si="206"/>
        <v>100</v>
      </c>
      <c r="BB199">
        <f t="shared" si="206"/>
        <v>100</v>
      </c>
      <c r="BC199">
        <f t="shared" si="206"/>
        <v>100</v>
      </c>
    </row>
    <row r="200" spans="1:55">
      <c r="A200">
        <v>67</v>
      </c>
      <c r="B200" t="s">
        <v>53</v>
      </c>
      <c r="C200">
        <v>5</v>
      </c>
      <c r="D200" t="s">
        <v>42</v>
      </c>
      <c r="E200">
        <v>0</v>
      </c>
      <c r="F200">
        <v>29.4</v>
      </c>
      <c r="G200">
        <v>29.4</v>
      </c>
      <c r="H200">
        <v>6</v>
      </c>
      <c r="I200">
        <v>25.2</v>
      </c>
      <c r="J200">
        <v>13.6</v>
      </c>
      <c r="K200">
        <v>26.1</v>
      </c>
      <c r="L200">
        <v>28.2</v>
      </c>
      <c r="M200">
        <v>23.8</v>
      </c>
      <c r="O200" s="23">
        <v>1.2</v>
      </c>
      <c r="P200" s="23">
        <v>30</v>
      </c>
      <c r="Q200" s="23">
        <v>30</v>
      </c>
      <c r="R200" s="23">
        <v>23.8</v>
      </c>
      <c r="S200" s="23">
        <v>30</v>
      </c>
      <c r="T200" s="23">
        <v>23.7</v>
      </c>
      <c r="U200" s="23">
        <v>30</v>
      </c>
      <c r="V200" s="23">
        <v>30</v>
      </c>
      <c r="W200" s="23">
        <v>30</v>
      </c>
      <c r="Y200">
        <f t="shared" si="207"/>
        <v>228.7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>
      <c r="A201">
        <v>65</v>
      </c>
      <c r="B201" t="s">
        <v>54</v>
      </c>
      <c r="C201">
        <v>5</v>
      </c>
      <c r="D201" t="s">
        <v>44</v>
      </c>
      <c r="E201">
        <v>14</v>
      </c>
      <c r="F201">
        <v>5.7</v>
      </c>
      <c r="G201">
        <v>5.9</v>
      </c>
      <c r="H201">
        <v>11.6</v>
      </c>
      <c r="I201">
        <v>8</v>
      </c>
      <c r="J201">
        <v>7.2</v>
      </c>
      <c r="K201">
        <v>3.8</v>
      </c>
      <c r="L201">
        <v>6.4</v>
      </c>
      <c r="M201">
        <v>9.3000000000000007</v>
      </c>
      <c r="O201" s="23">
        <v>30</v>
      </c>
      <c r="P201" s="23">
        <v>17.899999999999999</v>
      </c>
      <c r="Q201" s="23">
        <v>17.3</v>
      </c>
      <c r="R201" s="23">
        <v>24.9</v>
      </c>
      <c r="S201" s="23">
        <v>28.4</v>
      </c>
      <c r="T201" s="23">
        <v>30</v>
      </c>
      <c r="U201" s="23">
        <v>24.6</v>
      </c>
      <c r="V201" s="23">
        <v>25</v>
      </c>
      <c r="W201" s="23">
        <v>26</v>
      </c>
      <c r="Y201">
        <f t="shared" si="207"/>
        <v>224.1</v>
      </c>
      <c r="Z201">
        <v>0</v>
      </c>
      <c r="AA201">
        <v>2</v>
      </c>
      <c r="AB201">
        <v>4</v>
      </c>
      <c r="AC201">
        <v>2</v>
      </c>
      <c r="AD201">
        <v>0</v>
      </c>
      <c r="AE201">
        <v>0</v>
      </c>
      <c r="AF201">
        <v>2</v>
      </c>
      <c r="AG201">
        <v>2</v>
      </c>
      <c r="AH201">
        <v>4</v>
      </c>
      <c r="AJ201">
        <v>3</v>
      </c>
      <c r="AK201">
        <v>10</v>
      </c>
      <c r="AL201">
        <v>7</v>
      </c>
      <c r="AM201">
        <v>11</v>
      </c>
      <c r="AN201">
        <v>8</v>
      </c>
      <c r="AO201">
        <v>9</v>
      </c>
      <c r="AP201">
        <v>16</v>
      </c>
      <c r="AQ201">
        <v>21</v>
      </c>
      <c r="AR201">
        <v>15</v>
      </c>
      <c r="AU201">
        <f t="shared" si="208"/>
        <v>100</v>
      </c>
      <c r="AV201">
        <f t="shared" si="206"/>
        <v>66.666666666666657</v>
      </c>
      <c r="AW201">
        <f t="shared" si="206"/>
        <v>27.27272727272727</v>
      </c>
      <c r="AX201">
        <f t="shared" si="206"/>
        <v>69.230769230769226</v>
      </c>
      <c r="AY201">
        <f t="shared" si="206"/>
        <v>100</v>
      </c>
      <c r="AZ201">
        <f t="shared" si="206"/>
        <v>100</v>
      </c>
      <c r="BA201">
        <f t="shared" si="206"/>
        <v>77.777777777777786</v>
      </c>
      <c r="BB201">
        <f t="shared" si="206"/>
        <v>82.608695652173907</v>
      </c>
      <c r="BC201">
        <f t="shared" si="206"/>
        <v>57.894736842105267</v>
      </c>
    </row>
    <row r="202" spans="1:55">
      <c r="A202">
        <v>66</v>
      </c>
      <c r="B202" t="s">
        <v>55</v>
      </c>
      <c r="C202">
        <v>5</v>
      </c>
      <c r="D202" t="s">
        <v>46</v>
      </c>
      <c r="E202">
        <v>4</v>
      </c>
      <c r="F202">
        <v>11.6</v>
      </c>
      <c r="G202">
        <v>18.2</v>
      </c>
      <c r="H202">
        <v>11.5</v>
      </c>
      <c r="I202">
        <v>8.3000000000000007</v>
      </c>
      <c r="J202">
        <v>3</v>
      </c>
      <c r="K202">
        <v>17.3</v>
      </c>
      <c r="L202">
        <v>14.1</v>
      </c>
      <c r="M202">
        <v>18</v>
      </c>
      <c r="O202" s="23">
        <v>30</v>
      </c>
      <c r="P202" s="23">
        <v>28.5</v>
      </c>
      <c r="Q202" s="23">
        <v>25</v>
      </c>
      <c r="R202" s="23">
        <v>17</v>
      </c>
      <c r="S202" s="23">
        <v>24.5</v>
      </c>
      <c r="T202" s="23">
        <v>19.899999999999999</v>
      </c>
      <c r="U202" s="23">
        <v>30</v>
      </c>
      <c r="V202" s="23">
        <v>28.4</v>
      </c>
      <c r="W202" s="23">
        <v>30</v>
      </c>
      <c r="Y202">
        <f t="shared" si="207"/>
        <v>233.3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v>0</v>
      </c>
      <c r="AG202">
        <v>0</v>
      </c>
      <c r="AH202">
        <v>0</v>
      </c>
      <c r="AJ202">
        <v>4</v>
      </c>
      <c r="AK202">
        <v>3</v>
      </c>
      <c r="AL202">
        <v>4</v>
      </c>
      <c r="AM202">
        <v>5</v>
      </c>
      <c r="AN202">
        <v>5</v>
      </c>
      <c r="AO202">
        <v>8</v>
      </c>
      <c r="AP202">
        <v>1</v>
      </c>
      <c r="AQ202">
        <v>5</v>
      </c>
      <c r="AR202">
        <v>1</v>
      </c>
      <c r="AU202">
        <f t="shared" si="208"/>
        <v>100</v>
      </c>
      <c r="AV202">
        <f t="shared" si="206"/>
        <v>100</v>
      </c>
      <c r="AW202">
        <f t="shared" si="206"/>
        <v>100</v>
      </c>
      <c r="AX202">
        <f t="shared" si="206"/>
        <v>100</v>
      </c>
      <c r="AY202">
        <f t="shared" si="206"/>
        <v>100</v>
      </c>
      <c r="AZ202">
        <f t="shared" si="206"/>
        <v>33.333333333333329</v>
      </c>
      <c r="BA202">
        <f t="shared" si="206"/>
        <v>100</v>
      </c>
      <c r="BB202">
        <f t="shared" si="206"/>
        <v>100</v>
      </c>
      <c r="BC202">
        <f t="shared" si="206"/>
        <v>100</v>
      </c>
    </row>
    <row r="203" spans="1:55">
      <c r="A203">
        <v>68</v>
      </c>
      <c r="B203" t="s">
        <v>56</v>
      </c>
      <c r="C203">
        <v>5</v>
      </c>
      <c r="D203" t="s">
        <v>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 s="23">
        <v>30</v>
      </c>
      <c r="P203" s="23">
        <v>29.5</v>
      </c>
      <c r="Q203" s="23">
        <v>30</v>
      </c>
      <c r="R203" s="23">
        <v>30</v>
      </c>
      <c r="S203" s="23">
        <v>30</v>
      </c>
      <c r="T203" s="23">
        <v>30</v>
      </c>
      <c r="U203" s="23">
        <v>30</v>
      </c>
      <c r="V203" s="23">
        <v>28.5</v>
      </c>
      <c r="W203" s="23">
        <v>30</v>
      </c>
      <c r="Y203">
        <f t="shared" si="207"/>
        <v>268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J203">
        <v>0</v>
      </c>
      <c r="AK203">
        <v>5</v>
      </c>
      <c r="AL203">
        <v>0</v>
      </c>
      <c r="AM203">
        <v>0</v>
      </c>
      <c r="AN203">
        <v>0</v>
      </c>
      <c r="AO203">
        <v>4</v>
      </c>
      <c r="AP203">
        <v>6</v>
      </c>
      <c r="AQ203">
        <v>11</v>
      </c>
      <c r="AR203">
        <v>6</v>
      </c>
      <c r="AU203">
        <v>0</v>
      </c>
      <c r="AV203">
        <f t="shared" si="206"/>
        <v>100</v>
      </c>
      <c r="AW203">
        <v>0</v>
      </c>
      <c r="AX203">
        <v>0</v>
      </c>
      <c r="AY203">
        <v>0</v>
      </c>
      <c r="AZ203">
        <f t="shared" si="206"/>
        <v>100</v>
      </c>
      <c r="BA203">
        <f t="shared" si="206"/>
        <v>100</v>
      </c>
      <c r="BB203">
        <f t="shared" si="206"/>
        <v>100</v>
      </c>
      <c r="BC203">
        <f t="shared" si="206"/>
        <v>100</v>
      </c>
    </row>
    <row r="204" spans="1:55">
      <c r="A204">
        <v>70</v>
      </c>
      <c r="B204" t="s">
        <v>57</v>
      </c>
      <c r="C204">
        <v>5</v>
      </c>
      <c r="D204" t="s">
        <v>42</v>
      </c>
      <c r="E204">
        <v>9.1999999999999993</v>
      </c>
      <c r="F204">
        <v>12</v>
      </c>
      <c r="G204">
        <v>10.9</v>
      </c>
      <c r="H204">
        <v>10.4</v>
      </c>
      <c r="I204">
        <v>6.6</v>
      </c>
      <c r="J204">
        <v>2.5</v>
      </c>
      <c r="K204">
        <v>1.9</v>
      </c>
      <c r="L204">
        <v>9.9</v>
      </c>
      <c r="M204">
        <v>6</v>
      </c>
      <c r="O204" s="23">
        <v>30</v>
      </c>
      <c r="P204" s="23">
        <v>29.3</v>
      </c>
      <c r="Q204" s="23">
        <v>30</v>
      </c>
      <c r="R204" s="23">
        <v>30</v>
      </c>
      <c r="S204" s="23">
        <v>27.6</v>
      </c>
      <c r="T204" s="23">
        <v>28.6</v>
      </c>
      <c r="U204" s="23">
        <v>24.2</v>
      </c>
      <c r="V204" s="23">
        <v>30</v>
      </c>
      <c r="W204" s="23">
        <v>30</v>
      </c>
      <c r="Y204">
        <f t="shared" si="207"/>
        <v>259.7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J204">
        <v>0</v>
      </c>
      <c r="AK204">
        <v>0</v>
      </c>
      <c r="AL204">
        <v>0</v>
      </c>
      <c r="AM204">
        <v>0</v>
      </c>
      <c r="AN204">
        <v>11</v>
      </c>
      <c r="AO204">
        <v>1</v>
      </c>
      <c r="AP204">
        <v>8</v>
      </c>
      <c r="AQ204">
        <v>0</v>
      </c>
      <c r="AR204">
        <v>0</v>
      </c>
      <c r="AU204">
        <v>0</v>
      </c>
      <c r="AV204">
        <v>0</v>
      </c>
      <c r="AW204">
        <v>0</v>
      </c>
      <c r="AX204">
        <v>0</v>
      </c>
      <c r="AY204">
        <f t="shared" si="206"/>
        <v>100</v>
      </c>
      <c r="AZ204">
        <f t="shared" si="206"/>
        <v>100</v>
      </c>
      <c r="BA204">
        <f t="shared" si="206"/>
        <v>100</v>
      </c>
      <c r="BB204">
        <v>0</v>
      </c>
      <c r="BC204">
        <v>0</v>
      </c>
    </row>
    <row r="205" spans="1:55">
      <c r="A205">
        <v>69</v>
      </c>
      <c r="B205" t="s">
        <v>58</v>
      </c>
      <c r="C205">
        <v>5</v>
      </c>
      <c r="D205" t="s">
        <v>44</v>
      </c>
      <c r="E205">
        <v>15.5</v>
      </c>
      <c r="F205">
        <v>9</v>
      </c>
      <c r="G205">
        <v>3.3</v>
      </c>
      <c r="H205">
        <v>1.2</v>
      </c>
      <c r="I205">
        <v>19.2</v>
      </c>
      <c r="J205">
        <v>21.6</v>
      </c>
      <c r="K205">
        <v>8.6999999999999993</v>
      </c>
      <c r="L205">
        <v>12.1</v>
      </c>
      <c r="M205">
        <v>16.3</v>
      </c>
      <c r="O205" s="23">
        <v>30</v>
      </c>
      <c r="P205" s="23">
        <v>30</v>
      </c>
      <c r="Q205" s="23">
        <v>17.3</v>
      </c>
      <c r="R205" s="23">
        <v>10.6</v>
      </c>
      <c r="S205" s="23">
        <v>30</v>
      </c>
      <c r="T205" s="23">
        <v>30</v>
      </c>
      <c r="U205" s="23">
        <v>21.1</v>
      </c>
      <c r="V205" s="23">
        <v>30</v>
      </c>
      <c r="W205" s="23">
        <v>30</v>
      </c>
      <c r="Y205">
        <f t="shared" si="207"/>
        <v>228.99999999999997</v>
      </c>
      <c r="Z205">
        <v>0</v>
      </c>
      <c r="AA205">
        <v>0</v>
      </c>
      <c r="AB205">
        <v>4</v>
      </c>
      <c r="AC205">
        <v>6</v>
      </c>
      <c r="AD205">
        <v>0</v>
      </c>
      <c r="AE205">
        <v>0</v>
      </c>
      <c r="AF205">
        <v>4</v>
      </c>
      <c r="AG205">
        <v>0</v>
      </c>
      <c r="AH205">
        <v>0</v>
      </c>
      <c r="AJ205">
        <v>0</v>
      </c>
      <c r="AK205">
        <v>2</v>
      </c>
      <c r="AL205">
        <v>3</v>
      </c>
      <c r="AM205">
        <v>8</v>
      </c>
      <c r="AN205">
        <v>0</v>
      </c>
      <c r="AO205">
        <v>0</v>
      </c>
      <c r="AP205">
        <v>1</v>
      </c>
      <c r="AQ205">
        <v>1</v>
      </c>
      <c r="AR205">
        <v>0</v>
      </c>
      <c r="AU205">
        <v>0</v>
      </c>
      <c r="AV205">
        <f t="shared" si="206"/>
        <v>100</v>
      </c>
      <c r="AW205">
        <f t="shared" si="206"/>
        <v>-14.285714285714285</v>
      </c>
      <c r="AX205">
        <f t="shared" si="206"/>
        <v>14.285714285714285</v>
      </c>
      <c r="AY205">
        <v>0</v>
      </c>
      <c r="AZ205">
        <v>0</v>
      </c>
      <c r="BA205">
        <f t="shared" si="206"/>
        <v>-60</v>
      </c>
      <c r="BB205">
        <f t="shared" si="206"/>
        <v>100</v>
      </c>
      <c r="BC205">
        <v>0</v>
      </c>
    </row>
    <row r="206" spans="1:55">
      <c r="A206">
        <v>39</v>
      </c>
      <c r="B206" t="s">
        <v>106</v>
      </c>
      <c r="C206">
        <v>5</v>
      </c>
      <c r="D206" t="s">
        <v>42</v>
      </c>
      <c r="E206">
        <v>1.7</v>
      </c>
      <c r="F206">
        <v>1.6</v>
      </c>
      <c r="G206">
        <v>2.2999999999999998</v>
      </c>
      <c r="H206">
        <v>3.3</v>
      </c>
      <c r="I206">
        <v>5.0999999999999996</v>
      </c>
      <c r="J206">
        <v>2.2999999999999998</v>
      </c>
      <c r="K206">
        <v>3.1</v>
      </c>
      <c r="L206">
        <v>2.6</v>
      </c>
      <c r="M206">
        <v>0</v>
      </c>
      <c r="O206" s="23">
        <v>30</v>
      </c>
      <c r="P206" s="23">
        <v>30</v>
      </c>
      <c r="Q206" s="23">
        <v>30</v>
      </c>
      <c r="R206" s="23">
        <v>26.8</v>
      </c>
      <c r="S206" s="23">
        <v>30</v>
      </c>
      <c r="T206" s="23">
        <v>22.1</v>
      </c>
      <c r="U206" s="23">
        <v>30</v>
      </c>
      <c r="V206" s="23">
        <v>30</v>
      </c>
      <c r="W206" s="23">
        <v>1.4</v>
      </c>
      <c r="Y206">
        <f t="shared" si="207"/>
        <v>230.3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13</v>
      </c>
      <c r="AP206">
        <v>2</v>
      </c>
      <c r="AQ206">
        <v>0</v>
      </c>
      <c r="AR206">
        <v>4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f t="shared" si="206"/>
        <v>100</v>
      </c>
      <c r="BA206">
        <f t="shared" si="206"/>
        <v>100</v>
      </c>
      <c r="BB206">
        <v>0</v>
      </c>
      <c r="BC206">
        <f t="shared" si="206"/>
        <v>100</v>
      </c>
    </row>
    <row r="207" spans="1:55">
      <c r="A207">
        <v>37</v>
      </c>
      <c r="B207" t="s">
        <v>107</v>
      </c>
      <c r="C207">
        <v>5</v>
      </c>
      <c r="D207" t="s">
        <v>44</v>
      </c>
      <c r="E207">
        <v>2.7</v>
      </c>
      <c r="F207">
        <v>3.4</v>
      </c>
      <c r="G207">
        <v>9.6999999999999993</v>
      </c>
      <c r="H207">
        <v>3.8</v>
      </c>
      <c r="I207">
        <v>2.9</v>
      </c>
      <c r="J207">
        <v>3</v>
      </c>
      <c r="K207">
        <v>1.3</v>
      </c>
      <c r="L207">
        <v>3.4</v>
      </c>
      <c r="M207">
        <v>0.6</v>
      </c>
      <c r="O207" s="23">
        <v>28.3</v>
      </c>
      <c r="P207" s="23">
        <v>21.4</v>
      </c>
      <c r="Q207" s="23">
        <v>30</v>
      </c>
      <c r="R207" s="23">
        <v>28.6</v>
      </c>
      <c r="S207" s="23">
        <v>27.8</v>
      </c>
      <c r="T207" s="23">
        <v>29.1</v>
      </c>
      <c r="U207" s="23">
        <v>21.6</v>
      </c>
      <c r="V207" s="23">
        <v>27.3</v>
      </c>
      <c r="W207" s="23">
        <v>29.1</v>
      </c>
      <c r="Y207">
        <f t="shared" si="207"/>
        <v>243.20000000000002</v>
      </c>
      <c r="Z207">
        <v>0</v>
      </c>
      <c r="AA207">
        <v>6</v>
      </c>
      <c r="AB207">
        <v>0</v>
      </c>
      <c r="AC207">
        <v>0</v>
      </c>
      <c r="AD207">
        <v>0</v>
      </c>
      <c r="AE207">
        <v>0</v>
      </c>
      <c r="AF207">
        <v>6</v>
      </c>
      <c r="AG207">
        <v>0</v>
      </c>
      <c r="AH207">
        <v>0</v>
      </c>
      <c r="AJ207">
        <v>15</v>
      </c>
      <c r="AK207">
        <v>14</v>
      </c>
      <c r="AL207">
        <v>2</v>
      </c>
      <c r="AM207">
        <v>26</v>
      </c>
      <c r="AN207">
        <v>29</v>
      </c>
      <c r="AO207">
        <v>18</v>
      </c>
      <c r="AP207">
        <v>36</v>
      </c>
      <c r="AQ207">
        <v>28</v>
      </c>
      <c r="AR207">
        <v>36</v>
      </c>
      <c r="AU207">
        <f t="shared" si="208"/>
        <v>100</v>
      </c>
      <c r="AV207">
        <f t="shared" si="206"/>
        <v>40</v>
      </c>
      <c r="AW207">
        <f t="shared" si="206"/>
        <v>100</v>
      </c>
      <c r="AX207">
        <f t="shared" si="206"/>
        <v>100</v>
      </c>
      <c r="AY207">
        <f t="shared" si="206"/>
        <v>100</v>
      </c>
      <c r="AZ207">
        <f t="shared" si="206"/>
        <v>100</v>
      </c>
      <c r="BA207">
        <f t="shared" si="206"/>
        <v>71.428571428571431</v>
      </c>
      <c r="BB207">
        <f t="shared" si="206"/>
        <v>100</v>
      </c>
      <c r="BC207">
        <f t="shared" si="206"/>
        <v>100</v>
      </c>
    </row>
    <row r="208" spans="1:55">
      <c r="A208">
        <v>38</v>
      </c>
      <c r="B208" t="s">
        <v>108</v>
      </c>
      <c r="C208">
        <v>5</v>
      </c>
      <c r="D208" t="s">
        <v>46</v>
      </c>
      <c r="E208">
        <v>19.2</v>
      </c>
      <c r="F208">
        <v>11.8</v>
      </c>
      <c r="G208">
        <v>13.6</v>
      </c>
      <c r="H208">
        <v>16.5</v>
      </c>
      <c r="I208">
        <v>21.5</v>
      </c>
      <c r="J208">
        <v>15.4</v>
      </c>
      <c r="K208">
        <v>12.8</v>
      </c>
      <c r="L208">
        <v>15.7</v>
      </c>
      <c r="M208">
        <v>10.199999999999999</v>
      </c>
      <c r="O208" s="23">
        <v>27.4</v>
      </c>
      <c r="P208" s="23">
        <v>21.5</v>
      </c>
      <c r="Q208" s="23">
        <v>25.9</v>
      </c>
      <c r="R208" s="23">
        <v>30</v>
      </c>
      <c r="S208" s="23">
        <v>30</v>
      </c>
      <c r="T208" s="23">
        <v>27.8</v>
      </c>
      <c r="U208" s="23">
        <v>27.2</v>
      </c>
      <c r="V208" s="23">
        <v>27</v>
      </c>
      <c r="W208" s="23">
        <v>15.9</v>
      </c>
      <c r="Y208">
        <f t="shared" si="207"/>
        <v>232.70000000000002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0</v>
      </c>
      <c r="AG208">
        <v>0</v>
      </c>
      <c r="AH208">
        <v>0</v>
      </c>
      <c r="AJ208">
        <v>4</v>
      </c>
      <c r="AK208">
        <v>2</v>
      </c>
      <c r="AL208">
        <v>25</v>
      </c>
      <c r="AM208">
        <v>0</v>
      </c>
      <c r="AN208">
        <v>0</v>
      </c>
      <c r="AO208">
        <v>13</v>
      </c>
      <c r="AP208">
        <v>9</v>
      </c>
      <c r="AQ208">
        <v>9</v>
      </c>
      <c r="AR208">
        <v>11</v>
      </c>
      <c r="AU208">
        <f t="shared" si="208"/>
        <v>100</v>
      </c>
      <c r="AV208">
        <f t="shared" ref="AV208:AV225" si="209">(AK208-AA208)/(AK208+AA208)*100</f>
        <v>100</v>
      </c>
      <c r="AW208">
        <f t="shared" ref="AW208:AW225" si="210">(AL208-AB208)/(AL208+AB208)*100</f>
        <v>100</v>
      </c>
      <c r="AX208">
        <v>0</v>
      </c>
      <c r="AY208">
        <v>0</v>
      </c>
      <c r="AZ208">
        <f t="shared" ref="AZ208:AZ225" si="211">(AO208-AE208)/(AO208+AE208)*100</f>
        <v>73.333333333333329</v>
      </c>
      <c r="BA208">
        <f t="shared" ref="BA208:BA225" si="212">(AP208-AF208)/(AP208+AF208)*100</f>
        <v>100</v>
      </c>
      <c r="BB208">
        <f t="shared" ref="BB208:BB225" si="213">(AQ208-AG208)/(AQ208+AG208)*100</f>
        <v>100</v>
      </c>
      <c r="BC208">
        <f t="shared" ref="BC208:BC224" si="214">(AR208-AH208)/(AR208+AH208)*100</f>
        <v>100</v>
      </c>
    </row>
    <row r="209" spans="1:55">
      <c r="A209">
        <v>40</v>
      </c>
      <c r="B209" t="s">
        <v>109</v>
      </c>
      <c r="C209">
        <v>5</v>
      </c>
      <c r="D209" t="s">
        <v>48</v>
      </c>
      <c r="E209">
        <v>1.7</v>
      </c>
      <c r="F209">
        <v>1.8</v>
      </c>
      <c r="G209">
        <v>4.4000000000000004</v>
      </c>
      <c r="H209">
        <v>1.8</v>
      </c>
      <c r="I209">
        <v>2.1</v>
      </c>
      <c r="J209">
        <v>0</v>
      </c>
      <c r="K209">
        <v>0.4</v>
      </c>
      <c r="L209">
        <v>0.3</v>
      </c>
      <c r="M209">
        <v>2.2999999999999998</v>
      </c>
      <c r="O209" s="23">
        <v>23.3</v>
      </c>
      <c r="P209" s="23">
        <v>30</v>
      </c>
      <c r="Q209" s="23">
        <v>30</v>
      </c>
      <c r="R209" s="23">
        <v>27.9</v>
      </c>
      <c r="S209" s="23">
        <v>26.2</v>
      </c>
      <c r="T209" s="23">
        <v>22.2</v>
      </c>
      <c r="U209" s="23">
        <v>30</v>
      </c>
      <c r="V209" s="23">
        <v>30</v>
      </c>
      <c r="W209" s="23">
        <v>30</v>
      </c>
      <c r="Y209">
        <f t="shared" si="207"/>
        <v>249.59999999999997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</v>
      </c>
      <c r="AF209">
        <v>0</v>
      </c>
      <c r="AG209">
        <v>0</v>
      </c>
      <c r="AH209">
        <v>0</v>
      </c>
      <c r="AJ209">
        <v>8</v>
      </c>
      <c r="AK209">
        <v>1</v>
      </c>
      <c r="AL209">
        <v>0</v>
      </c>
      <c r="AM209">
        <v>5</v>
      </c>
      <c r="AN209">
        <v>10</v>
      </c>
      <c r="AO209">
        <v>11</v>
      </c>
      <c r="AP209">
        <v>1</v>
      </c>
      <c r="AQ209">
        <v>3</v>
      </c>
      <c r="AR209">
        <v>4</v>
      </c>
      <c r="AU209">
        <f t="shared" si="208"/>
        <v>100</v>
      </c>
      <c r="AV209">
        <f t="shared" si="209"/>
        <v>100</v>
      </c>
      <c r="AW209">
        <v>0</v>
      </c>
      <c r="AX209">
        <f t="shared" ref="AX209:AX225" si="215">(AM209-AC209)/(AM209+AC209)*100</f>
        <v>100</v>
      </c>
      <c r="AY209">
        <f t="shared" ref="AY209:AY225" si="216">(AN209-AD209)/(AN209+AD209)*100</f>
        <v>100</v>
      </c>
      <c r="AZ209">
        <f t="shared" si="211"/>
        <v>69.230769230769226</v>
      </c>
      <c r="BA209">
        <f t="shared" si="212"/>
        <v>100</v>
      </c>
      <c r="BB209">
        <f t="shared" si="213"/>
        <v>100</v>
      </c>
      <c r="BC209">
        <f t="shared" si="214"/>
        <v>100</v>
      </c>
    </row>
    <row r="210" spans="1:55">
      <c r="A210">
        <v>36</v>
      </c>
      <c r="B210" t="s">
        <v>102</v>
      </c>
      <c r="C210">
        <v>5</v>
      </c>
      <c r="D210" t="s">
        <v>42</v>
      </c>
      <c r="E210">
        <v>3.7</v>
      </c>
      <c r="F210">
        <v>9.1999999999999993</v>
      </c>
      <c r="G210">
        <v>1</v>
      </c>
      <c r="H210">
        <v>2.2999999999999998</v>
      </c>
      <c r="I210">
        <v>9.1</v>
      </c>
      <c r="J210">
        <v>8.6999999999999993</v>
      </c>
      <c r="K210">
        <v>8.1</v>
      </c>
      <c r="L210">
        <v>7.6</v>
      </c>
      <c r="M210">
        <v>4.0999999999999996</v>
      </c>
      <c r="O210" s="23">
        <v>30</v>
      </c>
      <c r="P210" s="23">
        <v>30</v>
      </c>
      <c r="Q210" s="23">
        <v>30</v>
      </c>
      <c r="R210" s="23">
        <v>30</v>
      </c>
      <c r="S210" s="23">
        <v>30</v>
      </c>
      <c r="T210" s="23">
        <v>27.4</v>
      </c>
      <c r="U210" s="23">
        <v>29.1</v>
      </c>
      <c r="V210" s="23">
        <v>30</v>
      </c>
      <c r="W210" s="23">
        <v>25.1</v>
      </c>
      <c r="Y210">
        <f t="shared" si="207"/>
        <v>261.60000000000002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</v>
      </c>
      <c r="AP210">
        <v>7</v>
      </c>
      <c r="AQ210">
        <v>10</v>
      </c>
      <c r="AR210">
        <v>12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f t="shared" si="211"/>
        <v>100</v>
      </c>
      <c r="BA210">
        <f t="shared" si="212"/>
        <v>100</v>
      </c>
      <c r="BB210">
        <f t="shared" si="213"/>
        <v>100</v>
      </c>
      <c r="BC210">
        <f t="shared" si="214"/>
        <v>100</v>
      </c>
    </row>
    <row r="211" spans="1:55">
      <c r="A211">
        <v>33</v>
      </c>
      <c r="B211" t="s">
        <v>103</v>
      </c>
      <c r="C211">
        <v>5</v>
      </c>
      <c r="D211" t="s">
        <v>44</v>
      </c>
      <c r="E211">
        <v>24.8</v>
      </c>
      <c r="F211">
        <v>16.399999999999999</v>
      </c>
      <c r="G211">
        <v>14.6</v>
      </c>
      <c r="H211">
        <v>11.1</v>
      </c>
      <c r="I211">
        <v>6.6</v>
      </c>
      <c r="J211">
        <v>13.5</v>
      </c>
      <c r="K211">
        <v>5.7</v>
      </c>
      <c r="L211">
        <v>6.2</v>
      </c>
      <c r="M211">
        <v>7.1</v>
      </c>
      <c r="O211" s="23">
        <v>28.6</v>
      </c>
      <c r="P211" s="23">
        <v>30</v>
      </c>
      <c r="Q211" s="23">
        <v>28</v>
      </c>
      <c r="R211" s="23">
        <v>25.9</v>
      </c>
      <c r="S211" s="23">
        <v>28.4</v>
      </c>
      <c r="T211" s="23">
        <v>25.8</v>
      </c>
      <c r="U211" s="23">
        <v>29</v>
      </c>
      <c r="V211" s="23">
        <v>28.3</v>
      </c>
      <c r="W211" s="23">
        <v>27.5</v>
      </c>
      <c r="Y211">
        <f t="shared" si="207"/>
        <v>251.50000000000003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J211">
        <v>5</v>
      </c>
      <c r="AK211">
        <v>2</v>
      </c>
      <c r="AL211">
        <v>4</v>
      </c>
      <c r="AM211">
        <v>23</v>
      </c>
      <c r="AN211">
        <v>17</v>
      </c>
      <c r="AO211">
        <v>20</v>
      </c>
      <c r="AP211">
        <v>8</v>
      </c>
      <c r="AQ211">
        <v>13</v>
      </c>
      <c r="AR211">
        <v>17</v>
      </c>
      <c r="AU211">
        <f t="shared" si="208"/>
        <v>100</v>
      </c>
      <c r="AV211">
        <f t="shared" si="209"/>
        <v>100</v>
      </c>
      <c r="AW211">
        <f t="shared" si="210"/>
        <v>100</v>
      </c>
      <c r="AX211">
        <f t="shared" si="215"/>
        <v>100</v>
      </c>
      <c r="AY211">
        <f t="shared" si="216"/>
        <v>100</v>
      </c>
      <c r="AZ211">
        <f t="shared" si="211"/>
        <v>100</v>
      </c>
      <c r="BA211">
        <f t="shared" si="212"/>
        <v>100</v>
      </c>
      <c r="BB211">
        <f t="shared" si="213"/>
        <v>100</v>
      </c>
      <c r="BC211">
        <f t="shared" si="214"/>
        <v>100</v>
      </c>
    </row>
    <row r="212" spans="1:55">
      <c r="A212">
        <v>35</v>
      </c>
      <c r="B212" t="s">
        <v>104</v>
      </c>
      <c r="C212">
        <v>5</v>
      </c>
      <c r="D212" t="s">
        <v>46</v>
      </c>
      <c r="E212">
        <v>24.3</v>
      </c>
      <c r="F212">
        <v>13.3</v>
      </c>
      <c r="G212">
        <v>14.2</v>
      </c>
      <c r="H212">
        <v>12</v>
      </c>
      <c r="I212">
        <v>10</v>
      </c>
      <c r="J212">
        <v>5</v>
      </c>
      <c r="K212">
        <v>5.5</v>
      </c>
      <c r="L212">
        <v>5.4</v>
      </c>
      <c r="M212">
        <v>19</v>
      </c>
      <c r="O212" s="23">
        <v>29.8</v>
      </c>
      <c r="P212" s="23">
        <v>30</v>
      </c>
      <c r="Q212" s="23">
        <v>29.5</v>
      </c>
      <c r="R212" s="23">
        <v>28.3</v>
      </c>
      <c r="S212" s="23">
        <v>24.4</v>
      </c>
      <c r="T212" s="23">
        <v>26.4</v>
      </c>
      <c r="U212" s="23">
        <v>17</v>
      </c>
      <c r="V212" s="23">
        <v>30</v>
      </c>
      <c r="W212" s="23">
        <v>30</v>
      </c>
      <c r="Y212">
        <f t="shared" si="207"/>
        <v>245.4</v>
      </c>
      <c r="Z212">
        <v>0</v>
      </c>
      <c r="AA212">
        <v>0</v>
      </c>
      <c r="AB212">
        <v>0</v>
      </c>
      <c r="AC212">
        <v>2</v>
      </c>
      <c r="AD212">
        <v>2</v>
      </c>
      <c r="AE212">
        <v>2</v>
      </c>
      <c r="AF212">
        <v>6</v>
      </c>
      <c r="AG212">
        <v>0</v>
      </c>
      <c r="AH212">
        <v>0</v>
      </c>
      <c r="AJ212">
        <v>5</v>
      </c>
      <c r="AK212">
        <v>1</v>
      </c>
      <c r="AL212">
        <v>10</v>
      </c>
      <c r="AM212">
        <v>24</v>
      </c>
      <c r="AN212">
        <v>8</v>
      </c>
      <c r="AO212">
        <v>22</v>
      </c>
      <c r="AP212">
        <v>14</v>
      </c>
      <c r="AQ212">
        <v>3</v>
      </c>
      <c r="AR212">
        <v>4</v>
      </c>
      <c r="AU212">
        <f t="shared" si="208"/>
        <v>100</v>
      </c>
      <c r="AV212">
        <f t="shared" si="209"/>
        <v>100</v>
      </c>
      <c r="AW212">
        <f t="shared" si="210"/>
        <v>100</v>
      </c>
      <c r="AX212">
        <f t="shared" si="215"/>
        <v>84.615384615384613</v>
      </c>
      <c r="AY212">
        <f t="shared" si="216"/>
        <v>60</v>
      </c>
      <c r="AZ212">
        <f t="shared" si="211"/>
        <v>83.333333333333343</v>
      </c>
      <c r="BA212">
        <f t="shared" si="212"/>
        <v>40</v>
      </c>
      <c r="BB212">
        <f t="shared" si="213"/>
        <v>100</v>
      </c>
      <c r="BC212">
        <f t="shared" si="214"/>
        <v>100</v>
      </c>
    </row>
    <row r="213" spans="1:55">
      <c r="A213">
        <v>34</v>
      </c>
      <c r="B213" t="s">
        <v>105</v>
      </c>
      <c r="C213">
        <v>5</v>
      </c>
      <c r="D213" t="s">
        <v>48</v>
      </c>
      <c r="E213">
        <v>1.1000000000000001</v>
      </c>
      <c r="F213">
        <v>3.6</v>
      </c>
      <c r="G213">
        <v>1.4</v>
      </c>
      <c r="H213">
        <v>1</v>
      </c>
      <c r="I213">
        <v>2.1</v>
      </c>
      <c r="J213">
        <v>0.3</v>
      </c>
      <c r="K213">
        <v>0</v>
      </c>
      <c r="L213">
        <v>1.2</v>
      </c>
      <c r="M213">
        <v>0.4</v>
      </c>
      <c r="O213" s="23">
        <v>29.2</v>
      </c>
      <c r="P213" s="23">
        <v>27.4</v>
      </c>
      <c r="Q213" s="23">
        <v>21.5</v>
      </c>
      <c r="R213" s="23">
        <v>28.6</v>
      </c>
      <c r="S213" s="23">
        <v>29.2</v>
      </c>
      <c r="T213" s="23">
        <v>26.8</v>
      </c>
      <c r="U213" s="23">
        <v>18.600000000000001</v>
      </c>
      <c r="V213" s="23">
        <v>27.9</v>
      </c>
      <c r="W213" s="23">
        <v>30</v>
      </c>
      <c r="Y213">
        <f t="shared" si="207"/>
        <v>239.2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J213">
        <v>15</v>
      </c>
      <c r="AK213">
        <v>4</v>
      </c>
      <c r="AL213">
        <v>4</v>
      </c>
      <c r="AM213">
        <v>20</v>
      </c>
      <c r="AN213">
        <v>4</v>
      </c>
      <c r="AO213">
        <v>9</v>
      </c>
      <c r="AP213">
        <v>5</v>
      </c>
      <c r="AQ213">
        <v>4</v>
      </c>
      <c r="AR213">
        <v>4</v>
      </c>
      <c r="AU213">
        <f t="shared" si="208"/>
        <v>100</v>
      </c>
      <c r="AV213">
        <f t="shared" si="209"/>
        <v>100</v>
      </c>
      <c r="AW213">
        <f t="shared" si="210"/>
        <v>100</v>
      </c>
      <c r="AX213">
        <f t="shared" si="215"/>
        <v>81.818181818181827</v>
      </c>
      <c r="AY213">
        <f t="shared" si="216"/>
        <v>100</v>
      </c>
      <c r="AZ213">
        <f t="shared" si="211"/>
        <v>100</v>
      </c>
      <c r="BA213">
        <f t="shared" si="212"/>
        <v>100</v>
      </c>
      <c r="BB213">
        <f t="shared" si="213"/>
        <v>100</v>
      </c>
      <c r="BC213">
        <f t="shared" si="214"/>
        <v>100</v>
      </c>
    </row>
    <row r="214" spans="1:55">
      <c r="A214" s="4">
        <v>52</v>
      </c>
      <c r="B214" s="5" t="s">
        <v>110</v>
      </c>
      <c r="C214" s="4">
        <v>5</v>
      </c>
      <c r="D214" s="5" t="s">
        <v>42</v>
      </c>
      <c r="E214" s="4">
        <v>4.5</v>
      </c>
      <c r="F214" s="4">
        <v>2</v>
      </c>
      <c r="G214" s="4">
        <v>2.2000000000000002</v>
      </c>
      <c r="H214" s="4">
        <v>0.5</v>
      </c>
      <c r="I214" s="4">
        <v>1.9</v>
      </c>
      <c r="J214" s="4">
        <v>1.3</v>
      </c>
      <c r="K214" s="4">
        <v>1.7</v>
      </c>
      <c r="L214" s="4">
        <v>3.2</v>
      </c>
      <c r="M214" s="4">
        <v>1.5</v>
      </c>
      <c r="N214" s="4"/>
      <c r="O214" s="26">
        <v>25.8</v>
      </c>
      <c r="P214" s="26">
        <v>30</v>
      </c>
      <c r="Q214" s="26">
        <v>28.6</v>
      </c>
      <c r="R214" s="26">
        <v>13.1</v>
      </c>
      <c r="S214" s="26">
        <v>28.5</v>
      </c>
      <c r="T214" s="26">
        <v>28.2</v>
      </c>
      <c r="U214" s="26">
        <v>27.6</v>
      </c>
      <c r="V214" s="26">
        <v>27.5</v>
      </c>
      <c r="W214" s="26">
        <v>28.2</v>
      </c>
      <c r="Y214">
        <f t="shared" si="207"/>
        <v>237.49999999999997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/>
      <c r="AJ214" s="4">
        <v>5</v>
      </c>
      <c r="AK214" s="4">
        <v>0</v>
      </c>
      <c r="AL214" s="4">
        <v>7</v>
      </c>
      <c r="AM214" s="4">
        <v>7</v>
      </c>
      <c r="AN214" s="4">
        <v>6</v>
      </c>
      <c r="AO214" s="4">
        <v>1</v>
      </c>
      <c r="AP214" s="4">
        <v>4</v>
      </c>
      <c r="AQ214" s="4">
        <v>3</v>
      </c>
      <c r="AR214" s="4">
        <v>6</v>
      </c>
      <c r="AU214">
        <f t="shared" si="208"/>
        <v>100</v>
      </c>
      <c r="AV214">
        <v>0</v>
      </c>
      <c r="AW214">
        <f t="shared" si="210"/>
        <v>100</v>
      </c>
      <c r="AX214">
        <f t="shared" si="215"/>
        <v>100</v>
      </c>
      <c r="AY214">
        <f t="shared" si="216"/>
        <v>100</v>
      </c>
      <c r="AZ214">
        <f t="shared" si="211"/>
        <v>100</v>
      </c>
      <c r="BA214">
        <f t="shared" si="212"/>
        <v>100</v>
      </c>
      <c r="BB214">
        <f t="shared" si="213"/>
        <v>100</v>
      </c>
      <c r="BC214">
        <f t="shared" si="214"/>
        <v>100</v>
      </c>
    </row>
    <row r="215" spans="1:55">
      <c r="A215" s="4">
        <v>49</v>
      </c>
      <c r="B215" s="5" t="s">
        <v>111</v>
      </c>
      <c r="C215" s="4">
        <v>5</v>
      </c>
      <c r="D215" s="5" t="s">
        <v>44</v>
      </c>
      <c r="E215" s="4">
        <v>1.1000000000000001</v>
      </c>
      <c r="F215" s="4">
        <v>0.3</v>
      </c>
      <c r="G215" s="4">
        <v>0.5</v>
      </c>
      <c r="H215" s="4">
        <v>0.5</v>
      </c>
      <c r="I215" s="4">
        <v>5.6</v>
      </c>
      <c r="J215" s="4">
        <v>0.9</v>
      </c>
      <c r="K215" s="4">
        <v>1.5</v>
      </c>
      <c r="L215" s="4">
        <v>0.8</v>
      </c>
      <c r="M215" s="4">
        <v>0</v>
      </c>
      <c r="N215" s="4"/>
      <c r="O215" s="26">
        <v>30</v>
      </c>
      <c r="P215" s="26">
        <v>18.2</v>
      </c>
      <c r="Q215" s="26">
        <v>27.6</v>
      </c>
      <c r="R215" s="26">
        <v>7.7</v>
      </c>
      <c r="S215" s="26">
        <v>0.8</v>
      </c>
      <c r="T215" s="26">
        <v>1.6</v>
      </c>
      <c r="U215" s="26">
        <v>7.7</v>
      </c>
      <c r="V215" s="26">
        <v>1.4</v>
      </c>
      <c r="W215" s="26">
        <v>1.4</v>
      </c>
      <c r="Y215">
        <f t="shared" si="207"/>
        <v>96.40000000000002</v>
      </c>
      <c r="Z215" s="4">
        <v>0</v>
      </c>
      <c r="AA215" s="4">
        <v>4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2</v>
      </c>
      <c r="AH215" s="4">
        <v>2</v>
      </c>
      <c r="AI215" s="4"/>
      <c r="AJ215" s="4">
        <v>22</v>
      </c>
      <c r="AK215" s="4">
        <v>23</v>
      </c>
      <c r="AL215" s="4">
        <v>16</v>
      </c>
      <c r="AM215" s="4">
        <v>18</v>
      </c>
      <c r="AN215" s="4">
        <v>21</v>
      </c>
      <c r="AO215" s="4">
        <v>1</v>
      </c>
      <c r="AP215" s="4">
        <v>18</v>
      </c>
      <c r="AQ215" s="4">
        <v>20</v>
      </c>
      <c r="AR215" s="4">
        <v>22</v>
      </c>
      <c r="AU215">
        <f t="shared" si="208"/>
        <v>100</v>
      </c>
      <c r="AV215">
        <f t="shared" si="209"/>
        <v>70.370370370370367</v>
      </c>
      <c r="AW215">
        <f t="shared" si="210"/>
        <v>100</v>
      </c>
      <c r="AX215">
        <f t="shared" si="215"/>
        <v>100</v>
      </c>
      <c r="AY215">
        <f t="shared" si="216"/>
        <v>100</v>
      </c>
      <c r="AZ215">
        <f t="shared" si="211"/>
        <v>100</v>
      </c>
      <c r="BA215">
        <f t="shared" si="212"/>
        <v>100</v>
      </c>
      <c r="BB215">
        <f t="shared" si="213"/>
        <v>81.818181818181827</v>
      </c>
      <c r="BC215">
        <f t="shared" si="214"/>
        <v>83.333333333333343</v>
      </c>
    </row>
    <row r="216" spans="1:55">
      <c r="A216" s="4">
        <v>50</v>
      </c>
      <c r="B216" s="5" t="s">
        <v>112</v>
      </c>
      <c r="C216" s="4">
        <v>5</v>
      </c>
      <c r="D216" s="5" t="s">
        <v>46</v>
      </c>
      <c r="E216" s="4">
        <v>11.7</v>
      </c>
      <c r="F216" s="4">
        <v>15.6</v>
      </c>
      <c r="G216" s="4">
        <v>23.5</v>
      </c>
      <c r="H216" s="4">
        <v>13.7</v>
      </c>
      <c r="I216" s="4">
        <v>16.600000000000001</v>
      </c>
      <c r="J216" s="4">
        <v>8.3000000000000007</v>
      </c>
      <c r="K216" s="4">
        <v>6.1</v>
      </c>
      <c r="L216" s="4">
        <v>0.8</v>
      </c>
      <c r="M216" s="4">
        <v>5.7</v>
      </c>
      <c r="N216" s="4"/>
      <c r="O216" s="26">
        <v>25.8</v>
      </c>
      <c r="P216" s="26">
        <v>30</v>
      </c>
      <c r="Q216" s="26">
        <v>30</v>
      </c>
      <c r="R216" s="26">
        <v>29.1</v>
      </c>
      <c r="S216" s="26">
        <v>26.6</v>
      </c>
      <c r="T216" s="26">
        <v>28.9</v>
      </c>
      <c r="U216" s="26">
        <v>12</v>
      </c>
      <c r="V216" s="26">
        <v>26.5</v>
      </c>
      <c r="W216" s="26">
        <v>28.6</v>
      </c>
      <c r="Y216">
        <f t="shared" si="207"/>
        <v>237.5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4</v>
      </c>
      <c r="AG216" s="4">
        <v>0</v>
      </c>
      <c r="AH216" s="4">
        <v>0</v>
      </c>
      <c r="AI216" s="4"/>
      <c r="AJ216" s="4">
        <v>2</v>
      </c>
      <c r="AK216" s="4">
        <v>0</v>
      </c>
      <c r="AL216" s="4">
        <v>0</v>
      </c>
      <c r="AM216" s="4">
        <v>6</v>
      </c>
      <c r="AN216" s="4">
        <v>9</v>
      </c>
      <c r="AO216" s="4">
        <v>5</v>
      </c>
      <c r="AP216" s="4">
        <v>10</v>
      </c>
      <c r="AQ216" s="4">
        <v>8</v>
      </c>
      <c r="AR216" s="4">
        <v>2</v>
      </c>
      <c r="AU216">
        <f t="shared" si="208"/>
        <v>100</v>
      </c>
      <c r="AV216">
        <v>0</v>
      </c>
      <c r="AW216">
        <v>0</v>
      </c>
      <c r="AX216">
        <f t="shared" si="215"/>
        <v>100</v>
      </c>
      <c r="AY216">
        <f t="shared" si="216"/>
        <v>100</v>
      </c>
      <c r="AZ216">
        <f t="shared" si="211"/>
        <v>100</v>
      </c>
      <c r="BA216">
        <f t="shared" si="212"/>
        <v>42.857142857142854</v>
      </c>
      <c r="BB216">
        <f t="shared" si="213"/>
        <v>100</v>
      </c>
      <c r="BC216">
        <f t="shared" si="214"/>
        <v>100</v>
      </c>
    </row>
    <row r="217" spans="1:55">
      <c r="A217" s="4">
        <v>51</v>
      </c>
      <c r="B217" s="5" t="s">
        <v>113</v>
      </c>
      <c r="C217" s="4">
        <v>5</v>
      </c>
      <c r="D217" s="5" t="s">
        <v>48</v>
      </c>
      <c r="E217" s="4">
        <v>14.6</v>
      </c>
      <c r="F217" s="4">
        <v>22</v>
      </c>
      <c r="G217" s="4">
        <v>12.2</v>
      </c>
      <c r="H217" s="4">
        <v>9.9</v>
      </c>
      <c r="I217" s="4">
        <v>10.9</v>
      </c>
      <c r="J217" s="4">
        <v>13.4</v>
      </c>
      <c r="K217" s="4">
        <v>14.1</v>
      </c>
      <c r="L217" s="4">
        <v>15.3</v>
      </c>
      <c r="M217" s="4">
        <v>12.7</v>
      </c>
      <c r="N217" s="4"/>
      <c r="O217" s="26">
        <v>28.7</v>
      </c>
      <c r="P217" s="26">
        <v>29.1</v>
      </c>
      <c r="Q217" s="26">
        <v>28.8</v>
      </c>
      <c r="R217" s="26">
        <v>25.2</v>
      </c>
      <c r="S217" s="26">
        <v>26.2</v>
      </c>
      <c r="T217" s="26">
        <v>29.2</v>
      </c>
      <c r="U217" s="26">
        <v>26.1</v>
      </c>
      <c r="V217" s="26">
        <v>29</v>
      </c>
      <c r="W217" s="26">
        <v>28</v>
      </c>
      <c r="Y217">
        <f t="shared" si="207"/>
        <v>250.29999999999998</v>
      </c>
      <c r="Z217" s="4">
        <v>0</v>
      </c>
      <c r="AA217" s="4">
        <v>0</v>
      </c>
      <c r="AB217" s="4">
        <v>0</v>
      </c>
      <c r="AC217" s="4">
        <v>2</v>
      </c>
      <c r="AD217" s="4">
        <v>0</v>
      </c>
      <c r="AE217" s="4">
        <v>0</v>
      </c>
      <c r="AF217" s="4">
        <v>0</v>
      </c>
      <c r="AG217" s="4">
        <v>0</v>
      </c>
      <c r="AH217" s="4">
        <v>2</v>
      </c>
      <c r="AI217" s="4"/>
      <c r="AJ217" s="4">
        <v>8</v>
      </c>
      <c r="AK217" s="4">
        <v>5</v>
      </c>
      <c r="AL217" s="4">
        <v>10</v>
      </c>
      <c r="AM217" s="4">
        <v>7</v>
      </c>
      <c r="AN217" s="4">
        <v>7</v>
      </c>
      <c r="AO217" s="4">
        <v>8</v>
      </c>
      <c r="AP217" s="4">
        <v>9</v>
      </c>
      <c r="AQ217" s="4">
        <v>7</v>
      </c>
      <c r="AR217" s="4">
        <v>6</v>
      </c>
      <c r="AU217">
        <f t="shared" si="208"/>
        <v>100</v>
      </c>
      <c r="AV217">
        <f t="shared" si="209"/>
        <v>100</v>
      </c>
      <c r="AW217">
        <f t="shared" si="210"/>
        <v>100</v>
      </c>
      <c r="AX217">
        <f t="shared" si="215"/>
        <v>55.555555555555557</v>
      </c>
      <c r="AY217">
        <f t="shared" si="216"/>
        <v>100</v>
      </c>
      <c r="AZ217">
        <f t="shared" si="211"/>
        <v>100</v>
      </c>
      <c r="BA217">
        <f t="shared" si="212"/>
        <v>100</v>
      </c>
      <c r="BB217">
        <f t="shared" si="213"/>
        <v>100</v>
      </c>
      <c r="BC217">
        <f t="shared" si="214"/>
        <v>50</v>
      </c>
    </row>
    <row r="218" spans="1:55">
      <c r="A218" s="4">
        <v>54</v>
      </c>
      <c r="B218" s="5" t="s">
        <v>114</v>
      </c>
      <c r="C218" s="4">
        <v>5</v>
      </c>
      <c r="D218" s="5" t="s">
        <v>42</v>
      </c>
      <c r="E218" s="4">
        <v>5.3</v>
      </c>
      <c r="F218" s="4">
        <v>3.5</v>
      </c>
      <c r="G218" s="4">
        <v>7</v>
      </c>
      <c r="H218" s="4">
        <v>0.8</v>
      </c>
      <c r="I218" s="4">
        <v>2.4</v>
      </c>
      <c r="J218" s="4">
        <v>0</v>
      </c>
      <c r="K218" s="4">
        <v>3.6</v>
      </c>
      <c r="L218" s="4">
        <v>5</v>
      </c>
      <c r="M218" s="4">
        <v>1.9</v>
      </c>
      <c r="N218" s="4"/>
      <c r="O218" s="26">
        <v>25.2</v>
      </c>
      <c r="P218" s="26">
        <v>16.399999999999999</v>
      </c>
      <c r="Q218" s="26">
        <v>25.2</v>
      </c>
      <c r="R218" s="26">
        <v>19.8</v>
      </c>
      <c r="S218" s="26">
        <v>18.7</v>
      </c>
      <c r="T218" s="26">
        <v>20.9</v>
      </c>
      <c r="U218" s="26">
        <v>28.8</v>
      </c>
      <c r="V218" s="26">
        <v>30</v>
      </c>
      <c r="W218" s="26">
        <v>27.9</v>
      </c>
      <c r="Y218">
        <f t="shared" si="207"/>
        <v>212.9</v>
      </c>
      <c r="Z218" s="4">
        <v>0</v>
      </c>
      <c r="AA218" s="4">
        <v>0</v>
      </c>
      <c r="AB218" s="4">
        <v>2</v>
      </c>
      <c r="AC218" s="4">
        <v>4</v>
      </c>
      <c r="AD218" s="4">
        <v>2</v>
      </c>
      <c r="AE218" s="4">
        <v>6</v>
      </c>
      <c r="AF218" s="4">
        <v>0</v>
      </c>
      <c r="AG218" s="4">
        <v>0</v>
      </c>
      <c r="AH218" s="4">
        <v>0</v>
      </c>
      <c r="AI218" s="4"/>
      <c r="AJ218" s="4">
        <v>12</v>
      </c>
      <c r="AK218" s="4">
        <v>11</v>
      </c>
      <c r="AL218" s="4">
        <v>12</v>
      </c>
      <c r="AM218" s="4">
        <v>21</v>
      </c>
      <c r="AN218" s="4">
        <v>25</v>
      </c>
      <c r="AO218" s="4">
        <v>25</v>
      </c>
      <c r="AP218" s="4">
        <v>13</v>
      </c>
      <c r="AQ218" s="4">
        <v>8</v>
      </c>
      <c r="AR218" s="4">
        <v>11</v>
      </c>
      <c r="AU218">
        <f t="shared" si="208"/>
        <v>100</v>
      </c>
      <c r="AV218">
        <f t="shared" si="209"/>
        <v>100</v>
      </c>
      <c r="AW218">
        <f t="shared" si="210"/>
        <v>71.428571428571431</v>
      </c>
      <c r="AX218">
        <f t="shared" si="215"/>
        <v>68</v>
      </c>
      <c r="AY218">
        <f t="shared" si="216"/>
        <v>85.18518518518519</v>
      </c>
      <c r="AZ218">
        <f t="shared" si="211"/>
        <v>61.29032258064516</v>
      </c>
      <c r="BA218">
        <f t="shared" si="212"/>
        <v>100</v>
      </c>
      <c r="BB218">
        <f t="shared" si="213"/>
        <v>100</v>
      </c>
      <c r="BC218">
        <f t="shared" si="214"/>
        <v>100</v>
      </c>
    </row>
    <row r="219" spans="1:55">
      <c r="A219" s="4">
        <v>55</v>
      </c>
      <c r="B219" s="5" t="s">
        <v>115</v>
      </c>
      <c r="C219" s="4">
        <v>5</v>
      </c>
      <c r="D219" s="5" t="s">
        <v>44</v>
      </c>
      <c r="E219" s="4">
        <v>9.3000000000000007</v>
      </c>
      <c r="F219" s="4">
        <v>2</v>
      </c>
      <c r="G219" s="4">
        <v>1.7</v>
      </c>
      <c r="H219" s="4">
        <v>3.6</v>
      </c>
      <c r="I219" s="4">
        <v>0.8</v>
      </c>
      <c r="J219" s="4">
        <v>1.2</v>
      </c>
      <c r="K219" s="4">
        <v>0.8</v>
      </c>
      <c r="L219" s="4">
        <v>0.4</v>
      </c>
      <c r="M219" s="4">
        <v>0.8</v>
      </c>
      <c r="N219" s="4"/>
      <c r="O219" s="26">
        <v>27.2</v>
      </c>
      <c r="P219" s="26">
        <v>22.6</v>
      </c>
      <c r="Q219" s="26">
        <v>13.9</v>
      </c>
      <c r="R219" s="26">
        <v>28.6</v>
      </c>
      <c r="S219" s="26">
        <v>24.6</v>
      </c>
      <c r="T219" s="26">
        <v>14.1</v>
      </c>
      <c r="U219" s="26">
        <v>25</v>
      </c>
      <c r="V219" s="26">
        <v>27</v>
      </c>
      <c r="W219" s="26">
        <v>27.9</v>
      </c>
      <c r="Y219">
        <f t="shared" si="207"/>
        <v>210.9</v>
      </c>
      <c r="Z219" s="4">
        <v>0</v>
      </c>
      <c r="AA219" s="4">
        <v>2</v>
      </c>
      <c r="AB219" s="4">
        <v>2</v>
      </c>
      <c r="AC219" s="4">
        <v>0</v>
      </c>
      <c r="AD219" s="4">
        <v>0</v>
      </c>
      <c r="AE219" s="4">
        <v>4</v>
      </c>
      <c r="AF219" s="4">
        <v>2</v>
      </c>
      <c r="AG219" s="4">
        <v>2</v>
      </c>
      <c r="AH219" s="4">
        <v>0</v>
      </c>
      <c r="AI219" s="4"/>
      <c r="AJ219" s="4">
        <v>27</v>
      </c>
      <c r="AK219" s="4">
        <v>23</v>
      </c>
      <c r="AL219" s="4">
        <v>24</v>
      </c>
      <c r="AM219" s="4">
        <v>27</v>
      </c>
      <c r="AN219" s="4">
        <v>30</v>
      </c>
      <c r="AO219" s="4">
        <v>26</v>
      </c>
      <c r="AP219" s="4">
        <v>38</v>
      </c>
      <c r="AQ219" s="4">
        <v>21</v>
      </c>
      <c r="AR219" s="4">
        <v>39</v>
      </c>
      <c r="AU219">
        <f t="shared" si="208"/>
        <v>100</v>
      </c>
      <c r="AV219">
        <f t="shared" si="209"/>
        <v>84</v>
      </c>
      <c r="AW219">
        <f t="shared" si="210"/>
        <v>84.615384615384613</v>
      </c>
      <c r="AX219">
        <f t="shared" si="215"/>
        <v>100</v>
      </c>
      <c r="AY219">
        <f t="shared" si="216"/>
        <v>100</v>
      </c>
      <c r="AZ219">
        <f t="shared" si="211"/>
        <v>73.333333333333329</v>
      </c>
      <c r="BA219">
        <f t="shared" si="212"/>
        <v>90</v>
      </c>
      <c r="BB219">
        <f t="shared" si="213"/>
        <v>82.608695652173907</v>
      </c>
      <c r="BC219">
        <f t="shared" si="214"/>
        <v>100</v>
      </c>
    </row>
    <row r="220" spans="1:55">
      <c r="A220" s="4">
        <v>56</v>
      </c>
      <c r="B220" s="5" t="s">
        <v>116</v>
      </c>
      <c r="C220" s="4">
        <v>5</v>
      </c>
      <c r="D220" s="5" t="s">
        <v>46</v>
      </c>
      <c r="E220" s="4">
        <v>11</v>
      </c>
      <c r="F220" s="4">
        <v>9.4</v>
      </c>
      <c r="G220" s="4">
        <v>5.3</v>
      </c>
      <c r="H220" s="4">
        <v>4.0999999999999996</v>
      </c>
      <c r="I220" s="4">
        <v>9.9</v>
      </c>
      <c r="J220" s="4">
        <v>4.7</v>
      </c>
      <c r="K220" s="4">
        <v>8.6999999999999993</v>
      </c>
      <c r="L220" s="4">
        <v>8.4</v>
      </c>
      <c r="M220" s="4">
        <v>8.1999999999999993</v>
      </c>
      <c r="N220" s="4"/>
      <c r="O220" s="26">
        <v>27.8</v>
      </c>
      <c r="P220" s="26">
        <v>28.6</v>
      </c>
      <c r="Q220" s="26">
        <v>16.399999999999999</v>
      </c>
      <c r="R220" s="26">
        <v>29</v>
      </c>
      <c r="S220" s="26">
        <v>28.9</v>
      </c>
      <c r="T220" s="26">
        <v>24.5</v>
      </c>
      <c r="U220" s="26">
        <v>25.6</v>
      </c>
      <c r="V220" s="26">
        <v>23.8</v>
      </c>
      <c r="W220" s="26">
        <v>29</v>
      </c>
      <c r="Y220">
        <f t="shared" si="207"/>
        <v>233.60000000000002</v>
      </c>
      <c r="Z220" s="4">
        <v>0</v>
      </c>
      <c r="AA220" s="4">
        <v>0</v>
      </c>
      <c r="AB220" s="4">
        <v>6</v>
      </c>
      <c r="AC220" s="4">
        <v>0</v>
      </c>
      <c r="AD220" s="4">
        <v>0</v>
      </c>
      <c r="AE220" s="4">
        <v>2</v>
      </c>
      <c r="AF220" s="4">
        <v>2</v>
      </c>
      <c r="AG220" s="4">
        <v>4</v>
      </c>
      <c r="AH220" s="4">
        <v>0</v>
      </c>
      <c r="AI220" s="4"/>
      <c r="AJ220" s="4">
        <v>18</v>
      </c>
      <c r="AK220" s="4">
        <v>12</v>
      </c>
      <c r="AL220" s="4">
        <v>9</v>
      </c>
      <c r="AM220" s="4">
        <v>6</v>
      </c>
      <c r="AN220" s="4">
        <v>5</v>
      </c>
      <c r="AO220" s="4">
        <v>26</v>
      </c>
      <c r="AP220" s="4">
        <v>27</v>
      </c>
      <c r="AQ220" s="4">
        <v>19</v>
      </c>
      <c r="AR220" s="4">
        <v>13</v>
      </c>
      <c r="AU220">
        <f t="shared" si="208"/>
        <v>100</v>
      </c>
      <c r="AV220">
        <f t="shared" si="209"/>
        <v>100</v>
      </c>
      <c r="AW220">
        <f t="shared" si="210"/>
        <v>20</v>
      </c>
      <c r="AX220">
        <f t="shared" si="215"/>
        <v>100</v>
      </c>
      <c r="AY220">
        <f t="shared" si="216"/>
        <v>100</v>
      </c>
      <c r="AZ220">
        <f t="shared" si="211"/>
        <v>85.714285714285708</v>
      </c>
      <c r="BA220">
        <f t="shared" si="212"/>
        <v>86.206896551724128</v>
      </c>
      <c r="BB220">
        <f t="shared" si="213"/>
        <v>65.217391304347828</v>
      </c>
      <c r="BC220">
        <f t="shared" si="214"/>
        <v>100</v>
      </c>
    </row>
    <row r="221" spans="1:55">
      <c r="A221" s="4">
        <v>53</v>
      </c>
      <c r="B221" s="5" t="s">
        <v>117</v>
      </c>
      <c r="C221" s="4">
        <v>5</v>
      </c>
      <c r="D221" s="5" t="s">
        <v>48</v>
      </c>
      <c r="E221" s="4">
        <v>7.3</v>
      </c>
      <c r="F221" s="4">
        <v>1.7</v>
      </c>
      <c r="G221" s="4">
        <v>4.8</v>
      </c>
      <c r="H221" s="4">
        <v>1.5</v>
      </c>
      <c r="I221" s="4">
        <v>2.5</v>
      </c>
      <c r="J221" s="4">
        <v>1.9</v>
      </c>
      <c r="K221" s="4">
        <v>0.4</v>
      </c>
      <c r="L221" s="4">
        <v>0.6</v>
      </c>
      <c r="M221" s="4">
        <v>0.5</v>
      </c>
      <c r="N221" s="4"/>
      <c r="O221" s="26">
        <v>28.4</v>
      </c>
      <c r="P221" s="26">
        <v>22.1</v>
      </c>
      <c r="Q221" s="26">
        <v>25.4</v>
      </c>
      <c r="R221" s="26">
        <v>27</v>
      </c>
      <c r="S221" s="26">
        <v>26.1</v>
      </c>
      <c r="T221" s="26">
        <v>27.7</v>
      </c>
      <c r="U221" s="26">
        <v>30</v>
      </c>
      <c r="V221" s="26">
        <v>23.7</v>
      </c>
      <c r="W221" s="26">
        <v>24.2</v>
      </c>
      <c r="Y221">
        <f t="shared" si="207"/>
        <v>234.59999999999997</v>
      </c>
      <c r="Z221" s="4">
        <v>0</v>
      </c>
      <c r="AA221" s="4">
        <v>0</v>
      </c>
      <c r="AB221" s="4">
        <v>0</v>
      </c>
      <c r="AC221" s="4">
        <v>0</v>
      </c>
      <c r="AD221" s="4">
        <v>2</v>
      </c>
      <c r="AE221" s="4">
        <v>0</v>
      </c>
      <c r="AF221" s="4">
        <v>0</v>
      </c>
      <c r="AG221" s="4">
        <v>4</v>
      </c>
      <c r="AH221" s="4">
        <v>2</v>
      </c>
      <c r="AI221" s="4"/>
      <c r="AJ221" s="4">
        <v>3</v>
      </c>
      <c r="AK221" s="4">
        <v>8</v>
      </c>
      <c r="AL221" s="4">
        <v>10</v>
      </c>
      <c r="AM221" s="4">
        <v>11</v>
      </c>
      <c r="AN221" s="4">
        <v>15</v>
      </c>
      <c r="AO221" s="4">
        <v>17</v>
      </c>
      <c r="AP221" s="4">
        <v>16</v>
      </c>
      <c r="AQ221" s="4">
        <v>19</v>
      </c>
      <c r="AR221" s="4">
        <v>16</v>
      </c>
      <c r="AU221">
        <f t="shared" si="208"/>
        <v>100</v>
      </c>
      <c r="AV221">
        <f t="shared" si="209"/>
        <v>100</v>
      </c>
      <c r="AW221">
        <f t="shared" si="210"/>
        <v>100</v>
      </c>
      <c r="AX221">
        <f t="shared" si="215"/>
        <v>100</v>
      </c>
      <c r="AY221">
        <f t="shared" si="216"/>
        <v>76.470588235294116</v>
      </c>
      <c r="AZ221">
        <f t="shared" si="211"/>
        <v>100</v>
      </c>
      <c r="BA221">
        <f t="shared" si="212"/>
        <v>100</v>
      </c>
      <c r="BB221">
        <f t="shared" si="213"/>
        <v>65.217391304347828</v>
      </c>
      <c r="BC221">
        <f t="shared" si="214"/>
        <v>77.777777777777786</v>
      </c>
    </row>
    <row r="222" spans="1:55">
      <c r="A222" s="4">
        <v>59</v>
      </c>
      <c r="B222" s="5" t="s">
        <v>118</v>
      </c>
      <c r="C222" s="4">
        <v>5</v>
      </c>
      <c r="D222" s="5" t="s">
        <v>42</v>
      </c>
      <c r="E222" s="4">
        <v>14.4</v>
      </c>
      <c r="F222" s="4">
        <v>6.1</v>
      </c>
      <c r="G222" s="4">
        <v>5.0999999999999996</v>
      </c>
      <c r="H222" s="4">
        <v>2.6</v>
      </c>
      <c r="I222" s="4">
        <v>2.2000000000000002</v>
      </c>
      <c r="J222" s="4">
        <v>1.1000000000000001</v>
      </c>
      <c r="K222" s="4">
        <v>2.8</v>
      </c>
      <c r="L222" s="4">
        <v>8.5</v>
      </c>
      <c r="M222" s="4">
        <v>5.8</v>
      </c>
      <c r="N222" s="4"/>
      <c r="O222" s="26">
        <v>29.2</v>
      </c>
      <c r="P222" s="26">
        <v>26.6</v>
      </c>
      <c r="Q222" s="26">
        <v>28.1</v>
      </c>
      <c r="R222" s="26">
        <v>26.2</v>
      </c>
      <c r="S222" s="26">
        <v>20.8</v>
      </c>
      <c r="T222" s="26">
        <v>20.6</v>
      </c>
      <c r="U222" s="26">
        <v>7.2</v>
      </c>
      <c r="V222" s="26">
        <v>22.1</v>
      </c>
      <c r="W222" s="26">
        <v>28.2</v>
      </c>
      <c r="Y222">
        <f t="shared" si="207"/>
        <v>208.99999999999997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4</v>
      </c>
      <c r="AG222" s="4">
        <v>0</v>
      </c>
      <c r="AH222" s="4">
        <v>0</v>
      </c>
      <c r="AI222" s="4"/>
      <c r="AJ222" s="4">
        <v>14</v>
      </c>
      <c r="AK222" s="4">
        <v>5</v>
      </c>
      <c r="AL222" s="4">
        <v>15</v>
      </c>
      <c r="AM222" s="4">
        <v>13</v>
      </c>
      <c r="AN222" s="4">
        <v>28</v>
      </c>
      <c r="AO222" s="4">
        <v>18</v>
      </c>
      <c r="AP222" s="4">
        <v>20</v>
      </c>
      <c r="AQ222" s="4">
        <v>17</v>
      </c>
      <c r="AR222" s="4">
        <v>17</v>
      </c>
      <c r="AU222">
        <f t="shared" si="208"/>
        <v>100</v>
      </c>
      <c r="AV222">
        <f t="shared" si="209"/>
        <v>100</v>
      </c>
      <c r="AW222">
        <f t="shared" si="210"/>
        <v>100</v>
      </c>
      <c r="AX222">
        <f t="shared" si="215"/>
        <v>100</v>
      </c>
      <c r="AY222">
        <f t="shared" si="216"/>
        <v>100</v>
      </c>
      <c r="AZ222">
        <f t="shared" si="211"/>
        <v>100</v>
      </c>
      <c r="BA222">
        <f t="shared" si="212"/>
        <v>66.666666666666657</v>
      </c>
      <c r="BB222">
        <f t="shared" si="213"/>
        <v>100</v>
      </c>
      <c r="BC222">
        <f t="shared" si="214"/>
        <v>100</v>
      </c>
    </row>
    <row r="223" spans="1:55">
      <c r="A223" s="4">
        <v>60</v>
      </c>
      <c r="B223" s="5" t="s">
        <v>119</v>
      </c>
      <c r="C223" s="4">
        <v>5</v>
      </c>
      <c r="D223" s="5" t="s">
        <v>44</v>
      </c>
      <c r="E223" s="4">
        <v>12.5</v>
      </c>
      <c r="F223" s="4">
        <v>11.5</v>
      </c>
      <c r="G223" s="4">
        <v>12.3</v>
      </c>
      <c r="H223" s="4">
        <v>8</v>
      </c>
      <c r="I223" s="4">
        <v>4.8</v>
      </c>
      <c r="J223" s="4">
        <v>14.7</v>
      </c>
      <c r="K223" s="4">
        <v>4.5</v>
      </c>
      <c r="L223" s="4">
        <v>12.4</v>
      </c>
      <c r="M223" s="4">
        <v>9.1999999999999993</v>
      </c>
      <c r="N223" s="4"/>
      <c r="O223" s="26">
        <v>29</v>
      </c>
      <c r="P223" s="26">
        <v>25.6</v>
      </c>
      <c r="Q223" s="26">
        <v>26</v>
      </c>
      <c r="R223" s="26">
        <v>28.4</v>
      </c>
      <c r="S223" s="26">
        <v>22</v>
      </c>
      <c r="T223" s="26">
        <v>28.2</v>
      </c>
      <c r="U223" s="26">
        <v>28.3</v>
      </c>
      <c r="V223" s="26">
        <v>26.7</v>
      </c>
      <c r="W223" s="26">
        <v>28.8</v>
      </c>
      <c r="Y223">
        <f t="shared" si="207"/>
        <v>243</v>
      </c>
      <c r="Z223" s="4">
        <v>0</v>
      </c>
      <c r="AA223" s="4">
        <v>0</v>
      </c>
      <c r="AB223" s="4">
        <v>2</v>
      </c>
      <c r="AC223" s="4">
        <v>0</v>
      </c>
      <c r="AD223" s="4">
        <v>6</v>
      </c>
      <c r="AE223" s="4">
        <v>0</v>
      </c>
      <c r="AF223" s="4">
        <v>0</v>
      </c>
      <c r="AG223" s="4">
        <v>0</v>
      </c>
      <c r="AH223" s="4">
        <v>0</v>
      </c>
      <c r="AI223" s="4"/>
      <c r="AJ223" s="4">
        <v>15</v>
      </c>
      <c r="AK223" s="4">
        <v>19</v>
      </c>
      <c r="AL223" s="4">
        <v>24</v>
      </c>
      <c r="AM223" s="4">
        <v>21</v>
      </c>
      <c r="AN223" s="4">
        <v>40</v>
      </c>
      <c r="AO223" s="4">
        <v>16</v>
      </c>
      <c r="AP223" s="4">
        <v>17</v>
      </c>
      <c r="AQ223" s="4">
        <v>11</v>
      </c>
      <c r="AR223" s="4">
        <v>22</v>
      </c>
      <c r="AU223">
        <f t="shared" si="208"/>
        <v>100</v>
      </c>
      <c r="AV223">
        <f t="shared" si="209"/>
        <v>100</v>
      </c>
      <c r="AW223">
        <f t="shared" si="210"/>
        <v>84.615384615384613</v>
      </c>
      <c r="AX223">
        <f t="shared" si="215"/>
        <v>100</v>
      </c>
      <c r="AY223">
        <f t="shared" si="216"/>
        <v>73.91304347826086</v>
      </c>
      <c r="AZ223">
        <f t="shared" si="211"/>
        <v>100</v>
      </c>
      <c r="BA223">
        <f t="shared" si="212"/>
        <v>100</v>
      </c>
      <c r="BB223">
        <f t="shared" si="213"/>
        <v>100</v>
      </c>
      <c r="BC223">
        <f t="shared" si="214"/>
        <v>100</v>
      </c>
    </row>
    <row r="224" spans="1:55">
      <c r="A224" s="4">
        <v>58</v>
      </c>
      <c r="B224" s="5" t="s">
        <v>120</v>
      </c>
      <c r="C224" s="4">
        <v>5</v>
      </c>
      <c r="D224" s="5" t="s">
        <v>46</v>
      </c>
      <c r="E224" s="4">
        <v>9.3000000000000007</v>
      </c>
      <c r="F224" s="4">
        <v>12</v>
      </c>
      <c r="G224" s="4">
        <v>9.1</v>
      </c>
      <c r="H224" s="4">
        <v>1.4</v>
      </c>
      <c r="I224" s="4">
        <v>3.4</v>
      </c>
      <c r="J224" s="4">
        <v>3.4</v>
      </c>
      <c r="K224" s="4">
        <v>2.9</v>
      </c>
      <c r="L224" s="4">
        <v>2.2999999999999998</v>
      </c>
      <c r="M224" s="4">
        <v>5.3</v>
      </c>
      <c r="N224" s="4"/>
      <c r="O224" s="26">
        <v>26.8</v>
      </c>
      <c r="P224" s="26">
        <v>28.8</v>
      </c>
      <c r="Q224" s="26">
        <v>27.5</v>
      </c>
      <c r="R224" s="26">
        <v>21.7</v>
      </c>
      <c r="S224" s="26">
        <v>24.9</v>
      </c>
      <c r="T224" s="26">
        <v>26.8</v>
      </c>
      <c r="U224" s="26">
        <v>27.7</v>
      </c>
      <c r="V224" s="26">
        <v>14</v>
      </c>
      <c r="W224" s="26">
        <v>28.4</v>
      </c>
      <c r="Y224">
        <f t="shared" si="207"/>
        <v>226.6</v>
      </c>
      <c r="Z224" s="4">
        <v>0</v>
      </c>
      <c r="AA224" s="4">
        <v>0</v>
      </c>
      <c r="AB224" s="4">
        <v>0</v>
      </c>
      <c r="AC224" s="4">
        <v>2</v>
      </c>
      <c r="AD224" s="4">
        <v>2</v>
      </c>
      <c r="AE224" s="4">
        <v>2</v>
      </c>
      <c r="AF224" s="4">
        <v>0</v>
      </c>
      <c r="AG224" s="4">
        <v>2</v>
      </c>
      <c r="AH224" s="4">
        <v>0</v>
      </c>
      <c r="AI224" s="4"/>
      <c r="AJ224" s="4">
        <v>32</v>
      </c>
      <c r="AK224" s="4">
        <v>11</v>
      </c>
      <c r="AL224" s="4">
        <v>10</v>
      </c>
      <c r="AM224" s="4">
        <v>30</v>
      </c>
      <c r="AN224" s="4">
        <v>22</v>
      </c>
      <c r="AO224" s="4">
        <v>24</v>
      </c>
      <c r="AP224" s="4">
        <v>22</v>
      </c>
      <c r="AQ224" s="4">
        <v>19</v>
      </c>
      <c r="AR224" s="4">
        <v>23</v>
      </c>
      <c r="AU224">
        <f t="shared" si="208"/>
        <v>100</v>
      </c>
      <c r="AV224">
        <f t="shared" si="209"/>
        <v>100</v>
      </c>
      <c r="AW224">
        <f t="shared" si="210"/>
        <v>100</v>
      </c>
      <c r="AX224">
        <f t="shared" si="215"/>
        <v>87.5</v>
      </c>
      <c r="AY224">
        <f t="shared" si="216"/>
        <v>83.333333333333343</v>
      </c>
      <c r="AZ224">
        <f t="shared" si="211"/>
        <v>84.615384615384613</v>
      </c>
      <c r="BA224">
        <f t="shared" si="212"/>
        <v>100</v>
      </c>
      <c r="BB224">
        <f t="shared" si="213"/>
        <v>80.952380952380949</v>
      </c>
      <c r="BC224">
        <f t="shared" si="214"/>
        <v>100</v>
      </c>
    </row>
    <row r="225" spans="1:55">
      <c r="A225" s="4">
        <v>57</v>
      </c>
      <c r="B225" s="5" t="s">
        <v>121</v>
      </c>
      <c r="C225" s="4">
        <v>5</v>
      </c>
      <c r="D225" s="5" t="s">
        <v>48</v>
      </c>
      <c r="E225" s="4">
        <v>8.8000000000000007</v>
      </c>
      <c r="F225" s="4">
        <v>6.8</v>
      </c>
      <c r="G225" s="4">
        <v>8.1</v>
      </c>
      <c r="H225" s="4">
        <v>2.5</v>
      </c>
      <c r="I225" s="4">
        <v>5.7</v>
      </c>
      <c r="J225" s="4">
        <v>10.9</v>
      </c>
      <c r="K225" s="4">
        <v>6.3</v>
      </c>
      <c r="L225" s="4">
        <v>6.8</v>
      </c>
      <c r="M225" s="4">
        <v>2.2000000000000002</v>
      </c>
      <c r="N225" s="4"/>
      <c r="O225" s="26">
        <v>30</v>
      </c>
      <c r="P225" s="26">
        <v>26</v>
      </c>
      <c r="Q225" s="26">
        <v>25.8</v>
      </c>
      <c r="R225" s="26">
        <v>23.5</v>
      </c>
      <c r="S225" s="26">
        <v>28.7</v>
      </c>
      <c r="T225" s="26">
        <v>29</v>
      </c>
      <c r="U225" s="26">
        <v>29</v>
      </c>
      <c r="V225" s="26">
        <v>27</v>
      </c>
      <c r="W225" s="26">
        <v>25.1</v>
      </c>
      <c r="Y225">
        <f t="shared" si="207"/>
        <v>244.1</v>
      </c>
      <c r="Z225" s="4">
        <v>0</v>
      </c>
      <c r="AA225" s="4">
        <v>0</v>
      </c>
      <c r="AB225" s="4">
        <v>2</v>
      </c>
      <c r="AC225" s="4">
        <v>4</v>
      </c>
      <c r="AD225" s="4">
        <v>0</v>
      </c>
      <c r="AE225" s="4">
        <v>2</v>
      </c>
      <c r="AF225" s="4">
        <v>0</v>
      </c>
      <c r="AG225" s="4">
        <v>0</v>
      </c>
      <c r="AH225" s="4">
        <v>0</v>
      </c>
      <c r="AI225" s="4"/>
      <c r="AJ225" s="4">
        <v>8</v>
      </c>
      <c r="AK225" s="4">
        <v>8</v>
      </c>
      <c r="AL225" s="4">
        <v>9</v>
      </c>
      <c r="AM225" s="4">
        <v>10</v>
      </c>
      <c r="AN225" s="4">
        <v>15</v>
      </c>
      <c r="AO225" s="4">
        <v>5</v>
      </c>
      <c r="AP225" s="4">
        <v>13</v>
      </c>
      <c r="AQ225" s="4">
        <v>10</v>
      </c>
      <c r="AR225" s="4">
        <v>10</v>
      </c>
      <c r="AU225">
        <f t="shared" si="208"/>
        <v>100</v>
      </c>
      <c r="AV225">
        <f t="shared" si="209"/>
        <v>100</v>
      </c>
      <c r="AW225">
        <f t="shared" si="210"/>
        <v>63.636363636363633</v>
      </c>
      <c r="AX225">
        <f t="shared" si="215"/>
        <v>42.857142857142854</v>
      </c>
      <c r="AY225">
        <f t="shared" si="216"/>
        <v>100</v>
      </c>
      <c r="AZ225">
        <f t="shared" si="211"/>
        <v>42.857142857142854</v>
      </c>
      <c r="BA225">
        <f t="shared" si="212"/>
        <v>100</v>
      </c>
      <c r="BB225">
        <f t="shared" si="213"/>
        <v>100</v>
      </c>
      <c r="BC225">
        <f>(AR225-AH225)/(AR225+AH225)*100</f>
        <v>100</v>
      </c>
    </row>
    <row r="226" spans="1:55">
      <c r="A226">
        <v>26</v>
      </c>
      <c r="B226" t="s">
        <v>263</v>
      </c>
      <c r="C226">
        <v>5</v>
      </c>
      <c r="D226" t="s">
        <v>42</v>
      </c>
      <c r="E226">
        <v>13.2</v>
      </c>
      <c r="F226">
        <v>13.5</v>
      </c>
      <c r="G226">
        <v>20.7</v>
      </c>
      <c r="H226">
        <v>14.5</v>
      </c>
      <c r="I226">
        <v>5.5</v>
      </c>
      <c r="J226">
        <v>19.100000000000001</v>
      </c>
      <c r="K226">
        <v>13.7</v>
      </c>
      <c r="L226">
        <v>16.100000000000001</v>
      </c>
      <c r="M226">
        <v>12.7</v>
      </c>
      <c r="O226" s="23">
        <v>30</v>
      </c>
      <c r="P226" s="23">
        <v>29.2</v>
      </c>
      <c r="Q226" s="23">
        <v>30</v>
      </c>
      <c r="R226" s="23">
        <v>30</v>
      </c>
      <c r="S226" s="23">
        <v>22.3</v>
      </c>
      <c r="T226" s="23">
        <v>30</v>
      </c>
      <c r="U226" s="23">
        <v>30</v>
      </c>
      <c r="V226" s="23">
        <v>30</v>
      </c>
      <c r="W226" s="23">
        <v>30</v>
      </c>
      <c r="Y226">
        <f t="shared" si="207"/>
        <v>261.5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55">
      <c r="A227">
        <v>28</v>
      </c>
      <c r="B227" t="s">
        <v>264</v>
      </c>
      <c r="C227">
        <v>5</v>
      </c>
      <c r="D227" t="s">
        <v>44</v>
      </c>
      <c r="E227">
        <v>23</v>
      </c>
      <c r="F227">
        <v>25.4</v>
      </c>
      <c r="G227">
        <v>20.3</v>
      </c>
      <c r="H227">
        <v>19.899999999999999</v>
      </c>
      <c r="I227">
        <v>20</v>
      </c>
      <c r="J227">
        <v>18.100000000000001</v>
      </c>
      <c r="K227">
        <v>15.5</v>
      </c>
      <c r="L227">
        <v>16.3</v>
      </c>
      <c r="M227">
        <v>15.7</v>
      </c>
      <c r="O227" s="23">
        <v>30</v>
      </c>
      <c r="P227" s="23">
        <v>30</v>
      </c>
      <c r="Q227" s="23">
        <v>30</v>
      </c>
      <c r="R227" s="23">
        <v>30</v>
      </c>
      <c r="S227" s="23">
        <v>30</v>
      </c>
      <c r="T227" s="23">
        <v>30</v>
      </c>
      <c r="U227" s="23">
        <v>30</v>
      </c>
      <c r="V227" s="23">
        <v>30</v>
      </c>
      <c r="W227" s="23">
        <v>28.9</v>
      </c>
      <c r="Y227">
        <f t="shared" si="207"/>
        <v>268.89999999999998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55">
      <c r="A228">
        <v>25</v>
      </c>
      <c r="B228" t="s">
        <v>265</v>
      </c>
      <c r="C228">
        <v>5</v>
      </c>
      <c r="D228" t="s">
        <v>46</v>
      </c>
      <c r="E228">
        <v>10.1</v>
      </c>
      <c r="F228">
        <v>6.4</v>
      </c>
      <c r="G228">
        <v>7</v>
      </c>
      <c r="H228">
        <v>2</v>
      </c>
      <c r="I228">
        <v>1.6</v>
      </c>
      <c r="J228">
        <v>9.9</v>
      </c>
      <c r="K228">
        <v>7</v>
      </c>
      <c r="L228">
        <v>7.3</v>
      </c>
      <c r="M228">
        <v>16.399999999999999</v>
      </c>
      <c r="O228" s="23">
        <v>30</v>
      </c>
      <c r="P228" s="23">
        <v>30</v>
      </c>
      <c r="Q228" s="23">
        <v>30</v>
      </c>
      <c r="R228" s="23">
        <v>24.6</v>
      </c>
      <c r="S228" s="23">
        <v>20</v>
      </c>
      <c r="T228" s="23">
        <v>30</v>
      </c>
      <c r="U228" s="23">
        <v>29.6</v>
      </c>
      <c r="V228" s="23">
        <v>30</v>
      </c>
      <c r="W228" s="23">
        <v>30</v>
      </c>
      <c r="Y228">
        <f t="shared" si="207"/>
        <v>254.2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J228">
        <v>3</v>
      </c>
      <c r="AK228">
        <v>3</v>
      </c>
      <c r="AL228">
        <v>1</v>
      </c>
      <c r="AM228">
        <v>7</v>
      </c>
      <c r="AN228">
        <v>6</v>
      </c>
      <c r="AO228">
        <v>0</v>
      </c>
      <c r="AP228">
        <v>1</v>
      </c>
      <c r="AQ228">
        <v>3</v>
      </c>
      <c r="AR228">
        <v>4</v>
      </c>
    </row>
    <row r="229" spans="1:55">
      <c r="A229">
        <v>27</v>
      </c>
      <c r="B229" t="s">
        <v>266</v>
      </c>
      <c r="C229">
        <v>5</v>
      </c>
      <c r="D229" t="s">
        <v>48</v>
      </c>
      <c r="E229">
        <v>22.9</v>
      </c>
      <c r="F229">
        <v>24</v>
      </c>
      <c r="G229">
        <v>10.6</v>
      </c>
      <c r="H229">
        <v>2.1</v>
      </c>
      <c r="I229">
        <v>25.8</v>
      </c>
      <c r="J229">
        <v>23.2</v>
      </c>
      <c r="K229">
        <v>13.5</v>
      </c>
      <c r="L229">
        <v>20.8</v>
      </c>
      <c r="M229">
        <v>13.4</v>
      </c>
      <c r="O229" s="23">
        <v>30</v>
      </c>
      <c r="P229" s="23">
        <v>30</v>
      </c>
      <c r="Q229" s="23">
        <v>14.3</v>
      </c>
      <c r="R229" s="23">
        <v>0.1</v>
      </c>
      <c r="S229" s="23">
        <v>30</v>
      </c>
      <c r="T229" s="23">
        <v>30</v>
      </c>
      <c r="U229" s="23">
        <v>30</v>
      </c>
      <c r="V229" s="23">
        <v>30</v>
      </c>
      <c r="W229" s="23">
        <v>22.3</v>
      </c>
      <c r="Y229">
        <f t="shared" si="207"/>
        <v>216.7</v>
      </c>
      <c r="Z229">
        <v>0</v>
      </c>
      <c r="AA229">
        <v>0</v>
      </c>
      <c r="AB229">
        <v>0</v>
      </c>
      <c r="AC229">
        <v>18</v>
      </c>
      <c r="AD229">
        <v>0</v>
      </c>
      <c r="AE229">
        <v>0</v>
      </c>
      <c r="AF229">
        <v>0</v>
      </c>
      <c r="AG229">
        <v>0</v>
      </c>
      <c r="AH229">
        <v>0</v>
      </c>
      <c r="AJ229">
        <v>0</v>
      </c>
      <c r="AK229">
        <v>1</v>
      </c>
      <c r="AL229">
        <v>8</v>
      </c>
      <c r="AM229">
        <v>11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55">
      <c r="A230">
        <v>29</v>
      </c>
      <c r="B230" t="s">
        <v>267</v>
      </c>
      <c r="C230">
        <v>5</v>
      </c>
      <c r="D230" t="s">
        <v>42</v>
      </c>
      <c r="E230">
        <v>3.7</v>
      </c>
      <c r="F230">
        <v>11.6</v>
      </c>
      <c r="G230">
        <v>6.2</v>
      </c>
      <c r="H230">
        <v>0.7</v>
      </c>
      <c r="I230">
        <v>3.6</v>
      </c>
      <c r="J230">
        <v>3.5</v>
      </c>
      <c r="K230">
        <v>9.5</v>
      </c>
      <c r="L230">
        <v>13</v>
      </c>
      <c r="M230">
        <v>8.6999999999999993</v>
      </c>
      <c r="O230" s="23">
        <v>25.3</v>
      </c>
      <c r="P230" s="23">
        <v>30</v>
      </c>
      <c r="Q230" s="23">
        <v>28.9</v>
      </c>
      <c r="R230" s="23">
        <v>9.6999999999999993</v>
      </c>
      <c r="S230" s="23">
        <v>27.9</v>
      </c>
      <c r="T230" s="23">
        <v>30</v>
      </c>
      <c r="U230" s="23">
        <v>30</v>
      </c>
      <c r="V230" s="23">
        <v>30</v>
      </c>
      <c r="W230" s="23">
        <v>30</v>
      </c>
      <c r="Y230">
        <f t="shared" si="207"/>
        <v>241.79999999999998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J230">
        <v>10</v>
      </c>
      <c r="AK230">
        <v>0</v>
      </c>
      <c r="AL230">
        <v>1</v>
      </c>
      <c r="AM230">
        <v>31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55">
      <c r="A231">
        <v>30</v>
      </c>
      <c r="B231" t="s">
        <v>268</v>
      </c>
      <c r="C231">
        <v>5</v>
      </c>
      <c r="D231" t="s">
        <v>44</v>
      </c>
      <c r="E231">
        <v>22.9</v>
      </c>
      <c r="F231">
        <v>24</v>
      </c>
      <c r="G231">
        <v>20.3</v>
      </c>
      <c r="H231">
        <v>20.3</v>
      </c>
      <c r="I231">
        <v>15</v>
      </c>
      <c r="J231">
        <v>16.3</v>
      </c>
      <c r="K231">
        <v>17.899999999999999</v>
      </c>
      <c r="L231">
        <v>13.6</v>
      </c>
      <c r="M231">
        <v>20.9</v>
      </c>
      <c r="O231" s="23">
        <v>0.9</v>
      </c>
      <c r="P231" s="23">
        <v>1.4</v>
      </c>
      <c r="Q231" s="23">
        <v>30</v>
      </c>
      <c r="R231" s="23">
        <v>30</v>
      </c>
      <c r="S231" s="23">
        <v>27.8</v>
      </c>
      <c r="T231" s="23">
        <v>25.1</v>
      </c>
      <c r="U231" s="23">
        <v>30</v>
      </c>
      <c r="V231" s="23">
        <v>27.7</v>
      </c>
      <c r="W231" s="23">
        <v>28.5</v>
      </c>
      <c r="Y231">
        <f t="shared" si="207"/>
        <v>201.39999999999998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0</v>
      </c>
      <c r="AH231">
        <v>0</v>
      </c>
      <c r="AJ231">
        <v>3</v>
      </c>
      <c r="AK231">
        <v>2</v>
      </c>
      <c r="AL231">
        <v>0</v>
      </c>
      <c r="AM231">
        <v>2</v>
      </c>
      <c r="AN231">
        <v>1</v>
      </c>
      <c r="AO231">
        <v>7</v>
      </c>
      <c r="AP231">
        <v>2</v>
      </c>
      <c r="AQ231">
        <v>14</v>
      </c>
      <c r="AR231">
        <v>8</v>
      </c>
    </row>
    <row r="232" spans="1:55">
      <c r="E232" s="8">
        <f>AVERAGE(E192:E231)/30*100</f>
        <v>35.041666666666657</v>
      </c>
      <c r="F232" s="8">
        <f t="shared" ref="F232" si="217">AVERAGE(F192:F231)/30*100</f>
        <v>36.391666666666666</v>
      </c>
      <c r="G232" s="8">
        <f t="shared" ref="G232" si="218">AVERAGE(G192:G231)/30*100</f>
        <v>31.783333333333342</v>
      </c>
      <c r="H232" s="8">
        <f t="shared" ref="H232" si="219">AVERAGE(H192:H231)/30*100</f>
        <v>23.400000000000006</v>
      </c>
      <c r="I232" s="8">
        <f t="shared" ref="I232" si="220">AVERAGE(I192:I231)/30*100</f>
        <v>25.475000000000001</v>
      </c>
      <c r="J232" s="8">
        <f t="shared" ref="J232" si="221">AVERAGE(J192:J231)/30*100</f>
        <v>25.25</v>
      </c>
      <c r="K232" s="8">
        <f t="shared" ref="K232" si="222">AVERAGE(K192:K231)/30*100</f>
        <v>24.433333333333334</v>
      </c>
      <c r="L232" s="8">
        <f t="shared" ref="L232" si="223">AVERAGE(L192:L231)/30*100</f>
        <v>26.583333333333336</v>
      </c>
      <c r="M232" s="8">
        <f t="shared" ref="M232" si="224">AVERAGE(M192:M231)/30*100</f>
        <v>26.566666666666656</v>
      </c>
      <c r="N232" s="8"/>
      <c r="O232" s="27">
        <f>AVERAGE(O192:O231)/30*100</f>
        <v>90.308333333333337</v>
      </c>
      <c r="P232" s="27">
        <f t="shared" ref="P232" si="225">AVERAGE(P192:P231)/30*100</f>
        <v>88.716666666666683</v>
      </c>
      <c r="Q232" s="27">
        <f t="shared" ref="Q232" si="226">AVERAGE(Q192:Q231)/30*100</f>
        <v>87.183333333333309</v>
      </c>
      <c r="R232" s="27">
        <f t="shared" ref="R232" si="227">AVERAGE(R192:R231)/30*100</f>
        <v>82.625000000000028</v>
      </c>
      <c r="S232" s="27">
        <f t="shared" ref="S232" si="228">AVERAGE(S192:S231)/30*100</f>
        <v>83.925000000000011</v>
      </c>
      <c r="T232" s="27">
        <f t="shared" ref="T232" si="229">AVERAGE(T192:T231)/30*100</f>
        <v>85.858333333333334</v>
      </c>
      <c r="U232" s="27">
        <f t="shared" ref="U232" si="230">AVERAGE(U192:U231)/30*100</f>
        <v>86.200000000000017</v>
      </c>
      <c r="V232" s="27">
        <f t="shared" ref="V232" si="231">AVERAGE(V192:V231)/30*100</f>
        <v>89.050000000000011</v>
      </c>
      <c r="W232" s="27">
        <f t="shared" ref="W232" si="232">AVERAGE(W192:W231)/30*100</f>
        <v>87.424999999999997</v>
      </c>
      <c r="Y232" s="8"/>
      <c r="Z232" s="8">
        <f>AVERAGE(Z192:Z231)</f>
        <v>0</v>
      </c>
      <c r="AA232" s="8">
        <f t="shared" ref="AA232" si="233">AVERAGE(AA192:AA231)</f>
        <v>0.45</v>
      </c>
      <c r="AB232" s="8">
        <f t="shared" ref="AB232" si="234">AVERAGE(AB192:AB231)</f>
        <v>0.6</v>
      </c>
      <c r="AC232" s="8">
        <f t="shared" ref="AC232" si="235">AVERAGE(AC192:AC231)</f>
        <v>1.1499999999999999</v>
      </c>
      <c r="AD232" s="8">
        <f t="shared" ref="AD232" si="236">AVERAGE(AD192:AD231)</f>
        <v>0.65</v>
      </c>
      <c r="AE232" s="8">
        <f t="shared" ref="AE232" si="237">AVERAGE(AE192:AE231)</f>
        <v>0.85</v>
      </c>
      <c r="AF232" s="8">
        <f t="shared" ref="AF232" si="238">AVERAGE(AF192:AF231)</f>
        <v>0.85</v>
      </c>
      <c r="AG232" s="8">
        <f t="shared" ref="AG232" si="239">AVERAGE(AG192:AG231)</f>
        <v>0.7</v>
      </c>
      <c r="AH232" s="8">
        <f t="shared" ref="AH232" si="240">AVERAGE(AH192:AH231)</f>
        <v>0.25</v>
      </c>
      <c r="AI232" s="8"/>
      <c r="AJ232" s="8">
        <f>AVERAGE(AJ192:AJ231)</f>
        <v>6.875</v>
      </c>
      <c r="AK232" s="8">
        <f t="shared" ref="AK232" si="241">AVERAGE(AK192:AK231)</f>
        <v>5.3</v>
      </c>
      <c r="AL232" s="8">
        <f t="shared" ref="AL232" si="242">AVERAGE(AL192:AL231)</f>
        <v>7.0750000000000002</v>
      </c>
      <c r="AM232" s="8">
        <f t="shared" ref="AM232" si="243">AVERAGE(AM192:AM231)</f>
        <v>9.9250000000000007</v>
      </c>
      <c r="AN232" s="8">
        <f t="shared" ref="AN232" si="244">AVERAGE(AN192:AN231)</f>
        <v>10</v>
      </c>
      <c r="AO232" s="8">
        <f t="shared" ref="AO232" si="245">AVERAGE(AO192:AO231)</f>
        <v>10.199999999999999</v>
      </c>
      <c r="AP232" s="8">
        <f t="shared" ref="AP232" si="246">AVERAGE(AP192:AP231)</f>
        <v>9.4</v>
      </c>
      <c r="AQ232" s="8">
        <f t="shared" ref="AQ232" si="247">AVERAGE(AQ192:AQ231)</f>
        <v>8.6999999999999993</v>
      </c>
      <c r="AR232" s="8">
        <f t="shared" ref="AR232" si="248">AVERAGE(AR192:AR231)</f>
        <v>9.7249999999999996</v>
      </c>
      <c r="AU232" s="8">
        <f>AVERAGE(AU192:AU231)</f>
        <v>76.470588235294116</v>
      </c>
      <c r="AV232" s="8">
        <f t="shared" ref="AV232" si="249">AVERAGE(AV192:AV231)</f>
        <v>67.971677559912848</v>
      </c>
      <c r="AW232" s="8">
        <f t="shared" ref="AW232" si="250">AVERAGE(AW192:AW231)</f>
        <v>62.273021096550501</v>
      </c>
      <c r="AX232" s="8">
        <f t="shared" ref="AX232" si="251">AVERAGE(AX192:AX231)</f>
        <v>69.231257304786709</v>
      </c>
      <c r="AY232" s="8">
        <f t="shared" ref="AY232" si="252">AVERAGE(AY192:AY231)</f>
        <v>71.835123933062846</v>
      </c>
      <c r="AZ232" s="8">
        <f t="shared" ref="AZ232" si="253">AVERAGE(AZ192:AZ231)</f>
        <v>82.854154068575326</v>
      </c>
      <c r="BA232" s="8">
        <f t="shared" ref="BA232" si="254">AVERAGE(BA192:BA231)</f>
        <v>83.380501625937725</v>
      </c>
      <c r="BB232" s="8">
        <f t="shared" ref="BB232" si="255">AVERAGE(BB192:BB231)</f>
        <v>84.578356352763265</v>
      </c>
      <c r="BC232" s="8">
        <f t="shared" ref="BC232" si="256">AVERAGE(BC192:BC231)</f>
        <v>87.323701410388722</v>
      </c>
    </row>
    <row r="233" spans="1:55">
      <c r="E233" s="8">
        <f>(STDEV(E192:E231)/SQRT(40))/30*100</f>
        <v>4.0793445981465384</v>
      </c>
      <c r="F233" s="8">
        <f t="shared" ref="F233:H233" si="257">(STDEV(F192:F231)/SQRT(40))/30*100</f>
        <v>4.4161366800222757</v>
      </c>
      <c r="G233" s="8">
        <f t="shared" si="257"/>
        <v>3.9332310214130883</v>
      </c>
      <c r="H233" s="8">
        <f t="shared" si="257"/>
        <v>3.2710027039821719</v>
      </c>
      <c r="I233" s="8">
        <f>(STDEV(I192:I231)/SQRT(40))/30*100</f>
        <v>3.6989427822761329</v>
      </c>
      <c r="J233" s="8">
        <f t="shared" ref="J233:L233" si="258">(STDEV(J192:J231)/SQRT(40))/30*100</f>
        <v>3.6625997258964511</v>
      </c>
      <c r="K233" s="8">
        <f t="shared" si="258"/>
        <v>3.4199890038309739</v>
      </c>
      <c r="L233" s="8">
        <f t="shared" si="258"/>
        <v>3.4798514475284836</v>
      </c>
      <c r="M233" s="8">
        <f>(STDEV(M192:M231)/SQRT(40))/30*100</f>
        <v>3.6138819087156757</v>
      </c>
      <c r="N233" s="8"/>
      <c r="O233" s="27">
        <f>(STDEV(O192:O231)/SQRT(40))/30*100</f>
        <v>3.3358833728853385</v>
      </c>
      <c r="P233" s="27">
        <f t="shared" ref="P233:W233" si="259">(STDEV(P192:P231)/SQRT(40))/30*100</f>
        <v>3.0035958981008455</v>
      </c>
      <c r="Q233" s="27">
        <f t="shared" si="259"/>
        <v>2.7354627415222539</v>
      </c>
      <c r="R233" s="27">
        <f t="shared" si="259"/>
        <v>3.7655506156133818</v>
      </c>
      <c r="S233" s="27">
        <f t="shared" si="259"/>
        <v>3.2045526620002223</v>
      </c>
      <c r="T233" s="27">
        <f t="shared" si="259"/>
        <v>2.8492486014022456</v>
      </c>
      <c r="U233" s="27">
        <f t="shared" si="259"/>
        <v>3.10621103734871</v>
      </c>
      <c r="V233" s="27">
        <f t="shared" si="259"/>
        <v>2.8101249072420136</v>
      </c>
      <c r="W233" s="27">
        <f t="shared" si="259"/>
        <v>3.4725621201157373</v>
      </c>
      <c r="Y233" s="8"/>
      <c r="Z233" s="8">
        <f>STDEV(Z192:Z231)/SQRT(40)</f>
        <v>0</v>
      </c>
      <c r="AA233" s="8">
        <f t="shared" ref="AA233:AH233" si="260">STDEV(AA192:AA231)/SQRT(40)</f>
        <v>0.20862799674454297</v>
      </c>
      <c r="AB233" s="8">
        <f t="shared" si="260"/>
        <v>0.21720839573894737</v>
      </c>
      <c r="AC233" s="8">
        <f t="shared" si="260"/>
        <v>0.4850984568317166</v>
      </c>
      <c r="AD233" s="8">
        <f t="shared" si="260"/>
        <v>0.20739532423085266</v>
      </c>
      <c r="AE233" s="8">
        <f t="shared" si="260"/>
        <v>0.22517799227528473</v>
      </c>
      <c r="AF233" s="8">
        <f t="shared" si="260"/>
        <v>0.27630807777941246</v>
      </c>
      <c r="AG233" s="8">
        <f t="shared" si="260"/>
        <v>0.33243468608558358</v>
      </c>
      <c r="AH233" s="8">
        <f t="shared" si="260"/>
        <v>0.12785207798918968</v>
      </c>
      <c r="AI233" s="8"/>
      <c r="AJ233" s="8">
        <f>STDEV(AJ192:AJ231)/SQRT(40)</f>
        <v>1.2383754349746758</v>
      </c>
      <c r="AK233" s="8">
        <f t="shared" ref="AK233:AR233" si="261">STDEV(AK192:AK231)/SQRT(40)</f>
        <v>1.0391071117760622</v>
      </c>
      <c r="AL233" s="8">
        <f t="shared" si="261"/>
        <v>1.2569741343237635</v>
      </c>
      <c r="AM233" s="8">
        <f t="shared" si="261"/>
        <v>1.4773449417529667</v>
      </c>
      <c r="AN233" s="8">
        <f t="shared" si="261"/>
        <v>1.6493977144742318</v>
      </c>
      <c r="AO233" s="8">
        <f t="shared" si="261"/>
        <v>1.3545743962115167</v>
      </c>
      <c r="AP233" s="8">
        <f t="shared" si="261"/>
        <v>1.4822885978039118</v>
      </c>
      <c r="AQ233" s="8">
        <f t="shared" si="261"/>
        <v>1.171893055416463</v>
      </c>
      <c r="AR233" s="8">
        <f t="shared" si="261"/>
        <v>1.4828020512114632</v>
      </c>
      <c r="AU233" s="8">
        <f>STDEV(AU192:AU231)/SQRT(40)</f>
        <v>6.8077757786000417</v>
      </c>
      <c r="AV233" s="8">
        <f t="shared" ref="AV233:BC233" si="262">STDEV(AV192:AV231)/SQRT(40)</f>
        <v>6.9340709740191295</v>
      </c>
      <c r="AW233" s="8">
        <f t="shared" si="262"/>
        <v>7.2493179504278604</v>
      </c>
      <c r="AX233" s="8">
        <f t="shared" si="262"/>
        <v>6.4897054892723904</v>
      </c>
      <c r="AY233" s="8">
        <f t="shared" si="262"/>
        <v>6.1177931347575409</v>
      </c>
      <c r="AZ233" s="8">
        <f t="shared" si="262"/>
        <v>4.4115268310542621</v>
      </c>
      <c r="BA233" s="8">
        <f t="shared" si="262"/>
        <v>5.653220986976133</v>
      </c>
      <c r="BB233" s="8">
        <f t="shared" si="262"/>
        <v>4.9605132552153881</v>
      </c>
      <c r="BC233" s="8">
        <f t="shared" si="262"/>
        <v>4.7339079539823201</v>
      </c>
    </row>
    <row r="234" spans="1:55">
      <c r="O234" s="27">
        <f>AVERAGE(O192:O231)</f>
        <v>27.092500000000001</v>
      </c>
      <c r="P234" s="27">
        <f t="shared" ref="P234:V234" si="263">AVERAGE(P192:P231)</f>
        <v>26.615000000000002</v>
      </c>
      <c r="Q234" s="27">
        <f t="shared" si="263"/>
        <v>26.154999999999994</v>
      </c>
      <c r="R234" s="27">
        <f t="shared" si="263"/>
        <v>24.787500000000009</v>
      </c>
      <c r="S234" s="27">
        <f t="shared" si="263"/>
        <v>25.177500000000002</v>
      </c>
      <c r="T234" s="27">
        <f t="shared" si="263"/>
        <v>25.7575</v>
      </c>
      <c r="U234" s="27">
        <f t="shared" si="263"/>
        <v>25.860000000000003</v>
      </c>
      <c r="V234" s="27">
        <f t="shared" si="263"/>
        <v>26.715000000000003</v>
      </c>
      <c r="W234" s="27">
        <f>AVERAGE(W192:W231)</f>
        <v>26.227499999999999</v>
      </c>
      <c r="Y234" s="10">
        <f>SUM(O234:W234)</f>
        <v>234.38750000000002</v>
      </c>
    </row>
    <row r="244" spans="1:55">
      <c r="A244">
        <v>73</v>
      </c>
      <c r="B244" t="s">
        <v>41</v>
      </c>
      <c r="C244">
        <v>6</v>
      </c>
      <c r="D244" t="s">
        <v>42</v>
      </c>
      <c r="E244">
        <v>4.3</v>
      </c>
      <c r="F244">
        <v>5.9</v>
      </c>
      <c r="G244">
        <v>11.1</v>
      </c>
      <c r="H244">
        <v>5.4</v>
      </c>
      <c r="I244">
        <v>15.6</v>
      </c>
      <c r="J244">
        <v>8.1</v>
      </c>
      <c r="K244">
        <v>10.3</v>
      </c>
      <c r="L244">
        <v>3.4</v>
      </c>
      <c r="M244">
        <v>12.2</v>
      </c>
      <c r="O244" s="23">
        <v>30</v>
      </c>
      <c r="P244" s="23">
        <v>30</v>
      </c>
      <c r="Q244" s="23">
        <v>30</v>
      </c>
      <c r="R244" s="23">
        <v>30</v>
      </c>
      <c r="S244" s="23">
        <v>28</v>
      </c>
      <c r="T244" s="23">
        <v>28.3</v>
      </c>
      <c r="U244" s="23">
        <v>30</v>
      </c>
      <c r="V244" s="23">
        <v>30</v>
      </c>
      <c r="W244" s="23">
        <v>30</v>
      </c>
      <c r="Y244">
        <f>SUM(O244:W244)</f>
        <v>266.3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J244">
        <v>3</v>
      </c>
      <c r="AK244">
        <v>3</v>
      </c>
      <c r="AL244">
        <v>1</v>
      </c>
      <c r="AM244">
        <v>2</v>
      </c>
      <c r="AN244">
        <v>3</v>
      </c>
      <c r="AO244">
        <v>11</v>
      </c>
      <c r="AP244">
        <v>2</v>
      </c>
      <c r="AQ244">
        <v>1</v>
      </c>
      <c r="AR244">
        <v>2</v>
      </c>
      <c r="AU244">
        <f>(AJ244-Z244)/(AJ244+Z244)*100</f>
        <v>100</v>
      </c>
      <c r="AV244">
        <f t="shared" ref="AV244:BC259" si="264">(AK244-AA244)/(AK244+AA244)*100</f>
        <v>100</v>
      </c>
      <c r="AW244">
        <f t="shared" si="264"/>
        <v>100</v>
      </c>
      <c r="AX244">
        <f t="shared" si="264"/>
        <v>100</v>
      </c>
      <c r="AY244">
        <f t="shared" si="264"/>
        <v>100</v>
      </c>
      <c r="AZ244">
        <f t="shared" si="264"/>
        <v>69.230769230769226</v>
      </c>
      <c r="BA244">
        <f t="shared" si="264"/>
        <v>100</v>
      </c>
      <c r="BB244">
        <f t="shared" si="264"/>
        <v>100</v>
      </c>
      <c r="BC244">
        <f t="shared" si="264"/>
        <v>100</v>
      </c>
    </row>
    <row r="245" spans="1:55">
      <c r="A245">
        <v>74</v>
      </c>
      <c r="B245" t="s">
        <v>43</v>
      </c>
      <c r="C245">
        <v>6</v>
      </c>
      <c r="D245" t="s">
        <v>44</v>
      </c>
      <c r="E245">
        <v>13.1</v>
      </c>
      <c r="F245">
        <v>10.1</v>
      </c>
      <c r="G245">
        <v>11.8</v>
      </c>
      <c r="H245">
        <v>22.8</v>
      </c>
      <c r="I245">
        <v>25.5</v>
      </c>
      <c r="J245">
        <v>26.8</v>
      </c>
      <c r="K245">
        <v>15.2</v>
      </c>
      <c r="L245">
        <v>24</v>
      </c>
      <c r="M245">
        <v>21.1</v>
      </c>
      <c r="O245" s="23">
        <v>30</v>
      </c>
      <c r="P245" s="23">
        <v>28.3</v>
      </c>
      <c r="Q245" s="23">
        <v>25.5</v>
      </c>
      <c r="R245" s="23">
        <v>30</v>
      </c>
      <c r="S245" s="23">
        <v>30</v>
      </c>
      <c r="T245" s="23">
        <v>30</v>
      </c>
      <c r="U245" s="23">
        <v>30</v>
      </c>
      <c r="V245" s="23">
        <v>30</v>
      </c>
      <c r="W245" s="23">
        <v>29</v>
      </c>
      <c r="Y245">
        <f t="shared" ref="Y245:Y283" si="265">SUM(O245:W245)</f>
        <v>262.8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J245">
        <v>17</v>
      </c>
      <c r="AK245">
        <v>7</v>
      </c>
      <c r="AL245">
        <v>14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15</v>
      </c>
      <c r="AU245">
        <f>(AJ245-Z245)/(AJ245+Z245)*100</f>
        <v>100</v>
      </c>
      <c r="AV245">
        <f t="shared" si="264"/>
        <v>100</v>
      </c>
      <c r="AW245">
        <f t="shared" si="264"/>
        <v>100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f t="shared" si="264"/>
        <v>100</v>
      </c>
    </row>
    <row r="246" spans="1:55">
      <c r="A246">
        <v>72</v>
      </c>
      <c r="B246" t="s">
        <v>45</v>
      </c>
      <c r="C246">
        <v>6</v>
      </c>
      <c r="D246" t="s">
        <v>46</v>
      </c>
      <c r="E246">
        <v>1.5</v>
      </c>
      <c r="F246">
        <v>0</v>
      </c>
      <c r="G246">
        <v>2.7</v>
      </c>
      <c r="H246">
        <v>3</v>
      </c>
      <c r="I246">
        <v>1.7</v>
      </c>
      <c r="J246">
        <v>0.5</v>
      </c>
      <c r="K246">
        <v>1.2</v>
      </c>
      <c r="L246">
        <v>0.9</v>
      </c>
      <c r="M246">
        <v>0</v>
      </c>
      <c r="O246" s="23">
        <v>24.4</v>
      </c>
      <c r="P246" s="23">
        <v>17</v>
      </c>
      <c r="Q246" s="23">
        <v>23</v>
      </c>
      <c r="R246" s="23">
        <v>24</v>
      </c>
      <c r="S246" s="23">
        <v>18</v>
      </c>
      <c r="T246" s="23">
        <v>11.5</v>
      </c>
      <c r="U246" s="23">
        <v>28</v>
      </c>
      <c r="V246" s="23">
        <v>23.5</v>
      </c>
      <c r="W246" s="23">
        <v>14.3</v>
      </c>
      <c r="Y246">
        <f t="shared" si="265"/>
        <v>183.70000000000002</v>
      </c>
      <c r="Z246">
        <v>2</v>
      </c>
      <c r="AA246">
        <v>4</v>
      </c>
      <c r="AB246">
        <v>0</v>
      </c>
      <c r="AC246">
        <v>0</v>
      </c>
      <c r="AD246">
        <v>4</v>
      </c>
      <c r="AE246">
        <v>14</v>
      </c>
      <c r="AF246">
        <v>0</v>
      </c>
      <c r="AG246">
        <v>0</v>
      </c>
      <c r="AH246">
        <v>0</v>
      </c>
      <c r="AJ246">
        <v>18</v>
      </c>
      <c r="AK246">
        <v>5</v>
      </c>
      <c r="AL246">
        <v>13</v>
      </c>
      <c r="AM246">
        <v>15</v>
      </c>
      <c r="AN246">
        <v>9</v>
      </c>
      <c r="AO246">
        <v>15</v>
      </c>
      <c r="AP246">
        <v>14</v>
      </c>
      <c r="AQ246">
        <v>16</v>
      </c>
      <c r="AR246">
        <v>14</v>
      </c>
      <c r="AU246">
        <f t="shared" ref="AU246:AU277" si="266">(AJ246-Z246)/(AJ246+Z246)*100</f>
        <v>80</v>
      </c>
      <c r="AV246">
        <f t="shared" si="264"/>
        <v>11.111111111111111</v>
      </c>
      <c r="AW246">
        <f t="shared" si="264"/>
        <v>100</v>
      </c>
      <c r="AX246">
        <f t="shared" si="264"/>
        <v>100</v>
      </c>
      <c r="AY246">
        <f t="shared" si="264"/>
        <v>38.461538461538467</v>
      </c>
      <c r="AZ246">
        <f t="shared" si="264"/>
        <v>3.4482758620689653</v>
      </c>
      <c r="BA246">
        <f t="shared" si="264"/>
        <v>100</v>
      </c>
      <c r="BB246">
        <f t="shared" si="264"/>
        <v>100</v>
      </c>
      <c r="BC246">
        <f t="shared" si="264"/>
        <v>100</v>
      </c>
    </row>
    <row r="247" spans="1:55">
      <c r="A247">
        <v>71</v>
      </c>
      <c r="B247" t="s">
        <v>47</v>
      </c>
      <c r="C247">
        <v>6</v>
      </c>
      <c r="D247" t="s">
        <v>48</v>
      </c>
      <c r="E247">
        <v>0</v>
      </c>
      <c r="F247">
        <v>0.5</v>
      </c>
      <c r="G247">
        <v>0</v>
      </c>
      <c r="H247">
        <v>0.3</v>
      </c>
      <c r="I247">
        <v>1.6</v>
      </c>
      <c r="J247">
        <v>0.5</v>
      </c>
      <c r="K247">
        <v>0</v>
      </c>
      <c r="L247">
        <v>0.9</v>
      </c>
      <c r="M247">
        <v>0</v>
      </c>
      <c r="O247" s="23">
        <v>30</v>
      </c>
      <c r="P247" s="23">
        <v>21.2</v>
      </c>
      <c r="Q247" s="23">
        <v>30</v>
      </c>
      <c r="R247" s="23">
        <v>29.7</v>
      </c>
      <c r="S247" s="23">
        <v>30</v>
      </c>
      <c r="T247" s="23">
        <v>28.7</v>
      </c>
      <c r="U247" s="23">
        <v>28.9</v>
      </c>
      <c r="V247" s="23">
        <v>27.2</v>
      </c>
      <c r="W247" s="23">
        <v>25.9</v>
      </c>
      <c r="Y247">
        <f t="shared" si="265"/>
        <v>251.6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J247">
        <v>15</v>
      </c>
      <c r="AK247">
        <v>8</v>
      </c>
      <c r="AL247">
        <v>2</v>
      </c>
      <c r="AM247">
        <v>3</v>
      </c>
      <c r="AN247">
        <v>5</v>
      </c>
      <c r="AO247">
        <v>12</v>
      </c>
      <c r="AP247">
        <v>10</v>
      </c>
      <c r="AQ247">
        <v>14</v>
      </c>
      <c r="AR247">
        <v>12</v>
      </c>
      <c r="AU247">
        <f t="shared" si="266"/>
        <v>100</v>
      </c>
      <c r="AV247">
        <f t="shared" si="264"/>
        <v>100</v>
      </c>
      <c r="AW247">
        <f t="shared" si="264"/>
        <v>100</v>
      </c>
      <c r="AX247">
        <f t="shared" si="264"/>
        <v>100</v>
      </c>
      <c r="AY247">
        <f t="shared" si="264"/>
        <v>100</v>
      </c>
      <c r="AZ247">
        <f t="shared" si="264"/>
        <v>100</v>
      </c>
      <c r="BA247">
        <f t="shared" si="264"/>
        <v>100</v>
      </c>
      <c r="BB247">
        <f t="shared" si="264"/>
        <v>100</v>
      </c>
      <c r="BC247">
        <f t="shared" si="264"/>
        <v>100</v>
      </c>
    </row>
    <row r="248" spans="1:55">
      <c r="A248">
        <v>75</v>
      </c>
      <c r="B248" t="s">
        <v>49</v>
      </c>
      <c r="C248">
        <v>6</v>
      </c>
      <c r="D248" t="s">
        <v>42</v>
      </c>
      <c r="E248">
        <v>8.1999999999999993</v>
      </c>
      <c r="F248">
        <v>13.5</v>
      </c>
      <c r="G248">
        <v>18.3</v>
      </c>
      <c r="H248">
        <v>10.8</v>
      </c>
      <c r="I248">
        <v>21.3</v>
      </c>
      <c r="J248">
        <v>11.3</v>
      </c>
      <c r="K248">
        <v>7.5</v>
      </c>
      <c r="L248">
        <v>5.4</v>
      </c>
      <c r="M248">
        <v>14.3</v>
      </c>
      <c r="O248" s="23">
        <v>3</v>
      </c>
      <c r="P248" s="23">
        <v>30</v>
      </c>
      <c r="Q248" s="23">
        <v>30</v>
      </c>
      <c r="R248" s="23">
        <v>22.1</v>
      </c>
      <c r="S248" s="23">
        <v>29.2</v>
      </c>
      <c r="T248" s="23">
        <v>27.7</v>
      </c>
      <c r="U248" s="23">
        <v>25.7</v>
      </c>
      <c r="V248" s="23">
        <v>21.7</v>
      </c>
      <c r="W248" s="23">
        <v>30</v>
      </c>
      <c r="Y248">
        <f t="shared" si="265"/>
        <v>219.39999999999998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  <c r="AH248">
        <v>0</v>
      </c>
      <c r="AJ248">
        <v>7</v>
      </c>
      <c r="AK248">
        <v>0</v>
      </c>
      <c r="AL248">
        <v>0</v>
      </c>
      <c r="AM248">
        <v>1</v>
      </c>
      <c r="AN248">
        <v>1</v>
      </c>
      <c r="AO248">
        <v>3</v>
      </c>
      <c r="AP248">
        <v>13</v>
      </c>
      <c r="AQ248">
        <v>10</v>
      </c>
      <c r="AR248">
        <v>9</v>
      </c>
      <c r="AU248">
        <f t="shared" si="266"/>
        <v>100</v>
      </c>
      <c r="AV248">
        <v>0</v>
      </c>
      <c r="AW248">
        <v>0</v>
      </c>
      <c r="AX248">
        <f t="shared" si="264"/>
        <v>100</v>
      </c>
      <c r="AY248">
        <f t="shared" si="264"/>
        <v>100</v>
      </c>
      <c r="AZ248">
        <f t="shared" si="264"/>
        <v>100</v>
      </c>
      <c r="BA248">
        <f t="shared" si="264"/>
        <v>100</v>
      </c>
      <c r="BB248">
        <f t="shared" si="264"/>
        <v>66.666666666666657</v>
      </c>
      <c r="BC248">
        <f t="shared" si="264"/>
        <v>100</v>
      </c>
    </row>
    <row r="249" spans="1:55">
      <c r="A249">
        <v>77</v>
      </c>
      <c r="B249" t="s">
        <v>50</v>
      </c>
      <c r="C249">
        <v>6</v>
      </c>
      <c r="D249" t="s">
        <v>44</v>
      </c>
      <c r="E249">
        <v>17.899999999999999</v>
      </c>
      <c r="F249">
        <v>23.1</v>
      </c>
      <c r="G249">
        <v>17.399999999999999</v>
      </c>
      <c r="H249">
        <v>5.8</v>
      </c>
      <c r="I249">
        <v>11.7</v>
      </c>
      <c r="J249">
        <v>15.7</v>
      </c>
      <c r="K249">
        <v>14.1</v>
      </c>
      <c r="L249">
        <v>13.5</v>
      </c>
      <c r="M249">
        <v>16.2</v>
      </c>
      <c r="O249" s="23">
        <v>23.9</v>
      </c>
      <c r="P249" s="23">
        <v>29.1</v>
      </c>
      <c r="Q249" s="23">
        <v>26.7</v>
      </c>
      <c r="R249" s="23">
        <v>16.7</v>
      </c>
      <c r="S249" s="23">
        <v>25.2</v>
      </c>
      <c r="T249" s="23">
        <v>27.3</v>
      </c>
      <c r="U249" s="23">
        <v>25.4</v>
      </c>
      <c r="V249" s="23">
        <v>16.100000000000001</v>
      </c>
      <c r="W249" s="23">
        <v>28.7</v>
      </c>
      <c r="Y249">
        <f t="shared" si="265"/>
        <v>219.1</v>
      </c>
      <c r="Z249">
        <v>0</v>
      </c>
      <c r="AA249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>
        <v>2</v>
      </c>
      <c r="AH249">
        <v>0</v>
      </c>
      <c r="AJ249">
        <v>4</v>
      </c>
      <c r="AK249">
        <v>5</v>
      </c>
      <c r="AL249">
        <v>13</v>
      </c>
      <c r="AM249">
        <v>16</v>
      </c>
      <c r="AN249">
        <v>12</v>
      </c>
      <c r="AO249">
        <v>13</v>
      </c>
      <c r="AP249">
        <v>6</v>
      </c>
      <c r="AQ249">
        <v>13</v>
      </c>
      <c r="AR249">
        <v>10</v>
      </c>
      <c r="AU249">
        <f t="shared" si="266"/>
        <v>100</v>
      </c>
      <c r="AV249">
        <f t="shared" si="264"/>
        <v>100</v>
      </c>
      <c r="AW249">
        <f t="shared" si="264"/>
        <v>100</v>
      </c>
      <c r="AX249">
        <f t="shared" si="264"/>
        <v>77.777777777777786</v>
      </c>
      <c r="AY249">
        <f t="shared" si="264"/>
        <v>100</v>
      </c>
      <c r="AZ249">
        <f t="shared" si="264"/>
        <v>100</v>
      </c>
      <c r="BA249">
        <f t="shared" si="264"/>
        <v>100</v>
      </c>
      <c r="BB249">
        <f t="shared" si="264"/>
        <v>73.333333333333329</v>
      </c>
      <c r="BC249">
        <f t="shared" si="264"/>
        <v>100</v>
      </c>
    </row>
    <row r="250" spans="1:55">
      <c r="A250">
        <v>76</v>
      </c>
      <c r="B250" t="s">
        <v>51</v>
      </c>
      <c r="C250">
        <v>6</v>
      </c>
      <c r="D250" t="s">
        <v>46</v>
      </c>
      <c r="E250">
        <v>16.600000000000001</v>
      </c>
      <c r="F250">
        <v>22.7</v>
      </c>
      <c r="G250">
        <v>15.6</v>
      </c>
      <c r="H250">
        <v>15.2</v>
      </c>
      <c r="I250">
        <v>15.7</v>
      </c>
      <c r="J250">
        <v>11.1</v>
      </c>
      <c r="K250">
        <v>10.8</v>
      </c>
      <c r="L250">
        <v>19.3</v>
      </c>
      <c r="M250">
        <v>24.5</v>
      </c>
      <c r="O250" s="23">
        <v>28.7</v>
      </c>
      <c r="P250" s="23">
        <v>29</v>
      </c>
      <c r="Q250" s="23">
        <v>20.5</v>
      </c>
      <c r="R250" s="23">
        <v>25</v>
      </c>
      <c r="S250" s="23">
        <v>24.9</v>
      </c>
      <c r="T250" s="23">
        <v>17.5</v>
      </c>
      <c r="U250" s="23">
        <v>16.8</v>
      </c>
      <c r="V250" s="23">
        <v>30</v>
      </c>
      <c r="W250" s="23">
        <v>29.9</v>
      </c>
      <c r="Y250">
        <f t="shared" si="265"/>
        <v>222.3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2</v>
      </c>
      <c r="AG250">
        <v>0</v>
      </c>
      <c r="AH250">
        <v>0</v>
      </c>
      <c r="AJ250">
        <v>5</v>
      </c>
      <c r="AK250">
        <v>4</v>
      </c>
      <c r="AL250">
        <v>9</v>
      </c>
      <c r="AM250">
        <v>7</v>
      </c>
      <c r="AN250">
        <v>10</v>
      </c>
      <c r="AO250">
        <v>9</v>
      </c>
      <c r="AP250">
        <v>10</v>
      </c>
      <c r="AQ250">
        <v>1</v>
      </c>
      <c r="AR250">
        <v>1</v>
      </c>
      <c r="AU250">
        <f t="shared" si="266"/>
        <v>100</v>
      </c>
      <c r="AV250">
        <f t="shared" si="264"/>
        <v>100</v>
      </c>
      <c r="AW250">
        <f t="shared" si="264"/>
        <v>100</v>
      </c>
      <c r="AX250">
        <f t="shared" si="264"/>
        <v>100</v>
      </c>
      <c r="AY250">
        <f t="shared" si="264"/>
        <v>100</v>
      </c>
      <c r="AZ250">
        <f t="shared" si="264"/>
        <v>63.636363636363633</v>
      </c>
      <c r="BA250">
        <f t="shared" si="264"/>
        <v>66.666666666666657</v>
      </c>
      <c r="BB250">
        <f t="shared" si="264"/>
        <v>100</v>
      </c>
      <c r="BC250">
        <f t="shared" si="264"/>
        <v>100</v>
      </c>
    </row>
    <row r="251" spans="1:55">
      <c r="A251">
        <v>78</v>
      </c>
      <c r="B251" t="s">
        <v>52</v>
      </c>
      <c r="C251">
        <v>6</v>
      </c>
      <c r="D251" t="s">
        <v>48</v>
      </c>
      <c r="E251">
        <v>5.9</v>
      </c>
      <c r="F251">
        <v>5.0999999999999996</v>
      </c>
      <c r="G251">
        <v>0.3</v>
      </c>
      <c r="H251">
        <v>0.9</v>
      </c>
      <c r="I251">
        <v>0</v>
      </c>
      <c r="J251">
        <v>6.6</v>
      </c>
      <c r="K251">
        <v>2.2000000000000002</v>
      </c>
      <c r="L251">
        <v>0.7</v>
      </c>
      <c r="M251">
        <v>0</v>
      </c>
      <c r="O251" s="23">
        <v>27</v>
      </c>
      <c r="P251" s="23">
        <v>28.5</v>
      </c>
      <c r="Q251" s="23">
        <v>29.7</v>
      </c>
      <c r="R251" s="23">
        <v>22.6</v>
      </c>
      <c r="S251" s="23">
        <v>18.7</v>
      </c>
      <c r="T251" s="23">
        <v>30</v>
      </c>
      <c r="U251" s="23">
        <v>29.5</v>
      </c>
      <c r="V251" s="23">
        <v>29.4</v>
      </c>
      <c r="W251" s="23">
        <v>30</v>
      </c>
      <c r="Y251">
        <f t="shared" si="265"/>
        <v>245.4</v>
      </c>
      <c r="Z251">
        <v>0</v>
      </c>
      <c r="AA251">
        <v>0</v>
      </c>
      <c r="AB251">
        <v>0</v>
      </c>
      <c r="AC251">
        <v>2</v>
      </c>
      <c r="AD251">
        <v>6</v>
      </c>
      <c r="AE251">
        <v>0</v>
      </c>
      <c r="AF251">
        <v>0</v>
      </c>
      <c r="AG251">
        <v>0</v>
      </c>
      <c r="AH251">
        <v>0</v>
      </c>
      <c r="AJ251">
        <v>10</v>
      </c>
      <c r="AK251">
        <v>6</v>
      </c>
      <c r="AL251">
        <v>9</v>
      </c>
      <c r="AM251">
        <v>12</v>
      </c>
      <c r="AN251">
        <v>21</v>
      </c>
      <c r="AO251">
        <v>0</v>
      </c>
      <c r="AP251">
        <v>2</v>
      </c>
      <c r="AQ251">
        <v>0</v>
      </c>
      <c r="AR251">
        <v>0</v>
      </c>
      <c r="AU251">
        <f t="shared" si="266"/>
        <v>100</v>
      </c>
      <c r="AV251">
        <f t="shared" si="264"/>
        <v>100</v>
      </c>
      <c r="AW251">
        <f t="shared" si="264"/>
        <v>100</v>
      </c>
      <c r="AX251">
        <f t="shared" si="264"/>
        <v>71.428571428571431</v>
      </c>
      <c r="AY251">
        <f t="shared" si="264"/>
        <v>55.555555555555557</v>
      </c>
      <c r="AZ251">
        <v>0</v>
      </c>
      <c r="BA251">
        <f t="shared" si="264"/>
        <v>100</v>
      </c>
      <c r="BB251">
        <v>0</v>
      </c>
      <c r="BC251">
        <v>0</v>
      </c>
    </row>
    <row r="252" spans="1:55">
      <c r="A252">
        <v>80</v>
      </c>
      <c r="B252" t="s">
        <v>53</v>
      </c>
      <c r="C252">
        <v>6</v>
      </c>
      <c r="D252" t="s">
        <v>42</v>
      </c>
      <c r="E252">
        <v>13.5</v>
      </c>
      <c r="F252">
        <v>21</v>
      </c>
      <c r="G252">
        <v>11.2</v>
      </c>
      <c r="H252">
        <v>5.2</v>
      </c>
      <c r="I252">
        <v>19.2</v>
      </c>
      <c r="J252">
        <v>18.100000000000001</v>
      </c>
      <c r="K252">
        <v>19.3</v>
      </c>
      <c r="L252">
        <v>15.1</v>
      </c>
      <c r="M252">
        <v>20</v>
      </c>
      <c r="O252" s="23">
        <v>13.5</v>
      </c>
      <c r="P252" s="23">
        <v>30</v>
      </c>
      <c r="Q252" s="23">
        <v>26.2</v>
      </c>
      <c r="R252" s="23">
        <v>13.1</v>
      </c>
      <c r="S252" s="23">
        <v>1</v>
      </c>
      <c r="T252" s="23">
        <v>30</v>
      </c>
      <c r="U252" s="23">
        <v>30</v>
      </c>
      <c r="V252" s="23">
        <v>30</v>
      </c>
      <c r="W252" s="23">
        <v>30</v>
      </c>
      <c r="Y252">
        <f t="shared" si="265"/>
        <v>203.8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J252">
        <v>0</v>
      </c>
      <c r="AK252">
        <v>0</v>
      </c>
      <c r="AL252">
        <v>0</v>
      </c>
      <c r="AM252">
        <v>10</v>
      </c>
      <c r="AN252">
        <v>16</v>
      </c>
      <c r="AO252">
        <v>0</v>
      </c>
      <c r="AP252">
        <v>0</v>
      </c>
      <c r="AQ252">
        <v>0</v>
      </c>
      <c r="AR252">
        <v>0</v>
      </c>
      <c r="AU252">
        <v>0</v>
      </c>
      <c r="AV252">
        <v>0</v>
      </c>
      <c r="AW252">
        <v>0</v>
      </c>
      <c r="AX252">
        <f t="shared" si="264"/>
        <v>100</v>
      </c>
      <c r="AY252">
        <f t="shared" si="264"/>
        <v>100</v>
      </c>
      <c r="AZ252">
        <v>0</v>
      </c>
      <c r="BA252">
        <v>0</v>
      </c>
      <c r="BB252">
        <v>0</v>
      </c>
      <c r="BC252">
        <v>0</v>
      </c>
    </row>
    <row r="253" spans="1:55">
      <c r="A253">
        <v>81</v>
      </c>
      <c r="B253" t="s">
        <v>54</v>
      </c>
      <c r="C253">
        <v>6</v>
      </c>
      <c r="D253" t="s">
        <v>44</v>
      </c>
      <c r="E253">
        <v>6.8</v>
      </c>
      <c r="F253">
        <v>5.8</v>
      </c>
      <c r="G253">
        <v>0.4</v>
      </c>
      <c r="H253">
        <v>13.3</v>
      </c>
      <c r="I253">
        <v>13</v>
      </c>
      <c r="J253">
        <v>9.5</v>
      </c>
      <c r="K253">
        <v>6.6</v>
      </c>
      <c r="L253">
        <v>5</v>
      </c>
      <c r="M253">
        <v>7</v>
      </c>
      <c r="O253" s="23">
        <v>29.2</v>
      </c>
      <c r="P253" s="23">
        <v>22</v>
      </c>
      <c r="Q253" s="23">
        <v>14.7</v>
      </c>
      <c r="R253" s="23">
        <v>30</v>
      </c>
      <c r="S253" s="23">
        <v>28.9</v>
      </c>
      <c r="T253" s="23">
        <v>27.3</v>
      </c>
      <c r="U253" s="23">
        <v>24</v>
      </c>
      <c r="V253" s="23">
        <v>28.9</v>
      </c>
      <c r="W253" s="23">
        <v>27.8</v>
      </c>
      <c r="Y253">
        <f t="shared" si="265"/>
        <v>232.80000000000004</v>
      </c>
      <c r="Z253">
        <v>0</v>
      </c>
      <c r="AA253">
        <v>2</v>
      </c>
      <c r="AB253">
        <v>8</v>
      </c>
      <c r="AC253">
        <v>0</v>
      </c>
      <c r="AD253">
        <v>0</v>
      </c>
      <c r="AE253">
        <v>0</v>
      </c>
      <c r="AF253">
        <v>2</v>
      </c>
      <c r="AG253">
        <v>0</v>
      </c>
      <c r="AH253">
        <v>0</v>
      </c>
      <c r="AJ253">
        <v>18</v>
      </c>
      <c r="AK253">
        <v>14</v>
      </c>
      <c r="AL253">
        <v>15</v>
      </c>
      <c r="AM253">
        <v>6</v>
      </c>
      <c r="AN253">
        <v>21</v>
      </c>
      <c r="AO253">
        <v>17</v>
      </c>
      <c r="AP253">
        <v>19</v>
      </c>
      <c r="AQ253">
        <v>11</v>
      </c>
      <c r="AR253">
        <v>21</v>
      </c>
      <c r="AU253">
        <f t="shared" si="266"/>
        <v>100</v>
      </c>
      <c r="AV253">
        <f t="shared" si="264"/>
        <v>75</v>
      </c>
      <c r="AW253">
        <f t="shared" si="264"/>
        <v>30.434782608695656</v>
      </c>
      <c r="AX253">
        <f t="shared" si="264"/>
        <v>100</v>
      </c>
      <c r="AY253">
        <f t="shared" si="264"/>
        <v>100</v>
      </c>
      <c r="AZ253">
        <f t="shared" si="264"/>
        <v>100</v>
      </c>
      <c r="BA253">
        <f t="shared" si="264"/>
        <v>80.952380952380949</v>
      </c>
      <c r="BB253">
        <f t="shared" si="264"/>
        <v>100</v>
      </c>
      <c r="BC253">
        <f t="shared" si="264"/>
        <v>100</v>
      </c>
    </row>
    <row r="254" spans="1:55">
      <c r="A254">
        <v>79</v>
      </c>
      <c r="B254" t="s">
        <v>55</v>
      </c>
      <c r="C254">
        <v>6</v>
      </c>
      <c r="D254" t="s">
        <v>46</v>
      </c>
      <c r="E254">
        <v>10.1</v>
      </c>
      <c r="F254">
        <v>10.9</v>
      </c>
      <c r="G254">
        <v>17.5</v>
      </c>
      <c r="H254">
        <v>23.6</v>
      </c>
      <c r="I254">
        <v>22.3</v>
      </c>
      <c r="J254">
        <v>17.899999999999999</v>
      </c>
      <c r="K254">
        <v>15.9</v>
      </c>
      <c r="L254">
        <v>16.7</v>
      </c>
      <c r="M254">
        <v>8.5</v>
      </c>
      <c r="O254" s="23">
        <v>25.9</v>
      </c>
      <c r="P254" s="23">
        <v>24.9</v>
      </c>
      <c r="Q254" s="23">
        <v>30</v>
      </c>
      <c r="R254" s="23">
        <v>30</v>
      </c>
      <c r="S254" s="23">
        <v>30</v>
      </c>
      <c r="T254" s="23">
        <v>28.5</v>
      </c>
      <c r="U254" s="23">
        <v>20</v>
      </c>
      <c r="V254" s="23">
        <v>22.2</v>
      </c>
      <c r="W254" s="23">
        <v>13.1</v>
      </c>
      <c r="Y254">
        <f t="shared" si="265"/>
        <v>224.6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</v>
      </c>
      <c r="AJ254">
        <v>3</v>
      </c>
      <c r="AK254">
        <v>5</v>
      </c>
      <c r="AL254">
        <v>0</v>
      </c>
      <c r="AM254">
        <v>0</v>
      </c>
      <c r="AN254">
        <v>0</v>
      </c>
      <c r="AO254">
        <v>4</v>
      </c>
      <c r="AP254">
        <v>3</v>
      </c>
      <c r="AQ254">
        <v>7</v>
      </c>
      <c r="AR254">
        <v>6</v>
      </c>
      <c r="AU254">
        <f t="shared" si="266"/>
        <v>100</v>
      </c>
      <c r="AV254">
        <f t="shared" si="264"/>
        <v>100</v>
      </c>
      <c r="AW254">
        <v>0</v>
      </c>
      <c r="AX254">
        <v>0</v>
      </c>
      <c r="AY254">
        <v>0</v>
      </c>
      <c r="AZ254">
        <f t="shared" si="264"/>
        <v>100</v>
      </c>
      <c r="BA254">
        <f t="shared" si="264"/>
        <v>100</v>
      </c>
      <c r="BB254">
        <f t="shared" si="264"/>
        <v>100</v>
      </c>
      <c r="BC254">
        <f t="shared" si="264"/>
        <v>50</v>
      </c>
    </row>
    <row r="255" spans="1:55">
      <c r="A255">
        <v>82</v>
      </c>
      <c r="B255" t="s">
        <v>56</v>
      </c>
      <c r="C255">
        <v>6</v>
      </c>
      <c r="D255" t="s">
        <v>48</v>
      </c>
      <c r="E255">
        <v>0</v>
      </c>
      <c r="F255">
        <v>0</v>
      </c>
      <c r="G255">
        <v>0</v>
      </c>
      <c r="H255">
        <v>0</v>
      </c>
      <c r="I255">
        <v>0.4</v>
      </c>
      <c r="J255">
        <v>0</v>
      </c>
      <c r="K255">
        <v>0</v>
      </c>
      <c r="L255">
        <v>0</v>
      </c>
      <c r="M255">
        <v>0</v>
      </c>
      <c r="O255" s="23">
        <v>26.4</v>
      </c>
      <c r="P255" s="23">
        <v>30</v>
      </c>
      <c r="Q255" s="23">
        <v>30</v>
      </c>
      <c r="R255" s="23">
        <v>30</v>
      </c>
      <c r="S255" s="23">
        <v>26.4</v>
      </c>
      <c r="T255" s="23">
        <v>27.3</v>
      </c>
      <c r="U255" s="23">
        <v>29.9</v>
      </c>
      <c r="V255" s="23">
        <v>28</v>
      </c>
      <c r="W255" s="23">
        <v>28.3</v>
      </c>
      <c r="Y255">
        <f t="shared" si="265"/>
        <v>256.3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J255">
        <v>4</v>
      </c>
      <c r="AK255">
        <v>0</v>
      </c>
      <c r="AL255">
        <v>2</v>
      </c>
      <c r="AM255">
        <v>5</v>
      </c>
      <c r="AN255">
        <v>3</v>
      </c>
      <c r="AO255">
        <v>9</v>
      </c>
      <c r="AP255">
        <v>4</v>
      </c>
      <c r="AQ255">
        <v>10</v>
      </c>
      <c r="AR255">
        <v>8</v>
      </c>
      <c r="AU255">
        <f t="shared" si="266"/>
        <v>100</v>
      </c>
      <c r="AV255">
        <v>0</v>
      </c>
      <c r="AW255">
        <f t="shared" si="264"/>
        <v>100</v>
      </c>
      <c r="AX255">
        <f t="shared" si="264"/>
        <v>100</v>
      </c>
      <c r="AY255">
        <f t="shared" si="264"/>
        <v>100</v>
      </c>
      <c r="AZ255">
        <f t="shared" si="264"/>
        <v>100</v>
      </c>
      <c r="BA255">
        <f t="shared" si="264"/>
        <v>100</v>
      </c>
      <c r="BB255">
        <f t="shared" si="264"/>
        <v>100</v>
      </c>
      <c r="BC255">
        <f t="shared" si="264"/>
        <v>100</v>
      </c>
    </row>
    <row r="256" spans="1:55">
      <c r="A256">
        <v>84</v>
      </c>
      <c r="B256" t="s">
        <v>57</v>
      </c>
      <c r="C256">
        <v>6</v>
      </c>
      <c r="D256" t="s">
        <v>42</v>
      </c>
      <c r="E256">
        <v>13.7</v>
      </c>
      <c r="F256">
        <v>17.3</v>
      </c>
      <c r="G256">
        <v>5.7</v>
      </c>
      <c r="H256">
        <v>8</v>
      </c>
      <c r="I256">
        <v>6.4</v>
      </c>
      <c r="J256">
        <v>3.5</v>
      </c>
      <c r="K256">
        <v>3.2</v>
      </c>
      <c r="L256">
        <v>6.1</v>
      </c>
      <c r="M256">
        <v>8.6999999999999993</v>
      </c>
      <c r="O256" s="23">
        <v>30</v>
      </c>
      <c r="P256" s="23">
        <v>30</v>
      </c>
      <c r="Q256" s="23">
        <v>30</v>
      </c>
      <c r="R256" s="23">
        <v>29.2</v>
      </c>
      <c r="S256" s="23">
        <v>28.9</v>
      </c>
      <c r="T256" s="23">
        <v>23.5</v>
      </c>
      <c r="U256" s="23">
        <v>16.399999999999999</v>
      </c>
      <c r="V256" s="23">
        <v>25.8</v>
      </c>
      <c r="W256" s="23">
        <v>30</v>
      </c>
      <c r="Y256">
        <f t="shared" si="265"/>
        <v>243.8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4</v>
      </c>
      <c r="AF256">
        <v>4</v>
      </c>
      <c r="AG256">
        <v>2</v>
      </c>
      <c r="AH256">
        <v>0</v>
      </c>
      <c r="AJ256">
        <v>0</v>
      </c>
      <c r="AK256">
        <v>0</v>
      </c>
      <c r="AL256">
        <v>0</v>
      </c>
      <c r="AM256">
        <v>5</v>
      </c>
      <c r="AN256">
        <v>15</v>
      </c>
      <c r="AO256">
        <v>25</v>
      </c>
      <c r="AP256">
        <v>20</v>
      </c>
      <c r="AQ256">
        <v>9</v>
      </c>
      <c r="AR256">
        <v>0</v>
      </c>
      <c r="AU256">
        <v>0</v>
      </c>
      <c r="AV256">
        <v>0</v>
      </c>
      <c r="AW256">
        <v>0</v>
      </c>
      <c r="AX256">
        <f t="shared" si="264"/>
        <v>100</v>
      </c>
      <c r="AY256">
        <f t="shared" si="264"/>
        <v>100</v>
      </c>
      <c r="AZ256">
        <f t="shared" si="264"/>
        <v>72.41379310344827</v>
      </c>
      <c r="BA256">
        <f t="shared" si="264"/>
        <v>66.666666666666657</v>
      </c>
      <c r="BB256">
        <f t="shared" si="264"/>
        <v>63.636363636363633</v>
      </c>
      <c r="BC256">
        <v>0</v>
      </c>
    </row>
    <row r="257" spans="1:991">
      <c r="A257">
        <v>83</v>
      </c>
      <c r="B257" t="s">
        <v>58</v>
      </c>
      <c r="C257">
        <v>6</v>
      </c>
      <c r="D257" t="s">
        <v>44</v>
      </c>
      <c r="E257">
        <v>20.5</v>
      </c>
      <c r="F257">
        <v>19.8</v>
      </c>
      <c r="G257">
        <v>15.4</v>
      </c>
      <c r="H257">
        <v>26.2</v>
      </c>
      <c r="I257">
        <v>14.8</v>
      </c>
      <c r="J257">
        <v>10.9</v>
      </c>
      <c r="K257">
        <v>9.8000000000000007</v>
      </c>
      <c r="L257">
        <v>13.2</v>
      </c>
      <c r="M257">
        <v>5.6</v>
      </c>
      <c r="O257" s="23">
        <v>30</v>
      </c>
      <c r="P257" s="23">
        <v>28.6</v>
      </c>
      <c r="Q257" s="23">
        <v>30</v>
      </c>
      <c r="R257" s="23">
        <v>30</v>
      </c>
      <c r="S257" s="23">
        <v>29</v>
      </c>
      <c r="T257" s="23">
        <v>29.1</v>
      </c>
      <c r="U257" s="23">
        <v>26</v>
      </c>
      <c r="V257" s="23">
        <v>22.1</v>
      </c>
      <c r="W257" s="23">
        <v>20.9</v>
      </c>
      <c r="Y257">
        <f t="shared" si="265"/>
        <v>245.7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</v>
      </c>
      <c r="AJ257">
        <v>1</v>
      </c>
      <c r="AK257">
        <v>1</v>
      </c>
      <c r="AL257">
        <v>0</v>
      </c>
      <c r="AM257">
        <v>1</v>
      </c>
      <c r="AN257">
        <v>3</v>
      </c>
      <c r="AO257">
        <v>3</v>
      </c>
      <c r="AP257">
        <v>2</v>
      </c>
      <c r="AQ257">
        <v>4</v>
      </c>
      <c r="AR257">
        <v>1</v>
      </c>
      <c r="AU257">
        <f t="shared" si="266"/>
        <v>100</v>
      </c>
      <c r="AV257">
        <f t="shared" si="264"/>
        <v>100</v>
      </c>
      <c r="AW257">
        <v>0</v>
      </c>
      <c r="AX257">
        <f t="shared" si="264"/>
        <v>100</v>
      </c>
      <c r="AY257">
        <f t="shared" si="264"/>
        <v>100</v>
      </c>
      <c r="AZ257">
        <f t="shared" si="264"/>
        <v>100</v>
      </c>
      <c r="BA257">
        <f t="shared" si="264"/>
        <v>100</v>
      </c>
      <c r="BB257">
        <f t="shared" si="264"/>
        <v>100</v>
      </c>
      <c r="BC257">
        <f t="shared" si="264"/>
        <v>-71.428571428571431</v>
      </c>
    </row>
    <row r="258" spans="1:991">
      <c r="A258">
        <v>43</v>
      </c>
      <c r="B258" t="s">
        <v>102</v>
      </c>
      <c r="C258">
        <v>6</v>
      </c>
      <c r="D258" t="s">
        <v>42</v>
      </c>
      <c r="E258">
        <v>4.5999999999999996</v>
      </c>
      <c r="F258">
        <v>1.3</v>
      </c>
      <c r="G258">
        <v>0.7</v>
      </c>
      <c r="H258">
        <v>6.4</v>
      </c>
      <c r="I258">
        <v>4.3</v>
      </c>
      <c r="J258">
        <v>2.5</v>
      </c>
      <c r="K258">
        <v>0.5</v>
      </c>
      <c r="L258">
        <v>0</v>
      </c>
      <c r="M258">
        <v>0</v>
      </c>
      <c r="O258" s="23">
        <v>29.8</v>
      </c>
      <c r="P258" s="23">
        <v>30</v>
      </c>
      <c r="Q258" s="23">
        <v>30</v>
      </c>
      <c r="R258" s="23">
        <v>30</v>
      </c>
      <c r="S258" s="23">
        <v>29.1</v>
      </c>
      <c r="T258" s="23">
        <v>27.9</v>
      </c>
      <c r="U258" s="23">
        <v>17</v>
      </c>
      <c r="V258" s="23">
        <v>1.5</v>
      </c>
      <c r="W258" s="23">
        <v>17.2</v>
      </c>
      <c r="Y258">
        <f t="shared" si="265"/>
        <v>212.5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4</v>
      </c>
      <c r="AJ258">
        <v>1</v>
      </c>
      <c r="AK258">
        <v>0</v>
      </c>
      <c r="AL258">
        <v>0</v>
      </c>
      <c r="AM258">
        <v>2</v>
      </c>
      <c r="AN258">
        <v>2</v>
      </c>
      <c r="AO258">
        <v>8</v>
      </c>
      <c r="AP258">
        <v>11</v>
      </c>
      <c r="AQ258">
        <v>11</v>
      </c>
      <c r="AR258">
        <v>5</v>
      </c>
      <c r="AU258">
        <f t="shared" si="266"/>
        <v>100</v>
      </c>
      <c r="AV258">
        <v>0</v>
      </c>
      <c r="AW258">
        <v>0</v>
      </c>
      <c r="AX258">
        <f t="shared" si="264"/>
        <v>100</v>
      </c>
      <c r="AY258">
        <f t="shared" si="264"/>
        <v>100</v>
      </c>
      <c r="AZ258">
        <f t="shared" si="264"/>
        <v>100</v>
      </c>
      <c r="BA258">
        <f t="shared" si="264"/>
        <v>100</v>
      </c>
      <c r="BB258">
        <f t="shared" si="264"/>
        <v>69.230769230769226</v>
      </c>
      <c r="BC258">
        <f t="shared" si="264"/>
        <v>11.111111111111111</v>
      </c>
    </row>
    <row r="259" spans="1:991">
      <c r="A259">
        <v>41</v>
      </c>
      <c r="B259" t="s">
        <v>103</v>
      </c>
      <c r="C259">
        <v>6</v>
      </c>
      <c r="D259" t="s">
        <v>44</v>
      </c>
      <c r="E259">
        <v>18.7</v>
      </c>
      <c r="F259">
        <v>20.100000000000001</v>
      </c>
      <c r="G259">
        <v>12.6</v>
      </c>
      <c r="H259">
        <v>6.3</v>
      </c>
      <c r="I259">
        <v>14.4</v>
      </c>
      <c r="J259">
        <v>9.1999999999999993</v>
      </c>
      <c r="K259">
        <v>11.9</v>
      </c>
      <c r="L259">
        <v>6.8</v>
      </c>
      <c r="M259">
        <v>10.9</v>
      </c>
      <c r="O259" s="23">
        <v>28.6</v>
      </c>
      <c r="P259" s="23">
        <v>30</v>
      </c>
      <c r="Q259" s="23">
        <v>28.7</v>
      </c>
      <c r="R259" s="23">
        <v>27.8</v>
      </c>
      <c r="S259" s="23">
        <v>27.5</v>
      </c>
      <c r="T259" s="23">
        <v>22.1</v>
      </c>
      <c r="U259" s="23">
        <v>21.3</v>
      </c>
      <c r="V259" s="23">
        <v>24.6</v>
      </c>
      <c r="W259" s="23">
        <v>25.1</v>
      </c>
      <c r="Y259">
        <f t="shared" si="265"/>
        <v>235.7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J259">
        <v>22</v>
      </c>
      <c r="AK259">
        <v>7</v>
      </c>
      <c r="AL259">
        <v>11</v>
      </c>
      <c r="AM259">
        <v>22</v>
      </c>
      <c r="AN259">
        <v>20</v>
      </c>
      <c r="AO259">
        <v>34</v>
      </c>
      <c r="AP259">
        <v>31</v>
      </c>
      <c r="AQ259">
        <v>10</v>
      </c>
      <c r="AR259">
        <v>30</v>
      </c>
      <c r="AU259">
        <f t="shared" si="266"/>
        <v>100</v>
      </c>
      <c r="AV259">
        <f t="shared" si="264"/>
        <v>100</v>
      </c>
      <c r="AW259">
        <f t="shared" si="264"/>
        <v>100</v>
      </c>
      <c r="AX259">
        <f t="shared" si="264"/>
        <v>100</v>
      </c>
      <c r="AY259">
        <f t="shared" si="264"/>
        <v>100</v>
      </c>
      <c r="AZ259">
        <f t="shared" si="264"/>
        <v>100</v>
      </c>
      <c r="BA259">
        <f t="shared" si="264"/>
        <v>100</v>
      </c>
      <c r="BB259">
        <f t="shared" si="264"/>
        <v>100</v>
      </c>
      <c r="BC259">
        <f t="shared" si="264"/>
        <v>100</v>
      </c>
    </row>
    <row r="260" spans="1:991">
      <c r="A260">
        <v>42</v>
      </c>
      <c r="B260" t="s">
        <v>104</v>
      </c>
      <c r="C260">
        <v>6</v>
      </c>
      <c r="D260" t="s">
        <v>46</v>
      </c>
      <c r="E260">
        <v>11.8</v>
      </c>
      <c r="F260">
        <v>8</v>
      </c>
      <c r="G260">
        <v>4.4000000000000004</v>
      </c>
      <c r="H260">
        <v>7.2</v>
      </c>
      <c r="I260">
        <v>0.7</v>
      </c>
      <c r="J260">
        <v>8.4</v>
      </c>
      <c r="K260">
        <v>7.1</v>
      </c>
      <c r="L260">
        <v>14.1</v>
      </c>
      <c r="M260">
        <v>6.6</v>
      </c>
      <c r="O260" s="23">
        <v>29.1</v>
      </c>
      <c r="P260" s="23">
        <v>30</v>
      </c>
      <c r="Q260" s="23">
        <v>29.6</v>
      </c>
      <c r="R260" s="23">
        <v>29.4</v>
      </c>
      <c r="S260" s="23">
        <v>25.3</v>
      </c>
      <c r="T260" s="23">
        <v>26.2</v>
      </c>
      <c r="U260" s="23">
        <v>25.7</v>
      </c>
      <c r="V260" s="23">
        <v>30</v>
      </c>
      <c r="W260" s="23">
        <v>29.3</v>
      </c>
      <c r="Y260">
        <f t="shared" si="265"/>
        <v>254.6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6</v>
      </c>
      <c r="AF260">
        <v>2</v>
      </c>
      <c r="AG260">
        <v>0</v>
      </c>
      <c r="AH260">
        <v>0</v>
      </c>
      <c r="AJ260">
        <v>3</v>
      </c>
      <c r="AK260">
        <v>4</v>
      </c>
      <c r="AL260">
        <v>2</v>
      </c>
      <c r="AM260">
        <v>10</v>
      </c>
      <c r="AN260">
        <v>17</v>
      </c>
      <c r="AO260">
        <v>15</v>
      </c>
      <c r="AP260">
        <v>22</v>
      </c>
      <c r="AQ260">
        <v>3</v>
      </c>
      <c r="AR260">
        <v>3</v>
      </c>
      <c r="AU260">
        <f t="shared" si="266"/>
        <v>100</v>
      </c>
      <c r="AV260">
        <f t="shared" ref="AV260:AV277" si="267">(AK260-AA260)/(AK260+AA260)*100</f>
        <v>100</v>
      </c>
      <c r="AW260">
        <f t="shared" ref="AW260:AW277" si="268">(AL260-AB260)/(AL260+AB260)*100</f>
        <v>100</v>
      </c>
      <c r="AX260">
        <f t="shared" ref="AX260:AX277" si="269">(AM260-AC260)/(AM260+AC260)*100</f>
        <v>100</v>
      </c>
      <c r="AY260">
        <f t="shared" ref="AY260:AY277" si="270">(AN260-AD260)/(AN260+AD260)*100</f>
        <v>78.94736842105263</v>
      </c>
      <c r="AZ260">
        <f t="shared" ref="AZ260:AZ277" si="271">(AO260-AE260)/(AO260+AE260)*100</f>
        <v>42.857142857142854</v>
      </c>
      <c r="BA260">
        <f t="shared" ref="BA260:BA277" si="272">(AP260-AF260)/(AP260+AF260)*100</f>
        <v>83.333333333333343</v>
      </c>
      <c r="BB260">
        <f t="shared" ref="BB260:BB277" si="273">(AQ260-AG260)/(AQ260+AG260)*100</f>
        <v>100</v>
      </c>
      <c r="BC260">
        <f t="shared" ref="BC260:BC277" si="274">(AR260-AH260)/(AR260+AH260)*100</f>
        <v>100</v>
      </c>
    </row>
    <row r="261" spans="1:991">
      <c r="A261">
        <v>44</v>
      </c>
      <c r="B261" t="s">
        <v>105</v>
      </c>
      <c r="C261">
        <v>6</v>
      </c>
      <c r="D261" t="s">
        <v>48</v>
      </c>
      <c r="E261">
        <v>6</v>
      </c>
      <c r="F261">
        <v>10.8</v>
      </c>
      <c r="G261">
        <v>4</v>
      </c>
      <c r="H261">
        <v>1</v>
      </c>
      <c r="I261">
        <v>4</v>
      </c>
      <c r="J261">
        <v>4</v>
      </c>
      <c r="K261">
        <v>8.4</v>
      </c>
      <c r="L261">
        <v>0.9</v>
      </c>
      <c r="M261">
        <v>4.5999999999999996</v>
      </c>
      <c r="O261" s="23">
        <v>28.8</v>
      </c>
      <c r="P261" s="23">
        <v>30</v>
      </c>
      <c r="Q261" s="23">
        <v>28.9</v>
      </c>
      <c r="R261" s="23">
        <v>25.4</v>
      </c>
      <c r="S261" s="23">
        <v>29.3</v>
      </c>
      <c r="T261" s="23">
        <v>28.9</v>
      </c>
      <c r="U261" s="23">
        <v>29.4</v>
      </c>
      <c r="V261" s="23">
        <v>27.7</v>
      </c>
      <c r="W261" s="23">
        <v>29</v>
      </c>
      <c r="Y261">
        <f t="shared" si="265"/>
        <v>257.39999999999998</v>
      </c>
      <c r="Z261">
        <v>0</v>
      </c>
      <c r="AA261">
        <v>0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J261">
        <v>10</v>
      </c>
      <c r="AK261">
        <v>3</v>
      </c>
      <c r="AL261">
        <v>15</v>
      </c>
      <c r="AM261">
        <v>5</v>
      </c>
      <c r="AN261">
        <v>11</v>
      </c>
      <c r="AO261">
        <v>13</v>
      </c>
      <c r="AP261">
        <v>9</v>
      </c>
      <c r="AQ261">
        <v>11</v>
      </c>
      <c r="AR261">
        <v>17</v>
      </c>
      <c r="AU261">
        <f t="shared" si="266"/>
        <v>100</v>
      </c>
      <c r="AV261">
        <f t="shared" si="267"/>
        <v>100</v>
      </c>
      <c r="AW261">
        <f t="shared" si="268"/>
        <v>100</v>
      </c>
      <c r="AX261">
        <f t="shared" si="269"/>
        <v>42.857142857142854</v>
      </c>
      <c r="AY261">
        <f t="shared" si="270"/>
        <v>100</v>
      </c>
      <c r="AZ261">
        <f t="shared" si="271"/>
        <v>100</v>
      </c>
      <c r="BA261">
        <f t="shared" si="272"/>
        <v>100</v>
      </c>
      <c r="BB261">
        <f t="shared" si="273"/>
        <v>100</v>
      </c>
      <c r="BC261">
        <f t="shared" si="274"/>
        <v>100</v>
      </c>
    </row>
    <row r="262" spans="1:991">
      <c r="A262">
        <v>47</v>
      </c>
      <c r="B262" t="s">
        <v>106</v>
      </c>
      <c r="C262">
        <v>6</v>
      </c>
      <c r="D262" t="s">
        <v>42</v>
      </c>
      <c r="E262">
        <v>0</v>
      </c>
      <c r="F262">
        <v>0</v>
      </c>
      <c r="G262">
        <v>3.2</v>
      </c>
      <c r="H262">
        <v>1.3</v>
      </c>
      <c r="I262">
        <v>8.6</v>
      </c>
      <c r="J262">
        <v>1.5</v>
      </c>
      <c r="K262">
        <v>0.6</v>
      </c>
      <c r="L262">
        <v>0.7</v>
      </c>
      <c r="M262">
        <v>1.7</v>
      </c>
      <c r="O262" s="23">
        <v>27.4</v>
      </c>
      <c r="P262" s="23">
        <v>27.5</v>
      </c>
      <c r="Q262" s="23">
        <v>22.7</v>
      </c>
      <c r="R262" s="23">
        <v>23.5</v>
      </c>
      <c r="S262" s="23">
        <v>30</v>
      </c>
      <c r="T262" s="23">
        <v>30</v>
      </c>
      <c r="U262" s="23">
        <v>30</v>
      </c>
      <c r="V262" s="23">
        <v>26.7</v>
      </c>
      <c r="W262" s="23">
        <v>30</v>
      </c>
      <c r="Y262">
        <f t="shared" si="265"/>
        <v>247.79999999999998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J262">
        <v>7</v>
      </c>
      <c r="AK262">
        <v>8</v>
      </c>
      <c r="AL262">
        <v>16</v>
      </c>
      <c r="AM262">
        <v>13</v>
      </c>
      <c r="AN262">
        <v>1</v>
      </c>
      <c r="AO262">
        <v>0</v>
      </c>
      <c r="AP262">
        <v>7</v>
      </c>
      <c r="AQ262">
        <v>11</v>
      </c>
      <c r="AR262">
        <v>7</v>
      </c>
      <c r="AU262">
        <f t="shared" si="266"/>
        <v>100</v>
      </c>
      <c r="AV262">
        <f t="shared" si="267"/>
        <v>100</v>
      </c>
      <c r="AW262">
        <f t="shared" si="268"/>
        <v>100</v>
      </c>
      <c r="AX262">
        <f t="shared" si="269"/>
        <v>100</v>
      </c>
      <c r="AY262">
        <f t="shared" si="270"/>
        <v>100</v>
      </c>
      <c r="AZ262">
        <v>0</v>
      </c>
      <c r="BA262">
        <f t="shared" si="272"/>
        <v>100</v>
      </c>
      <c r="BB262">
        <f t="shared" si="273"/>
        <v>100</v>
      </c>
      <c r="BC262">
        <f t="shared" si="274"/>
        <v>100</v>
      </c>
    </row>
    <row r="263" spans="1:991">
      <c r="A263">
        <v>48</v>
      </c>
      <c r="B263" t="s">
        <v>107</v>
      </c>
      <c r="C263">
        <v>6</v>
      </c>
      <c r="D263" t="s">
        <v>44</v>
      </c>
      <c r="E263">
        <v>0.8</v>
      </c>
      <c r="F263">
        <v>0.9</v>
      </c>
      <c r="G263">
        <v>0.5</v>
      </c>
      <c r="H263">
        <v>3</v>
      </c>
      <c r="I263">
        <v>3.5</v>
      </c>
      <c r="J263">
        <v>4.4000000000000004</v>
      </c>
      <c r="K263">
        <v>2.7</v>
      </c>
      <c r="L263">
        <v>8.6</v>
      </c>
      <c r="M263">
        <v>4</v>
      </c>
      <c r="O263" s="23">
        <v>28.1</v>
      </c>
      <c r="P263" s="23">
        <v>25.7</v>
      </c>
      <c r="Q263" s="23">
        <v>21.8</v>
      </c>
      <c r="R263" s="23">
        <v>29.2</v>
      </c>
      <c r="S263" s="23">
        <v>27.4</v>
      </c>
      <c r="T263" s="23">
        <v>28.4</v>
      </c>
      <c r="U263" s="23">
        <v>30</v>
      </c>
      <c r="V263" s="23">
        <v>30</v>
      </c>
      <c r="W263" s="23">
        <v>29.9</v>
      </c>
      <c r="Y263">
        <f t="shared" si="265"/>
        <v>250.5</v>
      </c>
      <c r="Z263">
        <v>0</v>
      </c>
      <c r="AA263">
        <v>2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J263">
        <v>19</v>
      </c>
      <c r="AK263">
        <v>17</v>
      </c>
      <c r="AL263">
        <v>27</v>
      </c>
      <c r="AM263">
        <v>7</v>
      </c>
      <c r="AN263">
        <v>14</v>
      </c>
      <c r="AO263">
        <v>19</v>
      </c>
      <c r="AP263">
        <v>2</v>
      </c>
      <c r="AQ263">
        <v>9</v>
      </c>
      <c r="AR263">
        <v>21</v>
      </c>
      <c r="AU263">
        <f t="shared" si="266"/>
        <v>100</v>
      </c>
      <c r="AV263">
        <f t="shared" si="267"/>
        <v>78.94736842105263</v>
      </c>
      <c r="AW263">
        <f t="shared" si="268"/>
        <v>74.193548387096769</v>
      </c>
      <c r="AX263">
        <f t="shared" si="269"/>
        <v>100</v>
      </c>
      <c r="AY263">
        <f t="shared" si="270"/>
        <v>100</v>
      </c>
      <c r="AZ263">
        <f t="shared" si="271"/>
        <v>100</v>
      </c>
      <c r="BA263">
        <f t="shared" si="272"/>
        <v>100</v>
      </c>
      <c r="BB263">
        <f t="shared" si="273"/>
        <v>100</v>
      </c>
      <c r="BC263">
        <f t="shared" si="274"/>
        <v>100</v>
      </c>
    </row>
    <row r="264" spans="1:991">
      <c r="A264">
        <v>46</v>
      </c>
      <c r="B264" t="s">
        <v>108</v>
      </c>
      <c r="C264">
        <v>6</v>
      </c>
      <c r="D264" t="s">
        <v>46</v>
      </c>
      <c r="E264">
        <v>12.7</v>
      </c>
      <c r="F264">
        <v>16.600000000000001</v>
      </c>
      <c r="G264">
        <v>13</v>
      </c>
      <c r="H264">
        <v>14.6</v>
      </c>
      <c r="I264">
        <v>15.4</v>
      </c>
      <c r="J264">
        <v>6.8</v>
      </c>
      <c r="K264">
        <v>11.7</v>
      </c>
      <c r="L264">
        <v>9.6</v>
      </c>
      <c r="M264">
        <v>11.2</v>
      </c>
      <c r="O264" s="23">
        <v>27.9</v>
      </c>
      <c r="P264" s="23">
        <v>30</v>
      </c>
      <c r="Q264" s="23">
        <v>30</v>
      </c>
      <c r="R264" s="23">
        <v>28</v>
      </c>
      <c r="S264" s="23">
        <v>27.2</v>
      </c>
      <c r="T264" s="23">
        <v>26.9</v>
      </c>
      <c r="U264" s="23">
        <v>24.2</v>
      </c>
      <c r="V264" s="23">
        <v>18.399999999999999</v>
      </c>
      <c r="W264" s="23">
        <v>20.7</v>
      </c>
      <c r="Y264">
        <f t="shared" si="265"/>
        <v>233.29999999999998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2</v>
      </c>
      <c r="AH264">
        <v>2</v>
      </c>
      <c r="AJ264">
        <v>1</v>
      </c>
      <c r="AK264">
        <v>0</v>
      </c>
      <c r="AL264">
        <v>0</v>
      </c>
      <c r="AM264">
        <v>5</v>
      </c>
      <c r="AN264">
        <v>10</v>
      </c>
      <c r="AO264">
        <v>28</v>
      </c>
      <c r="AP264">
        <v>19</v>
      </c>
      <c r="AQ264">
        <v>42</v>
      </c>
      <c r="AR264">
        <v>21</v>
      </c>
      <c r="AU264">
        <f t="shared" si="266"/>
        <v>100</v>
      </c>
      <c r="AV264">
        <v>0</v>
      </c>
      <c r="AW264">
        <v>0</v>
      </c>
      <c r="AX264">
        <f t="shared" si="269"/>
        <v>100</v>
      </c>
      <c r="AY264">
        <f t="shared" si="270"/>
        <v>100</v>
      </c>
      <c r="AZ264">
        <f t="shared" si="271"/>
        <v>86.666666666666671</v>
      </c>
      <c r="BA264">
        <f t="shared" si="272"/>
        <v>100</v>
      </c>
      <c r="BB264">
        <f t="shared" si="273"/>
        <v>90.909090909090907</v>
      </c>
      <c r="BC264">
        <f t="shared" si="274"/>
        <v>82.608695652173907</v>
      </c>
    </row>
    <row r="265" spans="1:991">
      <c r="A265">
        <v>45</v>
      </c>
      <c r="B265" t="s">
        <v>109</v>
      </c>
      <c r="C265">
        <v>6</v>
      </c>
      <c r="D265" t="s">
        <v>48</v>
      </c>
      <c r="E265">
        <v>1</v>
      </c>
      <c r="F265">
        <v>1.3</v>
      </c>
      <c r="G265">
        <v>2.1</v>
      </c>
      <c r="H265">
        <v>1.1000000000000001</v>
      </c>
      <c r="I265">
        <v>0.3</v>
      </c>
      <c r="J265">
        <v>0.7</v>
      </c>
      <c r="K265">
        <v>4.0999999999999996</v>
      </c>
      <c r="L265">
        <v>1.5</v>
      </c>
      <c r="M265">
        <v>0</v>
      </c>
      <c r="O265" s="23">
        <v>29.2</v>
      </c>
      <c r="P265" s="23">
        <v>30</v>
      </c>
      <c r="Q265" s="23">
        <v>28.7</v>
      </c>
      <c r="R265" s="23">
        <v>27.5</v>
      </c>
      <c r="S265" s="23">
        <v>20.2</v>
      </c>
      <c r="T265" s="23">
        <v>30</v>
      </c>
      <c r="U265" s="23">
        <v>27.9</v>
      </c>
      <c r="V265" s="23">
        <v>27</v>
      </c>
      <c r="W265" s="23">
        <v>27.9</v>
      </c>
      <c r="Y265">
        <f t="shared" si="265"/>
        <v>248.4</v>
      </c>
      <c r="Z265">
        <v>0</v>
      </c>
      <c r="AA265">
        <v>0</v>
      </c>
      <c r="AB265">
        <v>0</v>
      </c>
      <c r="AC265">
        <v>2</v>
      </c>
      <c r="AD265">
        <v>2</v>
      </c>
      <c r="AE265">
        <v>0</v>
      </c>
      <c r="AF265">
        <v>0</v>
      </c>
      <c r="AG265">
        <v>0</v>
      </c>
      <c r="AH265">
        <v>0</v>
      </c>
      <c r="AJ265">
        <v>8</v>
      </c>
      <c r="AK265">
        <v>3</v>
      </c>
      <c r="AL265">
        <v>5</v>
      </c>
      <c r="AM265">
        <v>7</v>
      </c>
      <c r="AN265">
        <v>8</v>
      </c>
      <c r="AO265">
        <v>7</v>
      </c>
      <c r="AP265">
        <v>4</v>
      </c>
      <c r="AQ265">
        <v>13</v>
      </c>
      <c r="AR265">
        <v>1</v>
      </c>
      <c r="AU265">
        <f t="shared" si="266"/>
        <v>100</v>
      </c>
      <c r="AV265">
        <f t="shared" si="267"/>
        <v>100</v>
      </c>
      <c r="AW265">
        <f t="shared" si="268"/>
        <v>100</v>
      </c>
      <c r="AX265">
        <f t="shared" si="269"/>
        <v>55.555555555555557</v>
      </c>
      <c r="AY265">
        <f t="shared" si="270"/>
        <v>60</v>
      </c>
      <c r="AZ265">
        <f t="shared" si="271"/>
        <v>100</v>
      </c>
      <c r="BA265">
        <f t="shared" si="272"/>
        <v>100</v>
      </c>
      <c r="BB265">
        <f t="shared" si="273"/>
        <v>100</v>
      </c>
      <c r="BC265">
        <f t="shared" si="274"/>
        <v>100</v>
      </c>
    </row>
    <row r="266" spans="1:991">
      <c r="A266" s="4">
        <v>62</v>
      </c>
      <c r="B266" s="5" t="s">
        <v>110</v>
      </c>
      <c r="C266" s="4">
        <v>6</v>
      </c>
      <c r="D266" s="5" t="s">
        <v>42</v>
      </c>
      <c r="E266" s="4">
        <v>0.6</v>
      </c>
      <c r="F266" s="4">
        <v>3.1</v>
      </c>
      <c r="G266" s="4">
        <v>0.4</v>
      </c>
      <c r="H266" s="4">
        <v>0.4</v>
      </c>
      <c r="I266" s="4">
        <v>0.3</v>
      </c>
      <c r="J266" s="4">
        <v>0</v>
      </c>
      <c r="K266" s="4">
        <v>1.6</v>
      </c>
      <c r="L266" s="4">
        <v>2.4</v>
      </c>
      <c r="M266" s="4">
        <v>0.4</v>
      </c>
      <c r="N266" s="4"/>
      <c r="O266" s="26">
        <v>26.8</v>
      </c>
      <c r="P266" s="26">
        <v>27.8</v>
      </c>
      <c r="Q266" s="26">
        <v>28.2</v>
      </c>
      <c r="R266" s="26">
        <v>24.2</v>
      </c>
      <c r="S266" s="26">
        <v>28.9</v>
      </c>
      <c r="T266" s="26">
        <v>26.2</v>
      </c>
      <c r="U266" s="26">
        <v>28.2</v>
      </c>
      <c r="V266" s="26">
        <v>23.4</v>
      </c>
      <c r="W266" s="26">
        <v>25.6</v>
      </c>
      <c r="Y266">
        <f t="shared" si="265"/>
        <v>239.29999999999998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/>
      <c r="AJ266" s="4">
        <v>5</v>
      </c>
      <c r="AK266" s="4">
        <v>2</v>
      </c>
      <c r="AL266" s="4">
        <v>4</v>
      </c>
      <c r="AM266" s="4">
        <v>5</v>
      </c>
      <c r="AN266" s="4">
        <v>8</v>
      </c>
      <c r="AO266" s="4">
        <v>6</v>
      </c>
      <c r="AP266" s="4">
        <v>1</v>
      </c>
      <c r="AQ266" s="4">
        <v>7</v>
      </c>
      <c r="AR266" s="4">
        <v>7</v>
      </c>
      <c r="AS266" s="5"/>
      <c r="AU266">
        <f t="shared" si="266"/>
        <v>100</v>
      </c>
      <c r="AV266">
        <f t="shared" si="267"/>
        <v>100</v>
      </c>
      <c r="AW266">
        <f t="shared" si="268"/>
        <v>100</v>
      </c>
      <c r="AX266">
        <f t="shared" si="269"/>
        <v>100</v>
      </c>
      <c r="AY266">
        <f t="shared" si="270"/>
        <v>100</v>
      </c>
      <c r="AZ266">
        <f t="shared" si="271"/>
        <v>100</v>
      </c>
      <c r="BA266">
        <f t="shared" si="272"/>
        <v>100</v>
      </c>
      <c r="BB266">
        <f t="shared" si="273"/>
        <v>100</v>
      </c>
      <c r="BC266">
        <f t="shared" si="274"/>
        <v>100</v>
      </c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5"/>
      <c r="AGV266" s="5"/>
      <c r="AGW266" s="5"/>
      <c r="AGX266" s="5"/>
      <c r="AGY266" s="5"/>
      <c r="AGZ266" s="5"/>
      <c r="AHA266" s="5"/>
      <c r="AHB266" s="5"/>
      <c r="AHC266" s="5"/>
      <c r="AHD266" s="5"/>
      <c r="AHE266" s="5"/>
      <c r="AHF266" s="5"/>
      <c r="AHG266" s="5"/>
      <c r="AHH266" s="5"/>
      <c r="AHI266" s="5"/>
      <c r="AHJ266" s="5"/>
      <c r="AHK266" s="5"/>
      <c r="AHL266" s="5"/>
      <c r="AHM266" s="5"/>
      <c r="AHN266" s="5"/>
      <c r="AHO266" s="5"/>
      <c r="AHP266" s="5"/>
      <c r="AHQ266" s="5"/>
      <c r="AHR266" s="5"/>
      <c r="AHS266" s="5"/>
      <c r="AHT266" s="5"/>
      <c r="AHU266" s="5"/>
      <c r="AHV266" s="5"/>
      <c r="AHW266" s="5"/>
      <c r="AHX266" s="5"/>
      <c r="AHY266" s="5"/>
      <c r="AHZ266" s="5"/>
      <c r="AIA266" s="5"/>
      <c r="AIB266" s="5"/>
      <c r="AIC266" s="5"/>
      <c r="AID266" s="5"/>
      <c r="AIE266" s="5"/>
      <c r="AIF266" s="5"/>
      <c r="AIG266" s="5"/>
      <c r="AIH266" s="5"/>
      <c r="AII266" s="5"/>
      <c r="AIJ266" s="5"/>
      <c r="AIK266" s="5"/>
      <c r="AIL266" s="5"/>
      <c r="AIM266" s="5"/>
      <c r="AIN266" s="5"/>
      <c r="AIO266" s="5"/>
      <c r="AIP266" s="5"/>
      <c r="AIQ266" s="5"/>
      <c r="AIR266" s="5"/>
      <c r="AIS266" s="5"/>
      <c r="AIT266" s="5"/>
      <c r="AIU266" s="5"/>
      <c r="AIV266" s="5"/>
      <c r="AIW266" s="5"/>
      <c r="AIX266" s="5"/>
      <c r="AIY266" s="5"/>
      <c r="AIZ266" s="5"/>
      <c r="AJA266" s="5"/>
      <c r="AJB266" s="5"/>
      <c r="AJC266" s="5"/>
      <c r="AJD266" s="5"/>
      <c r="AJE266" s="5"/>
      <c r="AJF266" s="5"/>
      <c r="AJG266" s="5"/>
      <c r="AJH266" s="5"/>
      <c r="AJI266" s="5"/>
      <c r="AJJ266" s="5"/>
      <c r="AJK266" s="5"/>
      <c r="AJL266" s="5"/>
      <c r="AJM266" s="5"/>
      <c r="AJN266" s="5"/>
      <c r="AJO266" s="5"/>
      <c r="AJP266" s="5"/>
      <c r="AJQ266" s="5"/>
      <c r="AJR266" s="5"/>
      <c r="AJS266" s="5"/>
      <c r="AJT266" s="5"/>
      <c r="AJU266" s="5"/>
      <c r="AJV266" s="5"/>
      <c r="AJW266" s="5"/>
      <c r="AJX266" s="5"/>
      <c r="AJY266" s="5"/>
      <c r="AJZ266" s="5"/>
      <c r="AKA266" s="5"/>
      <c r="AKB266" s="5"/>
      <c r="AKC266" s="5"/>
      <c r="AKD266" s="5"/>
      <c r="AKE266" s="5"/>
      <c r="AKF266" s="5"/>
      <c r="AKG266" s="5"/>
      <c r="AKH266" s="5"/>
      <c r="AKI266" s="5"/>
      <c r="AKJ266" s="5"/>
      <c r="AKK266" s="5"/>
      <c r="AKL266" s="5"/>
      <c r="AKM266" s="5"/>
      <c r="AKN266" s="5"/>
      <c r="AKO266" s="5"/>
      <c r="AKP266" s="5"/>
      <c r="AKQ266" s="5"/>
      <c r="AKR266" s="5"/>
      <c r="AKS266" s="5"/>
      <c r="AKT266" s="5"/>
      <c r="AKU266" s="5"/>
      <c r="AKV266" s="5"/>
      <c r="AKW266" s="5"/>
      <c r="AKX266" s="5"/>
      <c r="AKY266" s="5"/>
      <c r="AKZ266" s="5"/>
      <c r="ALA266" s="5"/>
      <c r="ALB266" s="5"/>
      <c r="ALC266" s="5"/>
    </row>
    <row r="267" spans="1:991">
      <c r="A267" s="4">
        <v>61</v>
      </c>
      <c r="B267" s="5" t="s">
        <v>111</v>
      </c>
      <c r="C267" s="4">
        <v>6</v>
      </c>
      <c r="D267" s="5" t="s">
        <v>44</v>
      </c>
      <c r="E267" s="4">
        <v>3.3</v>
      </c>
      <c r="F267" s="4">
        <v>6.6</v>
      </c>
      <c r="G267" s="4">
        <v>14.5</v>
      </c>
      <c r="H267" s="4">
        <v>0</v>
      </c>
      <c r="I267" s="4">
        <v>2.6</v>
      </c>
      <c r="J267" s="4">
        <v>0</v>
      </c>
      <c r="K267" s="4">
        <v>0.5</v>
      </c>
      <c r="L267" s="4">
        <v>0.7</v>
      </c>
      <c r="M267" s="4">
        <v>0</v>
      </c>
      <c r="N267" s="4"/>
      <c r="O267" s="26">
        <v>25.2</v>
      </c>
      <c r="P267" s="26">
        <v>5</v>
      </c>
      <c r="Q267" s="26">
        <v>0.9</v>
      </c>
      <c r="R267" s="26">
        <v>8.1999999999999993</v>
      </c>
      <c r="S267" s="26">
        <v>27.4</v>
      </c>
      <c r="T267" s="26">
        <v>1.3</v>
      </c>
      <c r="U267" s="26">
        <v>1.2</v>
      </c>
      <c r="V267" s="26">
        <v>1.2</v>
      </c>
      <c r="W267" s="26">
        <v>1.5</v>
      </c>
      <c r="Y267">
        <f t="shared" si="265"/>
        <v>71.899999999999991</v>
      </c>
      <c r="Z267" s="4">
        <v>0</v>
      </c>
      <c r="AA267" s="4">
        <v>2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/>
      <c r="AJ267" s="4">
        <v>17</v>
      </c>
      <c r="AK267" s="4">
        <v>12</v>
      </c>
      <c r="AL267" s="4">
        <v>17</v>
      </c>
      <c r="AM267" s="4">
        <v>11</v>
      </c>
      <c r="AN267" s="4">
        <v>8</v>
      </c>
      <c r="AO267" s="4">
        <v>5</v>
      </c>
      <c r="AP267" s="4">
        <v>8</v>
      </c>
      <c r="AQ267" s="4">
        <v>22</v>
      </c>
      <c r="AR267" s="4">
        <v>12</v>
      </c>
      <c r="AS267" s="5"/>
      <c r="AU267">
        <f t="shared" si="266"/>
        <v>100</v>
      </c>
      <c r="AV267">
        <f t="shared" si="267"/>
        <v>71.428571428571431</v>
      </c>
      <c r="AW267">
        <f t="shared" si="268"/>
        <v>100</v>
      </c>
      <c r="AX267">
        <f t="shared" si="269"/>
        <v>100</v>
      </c>
      <c r="AY267">
        <f t="shared" si="270"/>
        <v>100</v>
      </c>
      <c r="AZ267">
        <f t="shared" si="271"/>
        <v>100</v>
      </c>
      <c r="BA267">
        <f t="shared" si="272"/>
        <v>100</v>
      </c>
      <c r="BB267">
        <f t="shared" si="273"/>
        <v>100</v>
      </c>
      <c r="BC267">
        <f t="shared" si="274"/>
        <v>100</v>
      </c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5"/>
      <c r="AGV267" s="5"/>
      <c r="AGW267" s="5"/>
      <c r="AGX267" s="5"/>
      <c r="AGY267" s="5"/>
      <c r="AGZ267" s="5"/>
      <c r="AHA267" s="5"/>
      <c r="AHB267" s="5"/>
      <c r="AHC267" s="5"/>
      <c r="AHD267" s="5"/>
      <c r="AHE267" s="5"/>
      <c r="AHF267" s="5"/>
      <c r="AHG267" s="5"/>
      <c r="AHH267" s="5"/>
      <c r="AHI267" s="5"/>
      <c r="AHJ267" s="5"/>
      <c r="AHK267" s="5"/>
      <c r="AHL267" s="5"/>
      <c r="AHM267" s="5"/>
      <c r="AHN267" s="5"/>
      <c r="AHO267" s="5"/>
      <c r="AHP267" s="5"/>
      <c r="AHQ267" s="5"/>
      <c r="AHR267" s="5"/>
      <c r="AHS267" s="5"/>
      <c r="AHT267" s="5"/>
      <c r="AHU267" s="5"/>
      <c r="AHV267" s="5"/>
      <c r="AHW267" s="5"/>
      <c r="AHX267" s="5"/>
      <c r="AHY267" s="5"/>
      <c r="AHZ267" s="5"/>
      <c r="AIA267" s="5"/>
      <c r="AIB267" s="5"/>
      <c r="AIC267" s="5"/>
      <c r="AID267" s="5"/>
      <c r="AIE267" s="5"/>
      <c r="AIF267" s="5"/>
      <c r="AIG267" s="5"/>
      <c r="AIH267" s="5"/>
      <c r="AII267" s="5"/>
      <c r="AIJ267" s="5"/>
      <c r="AIK267" s="5"/>
      <c r="AIL267" s="5"/>
      <c r="AIM267" s="5"/>
      <c r="AIN267" s="5"/>
      <c r="AIO267" s="5"/>
      <c r="AIP267" s="5"/>
      <c r="AIQ267" s="5"/>
      <c r="AIR267" s="5"/>
      <c r="AIS267" s="5"/>
      <c r="AIT267" s="5"/>
      <c r="AIU267" s="5"/>
      <c r="AIV267" s="5"/>
      <c r="AIW267" s="5"/>
      <c r="AIX267" s="5"/>
      <c r="AIY267" s="5"/>
      <c r="AIZ267" s="5"/>
      <c r="AJA267" s="5"/>
      <c r="AJB267" s="5"/>
      <c r="AJC267" s="5"/>
      <c r="AJD267" s="5"/>
      <c r="AJE267" s="5"/>
      <c r="AJF267" s="5"/>
      <c r="AJG267" s="5"/>
      <c r="AJH267" s="5"/>
      <c r="AJI267" s="5"/>
      <c r="AJJ267" s="5"/>
      <c r="AJK267" s="5"/>
      <c r="AJL267" s="5"/>
      <c r="AJM267" s="5"/>
      <c r="AJN267" s="5"/>
      <c r="AJO267" s="5"/>
      <c r="AJP267" s="5"/>
      <c r="AJQ267" s="5"/>
      <c r="AJR267" s="5"/>
      <c r="AJS267" s="5"/>
      <c r="AJT267" s="5"/>
      <c r="AJU267" s="5"/>
      <c r="AJV267" s="5"/>
      <c r="AJW267" s="5"/>
      <c r="AJX267" s="5"/>
      <c r="AJY267" s="5"/>
      <c r="AJZ267" s="5"/>
      <c r="AKA267" s="5"/>
      <c r="AKB267" s="5"/>
      <c r="AKC267" s="5"/>
      <c r="AKD267" s="5"/>
      <c r="AKE267" s="5"/>
      <c r="AKF267" s="5"/>
      <c r="AKG267" s="5"/>
      <c r="AKH267" s="5"/>
      <c r="AKI267" s="5"/>
      <c r="AKJ267" s="5"/>
      <c r="AKK267" s="5"/>
      <c r="AKL267" s="5"/>
      <c r="AKM267" s="5"/>
      <c r="AKN267" s="5"/>
      <c r="AKO267" s="5"/>
      <c r="AKP267" s="5"/>
      <c r="AKQ267" s="5"/>
      <c r="AKR267" s="5"/>
      <c r="AKS267" s="5"/>
      <c r="AKT267" s="5"/>
      <c r="AKU267" s="5"/>
      <c r="AKV267" s="5"/>
      <c r="AKW267" s="5"/>
      <c r="AKX267" s="5"/>
      <c r="AKY267" s="5"/>
      <c r="AKZ267" s="5"/>
      <c r="ALA267" s="5"/>
      <c r="ALB267" s="5"/>
      <c r="ALC267" s="5"/>
    </row>
    <row r="268" spans="1:991">
      <c r="A268" s="4">
        <v>63</v>
      </c>
      <c r="B268" s="5" t="s">
        <v>112</v>
      </c>
      <c r="C268" s="4">
        <v>6</v>
      </c>
      <c r="D268" s="5" t="s">
        <v>46</v>
      </c>
      <c r="E268" s="4">
        <v>8.6</v>
      </c>
      <c r="F268" s="4">
        <v>3.9</v>
      </c>
      <c r="G268" s="4">
        <v>16.399999999999999</v>
      </c>
      <c r="H268" s="4">
        <v>13.2</v>
      </c>
      <c r="I268" s="4">
        <v>8</v>
      </c>
      <c r="J268" s="4">
        <v>2.2999999999999998</v>
      </c>
      <c r="K268" s="4">
        <v>3</v>
      </c>
      <c r="L268" s="4">
        <v>8.3000000000000007</v>
      </c>
      <c r="M268" s="4">
        <v>6.2</v>
      </c>
      <c r="N268" s="4"/>
      <c r="O268" s="26">
        <v>29.8</v>
      </c>
      <c r="P268" s="26">
        <v>28.8</v>
      </c>
      <c r="Q268" s="26">
        <v>30</v>
      </c>
      <c r="R268" s="26">
        <v>26.2</v>
      </c>
      <c r="S268" s="26">
        <v>28.3</v>
      </c>
      <c r="T268" s="26">
        <v>29</v>
      </c>
      <c r="U268" s="26">
        <v>23.3</v>
      </c>
      <c r="V268" s="26">
        <v>12.9</v>
      </c>
      <c r="W268" s="26">
        <v>28</v>
      </c>
      <c r="Y268">
        <f t="shared" si="265"/>
        <v>236.3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/>
      <c r="AJ268" s="4">
        <v>8</v>
      </c>
      <c r="AK268" s="4">
        <v>4</v>
      </c>
      <c r="AL268" s="4">
        <v>2</v>
      </c>
      <c r="AM268" s="4">
        <v>2</v>
      </c>
      <c r="AN268" s="4">
        <v>5</v>
      </c>
      <c r="AO268" s="4">
        <v>12</v>
      </c>
      <c r="AP268" s="4">
        <v>9</v>
      </c>
      <c r="AQ268" s="4">
        <v>14</v>
      </c>
      <c r="AR268" s="4">
        <v>10</v>
      </c>
      <c r="AS268" s="5"/>
      <c r="AU268">
        <f t="shared" si="266"/>
        <v>100</v>
      </c>
      <c r="AV268">
        <f t="shared" si="267"/>
        <v>100</v>
      </c>
      <c r="AW268">
        <f t="shared" si="268"/>
        <v>100</v>
      </c>
      <c r="AX268">
        <f t="shared" si="269"/>
        <v>100</v>
      </c>
      <c r="AY268">
        <f t="shared" si="270"/>
        <v>100</v>
      </c>
      <c r="AZ268">
        <f t="shared" si="271"/>
        <v>100</v>
      </c>
      <c r="BA268">
        <f t="shared" si="272"/>
        <v>100</v>
      </c>
      <c r="BB268">
        <f t="shared" si="273"/>
        <v>100</v>
      </c>
      <c r="BC268">
        <f t="shared" si="274"/>
        <v>100</v>
      </c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5"/>
      <c r="AGV268" s="5"/>
      <c r="AGW268" s="5"/>
      <c r="AGX268" s="5"/>
      <c r="AGY268" s="5"/>
      <c r="AGZ268" s="5"/>
      <c r="AHA268" s="5"/>
      <c r="AHB268" s="5"/>
      <c r="AHC268" s="5"/>
      <c r="AHD268" s="5"/>
      <c r="AHE268" s="5"/>
      <c r="AHF268" s="5"/>
      <c r="AHG268" s="5"/>
      <c r="AHH268" s="5"/>
      <c r="AHI268" s="5"/>
      <c r="AHJ268" s="5"/>
      <c r="AHK268" s="5"/>
      <c r="AHL268" s="5"/>
      <c r="AHM268" s="5"/>
      <c r="AHN268" s="5"/>
      <c r="AHO268" s="5"/>
      <c r="AHP268" s="5"/>
      <c r="AHQ268" s="5"/>
      <c r="AHR268" s="5"/>
      <c r="AHS268" s="5"/>
      <c r="AHT268" s="5"/>
      <c r="AHU268" s="5"/>
      <c r="AHV268" s="5"/>
      <c r="AHW268" s="5"/>
      <c r="AHX268" s="5"/>
      <c r="AHY268" s="5"/>
      <c r="AHZ268" s="5"/>
      <c r="AIA268" s="5"/>
      <c r="AIB268" s="5"/>
      <c r="AIC268" s="5"/>
      <c r="AID268" s="5"/>
      <c r="AIE268" s="5"/>
      <c r="AIF268" s="5"/>
      <c r="AIG268" s="5"/>
      <c r="AIH268" s="5"/>
      <c r="AII268" s="5"/>
      <c r="AIJ268" s="5"/>
      <c r="AIK268" s="5"/>
      <c r="AIL268" s="5"/>
      <c r="AIM268" s="5"/>
      <c r="AIN268" s="5"/>
      <c r="AIO268" s="5"/>
      <c r="AIP268" s="5"/>
      <c r="AIQ268" s="5"/>
      <c r="AIR268" s="5"/>
      <c r="AIS268" s="5"/>
      <c r="AIT268" s="5"/>
      <c r="AIU268" s="5"/>
      <c r="AIV268" s="5"/>
      <c r="AIW268" s="5"/>
      <c r="AIX268" s="5"/>
      <c r="AIY268" s="5"/>
      <c r="AIZ268" s="5"/>
      <c r="AJA268" s="5"/>
      <c r="AJB268" s="5"/>
      <c r="AJC268" s="5"/>
      <c r="AJD268" s="5"/>
      <c r="AJE268" s="5"/>
      <c r="AJF268" s="5"/>
      <c r="AJG268" s="5"/>
      <c r="AJH268" s="5"/>
      <c r="AJI268" s="5"/>
      <c r="AJJ268" s="5"/>
      <c r="AJK268" s="5"/>
      <c r="AJL268" s="5"/>
      <c r="AJM268" s="5"/>
      <c r="AJN268" s="5"/>
      <c r="AJO268" s="5"/>
      <c r="AJP268" s="5"/>
      <c r="AJQ268" s="5"/>
      <c r="AJR268" s="5"/>
      <c r="AJS268" s="5"/>
      <c r="AJT268" s="5"/>
      <c r="AJU268" s="5"/>
      <c r="AJV268" s="5"/>
      <c r="AJW268" s="5"/>
      <c r="AJX268" s="5"/>
      <c r="AJY268" s="5"/>
      <c r="AJZ268" s="5"/>
      <c r="AKA268" s="5"/>
      <c r="AKB268" s="5"/>
      <c r="AKC268" s="5"/>
      <c r="AKD268" s="5"/>
      <c r="AKE268" s="5"/>
      <c r="AKF268" s="5"/>
      <c r="AKG268" s="5"/>
      <c r="AKH268" s="5"/>
      <c r="AKI268" s="5"/>
      <c r="AKJ268" s="5"/>
      <c r="AKK268" s="5"/>
      <c r="AKL268" s="5"/>
      <c r="AKM268" s="5"/>
      <c r="AKN268" s="5"/>
      <c r="AKO268" s="5"/>
      <c r="AKP268" s="5"/>
      <c r="AKQ268" s="5"/>
      <c r="AKR268" s="5"/>
      <c r="AKS268" s="5"/>
      <c r="AKT268" s="5"/>
      <c r="AKU268" s="5"/>
      <c r="AKV268" s="5"/>
      <c r="AKW268" s="5"/>
      <c r="AKX268" s="5"/>
      <c r="AKY268" s="5"/>
      <c r="AKZ268" s="5"/>
      <c r="ALA268" s="5"/>
      <c r="ALB268" s="5"/>
      <c r="ALC268" s="5"/>
    </row>
    <row r="269" spans="1:991">
      <c r="A269" s="4">
        <v>64</v>
      </c>
      <c r="B269" s="5" t="s">
        <v>113</v>
      </c>
      <c r="C269" s="4">
        <v>6</v>
      </c>
      <c r="D269" s="5" t="s">
        <v>48</v>
      </c>
      <c r="E269" s="4">
        <v>17.8</v>
      </c>
      <c r="F269" s="4">
        <v>9.9</v>
      </c>
      <c r="G269" s="4">
        <v>8.4</v>
      </c>
      <c r="H269" s="4">
        <v>18</v>
      </c>
      <c r="I269" s="4">
        <v>10.8</v>
      </c>
      <c r="J269" s="4">
        <v>14.2</v>
      </c>
      <c r="K269" s="4">
        <v>15.7</v>
      </c>
      <c r="L269" s="4">
        <v>13</v>
      </c>
      <c r="M269" s="4">
        <v>10.8</v>
      </c>
      <c r="N269" s="4"/>
      <c r="O269" s="26">
        <v>29.4</v>
      </c>
      <c r="P269" s="26">
        <v>30</v>
      </c>
      <c r="Q269" s="26">
        <v>11.8</v>
      </c>
      <c r="R269" s="26">
        <v>30</v>
      </c>
      <c r="S269" s="26">
        <v>30</v>
      </c>
      <c r="T269" s="26">
        <v>30</v>
      </c>
      <c r="U269" s="26">
        <v>28.9</v>
      </c>
      <c r="V269" s="26">
        <v>28.4</v>
      </c>
      <c r="W269" s="26">
        <v>29.1</v>
      </c>
      <c r="Y269">
        <f t="shared" si="265"/>
        <v>247.6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/>
      <c r="AJ269" s="4">
        <v>10</v>
      </c>
      <c r="AK269" s="4">
        <v>6</v>
      </c>
      <c r="AL269" s="4">
        <v>7</v>
      </c>
      <c r="AM269" s="4">
        <v>0</v>
      </c>
      <c r="AN269" s="4">
        <v>0</v>
      </c>
      <c r="AO269" s="4">
        <v>2</v>
      </c>
      <c r="AP269" s="4">
        <v>6</v>
      </c>
      <c r="AQ269" s="4">
        <v>10</v>
      </c>
      <c r="AR269" s="4">
        <v>7</v>
      </c>
      <c r="AS269" s="5"/>
      <c r="AU269">
        <f t="shared" si="266"/>
        <v>100</v>
      </c>
      <c r="AV269">
        <f t="shared" si="267"/>
        <v>100</v>
      </c>
      <c r="AW269">
        <f t="shared" si="268"/>
        <v>100</v>
      </c>
      <c r="AX269">
        <v>0</v>
      </c>
      <c r="AY269">
        <v>0</v>
      </c>
      <c r="AZ269">
        <f t="shared" si="271"/>
        <v>100</v>
      </c>
      <c r="BA269">
        <f t="shared" si="272"/>
        <v>100</v>
      </c>
      <c r="BB269">
        <f t="shared" si="273"/>
        <v>100</v>
      </c>
      <c r="BC269">
        <f t="shared" si="274"/>
        <v>100</v>
      </c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5"/>
      <c r="AGV269" s="5"/>
      <c r="AGW269" s="5"/>
      <c r="AGX269" s="5"/>
      <c r="AGY269" s="5"/>
      <c r="AGZ269" s="5"/>
      <c r="AHA269" s="5"/>
      <c r="AHB269" s="5"/>
      <c r="AHC269" s="5"/>
      <c r="AHD269" s="5"/>
      <c r="AHE269" s="5"/>
      <c r="AHF269" s="5"/>
      <c r="AHG269" s="5"/>
      <c r="AHH269" s="5"/>
      <c r="AHI269" s="5"/>
      <c r="AHJ269" s="5"/>
      <c r="AHK269" s="5"/>
      <c r="AHL269" s="5"/>
      <c r="AHM269" s="5"/>
      <c r="AHN269" s="5"/>
      <c r="AHO269" s="5"/>
      <c r="AHP269" s="5"/>
      <c r="AHQ269" s="5"/>
      <c r="AHR269" s="5"/>
      <c r="AHS269" s="5"/>
      <c r="AHT269" s="5"/>
      <c r="AHU269" s="5"/>
      <c r="AHV269" s="5"/>
      <c r="AHW269" s="5"/>
      <c r="AHX269" s="5"/>
      <c r="AHY269" s="5"/>
      <c r="AHZ269" s="5"/>
      <c r="AIA269" s="5"/>
      <c r="AIB269" s="5"/>
      <c r="AIC269" s="5"/>
      <c r="AID269" s="5"/>
      <c r="AIE269" s="5"/>
      <c r="AIF269" s="5"/>
      <c r="AIG269" s="5"/>
      <c r="AIH269" s="5"/>
      <c r="AII269" s="5"/>
      <c r="AIJ269" s="5"/>
      <c r="AIK269" s="5"/>
      <c r="AIL269" s="5"/>
      <c r="AIM269" s="5"/>
      <c r="AIN269" s="5"/>
      <c r="AIO269" s="5"/>
      <c r="AIP269" s="5"/>
      <c r="AIQ269" s="5"/>
      <c r="AIR269" s="5"/>
      <c r="AIS269" s="5"/>
      <c r="AIT269" s="5"/>
      <c r="AIU269" s="5"/>
      <c r="AIV269" s="5"/>
      <c r="AIW269" s="5"/>
      <c r="AIX269" s="5"/>
      <c r="AIY269" s="5"/>
      <c r="AIZ269" s="5"/>
      <c r="AJA269" s="5"/>
      <c r="AJB269" s="5"/>
      <c r="AJC269" s="5"/>
      <c r="AJD269" s="5"/>
      <c r="AJE269" s="5"/>
      <c r="AJF269" s="5"/>
      <c r="AJG269" s="5"/>
      <c r="AJH269" s="5"/>
      <c r="AJI269" s="5"/>
      <c r="AJJ269" s="5"/>
      <c r="AJK269" s="5"/>
      <c r="AJL269" s="5"/>
      <c r="AJM269" s="5"/>
      <c r="AJN269" s="5"/>
      <c r="AJO269" s="5"/>
      <c r="AJP269" s="5"/>
      <c r="AJQ269" s="5"/>
      <c r="AJR269" s="5"/>
      <c r="AJS269" s="5"/>
      <c r="AJT269" s="5"/>
      <c r="AJU269" s="5"/>
      <c r="AJV269" s="5"/>
      <c r="AJW269" s="5"/>
      <c r="AJX269" s="5"/>
      <c r="AJY269" s="5"/>
      <c r="AJZ269" s="5"/>
      <c r="AKA269" s="5"/>
      <c r="AKB269" s="5"/>
      <c r="AKC269" s="5"/>
      <c r="AKD269" s="5"/>
      <c r="AKE269" s="5"/>
      <c r="AKF269" s="5"/>
      <c r="AKG269" s="5"/>
      <c r="AKH269" s="5"/>
      <c r="AKI269" s="5"/>
      <c r="AKJ269" s="5"/>
      <c r="AKK269" s="5"/>
      <c r="AKL269" s="5"/>
      <c r="AKM269" s="5"/>
      <c r="AKN269" s="5"/>
      <c r="AKO269" s="5"/>
      <c r="AKP269" s="5"/>
      <c r="AKQ269" s="5"/>
      <c r="AKR269" s="5"/>
      <c r="AKS269" s="5"/>
      <c r="AKT269" s="5"/>
      <c r="AKU269" s="5"/>
      <c r="AKV269" s="5"/>
      <c r="AKW269" s="5"/>
      <c r="AKX269" s="5"/>
      <c r="AKY269" s="5"/>
      <c r="AKZ269" s="5"/>
      <c r="ALA269" s="5"/>
      <c r="ALB269" s="5"/>
      <c r="ALC269" s="5"/>
    </row>
    <row r="270" spans="1:991">
      <c r="A270" s="4">
        <v>65</v>
      </c>
      <c r="B270" s="5" t="s">
        <v>114</v>
      </c>
      <c r="C270" s="4">
        <v>6</v>
      </c>
      <c r="D270" s="5" t="s">
        <v>42</v>
      </c>
      <c r="E270" s="4">
        <v>1.7</v>
      </c>
      <c r="F270" s="4">
        <v>2.2999999999999998</v>
      </c>
      <c r="G270" s="4">
        <v>0.7</v>
      </c>
      <c r="H270" s="4">
        <v>0.9</v>
      </c>
      <c r="I270" s="4">
        <v>1.4</v>
      </c>
      <c r="J270" s="4">
        <v>1.6</v>
      </c>
      <c r="K270" s="4">
        <v>1.5</v>
      </c>
      <c r="L270" s="4">
        <v>0.5</v>
      </c>
      <c r="M270" s="4">
        <v>0.4</v>
      </c>
      <c r="N270" s="4"/>
      <c r="O270" s="26">
        <v>29.2</v>
      </c>
      <c r="P270" s="26">
        <v>27.3</v>
      </c>
      <c r="Q270" s="26">
        <v>19.600000000000001</v>
      </c>
      <c r="R270" s="26">
        <v>24.3</v>
      </c>
      <c r="S270" s="26">
        <v>29.3</v>
      </c>
      <c r="T270" s="26">
        <v>23.5</v>
      </c>
      <c r="U270" s="26">
        <v>30</v>
      </c>
      <c r="V270" s="26">
        <v>19.2</v>
      </c>
      <c r="W270" s="26">
        <v>23.1</v>
      </c>
      <c r="Y270">
        <f t="shared" si="265"/>
        <v>225.49999999999997</v>
      </c>
      <c r="Z270" s="4">
        <v>0</v>
      </c>
      <c r="AA270" s="4">
        <v>0</v>
      </c>
      <c r="AB270" s="4">
        <v>2</v>
      </c>
      <c r="AC270" s="4">
        <v>2</v>
      </c>
      <c r="AD270" s="4">
        <v>0</v>
      </c>
      <c r="AE270" s="4">
        <v>0</v>
      </c>
      <c r="AF270" s="4">
        <v>0</v>
      </c>
      <c r="AG270" s="4">
        <v>4</v>
      </c>
      <c r="AH270" s="4">
        <v>4</v>
      </c>
      <c r="AI270" s="4"/>
      <c r="AJ270" s="4">
        <v>9</v>
      </c>
      <c r="AK270" s="4">
        <v>16</v>
      </c>
      <c r="AL270" s="4">
        <v>5</v>
      </c>
      <c r="AM270" s="4">
        <v>14</v>
      </c>
      <c r="AN270" s="4">
        <v>20</v>
      </c>
      <c r="AO270" s="4">
        <v>17</v>
      </c>
      <c r="AP270" s="4">
        <v>7</v>
      </c>
      <c r="AQ270" s="4">
        <v>23</v>
      </c>
      <c r="AR270" s="4">
        <v>12</v>
      </c>
      <c r="AS270" s="5"/>
      <c r="AU270">
        <f t="shared" si="266"/>
        <v>100</v>
      </c>
      <c r="AV270">
        <f t="shared" si="267"/>
        <v>100</v>
      </c>
      <c r="AW270">
        <f t="shared" si="268"/>
        <v>42.857142857142854</v>
      </c>
      <c r="AX270">
        <f t="shared" si="269"/>
        <v>75</v>
      </c>
      <c r="AY270">
        <f t="shared" si="270"/>
        <v>100</v>
      </c>
      <c r="AZ270">
        <f t="shared" si="271"/>
        <v>100</v>
      </c>
      <c r="BA270">
        <f t="shared" si="272"/>
        <v>100</v>
      </c>
      <c r="BB270">
        <f t="shared" si="273"/>
        <v>70.370370370370367</v>
      </c>
      <c r="BC270">
        <f t="shared" si="274"/>
        <v>50</v>
      </c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5"/>
      <c r="AGV270" s="5"/>
      <c r="AGW270" s="5"/>
      <c r="AGX270" s="5"/>
      <c r="AGY270" s="5"/>
      <c r="AGZ270" s="5"/>
      <c r="AHA270" s="5"/>
      <c r="AHB270" s="5"/>
      <c r="AHC270" s="5"/>
      <c r="AHD270" s="5"/>
      <c r="AHE270" s="5"/>
      <c r="AHF270" s="5"/>
      <c r="AHG270" s="5"/>
      <c r="AHH270" s="5"/>
      <c r="AHI270" s="5"/>
      <c r="AHJ270" s="5"/>
      <c r="AHK270" s="5"/>
      <c r="AHL270" s="5"/>
      <c r="AHM270" s="5"/>
      <c r="AHN270" s="5"/>
      <c r="AHO270" s="5"/>
      <c r="AHP270" s="5"/>
      <c r="AHQ270" s="5"/>
      <c r="AHR270" s="5"/>
      <c r="AHS270" s="5"/>
      <c r="AHT270" s="5"/>
      <c r="AHU270" s="5"/>
      <c r="AHV270" s="5"/>
      <c r="AHW270" s="5"/>
      <c r="AHX270" s="5"/>
      <c r="AHY270" s="5"/>
      <c r="AHZ270" s="5"/>
      <c r="AIA270" s="5"/>
      <c r="AIB270" s="5"/>
      <c r="AIC270" s="5"/>
      <c r="AID270" s="5"/>
      <c r="AIE270" s="5"/>
      <c r="AIF270" s="5"/>
      <c r="AIG270" s="5"/>
      <c r="AIH270" s="5"/>
      <c r="AII270" s="5"/>
      <c r="AIJ270" s="5"/>
      <c r="AIK270" s="5"/>
      <c r="AIL270" s="5"/>
      <c r="AIM270" s="5"/>
      <c r="AIN270" s="5"/>
      <c r="AIO270" s="5"/>
      <c r="AIP270" s="5"/>
      <c r="AIQ270" s="5"/>
      <c r="AIR270" s="5"/>
      <c r="AIS270" s="5"/>
      <c r="AIT270" s="5"/>
      <c r="AIU270" s="5"/>
      <c r="AIV270" s="5"/>
      <c r="AIW270" s="5"/>
      <c r="AIX270" s="5"/>
      <c r="AIY270" s="5"/>
      <c r="AIZ270" s="5"/>
      <c r="AJA270" s="5"/>
      <c r="AJB270" s="5"/>
      <c r="AJC270" s="5"/>
      <c r="AJD270" s="5"/>
      <c r="AJE270" s="5"/>
      <c r="AJF270" s="5"/>
      <c r="AJG270" s="5"/>
      <c r="AJH270" s="5"/>
      <c r="AJI270" s="5"/>
      <c r="AJJ270" s="5"/>
      <c r="AJK270" s="5"/>
      <c r="AJL270" s="5"/>
      <c r="AJM270" s="5"/>
      <c r="AJN270" s="5"/>
      <c r="AJO270" s="5"/>
      <c r="AJP270" s="5"/>
      <c r="AJQ270" s="5"/>
      <c r="AJR270" s="5"/>
      <c r="AJS270" s="5"/>
      <c r="AJT270" s="5"/>
      <c r="AJU270" s="5"/>
      <c r="AJV270" s="5"/>
      <c r="AJW270" s="5"/>
      <c r="AJX270" s="5"/>
      <c r="AJY270" s="5"/>
      <c r="AJZ270" s="5"/>
      <c r="AKA270" s="5"/>
      <c r="AKB270" s="5"/>
      <c r="AKC270" s="5"/>
      <c r="AKD270" s="5"/>
      <c r="AKE270" s="5"/>
      <c r="AKF270" s="5"/>
      <c r="AKG270" s="5"/>
      <c r="AKH270" s="5"/>
      <c r="AKI270" s="5"/>
      <c r="AKJ270" s="5"/>
      <c r="AKK270" s="5"/>
      <c r="AKL270" s="5"/>
      <c r="AKM270" s="5"/>
      <c r="AKN270" s="5"/>
      <c r="AKO270" s="5"/>
      <c r="AKP270" s="5"/>
      <c r="AKQ270" s="5"/>
      <c r="AKR270" s="5"/>
      <c r="AKS270" s="5"/>
      <c r="AKT270" s="5"/>
      <c r="AKU270" s="5"/>
      <c r="AKV270" s="5"/>
      <c r="AKW270" s="5"/>
      <c r="AKX270" s="5"/>
      <c r="AKY270" s="5"/>
      <c r="AKZ270" s="5"/>
      <c r="ALA270" s="5"/>
      <c r="ALB270" s="5"/>
      <c r="ALC270" s="5"/>
    </row>
    <row r="271" spans="1:991">
      <c r="A271" s="4">
        <v>66</v>
      </c>
      <c r="B271" s="5" t="s">
        <v>115</v>
      </c>
      <c r="C271" s="4">
        <v>6</v>
      </c>
      <c r="D271" s="5" t="s">
        <v>44</v>
      </c>
      <c r="E271" s="4">
        <v>3.7</v>
      </c>
      <c r="F271" s="4">
        <v>0</v>
      </c>
      <c r="G271" s="4">
        <v>3.5</v>
      </c>
      <c r="H271" s="4">
        <v>1.9</v>
      </c>
      <c r="I271" s="4">
        <v>0</v>
      </c>
      <c r="J271" s="4">
        <v>1.2</v>
      </c>
      <c r="K271" s="4">
        <v>0.6</v>
      </c>
      <c r="L271" s="4">
        <v>0.6</v>
      </c>
      <c r="M271" s="4">
        <v>0.7</v>
      </c>
      <c r="N271" s="4"/>
      <c r="O271" s="26">
        <v>26.3</v>
      </c>
      <c r="P271" s="26">
        <v>27.7</v>
      </c>
      <c r="Q271" s="26">
        <v>28</v>
      </c>
      <c r="R271" s="26">
        <v>28.2</v>
      </c>
      <c r="S271" s="26">
        <v>28.6</v>
      </c>
      <c r="T271" s="26">
        <v>25</v>
      </c>
      <c r="U271" s="26">
        <v>22.8</v>
      </c>
      <c r="V271" s="26">
        <v>24</v>
      </c>
      <c r="W271" s="26">
        <v>18.2</v>
      </c>
      <c r="Y271">
        <f t="shared" si="265"/>
        <v>228.8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2</v>
      </c>
      <c r="AF271" s="4">
        <v>2</v>
      </c>
      <c r="AG271" s="4">
        <v>4</v>
      </c>
      <c r="AH271" s="4">
        <v>6</v>
      </c>
      <c r="AI271" s="4"/>
      <c r="AJ271" s="4">
        <v>27</v>
      </c>
      <c r="AK271" s="4">
        <v>22</v>
      </c>
      <c r="AL271" s="4">
        <v>15</v>
      </c>
      <c r="AM271" s="4">
        <v>10</v>
      </c>
      <c r="AN271" s="4">
        <v>17</v>
      </c>
      <c r="AO271" s="4">
        <v>21</v>
      </c>
      <c r="AP271" s="4">
        <v>23</v>
      </c>
      <c r="AQ271" s="4">
        <v>25</v>
      </c>
      <c r="AR271" s="4">
        <v>27</v>
      </c>
      <c r="AS271" s="5"/>
      <c r="AU271">
        <f t="shared" si="266"/>
        <v>100</v>
      </c>
      <c r="AV271">
        <f t="shared" si="267"/>
        <v>100</v>
      </c>
      <c r="AW271">
        <f t="shared" si="268"/>
        <v>100</v>
      </c>
      <c r="AX271">
        <f t="shared" si="269"/>
        <v>100</v>
      </c>
      <c r="AY271">
        <f t="shared" si="270"/>
        <v>100</v>
      </c>
      <c r="AZ271">
        <f t="shared" si="271"/>
        <v>82.608695652173907</v>
      </c>
      <c r="BA271">
        <f t="shared" si="272"/>
        <v>84</v>
      </c>
      <c r="BB271">
        <f t="shared" si="273"/>
        <v>72.41379310344827</v>
      </c>
      <c r="BC271">
        <f t="shared" si="274"/>
        <v>63.636363636363633</v>
      </c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5"/>
      <c r="AGV271" s="5"/>
      <c r="AGW271" s="5"/>
      <c r="AGX271" s="5"/>
      <c r="AGY271" s="5"/>
      <c r="AGZ271" s="5"/>
      <c r="AHA271" s="5"/>
      <c r="AHB271" s="5"/>
      <c r="AHC271" s="5"/>
      <c r="AHD271" s="5"/>
      <c r="AHE271" s="5"/>
      <c r="AHF271" s="5"/>
      <c r="AHG271" s="5"/>
      <c r="AHH271" s="5"/>
      <c r="AHI271" s="5"/>
      <c r="AHJ271" s="5"/>
      <c r="AHK271" s="5"/>
      <c r="AHL271" s="5"/>
      <c r="AHM271" s="5"/>
      <c r="AHN271" s="5"/>
      <c r="AHO271" s="5"/>
      <c r="AHP271" s="5"/>
      <c r="AHQ271" s="5"/>
      <c r="AHR271" s="5"/>
      <c r="AHS271" s="5"/>
      <c r="AHT271" s="5"/>
      <c r="AHU271" s="5"/>
      <c r="AHV271" s="5"/>
      <c r="AHW271" s="5"/>
      <c r="AHX271" s="5"/>
      <c r="AHY271" s="5"/>
      <c r="AHZ271" s="5"/>
      <c r="AIA271" s="5"/>
      <c r="AIB271" s="5"/>
      <c r="AIC271" s="5"/>
      <c r="AID271" s="5"/>
      <c r="AIE271" s="5"/>
      <c r="AIF271" s="5"/>
      <c r="AIG271" s="5"/>
      <c r="AIH271" s="5"/>
      <c r="AII271" s="5"/>
      <c r="AIJ271" s="5"/>
      <c r="AIK271" s="5"/>
      <c r="AIL271" s="5"/>
      <c r="AIM271" s="5"/>
      <c r="AIN271" s="5"/>
      <c r="AIO271" s="5"/>
      <c r="AIP271" s="5"/>
      <c r="AIQ271" s="5"/>
      <c r="AIR271" s="5"/>
      <c r="AIS271" s="5"/>
      <c r="AIT271" s="5"/>
      <c r="AIU271" s="5"/>
      <c r="AIV271" s="5"/>
      <c r="AIW271" s="5"/>
      <c r="AIX271" s="5"/>
      <c r="AIY271" s="5"/>
      <c r="AIZ271" s="5"/>
      <c r="AJA271" s="5"/>
      <c r="AJB271" s="5"/>
      <c r="AJC271" s="5"/>
      <c r="AJD271" s="5"/>
      <c r="AJE271" s="5"/>
      <c r="AJF271" s="5"/>
      <c r="AJG271" s="5"/>
      <c r="AJH271" s="5"/>
      <c r="AJI271" s="5"/>
      <c r="AJJ271" s="5"/>
      <c r="AJK271" s="5"/>
      <c r="AJL271" s="5"/>
      <c r="AJM271" s="5"/>
      <c r="AJN271" s="5"/>
      <c r="AJO271" s="5"/>
      <c r="AJP271" s="5"/>
      <c r="AJQ271" s="5"/>
      <c r="AJR271" s="5"/>
      <c r="AJS271" s="5"/>
      <c r="AJT271" s="5"/>
      <c r="AJU271" s="5"/>
      <c r="AJV271" s="5"/>
      <c r="AJW271" s="5"/>
      <c r="AJX271" s="5"/>
      <c r="AJY271" s="5"/>
      <c r="AJZ271" s="5"/>
      <c r="AKA271" s="5"/>
      <c r="AKB271" s="5"/>
      <c r="AKC271" s="5"/>
      <c r="AKD271" s="5"/>
      <c r="AKE271" s="5"/>
      <c r="AKF271" s="5"/>
      <c r="AKG271" s="5"/>
      <c r="AKH271" s="5"/>
      <c r="AKI271" s="5"/>
      <c r="AKJ271" s="5"/>
      <c r="AKK271" s="5"/>
      <c r="AKL271" s="5"/>
      <c r="AKM271" s="5"/>
      <c r="AKN271" s="5"/>
      <c r="AKO271" s="5"/>
      <c r="AKP271" s="5"/>
      <c r="AKQ271" s="5"/>
      <c r="AKR271" s="5"/>
      <c r="AKS271" s="5"/>
      <c r="AKT271" s="5"/>
      <c r="AKU271" s="5"/>
      <c r="AKV271" s="5"/>
      <c r="AKW271" s="5"/>
      <c r="AKX271" s="5"/>
      <c r="AKY271" s="5"/>
      <c r="AKZ271" s="5"/>
      <c r="ALA271" s="5"/>
      <c r="ALB271" s="5"/>
      <c r="ALC271" s="5"/>
    </row>
    <row r="272" spans="1:991">
      <c r="A272" s="4">
        <v>67</v>
      </c>
      <c r="B272" s="5" t="s">
        <v>116</v>
      </c>
      <c r="C272" s="4">
        <v>6</v>
      </c>
      <c r="D272" s="5" t="s">
        <v>46</v>
      </c>
      <c r="E272" s="4">
        <v>0.3</v>
      </c>
      <c r="F272" s="4">
        <v>3.5</v>
      </c>
      <c r="G272" s="4">
        <v>10.4</v>
      </c>
      <c r="H272" s="4">
        <v>9.1</v>
      </c>
      <c r="I272" s="4">
        <v>10.6</v>
      </c>
      <c r="J272" s="4">
        <v>7.2</v>
      </c>
      <c r="K272" s="4">
        <v>6.3</v>
      </c>
      <c r="L272" s="4">
        <v>4.3</v>
      </c>
      <c r="M272" s="4">
        <v>6.7</v>
      </c>
      <c r="N272" s="4"/>
      <c r="O272" s="26">
        <v>26.8</v>
      </c>
      <c r="P272" s="26">
        <v>26.2</v>
      </c>
      <c r="Q272" s="26">
        <v>30</v>
      </c>
      <c r="R272" s="26">
        <v>25.5</v>
      </c>
      <c r="S272" s="26">
        <v>27.8</v>
      </c>
      <c r="T272" s="26">
        <v>27.8</v>
      </c>
      <c r="U272" s="26">
        <v>27.1</v>
      </c>
      <c r="V272" s="26">
        <v>25.3</v>
      </c>
      <c r="W272" s="26">
        <v>26.6</v>
      </c>
      <c r="Y272">
        <f t="shared" si="265"/>
        <v>243.10000000000002</v>
      </c>
      <c r="Z272" s="4">
        <v>0</v>
      </c>
      <c r="AA272" s="4">
        <v>2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/>
      <c r="AJ272" s="4">
        <v>9</v>
      </c>
      <c r="AK272" s="4">
        <v>10</v>
      </c>
      <c r="AL272" s="4">
        <v>0</v>
      </c>
      <c r="AM272" s="4">
        <v>9</v>
      </c>
      <c r="AN272" s="4">
        <v>16</v>
      </c>
      <c r="AO272" s="4">
        <v>13</v>
      </c>
      <c r="AP272" s="4">
        <v>13</v>
      </c>
      <c r="AQ272" s="4">
        <v>8</v>
      </c>
      <c r="AR272" s="4">
        <v>18</v>
      </c>
      <c r="AS272" s="5"/>
      <c r="AU272">
        <f t="shared" si="266"/>
        <v>100</v>
      </c>
      <c r="AV272">
        <f t="shared" si="267"/>
        <v>66.666666666666657</v>
      </c>
      <c r="AW272">
        <v>0</v>
      </c>
      <c r="AX272">
        <f t="shared" si="269"/>
        <v>100</v>
      </c>
      <c r="AY272">
        <f t="shared" si="270"/>
        <v>100</v>
      </c>
      <c r="AZ272">
        <f t="shared" si="271"/>
        <v>100</v>
      </c>
      <c r="BA272">
        <f t="shared" si="272"/>
        <v>100</v>
      </c>
      <c r="BB272">
        <f t="shared" si="273"/>
        <v>100</v>
      </c>
      <c r="BC272">
        <f t="shared" si="274"/>
        <v>100</v>
      </c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5"/>
      <c r="AGV272" s="5"/>
      <c r="AGW272" s="5"/>
      <c r="AGX272" s="5"/>
      <c r="AGY272" s="5"/>
      <c r="AGZ272" s="5"/>
      <c r="AHA272" s="5"/>
      <c r="AHB272" s="5"/>
      <c r="AHC272" s="5"/>
      <c r="AHD272" s="5"/>
      <c r="AHE272" s="5"/>
      <c r="AHF272" s="5"/>
      <c r="AHG272" s="5"/>
      <c r="AHH272" s="5"/>
      <c r="AHI272" s="5"/>
      <c r="AHJ272" s="5"/>
      <c r="AHK272" s="5"/>
      <c r="AHL272" s="5"/>
      <c r="AHM272" s="5"/>
      <c r="AHN272" s="5"/>
      <c r="AHO272" s="5"/>
      <c r="AHP272" s="5"/>
      <c r="AHQ272" s="5"/>
      <c r="AHR272" s="5"/>
      <c r="AHS272" s="5"/>
      <c r="AHT272" s="5"/>
      <c r="AHU272" s="5"/>
      <c r="AHV272" s="5"/>
      <c r="AHW272" s="5"/>
      <c r="AHX272" s="5"/>
      <c r="AHY272" s="5"/>
      <c r="AHZ272" s="5"/>
      <c r="AIA272" s="5"/>
      <c r="AIB272" s="5"/>
      <c r="AIC272" s="5"/>
      <c r="AID272" s="5"/>
      <c r="AIE272" s="5"/>
      <c r="AIF272" s="5"/>
      <c r="AIG272" s="5"/>
      <c r="AIH272" s="5"/>
      <c r="AII272" s="5"/>
      <c r="AIJ272" s="5"/>
      <c r="AIK272" s="5"/>
      <c r="AIL272" s="5"/>
      <c r="AIM272" s="5"/>
      <c r="AIN272" s="5"/>
      <c r="AIO272" s="5"/>
      <c r="AIP272" s="5"/>
      <c r="AIQ272" s="5"/>
      <c r="AIR272" s="5"/>
      <c r="AIS272" s="5"/>
      <c r="AIT272" s="5"/>
      <c r="AIU272" s="5"/>
      <c r="AIV272" s="5"/>
      <c r="AIW272" s="5"/>
      <c r="AIX272" s="5"/>
      <c r="AIY272" s="5"/>
      <c r="AIZ272" s="5"/>
      <c r="AJA272" s="5"/>
      <c r="AJB272" s="5"/>
      <c r="AJC272" s="5"/>
      <c r="AJD272" s="5"/>
      <c r="AJE272" s="5"/>
      <c r="AJF272" s="5"/>
      <c r="AJG272" s="5"/>
      <c r="AJH272" s="5"/>
      <c r="AJI272" s="5"/>
      <c r="AJJ272" s="5"/>
      <c r="AJK272" s="5"/>
      <c r="AJL272" s="5"/>
      <c r="AJM272" s="5"/>
      <c r="AJN272" s="5"/>
      <c r="AJO272" s="5"/>
      <c r="AJP272" s="5"/>
      <c r="AJQ272" s="5"/>
      <c r="AJR272" s="5"/>
      <c r="AJS272" s="5"/>
      <c r="AJT272" s="5"/>
      <c r="AJU272" s="5"/>
      <c r="AJV272" s="5"/>
      <c r="AJW272" s="5"/>
      <c r="AJX272" s="5"/>
      <c r="AJY272" s="5"/>
      <c r="AJZ272" s="5"/>
      <c r="AKA272" s="5"/>
      <c r="AKB272" s="5"/>
      <c r="AKC272" s="5"/>
      <c r="AKD272" s="5"/>
      <c r="AKE272" s="5"/>
      <c r="AKF272" s="5"/>
      <c r="AKG272" s="5"/>
      <c r="AKH272" s="5"/>
      <c r="AKI272" s="5"/>
      <c r="AKJ272" s="5"/>
      <c r="AKK272" s="5"/>
      <c r="AKL272" s="5"/>
      <c r="AKM272" s="5"/>
      <c r="AKN272" s="5"/>
      <c r="AKO272" s="5"/>
      <c r="AKP272" s="5"/>
      <c r="AKQ272" s="5"/>
      <c r="AKR272" s="5"/>
      <c r="AKS272" s="5"/>
      <c r="AKT272" s="5"/>
      <c r="AKU272" s="5"/>
      <c r="AKV272" s="5"/>
      <c r="AKW272" s="5"/>
      <c r="AKX272" s="5"/>
      <c r="AKY272" s="5"/>
      <c r="AKZ272" s="5"/>
      <c r="ALA272" s="5"/>
      <c r="ALB272" s="5"/>
      <c r="ALC272" s="5"/>
    </row>
    <row r="273" spans="1:991">
      <c r="A273" s="4">
        <v>68</v>
      </c>
      <c r="B273" s="5" t="s">
        <v>117</v>
      </c>
      <c r="C273" s="4">
        <v>6</v>
      </c>
      <c r="D273" s="5" t="s">
        <v>48</v>
      </c>
      <c r="E273" s="4">
        <v>3</v>
      </c>
      <c r="F273" s="4">
        <v>2.2999999999999998</v>
      </c>
      <c r="G273" s="4">
        <v>2.4</v>
      </c>
      <c r="H273" s="4">
        <v>0.3</v>
      </c>
      <c r="I273" s="4">
        <v>1.4</v>
      </c>
      <c r="J273" s="4">
        <v>0.7</v>
      </c>
      <c r="K273" s="4">
        <v>2.2999999999999998</v>
      </c>
      <c r="L273" s="4">
        <v>1.9</v>
      </c>
      <c r="M273" s="4">
        <v>0.4</v>
      </c>
      <c r="N273" s="4"/>
      <c r="O273" s="26">
        <v>28.1</v>
      </c>
      <c r="P273" s="26">
        <v>25.8</v>
      </c>
      <c r="Q273" s="26">
        <v>27.4</v>
      </c>
      <c r="R273" s="26">
        <v>8.5</v>
      </c>
      <c r="S273" s="26">
        <v>9</v>
      </c>
      <c r="T273" s="26">
        <v>27</v>
      </c>
      <c r="U273" s="26">
        <v>28.9</v>
      </c>
      <c r="V273" s="26">
        <v>28.7</v>
      </c>
      <c r="W273" s="26">
        <v>28.5</v>
      </c>
      <c r="Y273">
        <f t="shared" si="265"/>
        <v>211.9</v>
      </c>
      <c r="Z273" s="4">
        <v>0</v>
      </c>
      <c r="AA273" s="4">
        <v>2</v>
      </c>
      <c r="AB273" s="4">
        <v>2</v>
      </c>
      <c r="AC273" s="4">
        <v>12</v>
      </c>
      <c r="AD273" s="4">
        <v>8</v>
      </c>
      <c r="AE273" s="4">
        <v>0</v>
      </c>
      <c r="AF273" s="4">
        <v>0</v>
      </c>
      <c r="AG273" s="4">
        <v>0</v>
      </c>
      <c r="AH273" s="4">
        <v>0</v>
      </c>
      <c r="AI273" s="4"/>
      <c r="AJ273" s="4">
        <v>9</v>
      </c>
      <c r="AK273" s="4">
        <v>7</v>
      </c>
      <c r="AL273" s="4">
        <v>16</v>
      </c>
      <c r="AM273" s="4">
        <v>19</v>
      </c>
      <c r="AN273" s="4">
        <v>19</v>
      </c>
      <c r="AO273" s="4">
        <v>19</v>
      </c>
      <c r="AP273" s="4">
        <v>20</v>
      </c>
      <c r="AQ273" s="4">
        <v>13</v>
      </c>
      <c r="AR273" s="4">
        <v>20</v>
      </c>
      <c r="AS273" s="5"/>
      <c r="AU273">
        <f t="shared" si="266"/>
        <v>100</v>
      </c>
      <c r="AV273">
        <f t="shared" si="267"/>
        <v>55.555555555555557</v>
      </c>
      <c r="AW273">
        <f t="shared" si="268"/>
        <v>77.777777777777786</v>
      </c>
      <c r="AX273">
        <f t="shared" si="269"/>
        <v>22.58064516129032</v>
      </c>
      <c r="AY273">
        <f t="shared" si="270"/>
        <v>40.74074074074074</v>
      </c>
      <c r="AZ273">
        <f t="shared" si="271"/>
        <v>100</v>
      </c>
      <c r="BA273">
        <f t="shared" si="272"/>
        <v>100</v>
      </c>
      <c r="BB273">
        <f t="shared" si="273"/>
        <v>100</v>
      </c>
      <c r="BC273">
        <f t="shared" si="274"/>
        <v>100</v>
      </c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5"/>
      <c r="AGV273" s="5"/>
      <c r="AGW273" s="5"/>
      <c r="AGX273" s="5"/>
      <c r="AGY273" s="5"/>
      <c r="AGZ273" s="5"/>
      <c r="AHA273" s="5"/>
      <c r="AHB273" s="5"/>
      <c r="AHC273" s="5"/>
      <c r="AHD273" s="5"/>
      <c r="AHE273" s="5"/>
      <c r="AHF273" s="5"/>
      <c r="AHG273" s="5"/>
      <c r="AHH273" s="5"/>
      <c r="AHI273" s="5"/>
      <c r="AHJ273" s="5"/>
      <c r="AHK273" s="5"/>
      <c r="AHL273" s="5"/>
      <c r="AHM273" s="5"/>
      <c r="AHN273" s="5"/>
      <c r="AHO273" s="5"/>
      <c r="AHP273" s="5"/>
      <c r="AHQ273" s="5"/>
      <c r="AHR273" s="5"/>
      <c r="AHS273" s="5"/>
      <c r="AHT273" s="5"/>
      <c r="AHU273" s="5"/>
      <c r="AHV273" s="5"/>
      <c r="AHW273" s="5"/>
      <c r="AHX273" s="5"/>
      <c r="AHY273" s="5"/>
      <c r="AHZ273" s="5"/>
      <c r="AIA273" s="5"/>
      <c r="AIB273" s="5"/>
      <c r="AIC273" s="5"/>
      <c r="AID273" s="5"/>
      <c r="AIE273" s="5"/>
      <c r="AIF273" s="5"/>
      <c r="AIG273" s="5"/>
      <c r="AIH273" s="5"/>
      <c r="AII273" s="5"/>
      <c r="AIJ273" s="5"/>
      <c r="AIK273" s="5"/>
      <c r="AIL273" s="5"/>
      <c r="AIM273" s="5"/>
      <c r="AIN273" s="5"/>
      <c r="AIO273" s="5"/>
      <c r="AIP273" s="5"/>
      <c r="AIQ273" s="5"/>
      <c r="AIR273" s="5"/>
      <c r="AIS273" s="5"/>
      <c r="AIT273" s="5"/>
      <c r="AIU273" s="5"/>
      <c r="AIV273" s="5"/>
      <c r="AIW273" s="5"/>
      <c r="AIX273" s="5"/>
      <c r="AIY273" s="5"/>
      <c r="AIZ273" s="5"/>
      <c r="AJA273" s="5"/>
      <c r="AJB273" s="5"/>
      <c r="AJC273" s="5"/>
      <c r="AJD273" s="5"/>
      <c r="AJE273" s="5"/>
      <c r="AJF273" s="5"/>
      <c r="AJG273" s="5"/>
      <c r="AJH273" s="5"/>
      <c r="AJI273" s="5"/>
      <c r="AJJ273" s="5"/>
      <c r="AJK273" s="5"/>
      <c r="AJL273" s="5"/>
      <c r="AJM273" s="5"/>
      <c r="AJN273" s="5"/>
      <c r="AJO273" s="5"/>
      <c r="AJP273" s="5"/>
      <c r="AJQ273" s="5"/>
      <c r="AJR273" s="5"/>
      <c r="AJS273" s="5"/>
      <c r="AJT273" s="5"/>
      <c r="AJU273" s="5"/>
      <c r="AJV273" s="5"/>
      <c r="AJW273" s="5"/>
      <c r="AJX273" s="5"/>
      <c r="AJY273" s="5"/>
      <c r="AJZ273" s="5"/>
      <c r="AKA273" s="5"/>
      <c r="AKB273" s="5"/>
      <c r="AKC273" s="5"/>
      <c r="AKD273" s="5"/>
      <c r="AKE273" s="5"/>
      <c r="AKF273" s="5"/>
      <c r="AKG273" s="5"/>
      <c r="AKH273" s="5"/>
      <c r="AKI273" s="5"/>
      <c r="AKJ273" s="5"/>
      <c r="AKK273" s="5"/>
      <c r="AKL273" s="5"/>
      <c r="AKM273" s="5"/>
      <c r="AKN273" s="5"/>
      <c r="AKO273" s="5"/>
      <c r="AKP273" s="5"/>
      <c r="AKQ273" s="5"/>
      <c r="AKR273" s="5"/>
      <c r="AKS273" s="5"/>
      <c r="AKT273" s="5"/>
      <c r="AKU273" s="5"/>
      <c r="AKV273" s="5"/>
      <c r="AKW273" s="5"/>
      <c r="AKX273" s="5"/>
      <c r="AKY273" s="5"/>
      <c r="AKZ273" s="5"/>
      <c r="ALA273" s="5"/>
      <c r="ALB273" s="5"/>
      <c r="ALC273" s="5"/>
    </row>
    <row r="274" spans="1:991">
      <c r="A274" s="4">
        <v>70</v>
      </c>
      <c r="B274" s="5" t="s">
        <v>118</v>
      </c>
      <c r="C274" s="4">
        <v>6</v>
      </c>
      <c r="D274" s="5" t="s">
        <v>42</v>
      </c>
      <c r="E274" s="4">
        <v>7</v>
      </c>
      <c r="F274" s="4">
        <v>4.2</v>
      </c>
      <c r="G274" s="4">
        <v>3.7</v>
      </c>
      <c r="H274" s="4">
        <v>0</v>
      </c>
      <c r="I274" s="4">
        <v>3.9</v>
      </c>
      <c r="J274" s="4">
        <v>2.2999999999999998</v>
      </c>
      <c r="K274" s="4">
        <v>2.2000000000000002</v>
      </c>
      <c r="L274" s="4">
        <v>2.4</v>
      </c>
      <c r="M274" s="4">
        <v>2.5</v>
      </c>
      <c r="N274" s="4"/>
      <c r="O274" s="26">
        <v>27.4</v>
      </c>
      <c r="P274" s="26">
        <v>30</v>
      </c>
      <c r="Q274" s="26">
        <v>23.6</v>
      </c>
      <c r="R274" s="26">
        <v>27.2</v>
      </c>
      <c r="S274" s="26">
        <v>27.2</v>
      </c>
      <c r="T274" s="26">
        <v>23.5</v>
      </c>
      <c r="U274" s="26">
        <v>25.4</v>
      </c>
      <c r="V274" s="26">
        <v>23.2</v>
      </c>
      <c r="W274" s="26">
        <v>27.1</v>
      </c>
      <c r="Y274">
        <f t="shared" si="265"/>
        <v>234.6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2</v>
      </c>
      <c r="AF274" s="4">
        <v>0</v>
      </c>
      <c r="AG274" s="4">
        <v>0</v>
      </c>
      <c r="AH274" s="4">
        <v>0</v>
      </c>
      <c r="AI274" s="4"/>
      <c r="AJ274" s="4">
        <v>10</v>
      </c>
      <c r="AK274" s="4">
        <v>8</v>
      </c>
      <c r="AL274" s="4">
        <v>13</v>
      </c>
      <c r="AM274" s="4">
        <v>18</v>
      </c>
      <c r="AN274" s="4">
        <v>20</v>
      </c>
      <c r="AO274" s="4">
        <v>16</v>
      </c>
      <c r="AP274" s="4">
        <v>23</v>
      </c>
      <c r="AQ274" s="4">
        <v>27</v>
      </c>
      <c r="AR274" s="4">
        <v>16</v>
      </c>
      <c r="AS274" s="5"/>
      <c r="AU274">
        <f t="shared" si="266"/>
        <v>100</v>
      </c>
      <c r="AV274">
        <f t="shared" si="267"/>
        <v>100</v>
      </c>
      <c r="AW274">
        <f t="shared" si="268"/>
        <v>100</v>
      </c>
      <c r="AX274">
        <f t="shared" si="269"/>
        <v>100</v>
      </c>
      <c r="AY274">
        <f t="shared" si="270"/>
        <v>100</v>
      </c>
      <c r="AZ274">
        <f t="shared" si="271"/>
        <v>77.777777777777786</v>
      </c>
      <c r="BA274">
        <f t="shared" si="272"/>
        <v>100</v>
      </c>
      <c r="BB274">
        <f t="shared" si="273"/>
        <v>100</v>
      </c>
      <c r="BC274">
        <f t="shared" si="274"/>
        <v>100</v>
      </c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5"/>
      <c r="AGV274" s="5"/>
      <c r="AGW274" s="5"/>
      <c r="AGX274" s="5"/>
      <c r="AGY274" s="5"/>
      <c r="AGZ274" s="5"/>
      <c r="AHA274" s="5"/>
      <c r="AHB274" s="5"/>
      <c r="AHC274" s="5"/>
      <c r="AHD274" s="5"/>
      <c r="AHE274" s="5"/>
      <c r="AHF274" s="5"/>
      <c r="AHG274" s="5"/>
      <c r="AHH274" s="5"/>
      <c r="AHI274" s="5"/>
      <c r="AHJ274" s="5"/>
      <c r="AHK274" s="5"/>
      <c r="AHL274" s="5"/>
      <c r="AHM274" s="5"/>
      <c r="AHN274" s="5"/>
      <c r="AHO274" s="5"/>
      <c r="AHP274" s="5"/>
      <c r="AHQ274" s="5"/>
      <c r="AHR274" s="5"/>
      <c r="AHS274" s="5"/>
      <c r="AHT274" s="5"/>
      <c r="AHU274" s="5"/>
      <c r="AHV274" s="5"/>
      <c r="AHW274" s="5"/>
      <c r="AHX274" s="5"/>
      <c r="AHY274" s="5"/>
      <c r="AHZ274" s="5"/>
      <c r="AIA274" s="5"/>
      <c r="AIB274" s="5"/>
      <c r="AIC274" s="5"/>
      <c r="AID274" s="5"/>
      <c r="AIE274" s="5"/>
      <c r="AIF274" s="5"/>
      <c r="AIG274" s="5"/>
      <c r="AIH274" s="5"/>
      <c r="AII274" s="5"/>
      <c r="AIJ274" s="5"/>
      <c r="AIK274" s="5"/>
      <c r="AIL274" s="5"/>
      <c r="AIM274" s="5"/>
      <c r="AIN274" s="5"/>
      <c r="AIO274" s="5"/>
      <c r="AIP274" s="5"/>
      <c r="AIQ274" s="5"/>
      <c r="AIR274" s="5"/>
      <c r="AIS274" s="5"/>
      <c r="AIT274" s="5"/>
      <c r="AIU274" s="5"/>
      <c r="AIV274" s="5"/>
      <c r="AIW274" s="5"/>
      <c r="AIX274" s="5"/>
      <c r="AIY274" s="5"/>
      <c r="AIZ274" s="5"/>
      <c r="AJA274" s="5"/>
      <c r="AJB274" s="5"/>
      <c r="AJC274" s="5"/>
      <c r="AJD274" s="5"/>
      <c r="AJE274" s="5"/>
      <c r="AJF274" s="5"/>
      <c r="AJG274" s="5"/>
      <c r="AJH274" s="5"/>
      <c r="AJI274" s="5"/>
      <c r="AJJ274" s="5"/>
      <c r="AJK274" s="5"/>
      <c r="AJL274" s="5"/>
      <c r="AJM274" s="5"/>
      <c r="AJN274" s="5"/>
      <c r="AJO274" s="5"/>
      <c r="AJP274" s="5"/>
      <c r="AJQ274" s="5"/>
      <c r="AJR274" s="5"/>
      <c r="AJS274" s="5"/>
      <c r="AJT274" s="5"/>
      <c r="AJU274" s="5"/>
      <c r="AJV274" s="5"/>
      <c r="AJW274" s="5"/>
      <c r="AJX274" s="5"/>
      <c r="AJY274" s="5"/>
      <c r="AJZ274" s="5"/>
      <c r="AKA274" s="5"/>
      <c r="AKB274" s="5"/>
      <c r="AKC274" s="5"/>
      <c r="AKD274" s="5"/>
      <c r="AKE274" s="5"/>
      <c r="AKF274" s="5"/>
      <c r="AKG274" s="5"/>
      <c r="AKH274" s="5"/>
      <c r="AKI274" s="5"/>
      <c r="AKJ274" s="5"/>
      <c r="AKK274" s="5"/>
      <c r="AKL274" s="5"/>
      <c r="AKM274" s="5"/>
      <c r="AKN274" s="5"/>
      <c r="AKO274" s="5"/>
      <c r="AKP274" s="5"/>
      <c r="AKQ274" s="5"/>
      <c r="AKR274" s="5"/>
      <c r="AKS274" s="5"/>
      <c r="AKT274" s="5"/>
      <c r="AKU274" s="5"/>
      <c r="AKV274" s="5"/>
      <c r="AKW274" s="5"/>
      <c r="AKX274" s="5"/>
      <c r="AKY274" s="5"/>
      <c r="AKZ274" s="5"/>
      <c r="ALA274" s="5"/>
      <c r="ALB274" s="5"/>
      <c r="ALC274" s="5"/>
    </row>
    <row r="275" spans="1:991">
      <c r="A275" s="4">
        <v>69</v>
      </c>
      <c r="B275" s="5" t="s">
        <v>119</v>
      </c>
      <c r="C275" s="4">
        <v>6</v>
      </c>
      <c r="D275" s="5" t="s">
        <v>44</v>
      </c>
      <c r="E275" s="4">
        <v>8.8000000000000007</v>
      </c>
      <c r="F275" s="4">
        <v>7.8</v>
      </c>
      <c r="G275" s="4">
        <v>6.5</v>
      </c>
      <c r="H275" s="4">
        <v>7.9</v>
      </c>
      <c r="I275" s="4">
        <v>7.4</v>
      </c>
      <c r="J275" s="4">
        <v>1.9</v>
      </c>
      <c r="K275" s="4">
        <v>0.8</v>
      </c>
      <c r="L275" s="4">
        <v>0.7</v>
      </c>
      <c r="M275" s="4">
        <v>1.5</v>
      </c>
      <c r="N275" s="4"/>
      <c r="O275" s="26">
        <v>27.6</v>
      </c>
      <c r="P275" s="26">
        <v>27.9</v>
      </c>
      <c r="Q275" s="26">
        <v>22.9</v>
      </c>
      <c r="R275" s="26">
        <v>29.1</v>
      </c>
      <c r="S275" s="26">
        <v>24.3</v>
      </c>
      <c r="T275" s="26">
        <v>25</v>
      </c>
      <c r="U275" s="26">
        <v>29.2</v>
      </c>
      <c r="V275" s="26">
        <v>25.7</v>
      </c>
      <c r="W275" s="26">
        <v>27.1</v>
      </c>
      <c r="Y275">
        <f t="shared" si="265"/>
        <v>238.79999999999998</v>
      </c>
      <c r="Z275" s="4">
        <v>0</v>
      </c>
      <c r="AA275" s="4">
        <v>2</v>
      </c>
      <c r="AB275" s="4">
        <v>0</v>
      </c>
      <c r="AC275" s="4">
        <v>0</v>
      </c>
      <c r="AD275" s="4">
        <v>2</v>
      </c>
      <c r="AE275" s="4">
        <v>4</v>
      </c>
      <c r="AF275" s="4">
        <v>0</v>
      </c>
      <c r="AG275" s="4">
        <v>0</v>
      </c>
      <c r="AH275" s="4">
        <v>0</v>
      </c>
      <c r="AI275" s="4"/>
      <c r="AJ275" s="4">
        <v>30</v>
      </c>
      <c r="AK275" s="4">
        <v>28</v>
      </c>
      <c r="AL275" s="4">
        <v>26</v>
      </c>
      <c r="AM275" s="4">
        <v>28</v>
      </c>
      <c r="AN275" s="4">
        <v>29</v>
      </c>
      <c r="AO275" s="4">
        <v>28</v>
      </c>
      <c r="AP275" s="4">
        <v>28</v>
      </c>
      <c r="AQ275" s="4">
        <v>24</v>
      </c>
      <c r="AR275" s="4">
        <v>19</v>
      </c>
      <c r="AS275" s="5"/>
      <c r="AU275">
        <f t="shared" si="266"/>
        <v>100</v>
      </c>
      <c r="AV275">
        <f t="shared" si="267"/>
        <v>86.666666666666671</v>
      </c>
      <c r="AW275">
        <f t="shared" si="268"/>
        <v>100</v>
      </c>
      <c r="AX275">
        <f t="shared" si="269"/>
        <v>100</v>
      </c>
      <c r="AY275">
        <f t="shared" si="270"/>
        <v>87.096774193548384</v>
      </c>
      <c r="AZ275">
        <f t="shared" si="271"/>
        <v>75</v>
      </c>
      <c r="BA275">
        <f t="shared" si="272"/>
        <v>100</v>
      </c>
      <c r="BB275">
        <f t="shared" si="273"/>
        <v>100</v>
      </c>
      <c r="BC275">
        <f t="shared" si="274"/>
        <v>100</v>
      </c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5"/>
      <c r="AGV275" s="5"/>
      <c r="AGW275" s="5"/>
      <c r="AGX275" s="5"/>
      <c r="AGY275" s="5"/>
      <c r="AGZ275" s="5"/>
      <c r="AHA275" s="5"/>
      <c r="AHB275" s="5"/>
      <c r="AHC275" s="5"/>
      <c r="AHD275" s="5"/>
      <c r="AHE275" s="5"/>
      <c r="AHF275" s="5"/>
      <c r="AHG275" s="5"/>
      <c r="AHH275" s="5"/>
      <c r="AHI275" s="5"/>
      <c r="AHJ275" s="5"/>
      <c r="AHK275" s="5"/>
      <c r="AHL275" s="5"/>
      <c r="AHM275" s="5"/>
      <c r="AHN275" s="5"/>
      <c r="AHO275" s="5"/>
      <c r="AHP275" s="5"/>
      <c r="AHQ275" s="5"/>
      <c r="AHR275" s="5"/>
      <c r="AHS275" s="5"/>
      <c r="AHT275" s="5"/>
      <c r="AHU275" s="5"/>
      <c r="AHV275" s="5"/>
      <c r="AHW275" s="5"/>
      <c r="AHX275" s="5"/>
      <c r="AHY275" s="5"/>
      <c r="AHZ275" s="5"/>
      <c r="AIA275" s="5"/>
      <c r="AIB275" s="5"/>
      <c r="AIC275" s="5"/>
      <c r="AID275" s="5"/>
      <c r="AIE275" s="5"/>
      <c r="AIF275" s="5"/>
      <c r="AIG275" s="5"/>
      <c r="AIH275" s="5"/>
      <c r="AII275" s="5"/>
      <c r="AIJ275" s="5"/>
      <c r="AIK275" s="5"/>
      <c r="AIL275" s="5"/>
      <c r="AIM275" s="5"/>
      <c r="AIN275" s="5"/>
      <c r="AIO275" s="5"/>
      <c r="AIP275" s="5"/>
      <c r="AIQ275" s="5"/>
      <c r="AIR275" s="5"/>
      <c r="AIS275" s="5"/>
      <c r="AIT275" s="5"/>
      <c r="AIU275" s="5"/>
      <c r="AIV275" s="5"/>
      <c r="AIW275" s="5"/>
      <c r="AIX275" s="5"/>
      <c r="AIY275" s="5"/>
      <c r="AIZ275" s="5"/>
      <c r="AJA275" s="5"/>
      <c r="AJB275" s="5"/>
      <c r="AJC275" s="5"/>
      <c r="AJD275" s="5"/>
      <c r="AJE275" s="5"/>
      <c r="AJF275" s="5"/>
      <c r="AJG275" s="5"/>
      <c r="AJH275" s="5"/>
      <c r="AJI275" s="5"/>
      <c r="AJJ275" s="5"/>
      <c r="AJK275" s="5"/>
      <c r="AJL275" s="5"/>
      <c r="AJM275" s="5"/>
      <c r="AJN275" s="5"/>
      <c r="AJO275" s="5"/>
      <c r="AJP275" s="5"/>
      <c r="AJQ275" s="5"/>
      <c r="AJR275" s="5"/>
      <c r="AJS275" s="5"/>
      <c r="AJT275" s="5"/>
      <c r="AJU275" s="5"/>
      <c r="AJV275" s="5"/>
      <c r="AJW275" s="5"/>
      <c r="AJX275" s="5"/>
      <c r="AJY275" s="5"/>
      <c r="AJZ275" s="5"/>
      <c r="AKA275" s="5"/>
      <c r="AKB275" s="5"/>
      <c r="AKC275" s="5"/>
      <c r="AKD275" s="5"/>
      <c r="AKE275" s="5"/>
      <c r="AKF275" s="5"/>
      <c r="AKG275" s="5"/>
      <c r="AKH275" s="5"/>
      <c r="AKI275" s="5"/>
      <c r="AKJ275" s="5"/>
      <c r="AKK275" s="5"/>
      <c r="AKL275" s="5"/>
      <c r="AKM275" s="5"/>
      <c r="AKN275" s="5"/>
      <c r="AKO275" s="5"/>
      <c r="AKP275" s="5"/>
      <c r="AKQ275" s="5"/>
      <c r="AKR275" s="5"/>
      <c r="AKS275" s="5"/>
      <c r="AKT275" s="5"/>
      <c r="AKU275" s="5"/>
      <c r="AKV275" s="5"/>
      <c r="AKW275" s="5"/>
      <c r="AKX275" s="5"/>
      <c r="AKY275" s="5"/>
      <c r="AKZ275" s="5"/>
      <c r="ALA275" s="5"/>
      <c r="ALB275" s="5"/>
      <c r="ALC275" s="5"/>
    </row>
    <row r="276" spans="1:991">
      <c r="A276" s="4">
        <v>71</v>
      </c>
      <c r="B276" s="5" t="s">
        <v>120</v>
      </c>
      <c r="C276" s="4">
        <v>6</v>
      </c>
      <c r="D276" s="5" t="s">
        <v>46</v>
      </c>
      <c r="E276" s="4">
        <v>7.3</v>
      </c>
      <c r="F276" s="4">
        <v>4.3</v>
      </c>
      <c r="G276" s="4">
        <v>2.8</v>
      </c>
      <c r="H276" s="4">
        <v>8.1</v>
      </c>
      <c r="I276" s="4">
        <v>2.2000000000000002</v>
      </c>
      <c r="J276" s="4">
        <v>1.7</v>
      </c>
      <c r="K276" s="4">
        <v>3</v>
      </c>
      <c r="L276" s="4">
        <v>2.6</v>
      </c>
      <c r="M276" s="4">
        <v>2.6</v>
      </c>
      <c r="N276" s="4"/>
      <c r="O276" s="26">
        <v>26.8</v>
      </c>
      <c r="P276" s="26">
        <v>27.8</v>
      </c>
      <c r="Q276" s="26">
        <v>27.3</v>
      </c>
      <c r="R276" s="26">
        <v>28.3</v>
      </c>
      <c r="S276" s="26">
        <v>26.7</v>
      </c>
      <c r="T276" s="26">
        <v>24.8</v>
      </c>
      <c r="U276" s="26">
        <v>27.5</v>
      </c>
      <c r="V276" s="26">
        <v>21.3</v>
      </c>
      <c r="W276" s="26">
        <v>15.5</v>
      </c>
      <c r="Y276">
        <f t="shared" si="265"/>
        <v>226.00000000000003</v>
      </c>
      <c r="Z276" s="4">
        <v>2</v>
      </c>
      <c r="AA276" s="4">
        <v>0</v>
      </c>
      <c r="AB276" s="4">
        <v>0</v>
      </c>
      <c r="AC276" s="4">
        <v>0</v>
      </c>
      <c r="AD276" s="4">
        <v>0</v>
      </c>
      <c r="AE276" s="4">
        <v>2</v>
      </c>
      <c r="AF276" s="4">
        <v>0</v>
      </c>
      <c r="AG276" s="4">
        <v>2</v>
      </c>
      <c r="AH276" s="4">
        <v>0</v>
      </c>
      <c r="AI276" s="4"/>
      <c r="AJ276" s="4">
        <v>30</v>
      </c>
      <c r="AK276" s="4">
        <v>20</v>
      </c>
      <c r="AL276" s="4">
        <v>19</v>
      </c>
      <c r="AM276" s="4">
        <v>14</v>
      </c>
      <c r="AN276" s="4">
        <v>18</v>
      </c>
      <c r="AO276" s="4">
        <v>22</v>
      </c>
      <c r="AP276" s="4">
        <v>17</v>
      </c>
      <c r="AQ276" s="4">
        <v>25</v>
      </c>
      <c r="AR276" s="4">
        <v>12</v>
      </c>
      <c r="AS276" s="5"/>
      <c r="AU276">
        <f t="shared" si="266"/>
        <v>87.5</v>
      </c>
      <c r="AV276">
        <f t="shared" si="267"/>
        <v>100</v>
      </c>
      <c r="AW276">
        <f t="shared" si="268"/>
        <v>100</v>
      </c>
      <c r="AX276">
        <f t="shared" si="269"/>
        <v>100</v>
      </c>
      <c r="AY276">
        <f t="shared" si="270"/>
        <v>100</v>
      </c>
      <c r="AZ276">
        <f t="shared" si="271"/>
        <v>83.333333333333343</v>
      </c>
      <c r="BA276">
        <f t="shared" si="272"/>
        <v>100</v>
      </c>
      <c r="BB276">
        <f t="shared" si="273"/>
        <v>85.18518518518519</v>
      </c>
      <c r="BC276">
        <f t="shared" si="274"/>
        <v>100</v>
      </c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5"/>
      <c r="AGV276" s="5"/>
      <c r="AGW276" s="5"/>
      <c r="AGX276" s="5"/>
      <c r="AGY276" s="5"/>
      <c r="AGZ276" s="5"/>
      <c r="AHA276" s="5"/>
      <c r="AHB276" s="5"/>
      <c r="AHC276" s="5"/>
      <c r="AHD276" s="5"/>
      <c r="AHE276" s="5"/>
      <c r="AHF276" s="5"/>
      <c r="AHG276" s="5"/>
      <c r="AHH276" s="5"/>
      <c r="AHI276" s="5"/>
      <c r="AHJ276" s="5"/>
      <c r="AHK276" s="5"/>
      <c r="AHL276" s="5"/>
      <c r="AHM276" s="5"/>
      <c r="AHN276" s="5"/>
      <c r="AHO276" s="5"/>
      <c r="AHP276" s="5"/>
      <c r="AHQ276" s="5"/>
      <c r="AHR276" s="5"/>
      <c r="AHS276" s="5"/>
      <c r="AHT276" s="5"/>
      <c r="AHU276" s="5"/>
      <c r="AHV276" s="5"/>
      <c r="AHW276" s="5"/>
      <c r="AHX276" s="5"/>
      <c r="AHY276" s="5"/>
      <c r="AHZ276" s="5"/>
      <c r="AIA276" s="5"/>
      <c r="AIB276" s="5"/>
      <c r="AIC276" s="5"/>
      <c r="AID276" s="5"/>
      <c r="AIE276" s="5"/>
      <c r="AIF276" s="5"/>
      <c r="AIG276" s="5"/>
      <c r="AIH276" s="5"/>
      <c r="AII276" s="5"/>
      <c r="AIJ276" s="5"/>
      <c r="AIK276" s="5"/>
      <c r="AIL276" s="5"/>
      <c r="AIM276" s="5"/>
      <c r="AIN276" s="5"/>
      <c r="AIO276" s="5"/>
      <c r="AIP276" s="5"/>
      <c r="AIQ276" s="5"/>
      <c r="AIR276" s="5"/>
      <c r="AIS276" s="5"/>
      <c r="AIT276" s="5"/>
      <c r="AIU276" s="5"/>
      <c r="AIV276" s="5"/>
      <c r="AIW276" s="5"/>
      <c r="AIX276" s="5"/>
      <c r="AIY276" s="5"/>
      <c r="AIZ276" s="5"/>
      <c r="AJA276" s="5"/>
      <c r="AJB276" s="5"/>
      <c r="AJC276" s="5"/>
      <c r="AJD276" s="5"/>
      <c r="AJE276" s="5"/>
      <c r="AJF276" s="5"/>
      <c r="AJG276" s="5"/>
      <c r="AJH276" s="5"/>
      <c r="AJI276" s="5"/>
      <c r="AJJ276" s="5"/>
      <c r="AJK276" s="5"/>
      <c r="AJL276" s="5"/>
      <c r="AJM276" s="5"/>
      <c r="AJN276" s="5"/>
      <c r="AJO276" s="5"/>
      <c r="AJP276" s="5"/>
      <c r="AJQ276" s="5"/>
      <c r="AJR276" s="5"/>
      <c r="AJS276" s="5"/>
      <c r="AJT276" s="5"/>
      <c r="AJU276" s="5"/>
      <c r="AJV276" s="5"/>
      <c r="AJW276" s="5"/>
      <c r="AJX276" s="5"/>
      <c r="AJY276" s="5"/>
      <c r="AJZ276" s="5"/>
      <c r="AKA276" s="5"/>
      <c r="AKB276" s="5"/>
      <c r="AKC276" s="5"/>
      <c r="AKD276" s="5"/>
      <c r="AKE276" s="5"/>
      <c r="AKF276" s="5"/>
      <c r="AKG276" s="5"/>
      <c r="AKH276" s="5"/>
      <c r="AKI276" s="5"/>
      <c r="AKJ276" s="5"/>
      <c r="AKK276" s="5"/>
      <c r="AKL276" s="5"/>
      <c r="AKM276" s="5"/>
      <c r="AKN276" s="5"/>
      <c r="AKO276" s="5"/>
      <c r="AKP276" s="5"/>
      <c r="AKQ276" s="5"/>
      <c r="AKR276" s="5"/>
      <c r="AKS276" s="5"/>
      <c r="AKT276" s="5"/>
      <c r="AKU276" s="5"/>
      <c r="AKV276" s="5"/>
      <c r="AKW276" s="5"/>
      <c r="AKX276" s="5"/>
      <c r="AKY276" s="5"/>
      <c r="AKZ276" s="5"/>
      <c r="ALA276" s="5"/>
      <c r="ALB276" s="5"/>
      <c r="ALC276" s="5"/>
    </row>
    <row r="277" spans="1:991">
      <c r="A277" s="4">
        <v>72</v>
      </c>
      <c r="B277" s="5" t="s">
        <v>121</v>
      </c>
      <c r="C277" s="4">
        <v>6</v>
      </c>
      <c r="D277" s="5" t="s">
        <v>48</v>
      </c>
      <c r="E277" s="4">
        <v>13</v>
      </c>
      <c r="F277" s="4">
        <v>3.7</v>
      </c>
      <c r="G277" s="4">
        <v>0</v>
      </c>
      <c r="H277" s="4">
        <v>3.6</v>
      </c>
      <c r="I277" s="4">
        <v>2.2999999999999998</v>
      </c>
      <c r="J277" s="4">
        <v>0.5</v>
      </c>
      <c r="K277" s="4">
        <v>2.6</v>
      </c>
      <c r="L277" s="4">
        <v>4.3</v>
      </c>
      <c r="M277" s="4">
        <v>0.9</v>
      </c>
      <c r="N277" s="4"/>
      <c r="O277" s="26">
        <v>29.5</v>
      </c>
      <c r="P277" s="26">
        <v>27.5</v>
      </c>
      <c r="Q277" s="26">
        <v>24.9</v>
      </c>
      <c r="R277" s="26">
        <v>28.3</v>
      </c>
      <c r="S277" s="26">
        <v>28.4</v>
      </c>
      <c r="T277" s="26">
        <v>26.4</v>
      </c>
      <c r="U277" s="26">
        <v>27.6</v>
      </c>
      <c r="V277" s="26">
        <v>27.4</v>
      </c>
      <c r="W277" s="26">
        <v>28.7</v>
      </c>
      <c r="Y277">
        <f t="shared" si="265"/>
        <v>248.7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/>
      <c r="AJ277" s="4">
        <v>9</v>
      </c>
      <c r="AK277" s="4">
        <v>14</v>
      </c>
      <c r="AL277" s="4">
        <v>12</v>
      </c>
      <c r="AM277" s="4">
        <v>15</v>
      </c>
      <c r="AN277" s="4">
        <v>10</v>
      </c>
      <c r="AO277" s="4">
        <v>15</v>
      </c>
      <c r="AP277" s="4">
        <v>13</v>
      </c>
      <c r="AQ277" s="4">
        <v>14</v>
      </c>
      <c r="AR277" s="4">
        <v>14</v>
      </c>
      <c r="AS277" s="5"/>
      <c r="AU277">
        <f t="shared" si="266"/>
        <v>100</v>
      </c>
      <c r="AV277">
        <f t="shared" si="267"/>
        <v>100</v>
      </c>
      <c r="AW277">
        <f t="shared" si="268"/>
        <v>100</v>
      </c>
      <c r="AX277">
        <f t="shared" si="269"/>
        <v>100</v>
      </c>
      <c r="AY277">
        <f t="shared" si="270"/>
        <v>100</v>
      </c>
      <c r="AZ277">
        <f t="shared" si="271"/>
        <v>100</v>
      </c>
      <c r="BA277">
        <f t="shared" si="272"/>
        <v>100</v>
      </c>
      <c r="BB277">
        <f t="shared" si="273"/>
        <v>100</v>
      </c>
      <c r="BC277">
        <f t="shared" si="274"/>
        <v>100</v>
      </c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5"/>
      <c r="AGV277" s="5"/>
      <c r="AGW277" s="5"/>
      <c r="AGX277" s="5"/>
      <c r="AGY277" s="5"/>
      <c r="AGZ277" s="5"/>
      <c r="AHA277" s="5"/>
      <c r="AHB277" s="5"/>
      <c r="AHC277" s="5"/>
      <c r="AHD277" s="5"/>
      <c r="AHE277" s="5"/>
      <c r="AHF277" s="5"/>
      <c r="AHG277" s="5"/>
      <c r="AHH277" s="5"/>
      <c r="AHI277" s="5"/>
      <c r="AHJ277" s="5"/>
      <c r="AHK277" s="5"/>
      <c r="AHL277" s="5"/>
      <c r="AHM277" s="5"/>
      <c r="AHN277" s="5"/>
      <c r="AHO277" s="5"/>
      <c r="AHP277" s="5"/>
      <c r="AHQ277" s="5"/>
      <c r="AHR277" s="5"/>
      <c r="AHS277" s="5"/>
      <c r="AHT277" s="5"/>
      <c r="AHU277" s="5"/>
      <c r="AHV277" s="5"/>
      <c r="AHW277" s="5"/>
      <c r="AHX277" s="5"/>
      <c r="AHY277" s="5"/>
      <c r="AHZ277" s="5"/>
      <c r="AIA277" s="5"/>
      <c r="AIB277" s="5"/>
      <c r="AIC277" s="5"/>
      <c r="AID277" s="5"/>
      <c r="AIE277" s="5"/>
      <c r="AIF277" s="5"/>
      <c r="AIG277" s="5"/>
      <c r="AIH277" s="5"/>
      <c r="AII277" s="5"/>
      <c r="AIJ277" s="5"/>
      <c r="AIK277" s="5"/>
      <c r="AIL277" s="5"/>
      <c r="AIM277" s="5"/>
      <c r="AIN277" s="5"/>
      <c r="AIO277" s="5"/>
      <c r="AIP277" s="5"/>
      <c r="AIQ277" s="5"/>
      <c r="AIR277" s="5"/>
      <c r="AIS277" s="5"/>
      <c r="AIT277" s="5"/>
      <c r="AIU277" s="5"/>
      <c r="AIV277" s="5"/>
      <c r="AIW277" s="5"/>
      <c r="AIX277" s="5"/>
      <c r="AIY277" s="5"/>
      <c r="AIZ277" s="5"/>
      <c r="AJA277" s="5"/>
      <c r="AJB277" s="5"/>
      <c r="AJC277" s="5"/>
      <c r="AJD277" s="5"/>
      <c r="AJE277" s="5"/>
      <c r="AJF277" s="5"/>
      <c r="AJG277" s="5"/>
      <c r="AJH277" s="5"/>
      <c r="AJI277" s="5"/>
      <c r="AJJ277" s="5"/>
      <c r="AJK277" s="5"/>
      <c r="AJL277" s="5"/>
      <c r="AJM277" s="5"/>
      <c r="AJN277" s="5"/>
      <c r="AJO277" s="5"/>
      <c r="AJP277" s="5"/>
      <c r="AJQ277" s="5"/>
      <c r="AJR277" s="5"/>
      <c r="AJS277" s="5"/>
      <c r="AJT277" s="5"/>
      <c r="AJU277" s="5"/>
      <c r="AJV277" s="5"/>
      <c r="AJW277" s="5"/>
      <c r="AJX277" s="5"/>
      <c r="AJY277" s="5"/>
      <c r="AJZ277" s="5"/>
      <c r="AKA277" s="5"/>
      <c r="AKB277" s="5"/>
      <c r="AKC277" s="5"/>
      <c r="AKD277" s="5"/>
      <c r="AKE277" s="5"/>
      <c r="AKF277" s="5"/>
      <c r="AKG277" s="5"/>
      <c r="AKH277" s="5"/>
      <c r="AKI277" s="5"/>
      <c r="AKJ277" s="5"/>
      <c r="AKK277" s="5"/>
      <c r="AKL277" s="5"/>
      <c r="AKM277" s="5"/>
      <c r="AKN277" s="5"/>
      <c r="AKO277" s="5"/>
      <c r="AKP277" s="5"/>
      <c r="AKQ277" s="5"/>
      <c r="AKR277" s="5"/>
      <c r="AKS277" s="5"/>
      <c r="AKT277" s="5"/>
      <c r="AKU277" s="5"/>
      <c r="AKV277" s="5"/>
      <c r="AKW277" s="5"/>
      <c r="AKX277" s="5"/>
      <c r="AKY277" s="5"/>
      <c r="AKZ277" s="5"/>
      <c r="ALA277" s="5"/>
      <c r="ALB277" s="5"/>
      <c r="ALC277" s="5"/>
    </row>
    <row r="278" spans="1:991">
      <c r="A278">
        <v>34</v>
      </c>
      <c r="B278" t="s">
        <v>263</v>
      </c>
      <c r="C278">
        <v>6</v>
      </c>
      <c r="D278" t="s">
        <v>42</v>
      </c>
      <c r="E278">
        <v>15</v>
      </c>
      <c r="F278">
        <v>17.399999999999999</v>
      </c>
      <c r="G278">
        <v>11.5</v>
      </c>
      <c r="H278">
        <v>4</v>
      </c>
      <c r="I278">
        <v>16.899999999999999</v>
      </c>
      <c r="J278">
        <v>17</v>
      </c>
      <c r="K278">
        <v>15.9</v>
      </c>
      <c r="L278">
        <v>9.4</v>
      </c>
      <c r="M278">
        <v>24</v>
      </c>
      <c r="O278" s="23">
        <v>25.3</v>
      </c>
      <c r="P278" s="23">
        <v>30</v>
      </c>
      <c r="Q278" s="23">
        <v>14.1</v>
      </c>
      <c r="R278" s="23">
        <v>13.7</v>
      </c>
      <c r="S278" s="23">
        <v>30</v>
      </c>
      <c r="T278" s="23">
        <v>30</v>
      </c>
      <c r="U278" s="23">
        <v>30</v>
      </c>
      <c r="V278" s="23">
        <v>30</v>
      </c>
      <c r="W278" s="23">
        <v>30</v>
      </c>
      <c r="Y278">
        <f t="shared" si="265"/>
        <v>233.1</v>
      </c>
      <c r="Z278">
        <v>2</v>
      </c>
      <c r="AA278">
        <v>0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0</v>
      </c>
      <c r="AJ278">
        <v>5</v>
      </c>
      <c r="AK278">
        <v>0</v>
      </c>
      <c r="AL278">
        <v>0</v>
      </c>
      <c r="AM278">
        <v>13</v>
      </c>
      <c r="AN278">
        <v>0</v>
      </c>
      <c r="AO278">
        <v>1</v>
      </c>
      <c r="AP278">
        <v>0</v>
      </c>
      <c r="AQ278">
        <v>0</v>
      </c>
      <c r="AR278">
        <v>0</v>
      </c>
    </row>
    <row r="279" spans="1:991">
      <c r="A279">
        <v>31</v>
      </c>
      <c r="B279" t="s">
        <v>264</v>
      </c>
      <c r="C279">
        <v>6</v>
      </c>
      <c r="D279" t="s">
        <v>44</v>
      </c>
      <c r="E279">
        <v>16</v>
      </c>
      <c r="F279">
        <v>19.5</v>
      </c>
      <c r="G279">
        <v>19.3</v>
      </c>
      <c r="H279">
        <v>20.100000000000001</v>
      </c>
      <c r="I279">
        <v>18.100000000000001</v>
      </c>
      <c r="J279">
        <v>15.4</v>
      </c>
      <c r="K279">
        <v>11.5</v>
      </c>
      <c r="L279">
        <v>9</v>
      </c>
      <c r="M279">
        <v>20.7</v>
      </c>
      <c r="O279" s="23">
        <v>30</v>
      </c>
      <c r="P279" s="23">
        <v>30</v>
      </c>
      <c r="Q279" s="23">
        <v>27.8</v>
      </c>
      <c r="R279" s="23">
        <v>30</v>
      </c>
      <c r="S279" s="23">
        <v>26.9</v>
      </c>
      <c r="T279" s="23">
        <v>27.3</v>
      </c>
      <c r="U279" s="23">
        <v>27.2</v>
      </c>
      <c r="V279" s="23">
        <v>8.6</v>
      </c>
      <c r="W279" s="23">
        <v>30</v>
      </c>
      <c r="Y279">
        <f t="shared" si="265"/>
        <v>237.79999999999998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J279">
        <v>0</v>
      </c>
      <c r="AK279">
        <v>0</v>
      </c>
      <c r="AL279">
        <v>1</v>
      </c>
      <c r="AM279">
        <v>1</v>
      </c>
      <c r="AN279">
        <v>13</v>
      </c>
      <c r="AO279">
        <v>11</v>
      </c>
      <c r="AP279">
        <v>28</v>
      </c>
      <c r="AQ279">
        <v>11</v>
      </c>
      <c r="AR279">
        <v>0</v>
      </c>
    </row>
    <row r="280" spans="1:991">
      <c r="A280">
        <v>32</v>
      </c>
      <c r="B280" t="s">
        <v>265</v>
      </c>
      <c r="C280">
        <v>6</v>
      </c>
      <c r="D280" t="s">
        <v>46</v>
      </c>
      <c r="E280">
        <v>8</v>
      </c>
      <c r="F280">
        <v>11.9</v>
      </c>
      <c r="G280">
        <v>5.9</v>
      </c>
      <c r="H280">
        <v>6.4</v>
      </c>
      <c r="I280">
        <v>5</v>
      </c>
      <c r="J280">
        <v>7.9</v>
      </c>
      <c r="K280">
        <v>7.2</v>
      </c>
      <c r="L280">
        <v>2.1</v>
      </c>
      <c r="M280">
        <v>11.3</v>
      </c>
      <c r="O280" s="23">
        <v>7</v>
      </c>
      <c r="P280" s="23">
        <v>1.4</v>
      </c>
      <c r="Q280" s="23">
        <v>27.2</v>
      </c>
      <c r="R280" s="23">
        <v>28.3</v>
      </c>
      <c r="S280" s="23">
        <v>28.1</v>
      </c>
      <c r="T280" s="23">
        <v>28</v>
      </c>
      <c r="U280" s="23">
        <v>27.5</v>
      </c>
      <c r="V280" s="23">
        <v>25.6</v>
      </c>
      <c r="W280" s="23">
        <v>30</v>
      </c>
      <c r="Y280">
        <f t="shared" si="265"/>
        <v>203.1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</v>
      </c>
      <c r="AH280">
        <v>0</v>
      </c>
      <c r="AJ280">
        <v>9</v>
      </c>
      <c r="AK280">
        <v>6</v>
      </c>
      <c r="AL280">
        <v>6</v>
      </c>
      <c r="AM280">
        <v>7</v>
      </c>
      <c r="AN280">
        <v>9</v>
      </c>
      <c r="AO280">
        <v>4</v>
      </c>
      <c r="AP280">
        <v>7</v>
      </c>
      <c r="AQ280">
        <v>4</v>
      </c>
      <c r="AR280">
        <v>2</v>
      </c>
    </row>
    <row r="281" spans="1:991">
      <c r="A281">
        <v>33</v>
      </c>
      <c r="B281" t="s">
        <v>266</v>
      </c>
      <c r="C281">
        <v>6</v>
      </c>
      <c r="D281" t="s">
        <v>48</v>
      </c>
      <c r="E281">
        <v>22.9</v>
      </c>
      <c r="F281">
        <v>16.399999999999999</v>
      </c>
      <c r="G281">
        <v>18.7</v>
      </c>
      <c r="H281">
        <v>14.3</v>
      </c>
      <c r="I281">
        <v>14.7</v>
      </c>
      <c r="J281">
        <v>18.7</v>
      </c>
      <c r="K281">
        <v>10.5</v>
      </c>
      <c r="L281">
        <v>13.8</v>
      </c>
      <c r="M281">
        <v>15.2</v>
      </c>
      <c r="O281" s="23">
        <v>30</v>
      </c>
      <c r="P281" s="23">
        <v>30</v>
      </c>
      <c r="Q281" s="23">
        <v>30</v>
      </c>
      <c r="R281" s="23">
        <v>24.5</v>
      </c>
      <c r="S281" s="23">
        <v>30</v>
      </c>
      <c r="T281" s="23">
        <v>30</v>
      </c>
      <c r="U281" s="23">
        <v>30</v>
      </c>
      <c r="V281" s="23">
        <v>27.2</v>
      </c>
      <c r="W281" s="23">
        <v>30</v>
      </c>
      <c r="Y281">
        <f t="shared" si="265"/>
        <v>261.7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991">
      <c r="A282">
        <v>36</v>
      </c>
      <c r="B282" t="s">
        <v>267</v>
      </c>
      <c r="C282">
        <v>6</v>
      </c>
      <c r="D282" t="s">
        <v>42</v>
      </c>
      <c r="E282">
        <v>16.2</v>
      </c>
      <c r="F282">
        <v>6.5</v>
      </c>
      <c r="G282">
        <v>7.6</v>
      </c>
      <c r="H282">
        <v>2.7</v>
      </c>
      <c r="I282">
        <v>6.3</v>
      </c>
      <c r="J282">
        <v>6.4</v>
      </c>
      <c r="K282">
        <v>7.9</v>
      </c>
      <c r="L282">
        <v>8.1999999999999993</v>
      </c>
      <c r="M282">
        <v>5.3</v>
      </c>
      <c r="O282" s="23">
        <v>30</v>
      </c>
      <c r="P282" s="23">
        <v>30</v>
      </c>
      <c r="Q282" s="23">
        <v>30</v>
      </c>
      <c r="R282" s="23">
        <v>24.5</v>
      </c>
      <c r="S282" s="23">
        <v>30</v>
      </c>
      <c r="T282" s="23">
        <v>27.8</v>
      </c>
      <c r="U282" s="23">
        <v>30</v>
      </c>
      <c r="V282" s="23">
        <v>27.9</v>
      </c>
      <c r="W282" s="23">
        <v>26.7</v>
      </c>
      <c r="Y282">
        <f t="shared" si="265"/>
        <v>256.90000000000003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J282">
        <v>0</v>
      </c>
      <c r="AK282">
        <v>0</v>
      </c>
      <c r="AL282">
        <v>0</v>
      </c>
      <c r="AM282">
        <v>12</v>
      </c>
      <c r="AN282">
        <v>0</v>
      </c>
      <c r="AO282">
        <v>5</v>
      </c>
      <c r="AP282">
        <v>11</v>
      </c>
      <c r="AQ282">
        <v>5</v>
      </c>
      <c r="AR282">
        <v>18</v>
      </c>
    </row>
    <row r="283" spans="1:991">
      <c r="A283">
        <v>35</v>
      </c>
      <c r="B283" t="s">
        <v>268</v>
      </c>
      <c r="C283">
        <v>6</v>
      </c>
      <c r="D283" t="s">
        <v>44</v>
      </c>
      <c r="E283">
        <v>14.7</v>
      </c>
      <c r="F283">
        <v>15.4</v>
      </c>
      <c r="G283">
        <v>12.1</v>
      </c>
      <c r="H283">
        <v>21.5</v>
      </c>
      <c r="I283">
        <v>19.600000000000001</v>
      </c>
      <c r="J283">
        <v>15.6</v>
      </c>
      <c r="K283">
        <v>19.5</v>
      </c>
      <c r="L283">
        <v>19.899999999999999</v>
      </c>
      <c r="M283">
        <v>20.6</v>
      </c>
      <c r="O283" s="23">
        <v>30</v>
      </c>
      <c r="P283" s="23">
        <v>27.6</v>
      </c>
      <c r="Q283" s="23">
        <v>26</v>
      </c>
      <c r="R283" s="23">
        <v>27</v>
      </c>
      <c r="S283" s="23">
        <v>27.8</v>
      </c>
      <c r="T283" s="23">
        <v>26.5</v>
      </c>
      <c r="U283" s="23">
        <v>26.1</v>
      </c>
      <c r="V283" s="23">
        <v>28.3</v>
      </c>
      <c r="W283" s="23">
        <v>27.5</v>
      </c>
      <c r="Y283">
        <f t="shared" si="265"/>
        <v>246.8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J283">
        <v>7</v>
      </c>
      <c r="AK283">
        <v>7</v>
      </c>
      <c r="AL283">
        <v>8</v>
      </c>
      <c r="AM283">
        <v>9</v>
      </c>
      <c r="AN283">
        <v>14</v>
      </c>
      <c r="AO283">
        <v>5</v>
      </c>
      <c r="AP283">
        <v>15</v>
      </c>
      <c r="AQ283">
        <v>8</v>
      </c>
      <c r="AR283">
        <v>3</v>
      </c>
    </row>
    <row r="284" spans="1:991">
      <c r="E284" s="8">
        <f>AVERAGE(E244:E283)/30*100</f>
        <v>29.633333333333329</v>
      </c>
      <c r="F284" s="8">
        <f t="shared" ref="F284" si="275">AVERAGE(F244:F283)/30*100</f>
        <v>29.45</v>
      </c>
      <c r="G284" s="8">
        <f t="shared" ref="G284" si="276">AVERAGE(G244:G283)/30*100</f>
        <v>26.058333333333334</v>
      </c>
      <c r="H284" s="8">
        <f t="shared" ref="H284" si="277">AVERAGE(H244:H283)/30*100</f>
        <v>26.150000000000002</v>
      </c>
      <c r="I284" s="8">
        <f t="shared" ref="I284" si="278">AVERAGE(I244:I283)/30*100</f>
        <v>29.325000000000014</v>
      </c>
      <c r="J284" s="8">
        <f t="shared" ref="J284" si="279">AVERAGE(J244:J283)/30*100</f>
        <v>24.383333333333333</v>
      </c>
      <c r="K284" s="8">
        <f t="shared" ref="K284" si="280">AVERAGE(K244:K283)/30*100</f>
        <v>22.974999999999994</v>
      </c>
      <c r="L284" s="8">
        <f t="shared" ref="L284" si="281">AVERAGE(L244:L283)/30*100</f>
        <v>22.541666666666668</v>
      </c>
      <c r="M284" s="8">
        <f t="shared" ref="M284" si="282">AVERAGE(M244:M283)/30*100</f>
        <v>25.608333333333334</v>
      </c>
      <c r="N284" s="8"/>
      <c r="O284" s="27">
        <f>AVERAGE(O244:O283)/30*100</f>
        <v>88.841666666666654</v>
      </c>
      <c r="P284" s="27">
        <f t="shared" ref="P284" si="283">AVERAGE(P244:P283)/30*100</f>
        <v>89.383333333333326</v>
      </c>
      <c r="Q284" s="27">
        <f t="shared" ref="Q284" si="284">AVERAGE(Q244:Q283)/30*100</f>
        <v>85.533333333333317</v>
      </c>
      <c r="R284" s="27">
        <f t="shared" ref="R284" si="285">AVERAGE(R244:R283)/30*100</f>
        <v>84.933333333333337</v>
      </c>
      <c r="S284" s="27">
        <f t="shared" ref="S284" si="286">AVERAGE(S244:S283)/30*100</f>
        <v>87.74166666666666</v>
      </c>
      <c r="T284" s="27">
        <f t="shared" ref="T284" si="287">AVERAGE(T244:T283)/30*100</f>
        <v>87.183333333333309</v>
      </c>
      <c r="U284" s="27">
        <f t="shared" ref="U284" si="288">AVERAGE(U244:U283)/30*100</f>
        <v>86.416666666666657</v>
      </c>
      <c r="V284" s="27">
        <f t="shared" ref="V284" si="289">AVERAGE(V244:V283)/30*100</f>
        <v>79.925000000000011</v>
      </c>
      <c r="W284" s="27">
        <f t="shared" ref="W284" si="290">AVERAGE(W244:W283)/30*100</f>
        <v>85.850000000000009</v>
      </c>
      <c r="Y284" s="8"/>
      <c r="Z284" s="8">
        <f>AVERAGE(Z244:Z283)</f>
        <v>0.15</v>
      </c>
      <c r="AA284" s="8">
        <f t="shared" ref="AA284" si="291">AVERAGE(AA244:AA283)</f>
        <v>0.4</v>
      </c>
      <c r="AB284" s="8">
        <f t="shared" ref="AB284" si="292">AVERAGE(AB244:AB283)</f>
        <v>0.4</v>
      </c>
      <c r="AC284" s="8">
        <f t="shared" ref="AC284" si="293">AVERAGE(AC244:AC283)</f>
        <v>0.65</v>
      </c>
      <c r="AD284" s="8">
        <f t="shared" ref="AD284" si="294">AVERAGE(AD244:AD283)</f>
        <v>0.6</v>
      </c>
      <c r="AE284" s="8">
        <f t="shared" ref="AE284" si="295">AVERAGE(AE244:AE283)</f>
        <v>1</v>
      </c>
      <c r="AF284" s="8">
        <f t="shared" ref="AF284" si="296">AVERAGE(AF244:AF283)</f>
        <v>0.3</v>
      </c>
      <c r="AG284" s="8">
        <f t="shared" ref="AG284" si="297">AVERAGE(AG244:AG283)</f>
        <v>0.6</v>
      </c>
      <c r="AH284" s="8">
        <f t="shared" ref="AH284" si="298">AVERAGE(AH244:AH283)</f>
        <v>0.6</v>
      </c>
      <c r="AI284" s="8"/>
      <c r="AJ284" s="8">
        <f>AVERAGE(AJ244:AJ283)</f>
        <v>9.25</v>
      </c>
      <c r="AK284" s="8">
        <f t="shared" ref="AK284" si="299">AVERAGE(AK244:AK283)</f>
        <v>6.55</v>
      </c>
      <c r="AL284" s="8">
        <f t="shared" ref="AL284" si="300">AVERAGE(AL244:AL283)</f>
        <v>7.625</v>
      </c>
      <c r="AM284" s="8">
        <f t="shared" ref="AM284" si="301">AVERAGE(AM244:AM283)</f>
        <v>8.5500000000000007</v>
      </c>
      <c r="AN284" s="8">
        <f t="shared" ref="AN284" si="302">AVERAGE(AN244:AN283)</f>
        <v>10.199999999999999</v>
      </c>
      <c r="AO284" s="8">
        <f t="shared" ref="AO284" si="303">AVERAGE(AO244:AO283)</f>
        <v>11.175000000000001</v>
      </c>
      <c r="AP284" s="8">
        <f t="shared" ref="AP284" si="304">AVERAGE(AP244:AP283)</f>
        <v>10.975</v>
      </c>
      <c r="AQ284" s="8">
        <f t="shared" ref="AQ284" si="305">AVERAGE(AQ244:AQ283)</f>
        <v>11.15</v>
      </c>
      <c r="AR284" s="8">
        <f t="shared" ref="AR284" si="306">AVERAGE(AR244:AR283)</f>
        <v>10.025</v>
      </c>
      <c r="AU284" s="8">
        <f>AVERAGE(AU244:AU283)</f>
        <v>93.161764705882348</v>
      </c>
      <c r="AV284" s="8">
        <f t="shared" ref="AV284" si="307">AVERAGE(AV244:AV283)</f>
        <v>74.863998230871289</v>
      </c>
      <c r="AW284" s="8">
        <f t="shared" ref="AW284" si="308">AVERAGE(AW244:AW283)</f>
        <v>71.331272106785676</v>
      </c>
      <c r="AX284" s="8">
        <f t="shared" ref="AX284" si="309">AVERAGE(AX244:AX283)</f>
        <v>83.682343905304052</v>
      </c>
      <c r="AY284" s="8">
        <f t="shared" ref="AY284" si="310">AVERAGE(AY244:AY283)</f>
        <v>84.141234628601055</v>
      </c>
      <c r="AZ284" s="8">
        <f t="shared" ref="AZ284" si="311">AVERAGE(AZ244:AZ283)</f>
        <v>78.146259356463091</v>
      </c>
      <c r="BA284" s="8">
        <f t="shared" ref="BA284" si="312">AVERAGE(BA244:BA283)</f>
        <v>90.635854341736703</v>
      </c>
      <c r="BB284" s="8">
        <f t="shared" ref="BB284" si="313">AVERAGE(BB244:BB283)</f>
        <v>85.051340365741993</v>
      </c>
      <c r="BC284" s="8">
        <f t="shared" ref="BC284" si="314">AVERAGE(BC244:BC283)</f>
        <v>78.99787055797286</v>
      </c>
    </row>
    <row r="285" spans="1:991">
      <c r="E285" s="8">
        <f>(STDEV(E244:E283)/SQRT(40))/30*100</f>
        <v>3.480650625232125</v>
      </c>
      <c r="F285" s="8">
        <f t="shared" ref="F285:H285" si="315">(STDEV(F244:F283)/SQRT(40))/30*100</f>
        <v>3.861925143236959</v>
      </c>
      <c r="G285" s="8">
        <f t="shared" si="315"/>
        <v>3.3969335824435496</v>
      </c>
      <c r="H285" s="8">
        <f t="shared" si="315"/>
        <v>3.9674952449270204</v>
      </c>
      <c r="I285" s="8">
        <f>(STDEV(I244:I283)/SQRT(40))/30*100</f>
        <v>3.9252358976056243</v>
      </c>
      <c r="J285" s="8">
        <f t="shared" ref="J285:L285" si="316">(STDEV(J244:J283)/SQRT(40))/30*100</f>
        <v>3.5785159428562494</v>
      </c>
      <c r="K285" s="8">
        <f t="shared" si="316"/>
        <v>3.0790947419979515</v>
      </c>
      <c r="L285" s="8">
        <f t="shared" si="316"/>
        <v>3.405410633271202</v>
      </c>
      <c r="M285" s="8">
        <f>(STDEV(M244:M283)/SQRT(40))/30*100</f>
        <v>4.0379589125555961</v>
      </c>
      <c r="N285" s="8"/>
      <c r="O285" s="27">
        <f>(STDEV(O244:O283)/SQRT(40))/30*100</f>
        <v>3.064268560214142</v>
      </c>
      <c r="P285" s="27">
        <f t="shared" ref="P285:W285" si="317">(STDEV(P244:P283)/SQRT(40))/30*100</f>
        <v>3.2461800913050398</v>
      </c>
      <c r="Q285" s="27">
        <f t="shared" si="317"/>
        <v>3.2655893915301348</v>
      </c>
      <c r="R285" s="27">
        <f t="shared" si="317"/>
        <v>3.0402616471598085</v>
      </c>
      <c r="S285" s="27">
        <f t="shared" si="317"/>
        <v>3.0581609909754124</v>
      </c>
      <c r="T285" s="27">
        <f t="shared" si="317"/>
        <v>2.8428435164917687</v>
      </c>
      <c r="U285" s="27">
        <f t="shared" si="317"/>
        <v>2.9199127235912861</v>
      </c>
      <c r="V285" s="27">
        <f t="shared" si="317"/>
        <v>3.7676552575310072</v>
      </c>
      <c r="W285" s="27">
        <f t="shared" si="317"/>
        <v>3.2517571405971273</v>
      </c>
      <c r="Y285" s="8"/>
      <c r="Z285" s="8">
        <f>STDEV(Z244:Z283)/SQRT(40)</f>
        <v>8.4352739228697335E-2</v>
      </c>
      <c r="AA285" s="8">
        <f t="shared" ref="AA285:AH285" si="318">STDEV(AA244:AA283)/SQRT(40)</f>
        <v>0.14675987714106856</v>
      </c>
      <c r="AB285" s="8">
        <f t="shared" si="318"/>
        <v>0.22870874995874621</v>
      </c>
      <c r="AC285" s="8">
        <f t="shared" si="318"/>
        <v>0.31531425106245498</v>
      </c>
      <c r="AD285" s="8">
        <f t="shared" si="318"/>
        <v>0.26985276137277681</v>
      </c>
      <c r="AE285" s="8">
        <f t="shared" si="318"/>
        <v>0.39871588753692644</v>
      </c>
      <c r="AF285" s="8">
        <f t="shared" si="318"/>
        <v>0.1349263806863884</v>
      </c>
      <c r="AG285" s="8">
        <f t="shared" si="318"/>
        <v>0.17831116564834576</v>
      </c>
      <c r="AH285" s="8">
        <f t="shared" si="318"/>
        <v>0.25012817227194251</v>
      </c>
      <c r="AI285" s="8"/>
      <c r="AJ285" s="8">
        <f>STDEV(AJ244:AJ283)/SQRT(40)</f>
        <v>1.2958266344950109</v>
      </c>
      <c r="AK285" s="8">
        <f t="shared" ref="AK285:AR285" si="319">STDEV(AK244:AK283)/SQRT(40)</f>
        <v>1.069357583330123</v>
      </c>
      <c r="AL285" s="8">
        <f t="shared" si="319"/>
        <v>1.2087753391399165</v>
      </c>
      <c r="AM285" s="8">
        <f t="shared" si="319"/>
        <v>1.0493893218048052</v>
      </c>
      <c r="AN285" s="8">
        <f t="shared" si="319"/>
        <v>1.2206555615733701</v>
      </c>
      <c r="AO285" s="8">
        <f t="shared" si="319"/>
        <v>1.3839221020763359</v>
      </c>
      <c r="AP285" s="8">
        <f t="shared" si="319"/>
        <v>1.3721065126480825</v>
      </c>
      <c r="AQ285" s="8">
        <f t="shared" si="319"/>
        <v>1.4257476671053719</v>
      </c>
      <c r="AR285" s="8">
        <f t="shared" si="319"/>
        <v>1.3060448710240413</v>
      </c>
      <c r="AU285" s="8">
        <f>STDEV(AU244:AU283)/SQRT(40)</f>
        <v>3.7905744641506445</v>
      </c>
      <c r="AV285" s="8">
        <f t="shared" ref="AV285:BC285" si="320">STDEV(AV244:AV283)/SQRT(40)</f>
        <v>6.2503418111318041</v>
      </c>
      <c r="AW285" s="8">
        <f t="shared" si="320"/>
        <v>6.8157550934523048</v>
      </c>
      <c r="AX285" s="8">
        <f t="shared" si="320"/>
        <v>5.0838785856155662</v>
      </c>
      <c r="AY285" s="8">
        <f t="shared" si="320"/>
        <v>4.9948945374775517</v>
      </c>
      <c r="AZ285" s="8">
        <f t="shared" si="320"/>
        <v>5.5906115048905463</v>
      </c>
      <c r="BA285" s="8">
        <f t="shared" si="320"/>
        <v>3.9058470328849983</v>
      </c>
      <c r="BB285" s="8">
        <f t="shared" si="320"/>
        <v>4.6412671759178741</v>
      </c>
      <c r="BC285" s="8">
        <f t="shared" si="320"/>
        <v>6.6808591461806266</v>
      </c>
    </row>
    <row r="286" spans="1:991">
      <c r="O286" s="27">
        <f>AVERAGE(O244:O283)</f>
        <v>26.652499999999996</v>
      </c>
      <c r="P286" s="27">
        <f t="shared" ref="P286:V286" si="321">AVERAGE(P244:P283)</f>
        <v>26.814999999999998</v>
      </c>
      <c r="Q286" s="27">
        <f t="shared" si="321"/>
        <v>25.659999999999997</v>
      </c>
      <c r="R286" s="27">
        <f t="shared" si="321"/>
        <v>25.48</v>
      </c>
      <c r="S286" s="27">
        <f t="shared" si="321"/>
        <v>26.322499999999998</v>
      </c>
      <c r="T286" s="27">
        <f t="shared" si="321"/>
        <v>26.154999999999994</v>
      </c>
      <c r="U286" s="27">
        <f t="shared" si="321"/>
        <v>25.925000000000001</v>
      </c>
      <c r="V286" s="27">
        <f t="shared" si="321"/>
        <v>23.977500000000003</v>
      </c>
      <c r="W286" s="27">
        <f>AVERAGE(W244:W283)</f>
        <v>25.755000000000006</v>
      </c>
      <c r="Y286" s="10">
        <f>SUM(O286:W286)</f>
        <v>232.74250000000001</v>
      </c>
    </row>
    <row r="296" spans="1:55">
      <c r="A296">
        <v>87</v>
      </c>
      <c r="B296" t="s">
        <v>41</v>
      </c>
      <c r="C296">
        <v>7</v>
      </c>
      <c r="D296" t="s">
        <v>42</v>
      </c>
      <c r="E296">
        <v>4.0999999999999996</v>
      </c>
      <c r="F296">
        <v>9.8000000000000007</v>
      </c>
      <c r="G296">
        <v>9.5</v>
      </c>
      <c r="H296">
        <v>10.8</v>
      </c>
      <c r="I296">
        <v>6.1</v>
      </c>
      <c r="J296">
        <v>5.8</v>
      </c>
      <c r="K296">
        <v>4.5</v>
      </c>
      <c r="L296">
        <v>4</v>
      </c>
      <c r="M296">
        <v>1.3</v>
      </c>
      <c r="O296" s="23">
        <v>30</v>
      </c>
      <c r="P296" s="23">
        <v>30</v>
      </c>
      <c r="Q296" s="23">
        <v>28</v>
      </c>
      <c r="R296" s="23">
        <v>29.4</v>
      </c>
      <c r="S296" s="23">
        <v>21.8</v>
      </c>
      <c r="T296" s="23">
        <v>27.2</v>
      </c>
      <c r="U296" s="23">
        <v>20.6</v>
      </c>
      <c r="V296" s="23">
        <v>22.9</v>
      </c>
      <c r="W296" s="23">
        <v>23.3</v>
      </c>
      <c r="Y296">
        <f>SUM(O296:W296)</f>
        <v>233.20000000000002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</v>
      </c>
      <c r="AG296">
        <v>2</v>
      </c>
      <c r="AH296">
        <v>2</v>
      </c>
      <c r="AJ296">
        <v>3</v>
      </c>
      <c r="AK296">
        <v>2</v>
      </c>
      <c r="AL296">
        <v>2</v>
      </c>
      <c r="AM296">
        <v>5</v>
      </c>
      <c r="AN296">
        <v>11</v>
      </c>
      <c r="AO296">
        <v>17</v>
      </c>
      <c r="AP296">
        <v>16</v>
      </c>
      <c r="AQ296">
        <v>19</v>
      </c>
      <c r="AR296">
        <v>27</v>
      </c>
      <c r="AU296">
        <f>(AJ296-Z296)/(AJ296+Z296)*100</f>
        <v>100</v>
      </c>
      <c r="AV296">
        <f t="shared" ref="AV296:BC311" si="322">(AK296-AA296)/(AK296+AA296)*100</f>
        <v>100</v>
      </c>
      <c r="AW296">
        <f t="shared" si="322"/>
        <v>100</v>
      </c>
      <c r="AX296">
        <f t="shared" si="322"/>
        <v>100</v>
      </c>
      <c r="AY296">
        <f t="shared" si="322"/>
        <v>100</v>
      </c>
      <c r="AZ296">
        <f t="shared" si="322"/>
        <v>100</v>
      </c>
      <c r="BA296">
        <f t="shared" si="322"/>
        <v>77.777777777777786</v>
      </c>
      <c r="BB296">
        <f t="shared" si="322"/>
        <v>80.952380952380949</v>
      </c>
      <c r="BC296">
        <f t="shared" si="322"/>
        <v>86.206896551724128</v>
      </c>
    </row>
    <row r="297" spans="1:55">
      <c r="A297">
        <v>85</v>
      </c>
      <c r="B297" t="s">
        <v>43</v>
      </c>
      <c r="C297">
        <v>7</v>
      </c>
      <c r="D297" t="s">
        <v>44</v>
      </c>
      <c r="E297">
        <v>17.2</v>
      </c>
      <c r="F297">
        <v>21.6</v>
      </c>
      <c r="G297">
        <v>10.5</v>
      </c>
      <c r="H297">
        <v>18.399999999999999</v>
      </c>
      <c r="I297">
        <v>19.7</v>
      </c>
      <c r="J297">
        <v>9.1</v>
      </c>
      <c r="K297">
        <v>15.3</v>
      </c>
      <c r="L297">
        <v>14.2</v>
      </c>
      <c r="M297">
        <v>10.7</v>
      </c>
      <c r="O297" s="23">
        <v>28.5</v>
      </c>
      <c r="P297" s="23">
        <v>28.9</v>
      </c>
      <c r="Q297" s="23">
        <v>28.2</v>
      </c>
      <c r="R297" s="23">
        <v>28.2</v>
      </c>
      <c r="S297" s="23">
        <v>1.5</v>
      </c>
      <c r="T297" s="23">
        <v>28</v>
      </c>
      <c r="U297" s="23">
        <v>23.6</v>
      </c>
      <c r="V297" s="23">
        <v>9.6</v>
      </c>
      <c r="W297" s="23">
        <v>11.1</v>
      </c>
      <c r="Y297">
        <f t="shared" ref="Y297:Y335" si="323">SUM(O297:W297)</f>
        <v>187.6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J297">
        <v>7</v>
      </c>
      <c r="AK297">
        <v>1</v>
      </c>
      <c r="AL297">
        <v>4</v>
      </c>
      <c r="AM297">
        <v>7</v>
      </c>
      <c r="AN297">
        <v>7</v>
      </c>
      <c r="AO297">
        <v>12</v>
      </c>
      <c r="AP297">
        <v>13</v>
      </c>
      <c r="AQ297">
        <v>11</v>
      </c>
      <c r="AR297">
        <v>17</v>
      </c>
      <c r="AU297">
        <f t="shared" ref="AU297:AU329" si="324">(AJ297-Z297)/(AJ297+Z297)*100</f>
        <v>100</v>
      </c>
      <c r="AV297">
        <f t="shared" si="322"/>
        <v>100</v>
      </c>
      <c r="AW297">
        <f t="shared" si="322"/>
        <v>100</v>
      </c>
      <c r="AX297">
        <f t="shared" si="322"/>
        <v>100</v>
      </c>
      <c r="AY297">
        <f t="shared" si="322"/>
        <v>100</v>
      </c>
      <c r="AZ297">
        <f t="shared" si="322"/>
        <v>100</v>
      </c>
      <c r="BA297">
        <f t="shared" si="322"/>
        <v>100</v>
      </c>
      <c r="BB297">
        <f t="shared" si="322"/>
        <v>100</v>
      </c>
      <c r="BC297">
        <f t="shared" si="322"/>
        <v>100</v>
      </c>
    </row>
    <row r="298" spans="1:55">
      <c r="A298">
        <v>88</v>
      </c>
      <c r="B298" t="s">
        <v>45</v>
      </c>
      <c r="C298">
        <v>7</v>
      </c>
      <c r="D298" t="s">
        <v>46</v>
      </c>
      <c r="E298">
        <v>0</v>
      </c>
      <c r="F298">
        <v>0</v>
      </c>
      <c r="G298">
        <v>0.6</v>
      </c>
      <c r="H298">
        <v>2.2999999999999998</v>
      </c>
      <c r="I298">
        <v>2.1</v>
      </c>
      <c r="J298">
        <v>0</v>
      </c>
      <c r="K298">
        <v>1</v>
      </c>
      <c r="L298">
        <v>1</v>
      </c>
      <c r="M298">
        <v>1.5</v>
      </c>
      <c r="O298" s="23">
        <v>24.8</v>
      </c>
      <c r="P298" s="23">
        <v>10.9</v>
      </c>
      <c r="Q298" s="23">
        <v>10.8</v>
      </c>
      <c r="R298" s="23">
        <v>26.1</v>
      </c>
      <c r="S298" s="23">
        <v>23.8</v>
      </c>
      <c r="T298" s="23">
        <v>23.1</v>
      </c>
      <c r="U298" s="23">
        <v>19.7</v>
      </c>
      <c r="V298" s="23">
        <v>21.9</v>
      </c>
      <c r="W298" s="23">
        <v>21.4</v>
      </c>
      <c r="Y298">
        <f t="shared" si="323"/>
        <v>182.5</v>
      </c>
      <c r="Z298">
        <v>2</v>
      </c>
      <c r="AA298">
        <v>2</v>
      </c>
      <c r="AB298">
        <v>10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J298">
        <v>13</v>
      </c>
      <c r="AK298">
        <v>12</v>
      </c>
      <c r="AL298">
        <v>17</v>
      </c>
      <c r="AM298">
        <v>3</v>
      </c>
      <c r="AN298">
        <v>6</v>
      </c>
      <c r="AO298">
        <v>15</v>
      </c>
      <c r="AP298">
        <v>15</v>
      </c>
      <c r="AQ298">
        <v>6</v>
      </c>
      <c r="AR298">
        <v>15</v>
      </c>
      <c r="AU298">
        <f t="shared" si="324"/>
        <v>73.333333333333329</v>
      </c>
      <c r="AV298">
        <f t="shared" si="322"/>
        <v>71.428571428571431</v>
      </c>
      <c r="AW298">
        <f t="shared" si="322"/>
        <v>25.925925925925924</v>
      </c>
      <c r="AX298">
        <f t="shared" si="322"/>
        <v>100</v>
      </c>
      <c r="AY298">
        <f t="shared" si="322"/>
        <v>100</v>
      </c>
      <c r="AZ298">
        <f t="shared" si="322"/>
        <v>100</v>
      </c>
      <c r="BA298">
        <f t="shared" si="322"/>
        <v>76.470588235294116</v>
      </c>
      <c r="BB298">
        <f t="shared" si="322"/>
        <v>100</v>
      </c>
      <c r="BC298">
        <f t="shared" si="322"/>
        <v>100</v>
      </c>
    </row>
    <row r="299" spans="1:55">
      <c r="A299">
        <v>86</v>
      </c>
      <c r="B299" t="s">
        <v>47</v>
      </c>
      <c r="C299">
        <v>7</v>
      </c>
      <c r="D299" t="s">
        <v>48</v>
      </c>
      <c r="E299">
        <v>1.5</v>
      </c>
      <c r="F299">
        <v>0</v>
      </c>
      <c r="G299">
        <v>0</v>
      </c>
      <c r="H299">
        <v>0.5</v>
      </c>
      <c r="I299">
        <v>0.3</v>
      </c>
      <c r="J299">
        <v>0</v>
      </c>
      <c r="K299">
        <v>1.1000000000000001</v>
      </c>
      <c r="L299">
        <v>0</v>
      </c>
      <c r="M299">
        <v>2.7</v>
      </c>
      <c r="O299" s="23">
        <v>29.1</v>
      </c>
      <c r="P299" s="23">
        <v>19.899999999999999</v>
      </c>
      <c r="Q299" s="23">
        <v>30</v>
      </c>
      <c r="R299" s="23">
        <v>30</v>
      </c>
      <c r="S299" s="23">
        <v>28.8</v>
      </c>
      <c r="T299" s="23">
        <v>29</v>
      </c>
      <c r="U299" s="23">
        <v>29.2</v>
      </c>
      <c r="V299" s="23">
        <v>28.4</v>
      </c>
      <c r="W299" s="23">
        <v>29.2</v>
      </c>
      <c r="Y299">
        <f t="shared" si="323"/>
        <v>253.6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J299">
        <v>14</v>
      </c>
      <c r="AK299">
        <v>6</v>
      </c>
      <c r="AL299">
        <v>0</v>
      </c>
      <c r="AM299">
        <v>0</v>
      </c>
      <c r="AN299">
        <v>2</v>
      </c>
      <c r="AO299">
        <v>1</v>
      </c>
      <c r="AP299">
        <v>7</v>
      </c>
      <c r="AQ299">
        <v>14</v>
      </c>
      <c r="AR299">
        <v>6</v>
      </c>
      <c r="AU299">
        <f t="shared" si="324"/>
        <v>100</v>
      </c>
      <c r="AV299">
        <f t="shared" si="322"/>
        <v>50</v>
      </c>
      <c r="AW299">
        <v>0</v>
      </c>
      <c r="AX299">
        <v>0</v>
      </c>
      <c r="AY299">
        <f t="shared" si="322"/>
        <v>100</v>
      </c>
      <c r="AZ299">
        <f t="shared" si="322"/>
        <v>100</v>
      </c>
      <c r="BA299">
        <f t="shared" si="322"/>
        <v>100</v>
      </c>
      <c r="BB299">
        <f t="shared" si="322"/>
        <v>100</v>
      </c>
      <c r="BC299">
        <f t="shared" si="322"/>
        <v>100</v>
      </c>
    </row>
    <row r="300" spans="1:55">
      <c r="A300">
        <v>91</v>
      </c>
      <c r="B300" t="s">
        <v>49</v>
      </c>
      <c r="C300">
        <v>7</v>
      </c>
      <c r="D300" t="s">
        <v>42</v>
      </c>
      <c r="E300">
        <v>11.1</v>
      </c>
      <c r="F300">
        <v>25</v>
      </c>
      <c r="G300">
        <v>2.4</v>
      </c>
      <c r="H300">
        <v>9.6999999999999993</v>
      </c>
      <c r="I300">
        <v>17</v>
      </c>
      <c r="J300">
        <v>9.3000000000000007</v>
      </c>
      <c r="K300">
        <v>11.4</v>
      </c>
      <c r="L300">
        <v>9.9</v>
      </c>
      <c r="M300">
        <v>9.3000000000000007</v>
      </c>
      <c r="O300" s="23">
        <v>25.7</v>
      </c>
      <c r="P300" s="23">
        <v>30</v>
      </c>
      <c r="Q300" s="23">
        <v>23.3</v>
      </c>
      <c r="R300" s="23">
        <v>28.6</v>
      </c>
      <c r="S300" s="23">
        <v>29.2</v>
      </c>
      <c r="T300" s="23">
        <v>28.9</v>
      </c>
      <c r="U300" s="23">
        <v>26</v>
      </c>
      <c r="V300" s="23">
        <v>21.5</v>
      </c>
      <c r="W300" s="23">
        <v>24.1</v>
      </c>
      <c r="Y300">
        <f t="shared" si="323"/>
        <v>237.29999999999998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0</v>
      </c>
      <c r="AJ300">
        <v>3</v>
      </c>
      <c r="AK300">
        <v>1</v>
      </c>
      <c r="AL300">
        <v>9</v>
      </c>
      <c r="AM300">
        <v>13</v>
      </c>
      <c r="AN300">
        <v>13</v>
      </c>
      <c r="AO300">
        <v>9</v>
      </c>
      <c r="AP300">
        <v>19</v>
      </c>
      <c r="AQ300">
        <v>14</v>
      </c>
      <c r="AR300">
        <v>17</v>
      </c>
      <c r="AU300">
        <f t="shared" si="324"/>
        <v>100</v>
      </c>
      <c r="AV300">
        <f t="shared" si="322"/>
        <v>100</v>
      </c>
      <c r="AW300">
        <f t="shared" si="322"/>
        <v>100</v>
      </c>
      <c r="AX300">
        <f t="shared" si="322"/>
        <v>100</v>
      </c>
      <c r="AY300">
        <f t="shared" si="322"/>
        <v>100</v>
      </c>
      <c r="AZ300">
        <f t="shared" si="322"/>
        <v>100</v>
      </c>
      <c r="BA300">
        <f t="shared" si="322"/>
        <v>100</v>
      </c>
      <c r="BB300">
        <f t="shared" si="322"/>
        <v>75</v>
      </c>
      <c r="BC300">
        <f t="shared" si="322"/>
        <v>100</v>
      </c>
    </row>
    <row r="301" spans="1:55">
      <c r="A301">
        <v>90</v>
      </c>
      <c r="B301" t="s">
        <v>50</v>
      </c>
      <c r="C301">
        <v>7</v>
      </c>
      <c r="D301" t="s">
        <v>44</v>
      </c>
      <c r="E301">
        <v>14.2</v>
      </c>
      <c r="F301">
        <v>10.7</v>
      </c>
      <c r="G301">
        <v>13.2</v>
      </c>
      <c r="H301">
        <v>19.5</v>
      </c>
      <c r="I301">
        <v>20.3</v>
      </c>
      <c r="J301">
        <v>19.5</v>
      </c>
      <c r="K301">
        <v>13.9</v>
      </c>
      <c r="L301">
        <v>8.6</v>
      </c>
      <c r="M301">
        <v>13.7</v>
      </c>
      <c r="O301" s="23">
        <v>27.7</v>
      </c>
      <c r="P301" s="23">
        <v>25.5</v>
      </c>
      <c r="Q301" s="23">
        <v>22.5</v>
      </c>
      <c r="R301" s="23">
        <v>28.5</v>
      </c>
      <c r="S301" s="23">
        <v>29.2</v>
      </c>
      <c r="T301" s="23">
        <v>28.7</v>
      </c>
      <c r="U301" s="23">
        <v>26.4</v>
      </c>
      <c r="V301" s="23">
        <v>25.5</v>
      </c>
      <c r="W301" s="23">
        <v>25.2</v>
      </c>
      <c r="Y301">
        <f t="shared" si="323"/>
        <v>239.2</v>
      </c>
      <c r="Z301">
        <v>0</v>
      </c>
      <c r="AA301">
        <v>0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J301">
        <v>9</v>
      </c>
      <c r="AK301">
        <v>10</v>
      </c>
      <c r="AL301">
        <v>4</v>
      </c>
      <c r="AM301">
        <v>8</v>
      </c>
      <c r="AN301">
        <v>9</v>
      </c>
      <c r="AO301">
        <v>7</v>
      </c>
      <c r="AP301">
        <v>17</v>
      </c>
      <c r="AQ301">
        <v>19</v>
      </c>
      <c r="AR301">
        <v>11</v>
      </c>
      <c r="AU301">
        <f t="shared" si="324"/>
        <v>100</v>
      </c>
      <c r="AV301">
        <f t="shared" si="322"/>
        <v>100</v>
      </c>
      <c r="AW301">
        <f t="shared" si="322"/>
        <v>33.333333333333329</v>
      </c>
      <c r="AX301">
        <f t="shared" si="322"/>
        <v>100</v>
      </c>
      <c r="AY301">
        <f t="shared" si="322"/>
        <v>100</v>
      </c>
      <c r="AZ301">
        <f t="shared" si="322"/>
        <v>100</v>
      </c>
      <c r="BA301">
        <f t="shared" si="322"/>
        <v>100</v>
      </c>
      <c r="BB301">
        <f t="shared" si="322"/>
        <v>100</v>
      </c>
      <c r="BC301">
        <f t="shared" si="322"/>
        <v>100</v>
      </c>
    </row>
    <row r="302" spans="1:55">
      <c r="A302">
        <v>89</v>
      </c>
      <c r="B302" t="s">
        <v>51</v>
      </c>
      <c r="C302">
        <v>7</v>
      </c>
      <c r="D302" t="s">
        <v>46</v>
      </c>
      <c r="E302">
        <v>19.7</v>
      </c>
      <c r="F302">
        <v>4.0999999999999996</v>
      </c>
      <c r="G302">
        <v>13.1</v>
      </c>
      <c r="H302">
        <v>10.199999999999999</v>
      </c>
      <c r="I302">
        <v>21.3</v>
      </c>
      <c r="J302">
        <v>18.899999999999999</v>
      </c>
      <c r="K302">
        <v>18.2</v>
      </c>
      <c r="L302">
        <v>2.1</v>
      </c>
      <c r="M302">
        <v>5.3</v>
      </c>
      <c r="O302" s="23">
        <v>28.6</v>
      </c>
      <c r="P302" s="23">
        <v>27</v>
      </c>
      <c r="Q302" s="23">
        <v>26.8</v>
      </c>
      <c r="R302" s="23">
        <v>27.5</v>
      </c>
      <c r="S302" s="23">
        <v>29.1</v>
      </c>
      <c r="T302" s="23">
        <v>28.9</v>
      </c>
      <c r="U302" s="23">
        <v>23.9</v>
      </c>
      <c r="V302" s="23">
        <v>3.2</v>
      </c>
      <c r="W302" s="23">
        <v>24.1</v>
      </c>
      <c r="Y302">
        <f t="shared" si="323"/>
        <v>219.1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J302">
        <v>7</v>
      </c>
      <c r="AK302">
        <v>4</v>
      </c>
      <c r="AL302">
        <v>8</v>
      </c>
      <c r="AM302">
        <v>9</v>
      </c>
      <c r="AN302">
        <v>3</v>
      </c>
      <c r="AO302">
        <v>3</v>
      </c>
      <c r="AP302">
        <v>1</v>
      </c>
      <c r="AQ302">
        <v>1</v>
      </c>
      <c r="AR302">
        <v>2</v>
      </c>
      <c r="AU302">
        <f t="shared" si="324"/>
        <v>100</v>
      </c>
      <c r="AV302">
        <f t="shared" si="322"/>
        <v>100</v>
      </c>
      <c r="AW302">
        <f t="shared" si="322"/>
        <v>100</v>
      </c>
      <c r="AX302">
        <f t="shared" si="322"/>
        <v>100</v>
      </c>
      <c r="AY302">
        <f t="shared" si="322"/>
        <v>100</v>
      </c>
      <c r="AZ302">
        <f t="shared" si="322"/>
        <v>100</v>
      </c>
      <c r="BA302">
        <f t="shared" si="322"/>
        <v>100</v>
      </c>
      <c r="BB302">
        <f t="shared" si="322"/>
        <v>100</v>
      </c>
      <c r="BC302">
        <f t="shared" si="322"/>
        <v>100</v>
      </c>
    </row>
    <row r="303" spans="1:55">
      <c r="A303">
        <v>92</v>
      </c>
      <c r="B303" t="s">
        <v>52</v>
      </c>
      <c r="C303">
        <v>7</v>
      </c>
      <c r="D303" t="s">
        <v>48</v>
      </c>
      <c r="E303">
        <v>6.8</v>
      </c>
      <c r="F303">
        <v>6.6</v>
      </c>
      <c r="G303">
        <v>6.6</v>
      </c>
      <c r="H303">
        <v>11.7</v>
      </c>
      <c r="I303">
        <v>4.5</v>
      </c>
      <c r="J303">
        <v>5.5</v>
      </c>
      <c r="K303">
        <v>0.3</v>
      </c>
      <c r="L303">
        <v>0.8</v>
      </c>
      <c r="M303">
        <v>0</v>
      </c>
      <c r="O303" s="23">
        <v>30</v>
      </c>
      <c r="P303" s="23">
        <v>29.5</v>
      </c>
      <c r="Q303" s="23">
        <v>28.2</v>
      </c>
      <c r="R303" s="23">
        <v>28.5</v>
      </c>
      <c r="S303" s="23">
        <v>29.2</v>
      </c>
      <c r="T303" s="23">
        <v>29.2</v>
      </c>
      <c r="U303" s="23">
        <v>27.9</v>
      </c>
      <c r="V303" s="23">
        <v>14.1</v>
      </c>
      <c r="W303" s="23">
        <v>23.1</v>
      </c>
      <c r="Y303">
        <f t="shared" si="323"/>
        <v>239.7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J303">
        <v>12</v>
      </c>
      <c r="AK303">
        <v>1</v>
      </c>
      <c r="AL303">
        <v>6</v>
      </c>
      <c r="AM303">
        <v>8</v>
      </c>
      <c r="AN303">
        <v>11</v>
      </c>
      <c r="AO303">
        <v>9</v>
      </c>
      <c r="AP303">
        <v>11</v>
      </c>
      <c r="AQ303">
        <v>21</v>
      </c>
      <c r="AR303">
        <v>3</v>
      </c>
      <c r="AU303">
        <f t="shared" si="324"/>
        <v>100</v>
      </c>
      <c r="AV303">
        <f t="shared" si="322"/>
        <v>100</v>
      </c>
      <c r="AW303">
        <f t="shared" si="322"/>
        <v>100</v>
      </c>
      <c r="AX303">
        <f t="shared" si="322"/>
        <v>100</v>
      </c>
      <c r="AY303">
        <f t="shared" si="322"/>
        <v>100</v>
      </c>
      <c r="AZ303">
        <f t="shared" si="322"/>
        <v>100</v>
      </c>
      <c r="BA303">
        <f t="shared" si="322"/>
        <v>100</v>
      </c>
      <c r="BB303">
        <f t="shared" si="322"/>
        <v>100</v>
      </c>
      <c r="BC303">
        <f t="shared" si="322"/>
        <v>100</v>
      </c>
    </row>
    <row r="304" spans="1:55">
      <c r="A304">
        <v>95</v>
      </c>
      <c r="B304" t="s">
        <v>53</v>
      </c>
      <c r="C304">
        <v>7</v>
      </c>
      <c r="D304" t="s">
        <v>42</v>
      </c>
      <c r="E304">
        <v>18</v>
      </c>
      <c r="F304">
        <v>28</v>
      </c>
      <c r="G304">
        <v>21.9</v>
      </c>
      <c r="H304">
        <v>10.4</v>
      </c>
      <c r="I304">
        <v>1.5</v>
      </c>
      <c r="J304">
        <v>7.7</v>
      </c>
      <c r="K304">
        <v>9.1999999999999993</v>
      </c>
      <c r="L304">
        <v>18.399999999999999</v>
      </c>
      <c r="M304">
        <v>25.1</v>
      </c>
      <c r="O304" s="23">
        <v>30</v>
      </c>
      <c r="P304" s="23">
        <v>30</v>
      </c>
      <c r="Q304" s="23">
        <v>30</v>
      </c>
      <c r="R304" s="23">
        <v>30</v>
      </c>
      <c r="S304" s="23">
        <v>1.6</v>
      </c>
      <c r="T304" s="23">
        <v>30</v>
      </c>
      <c r="U304" s="23">
        <v>26.9</v>
      </c>
      <c r="V304" s="23">
        <v>30</v>
      </c>
      <c r="W304" s="23">
        <v>30</v>
      </c>
      <c r="Y304">
        <f t="shared" si="323"/>
        <v>238.5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J304">
        <v>0</v>
      </c>
      <c r="AK304">
        <v>0</v>
      </c>
      <c r="AL304">
        <v>0</v>
      </c>
      <c r="AM304">
        <v>0</v>
      </c>
      <c r="AN304">
        <v>9</v>
      </c>
      <c r="AO304">
        <v>0</v>
      </c>
      <c r="AP304">
        <v>0</v>
      </c>
      <c r="AQ304">
        <v>0</v>
      </c>
      <c r="AR304">
        <v>0</v>
      </c>
      <c r="AU304">
        <v>0</v>
      </c>
      <c r="AV304">
        <v>0</v>
      </c>
      <c r="AW304">
        <v>0</v>
      </c>
      <c r="AX304">
        <v>0</v>
      </c>
      <c r="AY304">
        <f t="shared" si="322"/>
        <v>100</v>
      </c>
      <c r="AZ304">
        <v>0</v>
      </c>
      <c r="BA304">
        <v>0</v>
      </c>
      <c r="BB304">
        <v>0</v>
      </c>
      <c r="BC304">
        <v>0</v>
      </c>
    </row>
    <row r="305" spans="1:991">
      <c r="A305">
        <v>94</v>
      </c>
      <c r="B305" t="s">
        <v>54</v>
      </c>
      <c r="C305">
        <v>7</v>
      </c>
      <c r="D305" t="s">
        <v>44</v>
      </c>
      <c r="E305">
        <v>7.9</v>
      </c>
      <c r="F305">
        <v>6.7</v>
      </c>
      <c r="G305">
        <v>8</v>
      </c>
      <c r="H305">
        <v>2.6</v>
      </c>
      <c r="I305">
        <v>3</v>
      </c>
      <c r="J305">
        <v>3.6</v>
      </c>
      <c r="K305">
        <v>5.2</v>
      </c>
      <c r="L305">
        <v>4.2</v>
      </c>
      <c r="M305">
        <v>3.7</v>
      </c>
      <c r="O305" s="23">
        <v>28</v>
      </c>
      <c r="P305" s="23">
        <v>26.7</v>
      </c>
      <c r="Q305" s="23">
        <v>23.2</v>
      </c>
      <c r="R305" s="23">
        <v>19</v>
      </c>
      <c r="S305" s="23">
        <v>26.2</v>
      </c>
      <c r="T305" s="23">
        <v>22.7</v>
      </c>
      <c r="U305" s="23">
        <v>27.7</v>
      </c>
      <c r="V305" s="23">
        <v>27.6</v>
      </c>
      <c r="W305" s="23">
        <v>25.3</v>
      </c>
      <c r="Y305">
        <f t="shared" si="323"/>
        <v>226.4</v>
      </c>
      <c r="Z305">
        <v>0</v>
      </c>
      <c r="AA305">
        <v>2</v>
      </c>
      <c r="AB305">
        <v>2</v>
      </c>
      <c r="AC305">
        <v>4</v>
      </c>
      <c r="AD305">
        <v>0</v>
      </c>
      <c r="AE305">
        <v>2</v>
      </c>
      <c r="AF305">
        <v>0</v>
      </c>
      <c r="AG305">
        <v>0</v>
      </c>
      <c r="AH305">
        <v>4</v>
      </c>
      <c r="AJ305">
        <v>15</v>
      </c>
      <c r="AK305">
        <v>11</v>
      </c>
      <c r="AL305">
        <v>18</v>
      </c>
      <c r="AM305">
        <v>17</v>
      </c>
      <c r="AN305">
        <v>11</v>
      </c>
      <c r="AO305">
        <v>14</v>
      </c>
      <c r="AP305">
        <v>19</v>
      </c>
      <c r="AQ305">
        <v>16</v>
      </c>
      <c r="AR305">
        <v>16</v>
      </c>
      <c r="AU305">
        <f t="shared" si="324"/>
        <v>100</v>
      </c>
      <c r="AV305">
        <f t="shared" si="322"/>
        <v>69.230769230769226</v>
      </c>
      <c r="AW305">
        <f t="shared" si="322"/>
        <v>80</v>
      </c>
      <c r="AX305">
        <f t="shared" si="322"/>
        <v>61.904761904761905</v>
      </c>
      <c r="AY305">
        <f t="shared" si="322"/>
        <v>100</v>
      </c>
      <c r="AZ305">
        <f t="shared" si="322"/>
        <v>75</v>
      </c>
      <c r="BA305">
        <f t="shared" si="322"/>
        <v>100</v>
      </c>
      <c r="BB305">
        <f t="shared" si="322"/>
        <v>100</v>
      </c>
      <c r="BC305">
        <f t="shared" si="322"/>
        <v>60</v>
      </c>
    </row>
    <row r="306" spans="1:991">
      <c r="A306">
        <v>96</v>
      </c>
      <c r="B306" t="s">
        <v>55</v>
      </c>
      <c r="C306">
        <v>7</v>
      </c>
      <c r="D306" t="s">
        <v>46</v>
      </c>
      <c r="E306">
        <v>14.1</v>
      </c>
      <c r="F306">
        <v>18.8</v>
      </c>
      <c r="G306">
        <v>17.8</v>
      </c>
      <c r="H306">
        <v>20.100000000000001</v>
      </c>
      <c r="I306">
        <v>16.8</v>
      </c>
      <c r="J306">
        <v>6.6</v>
      </c>
      <c r="K306">
        <v>8.1</v>
      </c>
      <c r="L306">
        <v>5.6</v>
      </c>
      <c r="M306">
        <v>5.9</v>
      </c>
      <c r="O306" s="23">
        <v>29.2</v>
      </c>
      <c r="P306" s="23">
        <v>29</v>
      </c>
      <c r="Q306" s="23">
        <v>25.7</v>
      </c>
      <c r="R306" s="23">
        <v>27.8</v>
      </c>
      <c r="S306" s="23">
        <v>26.2</v>
      </c>
      <c r="T306" s="23">
        <v>19</v>
      </c>
      <c r="U306" s="23">
        <v>26</v>
      </c>
      <c r="V306" s="23">
        <v>14.5</v>
      </c>
      <c r="W306" s="23">
        <v>12.2</v>
      </c>
      <c r="Y306">
        <f t="shared" si="323"/>
        <v>209.6</v>
      </c>
      <c r="Z306">
        <v>0</v>
      </c>
      <c r="AA306">
        <v>0</v>
      </c>
      <c r="AB306">
        <v>0</v>
      </c>
      <c r="AC306">
        <v>0</v>
      </c>
      <c r="AD306">
        <v>2</v>
      </c>
      <c r="AE306">
        <v>0</v>
      </c>
      <c r="AF306">
        <v>2</v>
      </c>
      <c r="AG306">
        <v>0</v>
      </c>
      <c r="AH306">
        <v>4</v>
      </c>
      <c r="AJ306">
        <v>6</v>
      </c>
      <c r="AK306">
        <v>3</v>
      </c>
      <c r="AL306">
        <v>3</v>
      </c>
      <c r="AM306">
        <v>9</v>
      </c>
      <c r="AN306">
        <v>7</v>
      </c>
      <c r="AO306">
        <v>10</v>
      </c>
      <c r="AP306">
        <v>8</v>
      </c>
      <c r="AQ306">
        <v>11</v>
      </c>
      <c r="AR306">
        <v>9</v>
      </c>
      <c r="AU306">
        <f t="shared" si="324"/>
        <v>100</v>
      </c>
      <c r="AV306">
        <f t="shared" si="322"/>
        <v>100</v>
      </c>
      <c r="AW306">
        <f t="shared" si="322"/>
        <v>100</v>
      </c>
      <c r="AX306">
        <f t="shared" si="322"/>
        <v>100</v>
      </c>
      <c r="AY306">
        <f t="shared" si="322"/>
        <v>55.555555555555557</v>
      </c>
      <c r="AZ306">
        <f t="shared" si="322"/>
        <v>100</v>
      </c>
      <c r="BA306">
        <f t="shared" si="322"/>
        <v>60</v>
      </c>
      <c r="BB306">
        <f t="shared" si="322"/>
        <v>100</v>
      </c>
      <c r="BC306">
        <f t="shared" si="322"/>
        <v>38.461538461538467</v>
      </c>
    </row>
    <row r="307" spans="1:991">
      <c r="A307">
        <v>93</v>
      </c>
      <c r="B307" t="s">
        <v>56</v>
      </c>
      <c r="C307">
        <v>7</v>
      </c>
      <c r="D307" t="s">
        <v>48</v>
      </c>
      <c r="E307">
        <v>0</v>
      </c>
      <c r="F307">
        <v>0</v>
      </c>
      <c r="G307">
        <v>0</v>
      </c>
      <c r="H307">
        <v>0</v>
      </c>
      <c r="I307">
        <v>0.4</v>
      </c>
      <c r="J307">
        <v>0.4</v>
      </c>
      <c r="K307">
        <v>0</v>
      </c>
      <c r="L307">
        <v>0.7</v>
      </c>
      <c r="M307">
        <v>1.2</v>
      </c>
      <c r="O307" s="23">
        <v>30</v>
      </c>
      <c r="P307" s="23">
        <v>30</v>
      </c>
      <c r="Q307" s="23">
        <v>30</v>
      </c>
      <c r="R307" s="23">
        <v>27.7</v>
      </c>
      <c r="S307" s="23">
        <v>27.3</v>
      </c>
      <c r="T307" s="23">
        <v>29.2</v>
      </c>
      <c r="U307" s="23">
        <v>30</v>
      </c>
      <c r="V307" s="23">
        <v>27.8</v>
      </c>
      <c r="W307" s="23">
        <v>25.8</v>
      </c>
      <c r="Y307">
        <f t="shared" si="323"/>
        <v>257.8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J307">
        <v>0</v>
      </c>
      <c r="AK307">
        <v>1</v>
      </c>
      <c r="AL307">
        <v>6</v>
      </c>
      <c r="AM307">
        <v>6</v>
      </c>
      <c r="AN307">
        <v>8</v>
      </c>
      <c r="AO307">
        <v>6</v>
      </c>
      <c r="AP307">
        <v>0</v>
      </c>
      <c r="AQ307">
        <v>2</v>
      </c>
      <c r="AR307">
        <v>1</v>
      </c>
      <c r="AU307">
        <v>0</v>
      </c>
      <c r="AV307">
        <f t="shared" si="322"/>
        <v>100</v>
      </c>
      <c r="AW307">
        <f t="shared" si="322"/>
        <v>100</v>
      </c>
      <c r="AX307">
        <f t="shared" si="322"/>
        <v>100</v>
      </c>
      <c r="AY307">
        <f t="shared" si="322"/>
        <v>100</v>
      </c>
      <c r="AZ307">
        <f t="shared" si="322"/>
        <v>100</v>
      </c>
      <c r="BA307">
        <v>0</v>
      </c>
      <c r="BB307">
        <f t="shared" si="322"/>
        <v>100</v>
      </c>
      <c r="BC307">
        <f t="shared" si="322"/>
        <v>100</v>
      </c>
    </row>
    <row r="308" spans="1:991">
      <c r="A308">
        <v>97</v>
      </c>
      <c r="B308" t="s">
        <v>57</v>
      </c>
      <c r="C308">
        <v>7</v>
      </c>
      <c r="D308" t="s">
        <v>42</v>
      </c>
      <c r="E308">
        <v>16.100000000000001</v>
      </c>
      <c r="F308">
        <v>18.600000000000001</v>
      </c>
      <c r="G308">
        <v>5.9</v>
      </c>
      <c r="H308">
        <v>14.7</v>
      </c>
      <c r="I308">
        <v>14.1</v>
      </c>
      <c r="J308">
        <v>7.6</v>
      </c>
      <c r="K308">
        <v>3.2</v>
      </c>
      <c r="L308">
        <v>19.399999999999999</v>
      </c>
      <c r="M308">
        <v>6.7</v>
      </c>
      <c r="O308" s="23">
        <v>30</v>
      </c>
      <c r="P308" s="23">
        <v>30</v>
      </c>
      <c r="Q308" s="23">
        <v>30</v>
      </c>
      <c r="R308" s="23">
        <v>30</v>
      </c>
      <c r="S308" s="23">
        <v>30</v>
      </c>
      <c r="T308" s="23">
        <v>28.7</v>
      </c>
      <c r="U308" s="23">
        <v>29.1</v>
      </c>
      <c r="V308" s="23">
        <v>28.1</v>
      </c>
      <c r="W308" s="23">
        <v>19.100000000000001</v>
      </c>
      <c r="Y308">
        <f t="shared" si="323"/>
        <v>254.99999999999997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5</v>
      </c>
      <c r="AP308">
        <v>23</v>
      </c>
      <c r="AQ308">
        <v>7</v>
      </c>
      <c r="AR308">
        <v>18</v>
      </c>
      <c r="AU308">
        <v>0</v>
      </c>
      <c r="AV308">
        <v>0</v>
      </c>
      <c r="AW308">
        <v>0</v>
      </c>
      <c r="AX308">
        <v>0</v>
      </c>
      <c r="AY308">
        <f t="shared" si="322"/>
        <v>100</v>
      </c>
      <c r="AZ308">
        <f t="shared" si="322"/>
        <v>100</v>
      </c>
      <c r="BA308">
        <f t="shared" si="322"/>
        <v>100</v>
      </c>
      <c r="BB308">
        <f t="shared" si="322"/>
        <v>100</v>
      </c>
      <c r="BC308">
        <f t="shared" si="322"/>
        <v>80</v>
      </c>
    </row>
    <row r="309" spans="1:991">
      <c r="A309">
        <v>98</v>
      </c>
      <c r="B309" t="s">
        <v>58</v>
      </c>
      <c r="C309">
        <v>7</v>
      </c>
      <c r="D309" t="s">
        <v>44</v>
      </c>
      <c r="E309">
        <v>9.1</v>
      </c>
      <c r="F309">
        <v>9.1999999999999993</v>
      </c>
      <c r="G309">
        <v>16.5</v>
      </c>
      <c r="H309">
        <v>28.6</v>
      </c>
      <c r="I309">
        <v>14.4</v>
      </c>
      <c r="J309">
        <v>10.199999999999999</v>
      </c>
      <c r="K309">
        <v>21.3</v>
      </c>
      <c r="L309">
        <v>16.399999999999999</v>
      </c>
      <c r="M309">
        <v>28.8</v>
      </c>
      <c r="O309" s="23">
        <v>27.5</v>
      </c>
      <c r="P309" s="23">
        <v>20.9</v>
      </c>
      <c r="Q309" s="23">
        <v>30</v>
      </c>
      <c r="R309" s="23">
        <v>30</v>
      </c>
      <c r="S309" s="23">
        <v>30</v>
      </c>
      <c r="T309" s="23">
        <v>27.4</v>
      </c>
      <c r="U309" s="23">
        <v>30</v>
      </c>
      <c r="V309" s="23">
        <v>30</v>
      </c>
      <c r="W309" s="23">
        <v>30</v>
      </c>
      <c r="Y309">
        <f t="shared" si="323"/>
        <v>255.8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J309">
        <v>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U309">
        <f t="shared" si="324"/>
        <v>100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991">
      <c r="A310">
        <v>51</v>
      </c>
      <c r="B310" t="s">
        <v>102</v>
      </c>
      <c r="C310">
        <v>7</v>
      </c>
      <c r="D310" t="s">
        <v>42</v>
      </c>
      <c r="E310">
        <v>0.3</v>
      </c>
      <c r="F310">
        <v>1.4</v>
      </c>
      <c r="G310">
        <v>1.3</v>
      </c>
      <c r="H310">
        <v>4.0999999999999996</v>
      </c>
      <c r="I310">
        <v>11.8</v>
      </c>
      <c r="J310">
        <v>11</v>
      </c>
      <c r="K310">
        <v>12.2</v>
      </c>
      <c r="L310">
        <v>10.6</v>
      </c>
      <c r="M310">
        <v>16.2</v>
      </c>
      <c r="O310" s="23">
        <v>30</v>
      </c>
      <c r="P310" s="23">
        <v>30</v>
      </c>
      <c r="Q310" s="23">
        <v>30</v>
      </c>
      <c r="R310" s="23">
        <v>30</v>
      </c>
      <c r="S310" s="23">
        <v>30</v>
      </c>
      <c r="T310" s="23">
        <v>30</v>
      </c>
      <c r="U310" s="23">
        <v>30</v>
      </c>
      <c r="V310" s="23">
        <v>30</v>
      </c>
      <c r="W310" s="23">
        <v>30</v>
      </c>
      <c r="Y310">
        <f t="shared" si="323"/>
        <v>270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U310">
        <v>0</v>
      </c>
      <c r="AV310">
        <v>0</v>
      </c>
      <c r="AW310">
        <v>0</v>
      </c>
      <c r="AX310">
        <v>0</v>
      </c>
      <c r="AY310">
        <f t="shared" si="322"/>
        <v>100</v>
      </c>
      <c r="AZ310">
        <v>0</v>
      </c>
      <c r="BA310">
        <v>0</v>
      </c>
      <c r="BB310">
        <v>0</v>
      </c>
      <c r="BC310">
        <v>0</v>
      </c>
    </row>
    <row r="311" spans="1:991">
      <c r="A311">
        <v>50</v>
      </c>
      <c r="B311" t="s">
        <v>103</v>
      </c>
      <c r="C311">
        <v>7</v>
      </c>
      <c r="D311" t="s">
        <v>44</v>
      </c>
      <c r="E311">
        <v>22.9</v>
      </c>
      <c r="F311">
        <v>18.100000000000001</v>
      </c>
      <c r="G311">
        <v>10.3</v>
      </c>
      <c r="H311">
        <v>9.1999999999999993</v>
      </c>
      <c r="I311">
        <v>7.3</v>
      </c>
      <c r="J311">
        <v>5.0999999999999996</v>
      </c>
      <c r="K311">
        <v>15</v>
      </c>
      <c r="L311">
        <v>7.8</v>
      </c>
      <c r="M311">
        <v>6.3</v>
      </c>
      <c r="O311" s="23">
        <v>27.1</v>
      </c>
      <c r="P311" s="23">
        <v>28.1</v>
      </c>
      <c r="Q311" s="23">
        <v>27.7</v>
      </c>
      <c r="R311" s="23">
        <v>23.9</v>
      </c>
      <c r="S311" s="23">
        <v>28.7</v>
      </c>
      <c r="T311" s="23">
        <v>28.8</v>
      </c>
      <c r="U311" s="23">
        <v>21.4</v>
      </c>
      <c r="V311" s="23">
        <v>14.6</v>
      </c>
      <c r="W311" s="23">
        <v>22.3</v>
      </c>
      <c r="Y311">
        <f t="shared" si="323"/>
        <v>222.60000000000002</v>
      </c>
      <c r="Z311">
        <v>0</v>
      </c>
      <c r="AA311">
        <v>0</v>
      </c>
      <c r="AB311">
        <v>0</v>
      </c>
      <c r="AC311">
        <v>2</v>
      </c>
      <c r="AD311">
        <v>0</v>
      </c>
      <c r="AE311">
        <v>0</v>
      </c>
      <c r="AF311">
        <v>0</v>
      </c>
      <c r="AG311">
        <v>0</v>
      </c>
      <c r="AH311">
        <v>0</v>
      </c>
      <c r="AJ311">
        <v>22</v>
      </c>
      <c r="AK311">
        <v>3</v>
      </c>
      <c r="AL311">
        <v>12</v>
      </c>
      <c r="AM311">
        <v>20</v>
      </c>
      <c r="AN311">
        <v>9</v>
      </c>
      <c r="AO311">
        <v>8</v>
      </c>
      <c r="AP311">
        <v>11</v>
      </c>
      <c r="AQ311">
        <v>5</v>
      </c>
      <c r="AR311">
        <v>13</v>
      </c>
      <c r="AU311">
        <f t="shared" si="324"/>
        <v>100</v>
      </c>
      <c r="AV311">
        <f t="shared" si="322"/>
        <v>100</v>
      </c>
      <c r="AW311">
        <f t="shared" si="322"/>
        <v>100</v>
      </c>
      <c r="AX311">
        <f t="shared" si="322"/>
        <v>81.818181818181827</v>
      </c>
      <c r="AY311">
        <f t="shared" si="322"/>
        <v>100</v>
      </c>
      <c r="AZ311">
        <f t="shared" si="322"/>
        <v>100</v>
      </c>
      <c r="BA311">
        <f t="shared" si="322"/>
        <v>100</v>
      </c>
      <c r="BB311">
        <f t="shared" si="322"/>
        <v>100</v>
      </c>
      <c r="BC311">
        <f t="shared" si="322"/>
        <v>100</v>
      </c>
    </row>
    <row r="312" spans="1:991">
      <c r="A312">
        <v>52</v>
      </c>
      <c r="B312" t="s">
        <v>104</v>
      </c>
      <c r="C312">
        <v>7</v>
      </c>
      <c r="D312" t="s">
        <v>46</v>
      </c>
      <c r="E312">
        <v>23.2</v>
      </c>
      <c r="F312">
        <v>15.9</v>
      </c>
      <c r="G312">
        <v>10.1</v>
      </c>
      <c r="H312">
        <v>4.9000000000000004</v>
      </c>
      <c r="I312">
        <v>6</v>
      </c>
      <c r="J312">
        <v>4</v>
      </c>
      <c r="K312">
        <v>8.5</v>
      </c>
      <c r="L312">
        <v>9.4</v>
      </c>
      <c r="M312">
        <v>17.899999999999999</v>
      </c>
      <c r="O312" s="23">
        <v>29.3</v>
      </c>
      <c r="P312" s="23">
        <v>29</v>
      </c>
      <c r="Q312" s="23">
        <v>28.9</v>
      </c>
      <c r="R312" s="23">
        <v>27.5</v>
      </c>
      <c r="S312" s="23">
        <v>26.3</v>
      </c>
      <c r="T312" s="23">
        <v>25.1</v>
      </c>
      <c r="U312" s="23">
        <v>28</v>
      </c>
      <c r="V312" s="23">
        <v>30</v>
      </c>
      <c r="W312" s="23">
        <v>30</v>
      </c>
      <c r="Y312">
        <f t="shared" si="323"/>
        <v>254.1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4</v>
      </c>
      <c r="AF312">
        <v>0</v>
      </c>
      <c r="AG312">
        <v>0</v>
      </c>
      <c r="AH312">
        <v>0</v>
      </c>
      <c r="AJ312">
        <v>5</v>
      </c>
      <c r="AK312">
        <v>10</v>
      </c>
      <c r="AL312">
        <v>39</v>
      </c>
      <c r="AM312">
        <v>44</v>
      </c>
      <c r="AN312">
        <v>35</v>
      </c>
      <c r="AO312">
        <v>25</v>
      </c>
      <c r="AP312">
        <v>24</v>
      </c>
      <c r="AQ312">
        <v>0</v>
      </c>
      <c r="AR312">
        <v>0</v>
      </c>
      <c r="AU312">
        <f t="shared" si="324"/>
        <v>100</v>
      </c>
      <c r="AV312">
        <f t="shared" ref="AV312:AV329" si="325">(AK312-AA312)/(AK312+AA312)*100</f>
        <v>100</v>
      </c>
      <c r="AW312">
        <f t="shared" ref="AW312:AW329" si="326">(AL312-AB312)/(AL312+AB312)*100</f>
        <v>100</v>
      </c>
      <c r="AX312">
        <f t="shared" ref="AX312:AX329" si="327">(AM312-AC312)/(AM312+AC312)*100</f>
        <v>100</v>
      </c>
      <c r="AY312">
        <f t="shared" ref="AY312:AY329" si="328">(AN312-AD312)/(AN312+AD312)*100</f>
        <v>89.189189189189193</v>
      </c>
      <c r="AZ312">
        <f t="shared" ref="AZ312:AZ329" si="329">(AO312-AE312)/(AO312+AE312)*100</f>
        <v>72.41379310344827</v>
      </c>
      <c r="BA312">
        <f t="shared" ref="BA312:BA329" si="330">(AP312-AF312)/(AP312+AF312)*100</f>
        <v>100</v>
      </c>
      <c r="BB312">
        <v>0</v>
      </c>
      <c r="BC312">
        <v>0</v>
      </c>
    </row>
    <row r="313" spans="1:991">
      <c r="A313">
        <v>49</v>
      </c>
      <c r="B313" t="s">
        <v>105</v>
      </c>
      <c r="C313">
        <v>7</v>
      </c>
      <c r="D313" t="s">
        <v>48</v>
      </c>
      <c r="E313">
        <v>3</v>
      </c>
      <c r="F313">
        <v>1.8</v>
      </c>
      <c r="G313">
        <v>4.5</v>
      </c>
      <c r="H313">
        <v>0.3</v>
      </c>
      <c r="I313">
        <v>3.4</v>
      </c>
      <c r="J313">
        <v>0.4</v>
      </c>
      <c r="K313">
        <v>2</v>
      </c>
      <c r="L313">
        <v>2.4</v>
      </c>
      <c r="M313">
        <v>4.3</v>
      </c>
      <c r="O313" s="23">
        <v>27.8</v>
      </c>
      <c r="P313" s="23">
        <v>29.2</v>
      </c>
      <c r="Q313" s="23">
        <v>29.4</v>
      </c>
      <c r="R313" s="23">
        <v>29.3</v>
      </c>
      <c r="S313" s="23">
        <v>28</v>
      </c>
      <c r="T313" s="23">
        <v>30</v>
      </c>
      <c r="U313" s="23">
        <v>28.1</v>
      </c>
      <c r="V313" s="23">
        <v>27.9</v>
      </c>
      <c r="W313" s="23">
        <v>27.6</v>
      </c>
      <c r="Y313">
        <f t="shared" si="323"/>
        <v>257.3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J313">
        <v>22</v>
      </c>
      <c r="AK313">
        <v>7</v>
      </c>
      <c r="AL313">
        <v>14</v>
      </c>
      <c r="AM313">
        <v>11</v>
      </c>
      <c r="AN313">
        <v>16</v>
      </c>
      <c r="AO313">
        <v>19</v>
      </c>
      <c r="AP313">
        <v>14</v>
      </c>
      <c r="AQ313">
        <v>10</v>
      </c>
      <c r="AR313">
        <v>15</v>
      </c>
      <c r="AU313">
        <f t="shared" si="324"/>
        <v>83.333333333333343</v>
      </c>
      <c r="AV313">
        <f t="shared" si="325"/>
        <v>100</v>
      </c>
      <c r="AW313">
        <f t="shared" si="326"/>
        <v>100</v>
      </c>
      <c r="AX313">
        <f t="shared" si="327"/>
        <v>100</v>
      </c>
      <c r="AY313">
        <f t="shared" si="328"/>
        <v>100</v>
      </c>
      <c r="AZ313">
        <f t="shared" si="329"/>
        <v>100</v>
      </c>
      <c r="BA313">
        <f t="shared" si="330"/>
        <v>100</v>
      </c>
      <c r="BB313">
        <f t="shared" ref="BB313:BB329" si="331">(AQ313-AG313)/(AQ313+AG313)*100</f>
        <v>100</v>
      </c>
      <c r="BC313">
        <f t="shared" ref="BC313:BC329" si="332">(AR313-AH313)/(AR313+AH313)*100</f>
        <v>100</v>
      </c>
    </row>
    <row r="314" spans="1:991">
      <c r="A314">
        <v>54</v>
      </c>
      <c r="B314" t="s">
        <v>106</v>
      </c>
      <c r="C314">
        <v>7</v>
      </c>
      <c r="D314" t="s">
        <v>42</v>
      </c>
      <c r="E314">
        <v>15.3</v>
      </c>
      <c r="F314">
        <v>5.4</v>
      </c>
      <c r="G314">
        <v>6</v>
      </c>
      <c r="H314">
        <v>12.4</v>
      </c>
      <c r="I314">
        <v>0</v>
      </c>
      <c r="J314">
        <v>1.4</v>
      </c>
      <c r="K314">
        <v>0.4</v>
      </c>
      <c r="L314">
        <v>0.4</v>
      </c>
      <c r="M314">
        <v>4.8</v>
      </c>
      <c r="O314" s="23">
        <v>30</v>
      </c>
      <c r="P314" s="23">
        <v>30</v>
      </c>
      <c r="Q314" s="23">
        <v>28.1</v>
      </c>
      <c r="R314" s="23">
        <v>27.6</v>
      </c>
      <c r="S314" s="23">
        <v>24</v>
      </c>
      <c r="T314" s="23">
        <v>28.7</v>
      </c>
      <c r="U314" s="23">
        <v>22.5</v>
      </c>
      <c r="V314" s="23">
        <v>30</v>
      </c>
      <c r="W314" s="23">
        <v>30</v>
      </c>
      <c r="Y314">
        <f t="shared" si="323"/>
        <v>250.89999999999998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J314">
        <v>4</v>
      </c>
      <c r="AK314">
        <v>6</v>
      </c>
      <c r="AL314">
        <v>6</v>
      </c>
      <c r="AM314">
        <v>6</v>
      </c>
      <c r="AN314">
        <v>5</v>
      </c>
      <c r="AO314">
        <v>6</v>
      </c>
      <c r="AP314">
        <v>8</v>
      </c>
      <c r="AQ314">
        <v>0</v>
      </c>
      <c r="AR314">
        <v>0</v>
      </c>
      <c r="AU314">
        <f t="shared" si="324"/>
        <v>100</v>
      </c>
      <c r="AV314">
        <f t="shared" si="325"/>
        <v>100</v>
      </c>
      <c r="AW314">
        <f t="shared" si="326"/>
        <v>100</v>
      </c>
      <c r="AX314">
        <f t="shared" si="327"/>
        <v>100</v>
      </c>
      <c r="AY314">
        <f t="shared" si="328"/>
        <v>42.857142857142854</v>
      </c>
      <c r="AZ314">
        <f t="shared" si="329"/>
        <v>100</v>
      </c>
      <c r="BA314">
        <f t="shared" si="330"/>
        <v>100</v>
      </c>
      <c r="BB314">
        <v>0</v>
      </c>
      <c r="BC314">
        <v>0</v>
      </c>
    </row>
    <row r="315" spans="1:991">
      <c r="A315">
        <v>55</v>
      </c>
      <c r="B315" t="s">
        <v>107</v>
      </c>
      <c r="C315">
        <v>7</v>
      </c>
      <c r="D315" t="s">
        <v>44</v>
      </c>
      <c r="E315">
        <v>5.5</v>
      </c>
      <c r="F315">
        <v>8.4</v>
      </c>
      <c r="G315">
        <v>3.1</v>
      </c>
      <c r="H315">
        <v>1.6</v>
      </c>
      <c r="I315">
        <v>2.5</v>
      </c>
      <c r="J315">
        <v>3.3</v>
      </c>
      <c r="K315">
        <v>2.9</v>
      </c>
      <c r="L315">
        <v>2</v>
      </c>
      <c r="M315">
        <v>1</v>
      </c>
      <c r="O315" s="23">
        <v>28.2</v>
      </c>
      <c r="P315" s="23">
        <v>28.6</v>
      </c>
      <c r="Q315" s="23">
        <v>29.1</v>
      </c>
      <c r="R315" s="23">
        <v>30</v>
      </c>
      <c r="S315" s="23">
        <v>25.8</v>
      </c>
      <c r="T315" s="23">
        <v>24.5</v>
      </c>
      <c r="U315" s="23">
        <v>27.4</v>
      </c>
      <c r="V315" s="23">
        <v>29.4</v>
      </c>
      <c r="W315" s="23">
        <v>28.8</v>
      </c>
      <c r="Y315">
        <f t="shared" si="323"/>
        <v>251.80000000000004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J315">
        <v>29</v>
      </c>
      <c r="AK315">
        <v>22</v>
      </c>
      <c r="AL315">
        <v>20</v>
      </c>
      <c r="AM315">
        <v>20</v>
      </c>
      <c r="AN315">
        <v>20</v>
      </c>
      <c r="AO315">
        <v>19</v>
      </c>
      <c r="AP315">
        <v>27</v>
      </c>
      <c r="AQ315">
        <v>13</v>
      </c>
      <c r="AR315">
        <v>2</v>
      </c>
      <c r="AU315">
        <f t="shared" si="324"/>
        <v>100</v>
      </c>
      <c r="AV315">
        <f t="shared" si="325"/>
        <v>100</v>
      </c>
      <c r="AW315">
        <f t="shared" si="326"/>
        <v>100</v>
      </c>
      <c r="AX315">
        <f t="shared" si="327"/>
        <v>100</v>
      </c>
      <c r="AY315">
        <f t="shared" si="328"/>
        <v>100</v>
      </c>
      <c r="AZ315">
        <f t="shared" si="329"/>
        <v>100</v>
      </c>
      <c r="BA315">
        <f t="shared" si="330"/>
        <v>100</v>
      </c>
      <c r="BB315">
        <f t="shared" si="331"/>
        <v>100</v>
      </c>
      <c r="BC315">
        <f t="shared" si="332"/>
        <v>100</v>
      </c>
    </row>
    <row r="316" spans="1:991">
      <c r="A316">
        <v>56</v>
      </c>
      <c r="B316" t="s">
        <v>108</v>
      </c>
      <c r="C316">
        <v>7</v>
      </c>
      <c r="D316" t="s">
        <v>46</v>
      </c>
      <c r="E316">
        <v>19.100000000000001</v>
      </c>
      <c r="F316">
        <v>8.9</v>
      </c>
      <c r="G316">
        <v>8.3000000000000007</v>
      </c>
      <c r="H316">
        <v>16.600000000000001</v>
      </c>
      <c r="I316">
        <v>11.6</v>
      </c>
      <c r="J316">
        <v>12</v>
      </c>
      <c r="K316">
        <v>11</v>
      </c>
      <c r="L316">
        <v>4.3</v>
      </c>
      <c r="M316">
        <v>15.5</v>
      </c>
      <c r="O316" s="23">
        <v>25.9</v>
      </c>
      <c r="P316" s="23">
        <v>24</v>
      </c>
      <c r="Q316" s="23">
        <v>13.4</v>
      </c>
      <c r="R316" s="23">
        <v>26.4</v>
      </c>
      <c r="S316" s="23">
        <v>23.9</v>
      </c>
      <c r="T316" s="23">
        <v>24.5</v>
      </c>
      <c r="U316" s="23">
        <v>17.100000000000001</v>
      </c>
      <c r="V316" s="23">
        <v>26.7</v>
      </c>
      <c r="W316" s="23">
        <v>28.1</v>
      </c>
      <c r="Y316">
        <f t="shared" si="323"/>
        <v>209.99999999999997</v>
      </c>
      <c r="Z316">
        <v>0</v>
      </c>
      <c r="AA316">
        <v>0</v>
      </c>
      <c r="AB316">
        <v>2</v>
      </c>
      <c r="AC316">
        <v>0</v>
      </c>
      <c r="AD316">
        <v>0</v>
      </c>
      <c r="AE316">
        <v>0</v>
      </c>
      <c r="AF316">
        <v>2</v>
      </c>
      <c r="AG316">
        <v>0</v>
      </c>
      <c r="AH316">
        <v>0</v>
      </c>
      <c r="AJ316">
        <v>9</v>
      </c>
      <c r="AK316">
        <v>7</v>
      </c>
      <c r="AL316">
        <v>42</v>
      </c>
      <c r="AM316">
        <v>16</v>
      </c>
      <c r="AN316">
        <v>19</v>
      </c>
      <c r="AO316">
        <v>34</v>
      </c>
      <c r="AP316">
        <v>35</v>
      </c>
      <c r="AQ316">
        <v>30</v>
      </c>
      <c r="AR316">
        <v>18</v>
      </c>
      <c r="AU316">
        <f t="shared" si="324"/>
        <v>100</v>
      </c>
      <c r="AV316">
        <f t="shared" si="325"/>
        <v>100</v>
      </c>
      <c r="AW316">
        <f t="shared" si="326"/>
        <v>90.909090909090907</v>
      </c>
      <c r="AX316">
        <f t="shared" si="327"/>
        <v>100</v>
      </c>
      <c r="AY316">
        <f t="shared" si="328"/>
        <v>100</v>
      </c>
      <c r="AZ316">
        <f t="shared" si="329"/>
        <v>100</v>
      </c>
      <c r="BA316">
        <f t="shared" si="330"/>
        <v>89.189189189189193</v>
      </c>
      <c r="BB316">
        <f t="shared" si="331"/>
        <v>100</v>
      </c>
      <c r="BC316">
        <f t="shared" si="332"/>
        <v>100</v>
      </c>
    </row>
    <row r="317" spans="1:991">
      <c r="A317">
        <v>53</v>
      </c>
      <c r="B317" t="s">
        <v>109</v>
      </c>
      <c r="C317">
        <v>7</v>
      </c>
      <c r="D317" t="s">
        <v>48</v>
      </c>
      <c r="E317">
        <v>0.5</v>
      </c>
      <c r="F317">
        <v>1.1000000000000001</v>
      </c>
      <c r="G317">
        <v>0</v>
      </c>
      <c r="H317">
        <v>0.7</v>
      </c>
      <c r="I317">
        <v>0.6</v>
      </c>
      <c r="J317">
        <v>0.7</v>
      </c>
      <c r="K317">
        <v>0.9</v>
      </c>
      <c r="L317">
        <v>1.3</v>
      </c>
      <c r="M317">
        <v>2.2999999999999998</v>
      </c>
      <c r="O317" s="23">
        <v>28.8</v>
      </c>
      <c r="P317" s="23">
        <v>30</v>
      </c>
      <c r="Q317" s="23">
        <v>27.8</v>
      </c>
      <c r="R317" s="23">
        <v>25.9</v>
      </c>
      <c r="S317" s="23">
        <v>25.9</v>
      </c>
      <c r="T317" s="23">
        <v>29</v>
      </c>
      <c r="U317" s="23">
        <v>28.9</v>
      </c>
      <c r="V317" s="23">
        <v>26.6</v>
      </c>
      <c r="W317" s="23">
        <v>29.9</v>
      </c>
      <c r="Y317">
        <f t="shared" si="323"/>
        <v>252.8</v>
      </c>
      <c r="Z317">
        <v>0</v>
      </c>
      <c r="AA317">
        <v>0</v>
      </c>
      <c r="AB317">
        <v>0</v>
      </c>
      <c r="AC317">
        <v>2</v>
      </c>
      <c r="AD317">
        <v>2</v>
      </c>
      <c r="AE317">
        <v>0</v>
      </c>
      <c r="AF317">
        <v>0</v>
      </c>
      <c r="AG317">
        <v>2</v>
      </c>
      <c r="AH317">
        <v>0</v>
      </c>
      <c r="AJ317">
        <v>8</v>
      </c>
      <c r="AK317">
        <v>7</v>
      </c>
      <c r="AL317">
        <v>7</v>
      </c>
      <c r="AM317">
        <v>11</v>
      </c>
      <c r="AN317">
        <v>18</v>
      </c>
      <c r="AO317">
        <v>14</v>
      </c>
      <c r="AP317">
        <v>16</v>
      </c>
      <c r="AQ317">
        <v>18</v>
      </c>
      <c r="AR317">
        <v>8</v>
      </c>
      <c r="AU317">
        <f t="shared" si="324"/>
        <v>100</v>
      </c>
      <c r="AV317">
        <f t="shared" si="325"/>
        <v>100</v>
      </c>
      <c r="AW317">
        <f t="shared" si="326"/>
        <v>100</v>
      </c>
      <c r="AX317">
        <f t="shared" si="327"/>
        <v>69.230769230769226</v>
      </c>
      <c r="AY317">
        <f t="shared" si="328"/>
        <v>80</v>
      </c>
      <c r="AZ317">
        <f t="shared" si="329"/>
        <v>100</v>
      </c>
      <c r="BA317">
        <f t="shared" si="330"/>
        <v>100</v>
      </c>
      <c r="BB317">
        <f t="shared" si="331"/>
        <v>80</v>
      </c>
      <c r="BC317">
        <f t="shared" si="332"/>
        <v>100</v>
      </c>
    </row>
    <row r="318" spans="1:991">
      <c r="A318" s="4">
        <v>73</v>
      </c>
      <c r="B318" s="5" t="s">
        <v>110</v>
      </c>
      <c r="C318" s="4">
        <v>7</v>
      </c>
      <c r="D318" s="5" t="s">
        <v>42</v>
      </c>
      <c r="E318" s="4">
        <v>1.4</v>
      </c>
      <c r="F318" s="4">
        <v>0</v>
      </c>
      <c r="G318" s="4">
        <v>0.8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1.1000000000000001</v>
      </c>
      <c r="N318" s="4"/>
      <c r="O318" s="26">
        <v>28.4</v>
      </c>
      <c r="P318" s="26">
        <v>28.1</v>
      </c>
      <c r="Q318" s="26">
        <v>24.7</v>
      </c>
      <c r="R318" s="26">
        <v>27.8</v>
      </c>
      <c r="S318" s="26">
        <v>29.1</v>
      </c>
      <c r="T318" s="26">
        <v>27.2</v>
      </c>
      <c r="U318" s="26">
        <v>28.6</v>
      </c>
      <c r="V318" s="26">
        <v>10.4</v>
      </c>
      <c r="W318" s="26">
        <v>30</v>
      </c>
      <c r="Y318">
        <f t="shared" si="323"/>
        <v>234.29999999999998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6</v>
      </c>
      <c r="AH318" s="4">
        <v>0</v>
      </c>
      <c r="AI318" s="4"/>
      <c r="AJ318" s="4">
        <v>7</v>
      </c>
      <c r="AK318" s="4">
        <v>2</v>
      </c>
      <c r="AL318" s="4">
        <v>6</v>
      </c>
      <c r="AM318" s="4">
        <v>3</v>
      </c>
      <c r="AN318" s="4">
        <v>4</v>
      </c>
      <c r="AO318" s="4">
        <v>6</v>
      </c>
      <c r="AP318" s="4">
        <v>6</v>
      </c>
      <c r="AQ318" s="4">
        <v>9</v>
      </c>
      <c r="AR318" s="4">
        <v>2</v>
      </c>
      <c r="AS318" s="5"/>
      <c r="AU318">
        <f t="shared" si="324"/>
        <v>100</v>
      </c>
      <c r="AV318">
        <f t="shared" si="325"/>
        <v>100</v>
      </c>
      <c r="AW318">
        <f t="shared" si="326"/>
        <v>100</v>
      </c>
      <c r="AX318">
        <f t="shared" si="327"/>
        <v>100</v>
      </c>
      <c r="AY318">
        <f t="shared" si="328"/>
        <v>100</v>
      </c>
      <c r="AZ318">
        <f t="shared" si="329"/>
        <v>100</v>
      </c>
      <c r="BA318">
        <f t="shared" si="330"/>
        <v>100</v>
      </c>
      <c r="BB318">
        <f t="shared" si="331"/>
        <v>20</v>
      </c>
      <c r="BC318">
        <f t="shared" si="332"/>
        <v>100</v>
      </c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5"/>
      <c r="AGV318" s="5"/>
      <c r="AGW318" s="5"/>
      <c r="AGX318" s="5"/>
      <c r="AGY318" s="5"/>
      <c r="AGZ318" s="5"/>
      <c r="AHA318" s="5"/>
      <c r="AHB318" s="5"/>
      <c r="AHC318" s="5"/>
      <c r="AHD318" s="5"/>
      <c r="AHE318" s="5"/>
      <c r="AHF318" s="5"/>
      <c r="AHG318" s="5"/>
      <c r="AHH318" s="5"/>
      <c r="AHI318" s="5"/>
      <c r="AHJ318" s="5"/>
      <c r="AHK318" s="5"/>
      <c r="AHL318" s="5"/>
      <c r="AHM318" s="5"/>
      <c r="AHN318" s="5"/>
      <c r="AHO318" s="5"/>
      <c r="AHP318" s="5"/>
      <c r="AHQ318" s="5"/>
      <c r="AHR318" s="5"/>
      <c r="AHS318" s="5"/>
      <c r="AHT318" s="5"/>
      <c r="AHU318" s="5"/>
      <c r="AHV318" s="5"/>
      <c r="AHW318" s="5"/>
      <c r="AHX318" s="5"/>
      <c r="AHY318" s="5"/>
      <c r="AHZ318" s="5"/>
      <c r="AIA318" s="5"/>
      <c r="AIB318" s="5"/>
      <c r="AIC318" s="5"/>
      <c r="AID318" s="5"/>
      <c r="AIE318" s="5"/>
      <c r="AIF318" s="5"/>
      <c r="AIG318" s="5"/>
      <c r="AIH318" s="5"/>
      <c r="AII318" s="5"/>
      <c r="AIJ318" s="5"/>
      <c r="AIK318" s="5"/>
      <c r="AIL318" s="5"/>
      <c r="AIM318" s="5"/>
      <c r="AIN318" s="5"/>
      <c r="AIO318" s="5"/>
      <c r="AIP318" s="5"/>
      <c r="AIQ318" s="5"/>
      <c r="AIR318" s="5"/>
      <c r="AIS318" s="5"/>
      <c r="AIT318" s="5"/>
      <c r="AIU318" s="5"/>
      <c r="AIV318" s="5"/>
      <c r="AIW318" s="5"/>
      <c r="AIX318" s="5"/>
      <c r="AIY318" s="5"/>
      <c r="AIZ318" s="5"/>
      <c r="AJA318" s="5"/>
      <c r="AJB318" s="5"/>
      <c r="AJC318" s="5"/>
      <c r="AJD318" s="5"/>
      <c r="AJE318" s="5"/>
      <c r="AJF318" s="5"/>
      <c r="AJG318" s="5"/>
      <c r="AJH318" s="5"/>
      <c r="AJI318" s="5"/>
      <c r="AJJ318" s="5"/>
      <c r="AJK318" s="5"/>
      <c r="AJL318" s="5"/>
      <c r="AJM318" s="5"/>
      <c r="AJN318" s="5"/>
      <c r="AJO318" s="5"/>
      <c r="AJP318" s="5"/>
      <c r="AJQ318" s="5"/>
      <c r="AJR318" s="5"/>
      <c r="AJS318" s="5"/>
      <c r="AJT318" s="5"/>
      <c r="AJU318" s="5"/>
      <c r="AJV318" s="5"/>
      <c r="AJW318" s="5"/>
      <c r="AJX318" s="5"/>
      <c r="AJY318" s="5"/>
      <c r="AJZ318" s="5"/>
      <c r="AKA318" s="5"/>
      <c r="AKB318" s="5"/>
      <c r="AKC318" s="5"/>
      <c r="AKD318" s="5"/>
      <c r="AKE318" s="5"/>
      <c r="AKF318" s="5"/>
      <c r="AKG318" s="5"/>
      <c r="AKH318" s="5"/>
      <c r="AKI318" s="5"/>
      <c r="AKJ318" s="5"/>
      <c r="AKK318" s="5"/>
      <c r="AKL318" s="5"/>
      <c r="AKM318" s="5"/>
      <c r="AKN318" s="5"/>
      <c r="AKO318" s="5"/>
      <c r="AKP318" s="5"/>
      <c r="AKQ318" s="5"/>
      <c r="AKR318" s="5"/>
      <c r="AKS318" s="5"/>
      <c r="AKT318" s="5"/>
      <c r="AKU318" s="5"/>
      <c r="AKV318" s="5"/>
      <c r="AKW318" s="5"/>
      <c r="AKX318" s="5"/>
      <c r="AKY318" s="5"/>
      <c r="AKZ318" s="5"/>
      <c r="ALA318" s="5"/>
      <c r="ALB318" s="5"/>
      <c r="ALC318" s="5"/>
    </row>
    <row r="319" spans="1:991">
      <c r="A319" s="4">
        <v>75</v>
      </c>
      <c r="B319" s="5" t="s">
        <v>111</v>
      </c>
      <c r="C319" s="4">
        <v>7</v>
      </c>
      <c r="D319" s="5" t="s">
        <v>44</v>
      </c>
      <c r="E319" s="4">
        <v>6.3</v>
      </c>
      <c r="F319" s="4">
        <v>3.3</v>
      </c>
      <c r="G319" s="4">
        <v>0</v>
      </c>
      <c r="H319" s="4">
        <v>0.5</v>
      </c>
      <c r="I319" s="4">
        <v>0</v>
      </c>
      <c r="J319" s="4">
        <v>4.8</v>
      </c>
      <c r="K319" s="4">
        <v>1.6</v>
      </c>
      <c r="L319" s="4">
        <v>0</v>
      </c>
      <c r="M319" s="4">
        <v>0.6</v>
      </c>
      <c r="N319" s="4"/>
      <c r="O319" s="26">
        <v>25.8</v>
      </c>
      <c r="P319" s="26">
        <v>28.3</v>
      </c>
      <c r="Q319" s="26">
        <v>28.6</v>
      </c>
      <c r="R319" s="26">
        <v>28.8</v>
      </c>
      <c r="S319" s="26">
        <v>25</v>
      </c>
      <c r="T319" s="26">
        <v>30</v>
      </c>
      <c r="U319" s="26">
        <v>15.4</v>
      </c>
      <c r="V319" s="26">
        <v>24.6</v>
      </c>
      <c r="W319" s="26">
        <v>28.9</v>
      </c>
      <c r="Y319">
        <f t="shared" si="323"/>
        <v>235.4</v>
      </c>
      <c r="Z319" s="4">
        <v>0</v>
      </c>
      <c r="AA319" s="4">
        <v>0</v>
      </c>
      <c r="AB319" s="4">
        <v>0</v>
      </c>
      <c r="AC319" s="4">
        <v>0</v>
      </c>
      <c r="AD319" s="4">
        <v>2</v>
      </c>
      <c r="AE319" s="4">
        <v>0</v>
      </c>
      <c r="AF319" s="4">
        <v>6</v>
      </c>
      <c r="AG319" s="4">
        <v>0</v>
      </c>
      <c r="AH319" s="4">
        <v>0</v>
      </c>
      <c r="AI319" s="4"/>
      <c r="AJ319" s="4">
        <v>20</v>
      </c>
      <c r="AK319" s="4">
        <v>15</v>
      </c>
      <c r="AL319" s="4">
        <v>20</v>
      </c>
      <c r="AM319" s="4">
        <v>17</v>
      </c>
      <c r="AN319" s="4">
        <v>20</v>
      </c>
      <c r="AO319" s="4">
        <v>15</v>
      </c>
      <c r="AP319" s="4">
        <v>23</v>
      </c>
      <c r="AQ319" s="4">
        <v>26</v>
      </c>
      <c r="AR319" s="4">
        <v>19</v>
      </c>
      <c r="AS319" s="5"/>
      <c r="AU319">
        <f t="shared" si="324"/>
        <v>100</v>
      </c>
      <c r="AV319">
        <f t="shared" si="325"/>
        <v>100</v>
      </c>
      <c r="AW319">
        <f t="shared" si="326"/>
        <v>100</v>
      </c>
      <c r="AX319">
        <f t="shared" si="327"/>
        <v>100</v>
      </c>
      <c r="AY319">
        <f t="shared" si="328"/>
        <v>81.818181818181827</v>
      </c>
      <c r="AZ319">
        <f t="shared" si="329"/>
        <v>100</v>
      </c>
      <c r="BA319">
        <f t="shared" si="330"/>
        <v>58.620689655172406</v>
      </c>
      <c r="BB319">
        <f t="shared" si="331"/>
        <v>100</v>
      </c>
      <c r="BC319">
        <f t="shared" si="332"/>
        <v>100</v>
      </c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5"/>
      <c r="AGV319" s="5"/>
      <c r="AGW319" s="5"/>
      <c r="AGX319" s="5"/>
      <c r="AGY319" s="5"/>
      <c r="AGZ319" s="5"/>
      <c r="AHA319" s="5"/>
      <c r="AHB319" s="5"/>
      <c r="AHC319" s="5"/>
      <c r="AHD319" s="5"/>
      <c r="AHE319" s="5"/>
      <c r="AHF319" s="5"/>
      <c r="AHG319" s="5"/>
      <c r="AHH319" s="5"/>
      <c r="AHI319" s="5"/>
      <c r="AHJ319" s="5"/>
      <c r="AHK319" s="5"/>
      <c r="AHL319" s="5"/>
      <c r="AHM319" s="5"/>
      <c r="AHN319" s="5"/>
      <c r="AHO319" s="5"/>
      <c r="AHP319" s="5"/>
      <c r="AHQ319" s="5"/>
      <c r="AHR319" s="5"/>
      <c r="AHS319" s="5"/>
      <c r="AHT319" s="5"/>
      <c r="AHU319" s="5"/>
      <c r="AHV319" s="5"/>
      <c r="AHW319" s="5"/>
      <c r="AHX319" s="5"/>
      <c r="AHY319" s="5"/>
      <c r="AHZ319" s="5"/>
      <c r="AIA319" s="5"/>
      <c r="AIB319" s="5"/>
      <c r="AIC319" s="5"/>
      <c r="AID319" s="5"/>
      <c r="AIE319" s="5"/>
      <c r="AIF319" s="5"/>
      <c r="AIG319" s="5"/>
      <c r="AIH319" s="5"/>
      <c r="AII319" s="5"/>
      <c r="AIJ319" s="5"/>
      <c r="AIK319" s="5"/>
      <c r="AIL319" s="5"/>
      <c r="AIM319" s="5"/>
      <c r="AIN319" s="5"/>
      <c r="AIO319" s="5"/>
      <c r="AIP319" s="5"/>
      <c r="AIQ319" s="5"/>
      <c r="AIR319" s="5"/>
      <c r="AIS319" s="5"/>
      <c r="AIT319" s="5"/>
      <c r="AIU319" s="5"/>
      <c r="AIV319" s="5"/>
      <c r="AIW319" s="5"/>
      <c r="AIX319" s="5"/>
      <c r="AIY319" s="5"/>
      <c r="AIZ319" s="5"/>
      <c r="AJA319" s="5"/>
      <c r="AJB319" s="5"/>
      <c r="AJC319" s="5"/>
      <c r="AJD319" s="5"/>
      <c r="AJE319" s="5"/>
      <c r="AJF319" s="5"/>
      <c r="AJG319" s="5"/>
      <c r="AJH319" s="5"/>
      <c r="AJI319" s="5"/>
      <c r="AJJ319" s="5"/>
      <c r="AJK319" s="5"/>
      <c r="AJL319" s="5"/>
      <c r="AJM319" s="5"/>
      <c r="AJN319" s="5"/>
      <c r="AJO319" s="5"/>
      <c r="AJP319" s="5"/>
      <c r="AJQ319" s="5"/>
      <c r="AJR319" s="5"/>
      <c r="AJS319" s="5"/>
      <c r="AJT319" s="5"/>
      <c r="AJU319" s="5"/>
      <c r="AJV319" s="5"/>
      <c r="AJW319" s="5"/>
      <c r="AJX319" s="5"/>
      <c r="AJY319" s="5"/>
      <c r="AJZ319" s="5"/>
      <c r="AKA319" s="5"/>
      <c r="AKB319" s="5"/>
      <c r="AKC319" s="5"/>
      <c r="AKD319" s="5"/>
      <c r="AKE319" s="5"/>
      <c r="AKF319" s="5"/>
      <c r="AKG319" s="5"/>
      <c r="AKH319" s="5"/>
      <c r="AKI319" s="5"/>
      <c r="AKJ319" s="5"/>
      <c r="AKK319" s="5"/>
      <c r="AKL319" s="5"/>
      <c r="AKM319" s="5"/>
      <c r="AKN319" s="5"/>
      <c r="AKO319" s="5"/>
      <c r="AKP319" s="5"/>
      <c r="AKQ319" s="5"/>
      <c r="AKR319" s="5"/>
      <c r="AKS319" s="5"/>
      <c r="AKT319" s="5"/>
      <c r="AKU319" s="5"/>
      <c r="AKV319" s="5"/>
      <c r="AKW319" s="5"/>
      <c r="AKX319" s="5"/>
      <c r="AKY319" s="5"/>
      <c r="AKZ319" s="5"/>
      <c r="ALA319" s="5"/>
      <c r="ALB319" s="5"/>
      <c r="ALC319" s="5"/>
    </row>
    <row r="320" spans="1:991">
      <c r="A320" s="4">
        <v>76</v>
      </c>
      <c r="B320" s="5" t="s">
        <v>112</v>
      </c>
      <c r="C320" s="4">
        <v>7</v>
      </c>
      <c r="D320" s="5" t="s">
        <v>46</v>
      </c>
      <c r="E320" s="4">
        <v>5.9</v>
      </c>
      <c r="F320" s="4">
        <v>4.0999999999999996</v>
      </c>
      <c r="G320" s="4">
        <v>3.5</v>
      </c>
      <c r="H320" s="4">
        <v>0.4</v>
      </c>
      <c r="I320" s="4">
        <v>1.2</v>
      </c>
      <c r="J320" s="4">
        <v>3</v>
      </c>
      <c r="K320" s="4">
        <v>4.7</v>
      </c>
      <c r="L320" s="4">
        <v>3.3</v>
      </c>
      <c r="M320" s="4">
        <v>0.4</v>
      </c>
      <c r="N320" s="4"/>
      <c r="O320" s="26">
        <v>27.1</v>
      </c>
      <c r="P320" s="26">
        <v>28.6</v>
      </c>
      <c r="Q320" s="26">
        <v>24.4</v>
      </c>
      <c r="R320" s="26">
        <v>13.2</v>
      </c>
      <c r="S320" s="26">
        <v>30</v>
      </c>
      <c r="T320" s="26">
        <v>30</v>
      </c>
      <c r="U320" s="26">
        <v>27.4</v>
      </c>
      <c r="V320" s="26">
        <v>28.8</v>
      </c>
      <c r="W320" s="26">
        <v>22.1</v>
      </c>
      <c r="Y320">
        <f t="shared" si="323"/>
        <v>231.60000000000002</v>
      </c>
      <c r="Z320" s="4">
        <v>0</v>
      </c>
      <c r="AA320" s="4">
        <v>0</v>
      </c>
      <c r="AB320" s="4">
        <v>0</v>
      </c>
      <c r="AC320" s="4">
        <v>2</v>
      </c>
      <c r="AD320" s="4">
        <v>0</v>
      </c>
      <c r="AE320" s="4">
        <v>0</v>
      </c>
      <c r="AF320" s="4">
        <v>2</v>
      </c>
      <c r="AG320" s="4">
        <v>0</v>
      </c>
      <c r="AH320" s="4">
        <v>0</v>
      </c>
      <c r="AI320" s="4"/>
      <c r="AJ320" s="4">
        <v>8</v>
      </c>
      <c r="AK320" s="4">
        <v>7</v>
      </c>
      <c r="AL320" s="4">
        <v>9</v>
      </c>
      <c r="AM320" s="4">
        <v>11</v>
      </c>
      <c r="AN320" s="4">
        <v>1</v>
      </c>
      <c r="AO320" s="4">
        <v>5</v>
      </c>
      <c r="AP320" s="4">
        <v>5</v>
      </c>
      <c r="AQ320" s="4">
        <v>4</v>
      </c>
      <c r="AR320" s="4">
        <v>5</v>
      </c>
      <c r="AS320" s="5"/>
      <c r="AU320">
        <f t="shared" si="324"/>
        <v>100</v>
      </c>
      <c r="AV320">
        <f t="shared" si="325"/>
        <v>100</v>
      </c>
      <c r="AW320">
        <f t="shared" si="326"/>
        <v>100</v>
      </c>
      <c r="AX320">
        <f t="shared" si="327"/>
        <v>69.230769230769226</v>
      </c>
      <c r="AY320">
        <f t="shared" si="328"/>
        <v>100</v>
      </c>
      <c r="AZ320">
        <f t="shared" si="329"/>
        <v>100</v>
      </c>
      <c r="BA320">
        <f t="shared" si="330"/>
        <v>42.857142857142854</v>
      </c>
      <c r="BB320">
        <f t="shared" si="331"/>
        <v>100</v>
      </c>
      <c r="BC320">
        <f t="shared" si="332"/>
        <v>100</v>
      </c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5"/>
      <c r="AGV320" s="5"/>
      <c r="AGW320" s="5"/>
      <c r="AGX320" s="5"/>
      <c r="AGY320" s="5"/>
      <c r="AGZ320" s="5"/>
      <c r="AHA320" s="5"/>
      <c r="AHB320" s="5"/>
      <c r="AHC320" s="5"/>
      <c r="AHD320" s="5"/>
      <c r="AHE320" s="5"/>
      <c r="AHF320" s="5"/>
      <c r="AHG320" s="5"/>
      <c r="AHH320" s="5"/>
      <c r="AHI320" s="5"/>
      <c r="AHJ320" s="5"/>
      <c r="AHK320" s="5"/>
      <c r="AHL320" s="5"/>
      <c r="AHM320" s="5"/>
      <c r="AHN320" s="5"/>
      <c r="AHO320" s="5"/>
      <c r="AHP320" s="5"/>
      <c r="AHQ320" s="5"/>
      <c r="AHR320" s="5"/>
      <c r="AHS320" s="5"/>
      <c r="AHT320" s="5"/>
      <c r="AHU320" s="5"/>
      <c r="AHV320" s="5"/>
      <c r="AHW320" s="5"/>
      <c r="AHX320" s="5"/>
      <c r="AHY320" s="5"/>
      <c r="AHZ320" s="5"/>
      <c r="AIA320" s="5"/>
      <c r="AIB320" s="5"/>
      <c r="AIC320" s="5"/>
      <c r="AID320" s="5"/>
      <c r="AIE320" s="5"/>
      <c r="AIF320" s="5"/>
      <c r="AIG320" s="5"/>
      <c r="AIH320" s="5"/>
      <c r="AII320" s="5"/>
      <c r="AIJ320" s="5"/>
      <c r="AIK320" s="5"/>
      <c r="AIL320" s="5"/>
      <c r="AIM320" s="5"/>
      <c r="AIN320" s="5"/>
      <c r="AIO320" s="5"/>
      <c r="AIP320" s="5"/>
      <c r="AIQ320" s="5"/>
      <c r="AIR320" s="5"/>
      <c r="AIS320" s="5"/>
      <c r="AIT320" s="5"/>
      <c r="AIU320" s="5"/>
      <c r="AIV320" s="5"/>
      <c r="AIW320" s="5"/>
      <c r="AIX320" s="5"/>
      <c r="AIY320" s="5"/>
      <c r="AIZ320" s="5"/>
      <c r="AJA320" s="5"/>
      <c r="AJB320" s="5"/>
      <c r="AJC320" s="5"/>
      <c r="AJD320" s="5"/>
      <c r="AJE320" s="5"/>
      <c r="AJF320" s="5"/>
      <c r="AJG320" s="5"/>
      <c r="AJH320" s="5"/>
      <c r="AJI320" s="5"/>
      <c r="AJJ320" s="5"/>
      <c r="AJK320" s="5"/>
      <c r="AJL320" s="5"/>
      <c r="AJM320" s="5"/>
      <c r="AJN320" s="5"/>
      <c r="AJO320" s="5"/>
      <c r="AJP320" s="5"/>
      <c r="AJQ320" s="5"/>
      <c r="AJR320" s="5"/>
      <c r="AJS320" s="5"/>
      <c r="AJT320" s="5"/>
      <c r="AJU320" s="5"/>
      <c r="AJV320" s="5"/>
      <c r="AJW320" s="5"/>
      <c r="AJX320" s="5"/>
      <c r="AJY320" s="5"/>
      <c r="AJZ320" s="5"/>
      <c r="AKA320" s="5"/>
      <c r="AKB320" s="5"/>
      <c r="AKC320" s="5"/>
      <c r="AKD320" s="5"/>
      <c r="AKE320" s="5"/>
      <c r="AKF320" s="5"/>
      <c r="AKG320" s="5"/>
      <c r="AKH320" s="5"/>
      <c r="AKI320" s="5"/>
      <c r="AKJ320" s="5"/>
      <c r="AKK320" s="5"/>
      <c r="AKL320" s="5"/>
      <c r="AKM320" s="5"/>
      <c r="AKN320" s="5"/>
      <c r="AKO320" s="5"/>
      <c r="AKP320" s="5"/>
      <c r="AKQ320" s="5"/>
      <c r="AKR320" s="5"/>
      <c r="AKS320" s="5"/>
      <c r="AKT320" s="5"/>
      <c r="AKU320" s="5"/>
      <c r="AKV320" s="5"/>
      <c r="AKW320" s="5"/>
      <c r="AKX320" s="5"/>
      <c r="AKY320" s="5"/>
      <c r="AKZ320" s="5"/>
      <c r="ALA320" s="5"/>
      <c r="ALB320" s="5"/>
      <c r="ALC320" s="5"/>
    </row>
    <row r="321" spans="1:991">
      <c r="A321" s="4">
        <v>74</v>
      </c>
      <c r="B321" s="5" t="s">
        <v>113</v>
      </c>
      <c r="C321" s="4">
        <v>7</v>
      </c>
      <c r="D321" s="5" t="s">
        <v>48</v>
      </c>
      <c r="E321" s="4">
        <v>17.7</v>
      </c>
      <c r="F321" s="4">
        <v>11.6</v>
      </c>
      <c r="G321" s="4">
        <v>18.8</v>
      </c>
      <c r="H321" s="4">
        <v>20.7</v>
      </c>
      <c r="I321" s="4">
        <v>18.3</v>
      </c>
      <c r="J321" s="4">
        <v>15.7</v>
      </c>
      <c r="K321" s="4">
        <v>13.8</v>
      </c>
      <c r="L321" s="4">
        <v>15.9</v>
      </c>
      <c r="M321" s="4">
        <v>13.5</v>
      </c>
      <c r="N321" s="4"/>
      <c r="O321" s="26">
        <v>29.2</v>
      </c>
      <c r="P321" s="26">
        <v>28.3</v>
      </c>
      <c r="Q321" s="26">
        <v>29.2</v>
      </c>
      <c r="R321" s="26">
        <v>28.4</v>
      </c>
      <c r="S321" s="26">
        <v>29</v>
      </c>
      <c r="T321" s="26">
        <v>26.8</v>
      </c>
      <c r="U321" s="26">
        <v>30</v>
      </c>
      <c r="V321" s="26">
        <v>28.6</v>
      </c>
      <c r="W321" s="26">
        <v>29.1</v>
      </c>
      <c r="Y321">
        <f t="shared" si="323"/>
        <v>258.60000000000002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/>
      <c r="AJ321" s="4">
        <v>8</v>
      </c>
      <c r="AK321" s="4">
        <v>6</v>
      </c>
      <c r="AL321" s="4">
        <v>8</v>
      </c>
      <c r="AM321" s="4">
        <v>9</v>
      </c>
      <c r="AN321" s="4">
        <v>8</v>
      </c>
      <c r="AO321" s="4">
        <v>4</v>
      </c>
      <c r="AP321" s="4">
        <v>2</v>
      </c>
      <c r="AQ321" s="4">
        <v>9</v>
      </c>
      <c r="AR321" s="4">
        <v>6</v>
      </c>
      <c r="AS321" s="5"/>
      <c r="AU321">
        <f t="shared" si="324"/>
        <v>100</v>
      </c>
      <c r="AV321">
        <f t="shared" si="325"/>
        <v>100</v>
      </c>
      <c r="AW321">
        <f t="shared" si="326"/>
        <v>100</v>
      </c>
      <c r="AX321">
        <f t="shared" si="327"/>
        <v>100</v>
      </c>
      <c r="AY321">
        <f t="shared" si="328"/>
        <v>100</v>
      </c>
      <c r="AZ321">
        <f t="shared" si="329"/>
        <v>100</v>
      </c>
      <c r="BA321">
        <f t="shared" si="330"/>
        <v>100</v>
      </c>
      <c r="BB321">
        <f t="shared" si="331"/>
        <v>100</v>
      </c>
      <c r="BC321">
        <f t="shared" si="332"/>
        <v>100</v>
      </c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5"/>
      <c r="AGV321" s="5"/>
      <c r="AGW321" s="5"/>
      <c r="AGX321" s="5"/>
      <c r="AGY321" s="5"/>
      <c r="AGZ321" s="5"/>
      <c r="AHA321" s="5"/>
      <c r="AHB321" s="5"/>
      <c r="AHC321" s="5"/>
      <c r="AHD321" s="5"/>
      <c r="AHE321" s="5"/>
      <c r="AHF321" s="5"/>
      <c r="AHG321" s="5"/>
      <c r="AHH321" s="5"/>
      <c r="AHI321" s="5"/>
      <c r="AHJ321" s="5"/>
      <c r="AHK321" s="5"/>
      <c r="AHL321" s="5"/>
      <c r="AHM321" s="5"/>
      <c r="AHN321" s="5"/>
      <c r="AHO321" s="5"/>
      <c r="AHP321" s="5"/>
      <c r="AHQ321" s="5"/>
      <c r="AHR321" s="5"/>
      <c r="AHS321" s="5"/>
      <c r="AHT321" s="5"/>
      <c r="AHU321" s="5"/>
      <c r="AHV321" s="5"/>
      <c r="AHW321" s="5"/>
      <c r="AHX321" s="5"/>
      <c r="AHY321" s="5"/>
      <c r="AHZ321" s="5"/>
      <c r="AIA321" s="5"/>
      <c r="AIB321" s="5"/>
      <c r="AIC321" s="5"/>
      <c r="AID321" s="5"/>
      <c r="AIE321" s="5"/>
      <c r="AIF321" s="5"/>
      <c r="AIG321" s="5"/>
      <c r="AIH321" s="5"/>
      <c r="AII321" s="5"/>
      <c r="AIJ321" s="5"/>
      <c r="AIK321" s="5"/>
      <c r="AIL321" s="5"/>
      <c r="AIM321" s="5"/>
      <c r="AIN321" s="5"/>
      <c r="AIO321" s="5"/>
      <c r="AIP321" s="5"/>
      <c r="AIQ321" s="5"/>
      <c r="AIR321" s="5"/>
      <c r="AIS321" s="5"/>
      <c r="AIT321" s="5"/>
      <c r="AIU321" s="5"/>
      <c r="AIV321" s="5"/>
      <c r="AIW321" s="5"/>
      <c r="AIX321" s="5"/>
      <c r="AIY321" s="5"/>
      <c r="AIZ321" s="5"/>
      <c r="AJA321" s="5"/>
      <c r="AJB321" s="5"/>
      <c r="AJC321" s="5"/>
      <c r="AJD321" s="5"/>
      <c r="AJE321" s="5"/>
      <c r="AJF321" s="5"/>
      <c r="AJG321" s="5"/>
      <c r="AJH321" s="5"/>
      <c r="AJI321" s="5"/>
      <c r="AJJ321" s="5"/>
      <c r="AJK321" s="5"/>
      <c r="AJL321" s="5"/>
      <c r="AJM321" s="5"/>
      <c r="AJN321" s="5"/>
      <c r="AJO321" s="5"/>
      <c r="AJP321" s="5"/>
      <c r="AJQ321" s="5"/>
      <c r="AJR321" s="5"/>
      <c r="AJS321" s="5"/>
      <c r="AJT321" s="5"/>
      <c r="AJU321" s="5"/>
      <c r="AJV321" s="5"/>
      <c r="AJW321" s="5"/>
      <c r="AJX321" s="5"/>
      <c r="AJY321" s="5"/>
      <c r="AJZ321" s="5"/>
      <c r="AKA321" s="5"/>
      <c r="AKB321" s="5"/>
      <c r="AKC321" s="5"/>
      <c r="AKD321" s="5"/>
      <c r="AKE321" s="5"/>
      <c r="AKF321" s="5"/>
      <c r="AKG321" s="5"/>
      <c r="AKH321" s="5"/>
      <c r="AKI321" s="5"/>
      <c r="AKJ321" s="5"/>
      <c r="AKK321" s="5"/>
      <c r="AKL321" s="5"/>
      <c r="AKM321" s="5"/>
      <c r="AKN321" s="5"/>
      <c r="AKO321" s="5"/>
      <c r="AKP321" s="5"/>
      <c r="AKQ321" s="5"/>
      <c r="AKR321" s="5"/>
      <c r="AKS321" s="5"/>
      <c r="AKT321" s="5"/>
      <c r="AKU321" s="5"/>
      <c r="AKV321" s="5"/>
      <c r="AKW321" s="5"/>
      <c r="AKX321" s="5"/>
      <c r="AKY321" s="5"/>
      <c r="AKZ321" s="5"/>
      <c r="ALA321" s="5"/>
      <c r="ALB321" s="5"/>
      <c r="ALC321" s="5"/>
    </row>
    <row r="322" spans="1:991">
      <c r="A322" s="4">
        <v>77</v>
      </c>
      <c r="B322" s="5" t="s">
        <v>114</v>
      </c>
      <c r="C322" s="4">
        <v>7</v>
      </c>
      <c r="D322" s="5" t="s">
        <v>42</v>
      </c>
      <c r="E322" s="4">
        <v>4.4000000000000004</v>
      </c>
      <c r="F322" s="4">
        <v>0.8</v>
      </c>
      <c r="G322" s="4">
        <v>0.4</v>
      </c>
      <c r="H322" s="4">
        <v>3.1</v>
      </c>
      <c r="I322" s="4">
        <v>3.8</v>
      </c>
      <c r="J322" s="4">
        <v>1.8</v>
      </c>
      <c r="K322" s="4">
        <v>6.1</v>
      </c>
      <c r="L322" s="4">
        <v>2</v>
      </c>
      <c r="M322" s="4">
        <v>1.7</v>
      </c>
      <c r="N322" s="4"/>
      <c r="O322" s="26">
        <v>27</v>
      </c>
      <c r="P322" s="26">
        <v>23.6</v>
      </c>
      <c r="Q322" s="26">
        <v>23.6</v>
      </c>
      <c r="R322" s="26">
        <v>28.3</v>
      </c>
      <c r="S322" s="26">
        <v>24.9</v>
      </c>
      <c r="T322" s="26">
        <v>25</v>
      </c>
      <c r="U322" s="26">
        <v>28.2</v>
      </c>
      <c r="V322" s="26">
        <v>27.9</v>
      </c>
      <c r="W322" s="26">
        <v>24.1</v>
      </c>
      <c r="Y322">
        <f t="shared" si="323"/>
        <v>232.6</v>
      </c>
      <c r="Z322" s="4">
        <v>0</v>
      </c>
      <c r="AA322" s="4">
        <v>2</v>
      </c>
      <c r="AB322" s="4">
        <v>2</v>
      </c>
      <c r="AC322" s="4">
        <v>0</v>
      </c>
      <c r="AD322" s="4">
        <v>0</v>
      </c>
      <c r="AE322" s="4">
        <v>2</v>
      </c>
      <c r="AF322" s="4">
        <v>0</v>
      </c>
      <c r="AG322" s="4">
        <v>0</v>
      </c>
      <c r="AH322" s="4">
        <v>2</v>
      </c>
      <c r="AI322" s="4"/>
      <c r="AJ322" s="4">
        <v>11</v>
      </c>
      <c r="AK322" s="4">
        <v>15</v>
      </c>
      <c r="AL322" s="4">
        <v>7</v>
      </c>
      <c r="AM322" s="4">
        <v>13</v>
      </c>
      <c r="AN322" s="4">
        <v>4</v>
      </c>
      <c r="AO322" s="4">
        <v>3</v>
      </c>
      <c r="AP322" s="4">
        <v>12</v>
      </c>
      <c r="AQ322" s="4">
        <v>7</v>
      </c>
      <c r="AR322" s="4">
        <v>22</v>
      </c>
      <c r="AS322" s="5"/>
      <c r="AU322">
        <f t="shared" si="324"/>
        <v>100</v>
      </c>
      <c r="AV322">
        <f t="shared" si="325"/>
        <v>76.470588235294116</v>
      </c>
      <c r="AW322">
        <f t="shared" si="326"/>
        <v>55.555555555555557</v>
      </c>
      <c r="AX322">
        <f t="shared" si="327"/>
        <v>100</v>
      </c>
      <c r="AY322">
        <f t="shared" si="328"/>
        <v>100</v>
      </c>
      <c r="AZ322">
        <f t="shared" si="329"/>
        <v>20</v>
      </c>
      <c r="BA322">
        <f t="shared" si="330"/>
        <v>100</v>
      </c>
      <c r="BB322">
        <f t="shared" si="331"/>
        <v>100</v>
      </c>
      <c r="BC322">
        <f t="shared" si="332"/>
        <v>83.333333333333343</v>
      </c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5"/>
      <c r="AGV322" s="5"/>
      <c r="AGW322" s="5"/>
      <c r="AGX322" s="5"/>
      <c r="AGY322" s="5"/>
      <c r="AGZ322" s="5"/>
      <c r="AHA322" s="5"/>
      <c r="AHB322" s="5"/>
      <c r="AHC322" s="5"/>
      <c r="AHD322" s="5"/>
      <c r="AHE322" s="5"/>
      <c r="AHF322" s="5"/>
      <c r="AHG322" s="5"/>
      <c r="AHH322" s="5"/>
      <c r="AHI322" s="5"/>
      <c r="AHJ322" s="5"/>
      <c r="AHK322" s="5"/>
      <c r="AHL322" s="5"/>
      <c r="AHM322" s="5"/>
      <c r="AHN322" s="5"/>
      <c r="AHO322" s="5"/>
      <c r="AHP322" s="5"/>
      <c r="AHQ322" s="5"/>
      <c r="AHR322" s="5"/>
      <c r="AHS322" s="5"/>
      <c r="AHT322" s="5"/>
      <c r="AHU322" s="5"/>
      <c r="AHV322" s="5"/>
      <c r="AHW322" s="5"/>
      <c r="AHX322" s="5"/>
      <c r="AHY322" s="5"/>
      <c r="AHZ322" s="5"/>
      <c r="AIA322" s="5"/>
      <c r="AIB322" s="5"/>
      <c r="AIC322" s="5"/>
      <c r="AID322" s="5"/>
      <c r="AIE322" s="5"/>
      <c r="AIF322" s="5"/>
      <c r="AIG322" s="5"/>
      <c r="AIH322" s="5"/>
      <c r="AII322" s="5"/>
      <c r="AIJ322" s="5"/>
      <c r="AIK322" s="5"/>
      <c r="AIL322" s="5"/>
      <c r="AIM322" s="5"/>
      <c r="AIN322" s="5"/>
      <c r="AIO322" s="5"/>
      <c r="AIP322" s="5"/>
      <c r="AIQ322" s="5"/>
      <c r="AIR322" s="5"/>
      <c r="AIS322" s="5"/>
      <c r="AIT322" s="5"/>
      <c r="AIU322" s="5"/>
      <c r="AIV322" s="5"/>
      <c r="AIW322" s="5"/>
      <c r="AIX322" s="5"/>
      <c r="AIY322" s="5"/>
      <c r="AIZ322" s="5"/>
      <c r="AJA322" s="5"/>
      <c r="AJB322" s="5"/>
      <c r="AJC322" s="5"/>
      <c r="AJD322" s="5"/>
      <c r="AJE322" s="5"/>
      <c r="AJF322" s="5"/>
      <c r="AJG322" s="5"/>
      <c r="AJH322" s="5"/>
      <c r="AJI322" s="5"/>
      <c r="AJJ322" s="5"/>
      <c r="AJK322" s="5"/>
      <c r="AJL322" s="5"/>
      <c r="AJM322" s="5"/>
      <c r="AJN322" s="5"/>
      <c r="AJO322" s="5"/>
      <c r="AJP322" s="5"/>
      <c r="AJQ322" s="5"/>
      <c r="AJR322" s="5"/>
      <c r="AJS322" s="5"/>
      <c r="AJT322" s="5"/>
      <c r="AJU322" s="5"/>
      <c r="AJV322" s="5"/>
      <c r="AJW322" s="5"/>
      <c r="AJX322" s="5"/>
      <c r="AJY322" s="5"/>
      <c r="AJZ322" s="5"/>
      <c r="AKA322" s="5"/>
      <c r="AKB322" s="5"/>
      <c r="AKC322" s="5"/>
      <c r="AKD322" s="5"/>
      <c r="AKE322" s="5"/>
      <c r="AKF322" s="5"/>
      <c r="AKG322" s="5"/>
      <c r="AKH322" s="5"/>
      <c r="AKI322" s="5"/>
      <c r="AKJ322" s="5"/>
      <c r="AKK322" s="5"/>
      <c r="AKL322" s="5"/>
      <c r="AKM322" s="5"/>
      <c r="AKN322" s="5"/>
      <c r="AKO322" s="5"/>
      <c r="AKP322" s="5"/>
      <c r="AKQ322" s="5"/>
      <c r="AKR322" s="5"/>
      <c r="AKS322" s="5"/>
      <c r="AKT322" s="5"/>
      <c r="AKU322" s="5"/>
      <c r="AKV322" s="5"/>
      <c r="AKW322" s="5"/>
      <c r="AKX322" s="5"/>
      <c r="AKY322" s="5"/>
      <c r="AKZ322" s="5"/>
      <c r="ALA322" s="5"/>
      <c r="ALB322" s="5"/>
      <c r="ALC322" s="5"/>
    </row>
    <row r="323" spans="1:991">
      <c r="A323" s="4">
        <v>78</v>
      </c>
      <c r="B323" s="5" t="s">
        <v>115</v>
      </c>
      <c r="C323" s="4">
        <v>7</v>
      </c>
      <c r="D323" s="5" t="s">
        <v>44</v>
      </c>
      <c r="E323" s="4">
        <v>3.2</v>
      </c>
      <c r="F323" s="4">
        <v>1.5</v>
      </c>
      <c r="G323" s="4">
        <v>0.3</v>
      </c>
      <c r="H323" s="4">
        <v>0.7</v>
      </c>
      <c r="I323" s="4">
        <v>2.8</v>
      </c>
      <c r="J323" s="4">
        <v>0.7</v>
      </c>
      <c r="K323" s="4">
        <v>1.7</v>
      </c>
      <c r="L323" s="4">
        <v>0</v>
      </c>
      <c r="M323" s="4">
        <v>0</v>
      </c>
      <c r="N323" s="4"/>
      <c r="O323" s="26">
        <v>27.9</v>
      </c>
      <c r="P323" s="26">
        <v>27.3</v>
      </c>
      <c r="Q323" s="26">
        <v>26.3</v>
      </c>
      <c r="R323" s="26">
        <v>28.9</v>
      </c>
      <c r="S323" s="26">
        <v>28.1</v>
      </c>
      <c r="T323" s="26">
        <v>25.6</v>
      </c>
      <c r="U323" s="26">
        <v>23.4</v>
      </c>
      <c r="V323" s="26">
        <v>22.5</v>
      </c>
      <c r="W323" s="26">
        <v>15.4</v>
      </c>
      <c r="Y323">
        <f t="shared" si="323"/>
        <v>225.4</v>
      </c>
      <c r="Z323" s="4">
        <v>0</v>
      </c>
      <c r="AA323" s="4">
        <v>0</v>
      </c>
      <c r="AB323" s="4">
        <v>2</v>
      </c>
      <c r="AC323" s="4">
        <v>0</v>
      </c>
      <c r="AD323" s="4">
        <v>0</v>
      </c>
      <c r="AE323" s="4">
        <v>2</v>
      </c>
      <c r="AF323" s="4">
        <v>2</v>
      </c>
      <c r="AG323" s="4">
        <v>6</v>
      </c>
      <c r="AH323" s="4">
        <v>14</v>
      </c>
      <c r="AI323" s="4"/>
      <c r="AJ323" s="4">
        <v>20</v>
      </c>
      <c r="AK323" s="4">
        <v>25</v>
      </c>
      <c r="AL323" s="4">
        <v>30</v>
      </c>
      <c r="AM323" s="4">
        <v>23</v>
      </c>
      <c r="AN323" s="4">
        <v>26</v>
      </c>
      <c r="AO323" s="4">
        <v>27</v>
      </c>
      <c r="AP323" s="4">
        <v>25</v>
      </c>
      <c r="AQ323" s="4">
        <v>23</v>
      </c>
      <c r="AR323" s="4">
        <v>19</v>
      </c>
      <c r="AS323" s="5"/>
      <c r="AU323">
        <f t="shared" si="324"/>
        <v>100</v>
      </c>
      <c r="AV323">
        <f t="shared" si="325"/>
        <v>100</v>
      </c>
      <c r="AW323">
        <f t="shared" si="326"/>
        <v>87.5</v>
      </c>
      <c r="AX323">
        <f t="shared" si="327"/>
        <v>100</v>
      </c>
      <c r="AY323">
        <f t="shared" si="328"/>
        <v>100</v>
      </c>
      <c r="AZ323">
        <f t="shared" si="329"/>
        <v>86.206896551724128</v>
      </c>
      <c r="BA323">
        <f t="shared" si="330"/>
        <v>85.18518518518519</v>
      </c>
      <c r="BB323">
        <f t="shared" si="331"/>
        <v>58.620689655172406</v>
      </c>
      <c r="BC323">
        <f t="shared" si="332"/>
        <v>15.151515151515152</v>
      </c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5"/>
      <c r="AGV323" s="5"/>
      <c r="AGW323" s="5"/>
      <c r="AGX323" s="5"/>
      <c r="AGY323" s="5"/>
      <c r="AGZ323" s="5"/>
      <c r="AHA323" s="5"/>
      <c r="AHB323" s="5"/>
      <c r="AHC323" s="5"/>
      <c r="AHD323" s="5"/>
      <c r="AHE323" s="5"/>
      <c r="AHF323" s="5"/>
      <c r="AHG323" s="5"/>
      <c r="AHH323" s="5"/>
      <c r="AHI323" s="5"/>
      <c r="AHJ323" s="5"/>
      <c r="AHK323" s="5"/>
      <c r="AHL323" s="5"/>
      <c r="AHM323" s="5"/>
      <c r="AHN323" s="5"/>
      <c r="AHO323" s="5"/>
      <c r="AHP323" s="5"/>
      <c r="AHQ323" s="5"/>
      <c r="AHR323" s="5"/>
      <c r="AHS323" s="5"/>
      <c r="AHT323" s="5"/>
      <c r="AHU323" s="5"/>
      <c r="AHV323" s="5"/>
      <c r="AHW323" s="5"/>
      <c r="AHX323" s="5"/>
      <c r="AHY323" s="5"/>
      <c r="AHZ323" s="5"/>
      <c r="AIA323" s="5"/>
      <c r="AIB323" s="5"/>
      <c r="AIC323" s="5"/>
      <c r="AID323" s="5"/>
      <c r="AIE323" s="5"/>
      <c r="AIF323" s="5"/>
      <c r="AIG323" s="5"/>
      <c r="AIH323" s="5"/>
      <c r="AII323" s="5"/>
      <c r="AIJ323" s="5"/>
      <c r="AIK323" s="5"/>
      <c r="AIL323" s="5"/>
      <c r="AIM323" s="5"/>
      <c r="AIN323" s="5"/>
      <c r="AIO323" s="5"/>
      <c r="AIP323" s="5"/>
      <c r="AIQ323" s="5"/>
      <c r="AIR323" s="5"/>
      <c r="AIS323" s="5"/>
      <c r="AIT323" s="5"/>
      <c r="AIU323" s="5"/>
      <c r="AIV323" s="5"/>
      <c r="AIW323" s="5"/>
      <c r="AIX323" s="5"/>
      <c r="AIY323" s="5"/>
      <c r="AIZ323" s="5"/>
      <c r="AJA323" s="5"/>
      <c r="AJB323" s="5"/>
      <c r="AJC323" s="5"/>
      <c r="AJD323" s="5"/>
      <c r="AJE323" s="5"/>
      <c r="AJF323" s="5"/>
      <c r="AJG323" s="5"/>
      <c r="AJH323" s="5"/>
      <c r="AJI323" s="5"/>
      <c r="AJJ323" s="5"/>
      <c r="AJK323" s="5"/>
      <c r="AJL323" s="5"/>
      <c r="AJM323" s="5"/>
      <c r="AJN323" s="5"/>
      <c r="AJO323" s="5"/>
      <c r="AJP323" s="5"/>
      <c r="AJQ323" s="5"/>
      <c r="AJR323" s="5"/>
      <c r="AJS323" s="5"/>
      <c r="AJT323" s="5"/>
      <c r="AJU323" s="5"/>
      <c r="AJV323" s="5"/>
      <c r="AJW323" s="5"/>
      <c r="AJX323" s="5"/>
      <c r="AJY323" s="5"/>
      <c r="AJZ323" s="5"/>
      <c r="AKA323" s="5"/>
      <c r="AKB323" s="5"/>
      <c r="AKC323" s="5"/>
      <c r="AKD323" s="5"/>
      <c r="AKE323" s="5"/>
      <c r="AKF323" s="5"/>
      <c r="AKG323" s="5"/>
      <c r="AKH323" s="5"/>
      <c r="AKI323" s="5"/>
      <c r="AKJ323" s="5"/>
      <c r="AKK323" s="5"/>
      <c r="AKL323" s="5"/>
      <c r="AKM323" s="5"/>
      <c r="AKN323" s="5"/>
      <c r="AKO323" s="5"/>
      <c r="AKP323" s="5"/>
      <c r="AKQ323" s="5"/>
      <c r="AKR323" s="5"/>
      <c r="AKS323" s="5"/>
      <c r="AKT323" s="5"/>
      <c r="AKU323" s="5"/>
      <c r="AKV323" s="5"/>
      <c r="AKW323" s="5"/>
      <c r="AKX323" s="5"/>
      <c r="AKY323" s="5"/>
      <c r="AKZ323" s="5"/>
      <c r="ALA323" s="5"/>
      <c r="ALB323" s="5"/>
      <c r="ALC323" s="5"/>
    </row>
    <row r="324" spans="1:991">
      <c r="A324" s="4">
        <v>80</v>
      </c>
      <c r="B324" s="5" t="s">
        <v>116</v>
      </c>
      <c r="C324" s="4">
        <v>7</v>
      </c>
      <c r="D324" s="5" t="s">
        <v>46</v>
      </c>
      <c r="E324" s="4">
        <v>8.8000000000000007</v>
      </c>
      <c r="F324" s="4">
        <v>11.5</v>
      </c>
      <c r="G324" s="4">
        <v>9.6999999999999993</v>
      </c>
      <c r="H324" s="4">
        <v>2.4</v>
      </c>
      <c r="I324" s="4">
        <v>14.4</v>
      </c>
      <c r="J324" s="4">
        <v>2.2000000000000002</v>
      </c>
      <c r="K324" s="4">
        <v>12.5</v>
      </c>
      <c r="L324" s="4">
        <v>3.2</v>
      </c>
      <c r="M324" s="4">
        <v>10.5</v>
      </c>
      <c r="N324" s="4"/>
      <c r="O324" s="26">
        <v>26.8</v>
      </c>
      <c r="P324" s="26">
        <v>30</v>
      </c>
      <c r="Q324" s="26">
        <v>29.4</v>
      </c>
      <c r="R324" s="26">
        <v>21.3</v>
      </c>
      <c r="S324" s="26">
        <v>28.8</v>
      </c>
      <c r="T324" s="26">
        <v>4</v>
      </c>
      <c r="U324" s="26">
        <v>28.7</v>
      </c>
      <c r="V324" s="26">
        <v>24.1</v>
      </c>
      <c r="W324" s="26">
        <v>27.9</v>
      </c>
      <c r="Y324">
        <f t="shared" si="323"/>
        <v>220.99999999999997</v>
      </c>
      <c r="Z324" s="4">
        <v>0</v>
      </c>
      <c r="AA324" s="4">
        <v>0</v>
      </c>
      <c r="AB324" s="4">
        <v>0</v>
      </c>
      <c r="AC324" s="4">
        <v>2</v>
      </c>
      <c r="AD324" s="4">
        <v>0</v>
      </c>
      <c r="AE324" s="4">
        <v>0</v>
      </c>
      <c r="AF324" s="4">
        <v>0</v>
      </c>
      <c r="AG324" s="4">
        <v>2</v>
      </c>
      <c r="AH324" s="4">
        <v>0</v>
      </c>
      <c r="AI324" s="4"/>
      <c r="AJ324" s="4">
        <v>12</v>
      </c>
      <c r="AK324" s="4">
        <v>7</v>
      </c>
      <c r="AL324" s="4">
        <v>12</v>
      </c>
      <c r="AM324" s="4">
        <v>9</v>
      </c>
      <c r="AN324" s="4">
        <v>16</v>
      </c>
      <c r="AO324" s="4">
        <v>17</v>
      </c>
      <c r="AP324" s="4">
        <v>11</v>
      </c>
      <c r="AQ324" s="4">
        <v>20</v>
      </c>
      <c r="AR324" s="4">
        <v>14</v>
      </c>
      <c r="AS324" s="5"/>
      <c r="AU324">
        <f t="shared" si="324"/>
        <v>100</v>
      </c>
      <c r="AV324">
        <f t="shared" si="325"/>
        <v>100</v>
      </c>
      <c r="AW324">
        <f t="shared" si="326"/>
        <v>100</v>
      </c>
      <c r="AX324">
        <f t="shared" si="327"/>
        <v>63.636363636363633</v>
      </c>
      <c r="AY324">
        <f t="shared" si="328"/>
        <v>100</v>
      </c>
      <c r="AZ324">
        <f t="shared" si="329"/>
        <v>100</v>
      </c>
      <c r="BA324">
        <f t="shared" si="330"/>
        <v>100</v>
      </c>
      <c r="BB324">
        <f t="shared" si="331"/>
        <v>81.818181818181827</v>
      </c>
      <c r="BC324">
        <f t="shared" si="332"/>
        <v>100</v>
      </c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5"/>
      <c r="AGV324" s="5"/>
      <c r="AGW324" s="5"/>
      <c r="AGX324" s="5"/>
      <c r="AGY324" s="5"/>
      <c r="AGZ324" s="5"/>
      <c r="AHA324" s="5"/>
      <c r="AHB324" s="5"/>
      <c r="AHC324" s="5"/>
      <c r="AHD324" s="5"/>
      <c r="AHE324" s="5"/>
      <c r="AHF324" s="5"/>
      <c r="AHG324" s="5"/>
      <c r="AHH324" s="5"/>
      <c r="AHI324" s="5"/>
      <c r="AHJ324" s="5"/>
      <c r="AHK324" s="5"/>
      <c r="AHL324" s="5"/>
      <c r="AHM324" s="5"/>
      <c r="AHN324" s="5"/>
      <c r="AHO324" s="5"/>
      <c r="AHP324" s="5"/>
      <c r="AHQ324" s="5"/>
      <c r="AHR324" s="5"/>
      <c r="AHS324" s="5"/>
      <c r="AHT324" s="5"/>
      <c r="AHU324" s="5"/>
      <c r="AHV324" s="5"/>
      <c r="AHW324" s="5"/>
      <c r="AHX324" s="5"/>
      <c r="AHY324" s="5"/>
      <c r="AHZ324" s="5"/>
      <c r="AIA324" s="5"/>
      <c r="AIB324" s="5"/>
      <c r="AIC324" s="5"/>
      <c r="AID324" s="5"/>
      <c r="AIE324" s="5"/>
      <c r="AIF324" s="5"/>
      <c r="AIG324" s="5"/>
      <c r="AIH324" s="5"/>
      <c r="AII324" s="5"/>
      <c r="AIJ324" s="5"/>
      <c r="AIK324" s="5"/>
      <c r="AIL324" s="5"/>
      <c r="AIM324" s="5"/>
      <c r="AIN324" s="5"/>
      <c r="AIO324" s="5"/>
      <c r="AIP324" s="5"/>
      <c r="AIQ324" s="5"/>
      <c r="AIR324" s="5"/>
      <c r="AIS324" s="5"/>
      <c r="AIT324" s="5"/>
      <c r="AIU324" s="5"/>
      <c r="AIV324" s="5"/>
      <c r="AIW324" s="5"/>
      <c r="AIX324" s="5"/>
      <c r="AIY324" s="5"/>
      <c r="AIZ324" s="5"/>
      <c r="AJA324" s="5"/>
      <c r="AJB324" s="5"/>
      <c r="AJC324" s="5"/>
      <c r="AJD324" s="5"/>
      <c r="AJE324" s="5"/>
      <c r="AJF324" s="5"/>
      <c r="AJG324" s="5"/>
      <c r="AJH324" s="5"/>
      <c r="AJI324" s="5"/>
      <c r="AJJ324" s="5"/>
      <c r="AJK324" s="5"/>
      <c r="AJL324" s="5"/>
      <c r="AJM324" s="5"/>
      <c r="AJN324" s="5"/>
      <c r="AJO324" s="5"/>
      <c r="AJP324" s="5"/>
      <c r="AJQ324" s="5"/>
      <c r="AJR324" s="5"/>
      <c r="AJS324" s="5"/>
      <c r="AJT324" s="5"/>
      <c r="AJU324" s="5"/>
      <c r="AJV324" s="5"/>
      <c r="AJW324" s="5"/>
      <c r="AJX324" s="5"/>
      <c r="AJY324" s="5"/>
      <c r="AJZ324" s="5"/>
      <c r="AKA324" s="5"/>
      <c r="AKB324" s="5"/>
      <c r="AKC324" s="5"/>
      <c r="AKD324" s="5"/>
      <c r="AKE324" s="5"/>
      <c r="AKF324" s="5"/>
      <c r="AKG324" s="5"/>
      <c r="AKH324" s="5"/>
      <c r="AKI324" s="5"/>
      <c r="AKJ324" s="5"/>
      <c r="AKK324" s="5"/>
      <c r="AKL324" s="5"/>
      <c r="AKM324" s="5"/>
      <c r="AKN324" s="5"/>
      <c r="AKO324" s="5"/>
      <c r="AKP324" s="5"/>
      <c r="AKQ324" s="5"/>
      <c r="AKR324" s="5"/>
      <c r="AKS324" s="5"/>
      <c r="AKT324" s="5"/>
      <c r="AKU324" s="5"/>
      <c r="AKV324" s="5"/>
      <c r="AKW324" s="5"/>
      <c r="AKX324" s="5"/>
      <c r="AKY324" s="5"/>
      <c r="AKZ324" s="5"/>
      <c r="ALA324" s="5"/>
      <c r="ALB324" s="5"/>
      <c r="ALC324" s="5"/>
    </row>
    <row r="325" spans="1:991">
      <c r="A325" s="4">
        <v>79</v>
      </c>
      <c r="B325" s="5" t="s">
        <v>117</v>
      </c>
      <c r="C325" s="4">
        <v>7</v>
      </c>
      <c r="D325" s="5" t="s">
        <v>48</v>
      </c>
      <c r="E325" s="4">
        <v>0.8</v>
      </c>
      <c r="F325" s="4">
        <v>2.4</v>
      </c>
      <c r="G325" s="4">
        <v>2.9</v>
      </c>
      <c r="H325" s="4">
        <v>3.2</v>
      </c>
      <c r="I325" s="4">
        <v>5.2</v>
      </c>
      <c r="J325" s="4">
        <v>0.6</v>
      </c>
      <c r="K325" s="4">
        <v>1.2</v>
      </c>
      <c r="L325" s="4">
        <v>1.5</v>
      </c>
      <c r="M325" s="4">
        <v>2.6</v>
      </c>
      <c r="N325" s="4"/>
      <c r="O325" s="26">
        <v>24.8</v>
      </c>
      <c r="P325" s="26">
        <v>30</v>
      </c>
      <c r="Q325" s="26">
        <v>30</v>
      </c>
      <c r="R325" s="26">
        <v>29.2</v>
      </c>
      <c r="S325" s="26">
        <v>28.6</v>
      </c>
      <c r="T325" s="26">
        <v>27.4</v>
      </c>
      <c r="U325" s="26">
        <v>27.8</v>
      </c>
      <c r="V325" s="26">
        <v>28.4</v>
      </c>
      <c r="W325" s="26">
        <v>28.9</v>
      </c>
      <c r="Y325">
        <f t="shared" si="323"/>
        <v>255.10000000000002</v>
      </c>
      <c r="Z325" s="4">
        <v>2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/>
      <c r="AJ325" s="4">
        <v>15</v>
      </c>
      <c r="AK325" s="4">
        <v>0</v>
      </c>
      <c r="AL325" s="4">
        <v>0</v>
      </c>
      <c r="AM325" s="4">
        <v>17</v>
      </c>
      <c r="AN325" s="4">
        <v>13</v>
      </c>
      <c r="AO325" s="4">
        <v>15</v>
      </c>
      <c r="AP325" s="4">
        <v>17</v>
      </c>
      <c r="AQ325" s="4">
        <v>22</v>
      </c>
      <c r="AR325" s="4">
        <v>22</v>
      </c>
      <c r="AS325" s="5"/>
      <c r="AU325">
        <f t="shared" si="324"/>
        <v>76.470588235294116</v>
      </c>
      <c r="AV325">
        <v>0</v>
      </c>
      <c r="AW325">
        <v>0</v>
      </c>
      <c r="AX325">
        <f t="shared" si="327"/>
        <v>100</v>
      </c>
      <c r="AY325">
        <f t="shared" si="328"/>
        <v>100</v>
      </c>
      <c r="AZ325">
        <f t="shared" si="329"/>
        <v>100</v>
      </c>
      <c r="BA325">
        <f t="shared" si="330"/>
        <v>100</v>
      </c>
      <c r="BB325">
        <f t="shared" si="331"/>
        <v>100</v>
      </c>
      <c r="BC325">
        <f t="shared" si="332"/>
        <v>100</v>
      </c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5"/>
      <c r="AGV325" s="5"/>
      <c r="AGW325" s="5"/>
      <c r="AGX325" s="5"/>
      <c r="AGY325" s="5"/>
      <c r="AGZ325" s="5"/>
      <c r="AHA325" s="5"/>
      <c r="AHB325" s="5"/>
      <c r="AHC325" s="5"/>
      <c r="AHD325" s="5"/>
      <c r="AHE325" s="5"/>
      <c r="AHF325" s="5"/>
      <c r="AHG325" s="5"/>
      <c r="AHH325" s="5"/>
      <c r="AHI325" s="5"/>
      <c r="AHJ325" s="5"/>
      <c r="AHK325" s="5"/>
      <c r="AHL325" s="5"/>
      <c r="AHM325" s="5"/>
      <c r="AHN325" s="5"/>
      <c r="AHO325" s="5"/>
      <c r="AHP325" s="5"/>
      <c r="AHQ325" s="5"/>
      <c r="AHR325" s="5"/>
      <c r="AHS325" s="5"/>
      <c r="AHT325" s="5"/>
      <c r="AHU325" s="5"/>
      <c r="AHV325" s="5"/>
      <c r="AHW325" s="5"/>
      <c r="AHX325" s="5"/>
      <c r="AHY325" s="5"/>
      <c r="AHZ325" s="5"/>
      <c r="AIA325" s="5"/>
      <c r="AIB325" s="5"/>
      <c r="AIC325" s="5"/>
      <c r="AID325" s="5"/>
      <c r="AIE325" s="5"/>
      <c r="AIF325" s="5"/>
      <c r="AIG325" s="5"/>
      <c r="AIH325" s="5"/>
      <c r="AII325" s="5"/>
      <c r="AIJ325" s="5"/>
      <c r="AIK325" s="5"/>
      <c r="AIL325" s="5"/>
      <c r="AIM325" s="5"/>
      <c r="AIN325" s="5"/>
      <c r="AIO325" s="5"/>
      <c r="AIP325" s="5"/>
      <c r="AIQ325" s="5"/>
      <c r="AIR325" s="5"/>
      <c r="AIS325" s="5"/>
      <c r="AIT325" s="5"/>
      <c r="AIU325" s="5"/>
      <c r="AIV325" s="5"/>
      <c r="AIW325" s="5"/>
      <c r="AIX325" s="5"/>
      <c r="AIY325" s="5"/>
      <c r="AIZ325" s="5"/>
      <c r="AJA325" s="5"/>
      <c r="AJB325" s="5"/>
      <c r="AJC325" s="5"/>
      <c r="AJD325" s="5"/>
      <c r="AJE325" s="5"/>
      <c r="AJF325" s="5"/>
      <c r="AJG325" s="5"/>
      <c r="AJH325" s="5"/>
      <c r="AJI325" s="5"/>
      <c r="AJJ325" s="5"/>
      <c r="AJK325" s="5"/>
      <c r="AJL325" s="5"/>
      <c r="AJM325" s="5"/>
      <c r="AJN325" s="5"/>
      <c r="AJO325" s="5"/>
      <c r="AJP325" s="5"/>
      <c r="AJQ325" s="5"/>
      <c r="AJR325" s="5"/>
      <c r="AJS325" s="5"/>
      <c r="AJT325" s="5"/>
      <c r="AJU325" s="5"/>
      <c r="AJV325" s="5"/>
      <c r="AJW325" s="5"/>
      <c r="AJX325" s="5"/>
      <c r="AJY325" s="5"/>
      <c r="AJZ325" s="5"/>
      <c r="AKA325" s="5"/>
      <c r="AKB325" s="5"/>
      <c r="AKC325" s="5"/>
      <c r="AKD325" s="5"/>
      <c r="AKE325" s="5"/>
      <c r="AKF325" s="5"/>
      <c r="AKG325" s="5"/>
      <c r="AKH325" s="5"/>
      <c r="AKI325" s="5"/>
      <c r="AKJ325" s="5"/>
      <c r="AKK325" s="5"/>
      <c r="AKL325" s="5"/>
      <c r="AKM325" s="5"/>
      <c r="AKN325" s="5"/>
      <c r="AKO325" s="5"/>
      <c r="AKP325" s="5"/>
      <c r="AKQ325" s="5"/>
      <c r="AKR325" s="5"/>
      <c r="AKS325" s="5"/>
      <c r="AKT325" s="5"/>
      <c r="AKU325" s="5"/>
      <c r="AKV325" s="5"/>
      <c r="AKW325" s="5"/>
      <c r="AKX325" s="5"/>
      <c r="AKY325" s="5"/>
      <c r="AKZ325" s="5"/>
      <c r="ALA325" s="5"/>
      <c r="ALB325" s="5"/>
      <c r="ALC325" s="5"/>
    </row>
    <row r="326" spans="1:991">
      <c r="A326" s="4">
        <v>83</v>
      </c>
      <c r="B326" s="5" t="s">
        <v>118</v>
      </c>
      <c r="C326" s="4">
        <v>7</v>
      </c>
      <c r="D326" s="5" t="s">
        <v>42</v>
      </c>
      <c r="E326" s="4">
        <v>5.6</v>
      </c>
      <c r="F326" s="4">
        <v>10.9</v>
      </c>
      <c r="G326" s="4">
        <v>4.2</v>
      </c>
      <c r="H326" s="4">
        <v>0</v>
      </c>
      <c r="I326" s="4">
        <v>7.6</v>
      </c>
      <c r="J326" s="4">
        <v>7.2</v>
      </c>
      <c r="K326" s="4">
        <v>5.2</v>
      </c>
      <c r="L326" s="4">
        <v>11.2</v>
      </c>
      <c r="M326" s="4">
        <v>5.5</v>
      </c>
      <c r="N326" s="4"/>
      <c r="O326" s="26">
        <v>27.7</v>
      </c>
      <c r="P326" s="26">
        <v>27.4</v>
      </c>
      <c r="Q326" s="26">
        <v>28.4</v>
      </c>
      <c r="R326" s="26">
        <v>22.9</v>
      </c>
      <c r="S326" s="26">
        <v>28.4</v>
      </c>
      <c r="T326" s="26">
        <v>27.8</v>
      </c>
      <c r="U326" s="26">
        <v>27.4</v>
      </c>
      <c r="V326" s="26">
        <v>26.9</v>
      </c>
      <c r="W326" s="26">
        <v>23.9</v>
      </c>
      <c r="Y326">
        <f t="shared" si="323"/>
        <v>240.80000000000004</v>
      </c>
      <c r="Z326" s="4">
        <v>0</v>
      </c>
      <c r="AA326" s="4">
        <v>0</v>
      </c>
      <c r="AB326" s="4">
        <v>0</v>
      </c>
      <c r="AC326" s="4">
        <v>2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/>
      <c r="AJ326" s="4">
        <v>9</v>
      </c>
      <c r="AK326" s="4">
        <v>14</v>
      </c>
      <c r="AL326" s="4">
        <v>12</v>
      </c>
      <c r="AM326" s="4">
        <v>16</v>
      </c>
      <c r="AN326" s="4">
        <v>13</v>
      </c>
      <c r="AO326" s="4">
        <v>13</v>
      </c>
      <c r="AP326" s="4">
        <v>16</v>
      </c>
      <c r="AQ326" s="4">
        <v>17</v>
      </c>
      <c r="AR326" s="4">
        <v>19</v>
      </c>
      <c r="AS326" s="5"/>
      <c r="AU326">
        <f t="shared" si="324"/>
        <v>100</v>
      </c>
      <c r="AV326">
        <f t="shared" si="325"/>
        <v>100</v>
      </c>
      <c r="AW326">
        <f t="shared" si="326"/>
        <v>100</v>
      </c>
      <c r="AX326">
        <f t="shared" si="327"/>
        <v>77.777777777777786</v>
      </c>
      <c r="AY326">
        <f t="shared" si="328"/>
        <v>100</v>
      </c>
      <c r="AZ326">
        <f t="shared" si="329"/>
        <v>100</v>
      </c>
      <c r="BA326">
        <f t="shared" si="330"/>
        <v>100</v>
      </c>
      <c r="BB326">
        <f t="shared" si="331"/>
        <v>100</v>
      </c>
      <c r="BC326">
        <f t="shared" si="332"/>
        <v>100</v>
      </c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5"/>
      <c r="AGV326" s="5"/>
      <c r="AGW326" s="5"/>
      <c r="AGX326" s="5"/>
      <c r="AGY326" s="5"/>
      <c r="AGZ326" s="5"/>
      <c r="AHA326" s="5"/>
      <c r="AHB326" s="5"/>
      <c r="AHC326" s="5"/>
      <c r="AHD326" s="5"/>
      <c r="AHE326" s="5"/>
      <c r="AHF326" s="5"/>
      <c r="AHG326" s="5"/>
      <c r="AHH326" s="5"/>
      <c r="AHI326" s="5"/>
      <c r="AHJ326" s="5"/>
      <c r="AHK326" s="5"/>
      <c r="AHL326" s="5"/>
      <c r="AHM326" s="5"/>
      <c r="AHN326" s="5"/>
      <c r="AHO326" s="5"/>
      <c r="AHP326" s="5"/>
      <c r="AHQ326" s="5"/>
      <c r="AHR326" s="5"/>
      <c r="AHS326" s="5"/>
      <c r="AHT326" s="5"/>
      <c r="AHU326" s="5"/>
      <c r="AHV326" s="5"/>
      <c r="AHW326" s="5"/>
      <c r="AHX326" s="5"/>
      <c r="AHY326" s="5"/>
      <c r="AHZ326" s="5"/>
      <c r="AIA326" s="5"/>
      <c r="AIB326" s="5"/>
      <c r="AIC326" s="5"/>
      <c r="AID326" s="5"/>
      <c r="AIE326" s="5"/>
      <c r="AIF326" s="5"/>
      <c r="AIG326" s="5"/>
      <c r="AIH326" s="5"/>
      <c r="AII326" s="5"/>
      <c r="AIJ326" s="5"/>
      <c r="AIK326" s="5"/>
      <c r="AIL326" s="5"/>
      <c r="AIM326" s="5"/>
      <c r="AIN326" s="5"/>
      <c r="AIO326" s="5"/>
      <c r="AIP326" s="5"/>
      <c r="AIQ326" s="5"/>
      <c r="AIR326" s="5"/>
      <c r="AIS326" s="5"/>
      <c r="AIT326" s="5"/>
      <c r="AIU326" s="5"/>
      <c r="AIV326" s="5"/>
      <c r="AIW326" s="5"/>
      <c r="AIX326" s="5"/>
      <c r="AIY326" s="5"/>
      <c r="AIZ326" s="5"/>
      <c r="AJA326" s="5"/>
      <c r="AJB326" s="5"/>
      <c r="AJC326" s="5"/>
      <c r="AJD326" s="5"/>
      <c r="AJE326" s="5"/>
      <c r="AJF326" s="5"/>
      <c r="AJG326" s="5"/>
      <c r="AJH326" s="5"/>
      <c r="AJI326" s="5"/>
      <c r="AJJ326" s="5"/>
      <c r="AJK326" s="5"/>
      <c r="AJL326" s="5"/>
      <c r="AJM326" s="5"/>
      <c r="AJN326" s="5"/>
      <c r="AJO326" s="5"/>
      <c r="AJP326" s="5"/>
      <c r="AJQ326" s="5"/>
      <c r="AJR326" s="5"/>
      <c r="AJS326" s="5"/>
      <c r="AJT326" s="5"/>
      <c r="AJU326" s="5"/>
      <c r="AJV326" s="5"/>
      <c r="AJW326" s="5"/>
      <c r="AJX326" s="5"/>
      <c r="AJY326" s="5"/>
      <c r="AJZ326" s="5"/>
      <c r="AKA326" s="5"/>
      <c r="AKB326" s="5"/>
      <c r="AKC326" s="5"/>
      <c r="AKD326" s="5"/>
      <c r="AKE326" s="5"/>
      <c r="AKF326" s="5"/>
      <c r="AKG326" s="5"/>
      <c r="AKH326" s="5"/>
      <c r="AKI326" s="5"/>
      <c r="AKJ326" s="5"/>
      <c r="AKK326" s="5"/>
      <c r="AKL326" s="5"/>
      <c r="AKM326" s="5"/>
      <c r="AKN326" s="5"/>
      <c r="AKO326" s="5"/>
      <c r="AKP326" s="5"/>
      <c r="AKQ326" s="5"/>
      <c r="AKR326" s="5"/>
      <c r="AKS326" s="5"/>
      <c r="AKT326" s="5"/>
      <c r="AKU326" s="5"/>
      <c r="AKV326" s="5"/>
      <c r="AKW326" s="5"/>
      <c r="AKX326" s="5"/>
      <c r="AKY326" s="5"/>
      <c r="AKZ326" s="5"/>
      <c r="ALA326" s="5"/>
      <c r="ALB326" s="5"/>
      <c r="ALC326" s="5"/>
    </row>
    <row r="327" spans="1:991">
      <c r="A327" s="4">
        <v>82</v>
      </c>
      <c r="B327" s="5" t="s">
        <v>119</v>
      </c>
      <c r="C327" s="4">
        <v>7</v>
      </c>
      <c r="D327" s="5" t="s">
        <v>44</v>
      </c>
      <c r="E327" s="4">
        <v>9.5</v>
      </c>
      <c r="F327" s="4">
        <v>6</v>
      </c>
      <c r="G327" s="4">
        <v>6.1</v>
      </c>
      <c r="H327" s="4">
        <v>9.6999999999999993</v>
      </c>
      <c r="I327" s="4">
        <v>4.5</v>
      </c>
      <c r="J327" s="4">
        <v>5.8</v>
      </c>
      <c r="K327" s="4">
        <v>6.2</v>
      </c>
      <c r="L327" s="4">
        <v>2.7</v>
      </c>
      <c r="M327" s="4">
        <v>4.7</v>
      </c>
      <c r="N327" s="4"/>
      <c r="O327" s="26">
        <v>28.7</v>
      </c>
      <c r="P327" s="26">
        <v>28</v>
      </c>
      <c r="Q327" s="26">
        <v>30</v>
      </c>
      <c r="R327" s="26">
        <v>28.6</v>
      </c>
      <c r="S327" s="26">
        <v>26</v>
      </c>
      <c r="T327" s="26">
        <v>28.3</v>
      </c>
      <c r="U327" s="26">
        <v>26.9</v>
      </c>
      <c r="V327" s="26">
        <v>28.5</v>
      </c>
      <c r="W327" s="26">
        <v>28.1</v>
      </c>
      <c r="Y327">
        <f t="shared" si="323"/>
        <v>253.10000000000002</v>
      </c>
      <c r="Z327" s="4">
        <v>0</v>
      </c>
      <c r="AA327" s="4">
        <v>0</v>
      </c>
      <c r="AB327" s="4">
        <v>0</v>
      </c>
      <c r="AC327" s="4">
        <v>2</v>
      </c>
      <c r="AD327" s="4">
        <v>0</v>
      </c>
      <c r="AE327" s="4">
        <v>0</v>
      </c>
      <c r="AF327" s="4">
        <v>0</v>
      </c>
      <c r="AG327" s="4">
        <v>0</v>
      </c>
      <c r="AH327" s="4">
        <v>2</v>
      </c>
      <c r="AI327" s="4"/>
      <c r="AJ327" s="4">
        <v>25</v>
      </c>
      <c r="AK327" s="4">
        <v>23</v>
      </c>
      <c r="AL327" s="4">
        <v>32</v>
      </c>
      <c r="AM327" s="4">
        <v>37</v>
      </c>
      <c r="AN327" s="4">
        <v>20</v>
      </c>
      <c r="AO327" s="4">
        <v>33</v>
      </c>
      <c r="AP327" s="4">
        <v>28</v>
      </c>
      <c r="AQ327" s="4">
        <v>38</v>
      </c>
      <c r="AR327" s="4">
        <v>23</v>
      </c>
      <c r="AS327" s="5"/>
      <c r="AU327">
        <f t="shared" si="324"/>
        <v>100</v>
      </c>
      <c r="AV327">
        <f t="shared" si="325"/>
        <v>100</v>
      </c>
      <c r="AW327">
        <f t="shared" si="326"/>
        <v>100</v>
      </c>
      <c r="AX327">
        <f t="shared" si="327"/>
        <v>89.743589743589752</v>
      </c>
      <c r="AY327">
        <f t="shared" si="328"/>
        <v>100</v>
      </c>
      <c r="AZ327">
        <f t="shared" si="329"/>
        <v>100</v>
      </c>
      <c r="BA327">
        <f t="shared" si="330"/>
        <v>100</v>
      </c>
      <c r="BB327">
        <f t="shared" si="331"/>
        <v>100</v>
      </c>
      <c r="BC327">
        <f t="shared" si="332"/>
        <v>84</v>
      </c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5"/>
      <c r="AGV327" s="5"/>
      <c r="AGW327" s="5"/>
      <c r="AGX327" s="5"/>
      <c r="AGY327" s="5"/>
      <c r="AGZ327" s="5"/>
      <c r="AHA327" s="5"/>
      <c r="AHB327" s="5"/>
      <c r="AHC327" s="5"/>
      <c r="AHD327" s="5"/>
      <c r="AHE327" s="5"/>
      <c r="AHF327" s="5"/>
      <c r="AHG327" s="5"/>
      <c r="AHH327" s="5"/>
      <c r="AHI327" s="5"/>
      <c r="AHJ327" s="5"/>
      <c r="AHK327" s="5"/>
      <c r="AHL327" s="5"/>
      <c r="AHM327" s="5"/>
      <c r="AHN327" s="5"/>
      <c r="AHO327" s="5"/>
      <c r="AHP327" s="5"/>
      <c r="AHQ327" s="5"/>
      <c r="AHR327" s="5"/>
      <c r="AHS327" s="5"/>
      <c r="AHT327" s="5"/>
      <c r="AHU327" s="5"/>
      <c r="AHV327" s="5"/>
      <c r="AHW327" s="5"/>
      <c r="AHX327" s="5"/>
      <c r="AHY327" s="5"/>
      <c r="AHZ327" s="5"/>
      <c r="AIA327" s="5"/>
      <c r="AIB327" s="5"/>
      <c r="AIC327" s="5"/>
      <c r="AID327" s="5"/>
      <c r="AIE327" s="5"/>
      <c r="AIF327" s="5"/>
      <c r="AIG327" s="5"/>
      <c r="AIH327" s="5"/>
      <c r="AII327" s="5"/>
      <c r="AIJ327" s="5"/>
      <c r="AIK327" s="5"/>
      <c r="AIL327" s="5"/>
      <c r="AIM327" s="5"/>
      <c r="AIN327" s="5"/>
      <c r="AIO327" s="5"/>
      <c r="AIP327" s="5"/>
      <c r="AIQ327" s="5"/>
      <c r="AIR327" s="5"/>
      <c r="AIS327" s="5"/>
      <c r="AIT327" s="5"/>
      <c r="AIU327" s="5"/>
      <c r="AIV327" s="5"/>
      <c r="AIW327" s="5"/>
      <c r="AIX327" s="5"/>
      <c r="AIY327" s="5"/>
      <c r="AIZ327" s="5"/>
      <c r="AJA327" s="5"/>
      <c r="AJB327" s="5"/>
      <c r="AJC327" s="5"/>
      <c r="AJD327" s="5"/>
      <c r="AJE327" s="5"/>
      <c r="AJF327" s="5"/>
      <c r="AJG327" s="5"/>
      <c r="AJH327" s="5"/>
      <c r="AJI327" s="5"/>
      <c r="AJJ327" s="5"/>
      <c r="AJK327" s="5"/>
      <c r="AJL327" s="5"/>
      <c r="AJM327" s="5"/>
      <c r="AJN327" s="5"/>
      <c r="AJO327" s="5"/>
      <c r="AJP327" s="5"/>
      <c r="AJQ327" s="5"/>
      <c r="AJR327" s="5"/>
      <c r="AJS327" s="5"/>
      <c r="AJT327" s="5"/>
      <c r="AJU327" s="5"/>
      <c r="AJV327" s="5"/>
      <c r="AJW327" s="5"/>
      <c r="AJX327" s="5"/>
      <c r="AJY327" s="5"/>
      <c r="AJZ327" s="5"/>
      <c r="AKA327" s="5"/>
      <c r="AKB327" s="5"/>
      <c r="AKC327" s="5"/>
      <c r="AKD327" s="5"/>
      <c r="AKE327" s="5"/>
      <c r="AKF327" s="5"/>
      <c r="AKG327" s="5"/>
      <c r="AKH327" s="5"/>
      <c r="AKI327" s="5"/>
      <c r="AKJ327" s="5"/>
      <c r="AKK327" s="5"/>
      <c r="AKL327" s="5"/>
      <c r="AKM327" s="5"/>
      <c r="AKN327" s="5"/>
      <c r="AKO327" s="5"/>
      <c r="AKP327" s="5"/>
      <c r="AKQ327" s="5"/>
      <c r="AKR327" s="5"/>
      <c r="AKS327" s="5"/>
      <c r="AKT327" s="5"/>
      <c r="AKU327" s="5"/>
      <c r="AKV327" s="5"/>
      <c r="AKW327" s="5"/>
      <c r="AKX327" s="5"/>
      <c r="AKY327" s="5"/>
      <c r="AKZ327" s="5"/>
      <c r="ALA327" s="5"/>
      <c r="ALB327" s="5"/>
      <c r="ALC327" s="5"/>
    </row>
    <row r="328" spans="1:991">
      <c r="A328" s="4">
        <v>81</v>
      </c>
      <c r="B328" s="5" t="s">
        <v>120</v>
      </c>
      <c r="C328" s="4">
        <v>7</v>
      </c>
      <c r="D328" s="5" t="s">
        <v>46</v>
      </c>
      <c r="E328" s="4">
        <v>2.6</v>
      </c>
      <c r="F328" s="4">
        <v>3.5</v>
      </c>
      <c r="G328" s="4">
        <v>0.9</v>
      </c>
      <c r="H328" s="4">
        <v>2.2000000000000002</v>
      </c>
      <c r="I328" s="4">
        <v>2.6</v>
      </c>
      <c r="J328" s="4">
        <v>4.5</v>
      </c>
      <c r="K328" s="4">
        <v>3.2</v>
      </c>
      <c r="L328" s="4">
        <v>0.4</v>
      </c>
      <c r="M328" s="4">
        <v>4.8</v>
      </c>
      <c r="N328" s="4"/>
      <c r="O328" s="26">
        <v>23.2</v>
      </c>
      <c r="P328" s="26">
        <v>26.3</v>
      </c>
      <c r="Q328" s="26">
        <v>27.2</v>
      </c>
      <c r="R328" s="26">
        <v>23.2</v>
      </c>
      <c r="S328" s="26">
        <v>27.4</v>
      </c>
      <c r="T328" s="26">
        <v>26.9</v>
      </c>
      <c r="U328" s="26">
        <v>25</v>
      </c>
      <c r="V328" s="26">
        <v>23</v>
      </c>
      <c r="W328" s="26">
        <v>28.6</v>
      </c>
      <c r="Y328">
        <f t="shared" si="323"/>
        <v>230.8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2</v>
      </c>
      <c r="AH328" s="4">
        <v>0</v>
      </c>
      <c r="AI328" s="4"/>
      <c r="AJ328" s="4">
        <v>16</v>
      </c>
      <c r="AK328" s="4">
        <v>8</v>
      </c>
      <c r="AL328" s="4">
        <v>9</v>
      </c>
      <c r="AM328" s="4">
        <v>17</v>
      </c>
      <c r="AN328" s="4">
        <v>16</v>
      </c>
      <c r="AO328" s="4">
        <v>23</v>
      </c>
      <c r="AP328" s="4">
        <v>18</v>
      </c>
      <c r="AQ328" s="4">
        <v>11</v>
      </c>
      <c r="AR328" s="4">
        <v>14</v>
      </c>
      <c r="AS328" s="5"/>
      <c r="AU328">
        <f t="shared" si="324"/>
        <v>100</v>
      </c>
      <c r="AV328">
        <f t="shared" si="325"/>
        <v>100</v>
      </c>
      <c r="AW328">
        <f t="shared" si="326"/>
        <v>100</v>
      </c>
      <c r="AX328">
        <f t="shared" si="327"/>
        <v>100</v>
      </c>
      <c r="AY328">
        <f t="shared" si="328"/>
        <v>100</v>
      </c>
      <c r="AZ328">
        <f t="shared" si="329"/>
        <v>100</v>
      </c>
      <c r="BA328">
        <f t="shared" si="330"/>
        <v>100</v>
      </c>
      <c r="BB328">
        <f t="shared" si="331"/>
        <v>69.230769230769226</v>
      </c>
      <c r="BC328">
        <f t="shared" si="332"/>
        <v>100</v>
      </c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5"/>
      <c r="AGV328" s="5"/>
      <c r="AGW328" s="5"/>
      <c r="AGX328" s="5"/>
      <c r="AGY328" s="5"/>
      <c r="AGZ328" s="5"/>
      <c r="AHA328" s="5"/>
      <c r="AHB328" s="5"/>
      <c r="AHC328" s="5"/>
      <c r="AHD328" s="5"/>
      <c r="AHE328" s="5"/>
      <c r="AHF328" s="5"/>
      <c r="AHG328" s="5"/>
      <c r="AHH328" s="5"/>
      <c r="AHI328" s="5"/>
      <c r="AHJ328" s="5"/>
      <c r="AHK328" s="5"/>
      <c r="AHL328" s="5"/>
      <c r="AHM328" s="5"/>
      <c r="AHN328" s="5"/>
      <c r="AHO328" s="5"/>
      <c r="AHP328" s="5"/>
      <c r="AHQ328" s="5"/>
      <c r="AHR328" s="5"/>
      <c r="AHS328" s="5"/>
      <c r="AHT328" s="5"/>
      <c r="AHU328" s="5"/>
      <c r="AHV328" s="5"/>
      <c r="AHW328" s="5"/>
      <c r="AHX328" s="5"/>
      <c r="AHY328" s="5"/>
      <c r="AHZ328" s="5"/>
      <c r="AIA328" s="5"/>
      <c r="AIB328" s="5"/>
      <c r="AIC328" s="5"/>
      <c r="AID328" s="5"/>
      <c r="AIE328" s="5"/>
      <c r="AIF328" s="5"/>
      <c r="AIG328" s="5"/>
      <c r="AIH328" s="5"/>
      <c r="AII328" s="5"/>
      <c r="AIJ328" s="5"/>
      <c r="AIK328" s="5"/>
      <c r="AIL328" s="5"/>
      <c r="AIM328" s="5"/>
      <c r="AIN328" s="5"/>
      <c r="AIO328" s="5"/>
      <c r="AIP328" s="5"/>
      <c r="AIQ328" s="5"/>
      <c r="AIR328" s="5"/>
      <c r="AIS328" s="5"/>
      <c r="AIT328" s="5"/>
      <c r="AIU328" s="5"/>
      <c r="AIV328" s="5"/>
      <c r="AIW328" s="5"/>
      <c r="AIX328" s="5"/>
      <c r="AIY328" s="5"/>
      <c r="AIZ328" s="5"/>
      <c r="AJA328" s="5"/>
      <c r="AJB328" s="5"/>
      <c r="AJC328" s="5"/>
      <c r="AJD328" s="5"/>
      <c r="AJE328" s="5"/>
      <c r="AJF328" s="5"/>
      <c r="AJG328" s="5"/>
      <c r="AJH328" s="5"/>
      <c r="AJI328" s="5"/>
      <c r="AJJ328" s="5"/>
      <c r="AJK328" s="5"/>
      <c r="AJL328" s="5"/>
      <c r="AJM328" s="5"/>
      <c r="AJN328" s="5"/>
      <c r="AJO328" s="5"/>
      <c r="AJP328" s="5"/>
      <c r="AJQ328" s="5"/>
      <c r="AJR328" s="5"/>
      <c r="AJS328" s="5"/>
      <c r="AJT328" s="5"/>
      <c r="AJU328" s="5"/>
      <c r="AJV328" s="5"/>
      <c r="AJW328" s="5"/>
      <c r="AJX328" s="5"/>
      <c r="AJY328" s="5"/>
      <c r="AJZ328" s="5"/>
      <c r="AKA328" s="5"/>
      <c r="AKB328" s="5"/>
      <c r="AKC328" s="5"/>
      <c r="AKD328" s="5"/>
      <c r="AKE328" s="5"/>
      <c r="AKF328" s="5"/>
      <c r="AKG328" s="5"/>
      <c r="AKH328" s="5"/>
      <c r="AKI328" s="5"/>
      <c r="AKJ328" s="5"/>
      <c r="AKK328" s="5"/>
      <c r="AKL328" s="5"/>
      <c r="AKM328" s="5"/>
      <c r="AKN328" s="5"/>
      <c r="AKO328" s="5"/>
      <c r="AKP328" s="5"/>
      <c r="AKQ328" s="5"/>
      <c r="AKR328" s="5"/>
      <c r="AKS328" s="5"/>
      <c r="AKT328" s="5"/>
      <c r="AKU328" s="5"/>
      <c r="AKV328" s="5"/>
      <c r="AKW328" s="5"/>
      <c r="AKX328" s="5"/>
      <c r="AKY328" s="5"/>
      <c r="AKZ328" s="5"/>
      <c r="ALA328" s="5"/>
      <c r="ALB328" s="5"/>
      <c r="ALC328" s="5"/>
    </row>
    <row r="329" spans="1:991">
      <c r="A329" s="4">
        <v>84</v>
      </c>
      <c r="B329" s="5" t="s">
        <v>121</v>
      </c>
      <c r="C329" s="4">
        <v>7</v>
      </c>
      <c r="D329" s="5" t="s">
        <v>48</v>
      </c>
      <c r="E329" s="4">
        <v>4.5</v>
      </c>
      <c r="F329" s="4">
        <v>2.5</v>
      </c>
      <c r="G329" s="4">
        <v>1.4</v>
      </c>
      <c r="H329" s="4">
        <v>13</v>
      </c>
      <c r="I329" s="4">
        <v>10</v>
      </c>
      <c r="J329" s="4">
        <v>4.0999999999999996</v>
      </c>
      <c r="K329" s="4">
        <v>6.4</v>
      </c>
      <c r="L329" s="4">
        <v>3.1</v>
      </c>
      <c r="M329" s="4">
        <v>3.3</v>
      </c>
      <c r="N329" s="4"/>
      <c r="O329" s="26">
        <v>29</v>
      </c>
      <c r="P329" s="26">
        <v>26.2</v>
      </c>
      <c r="Q329" s="26">
        <v>23.3</v>
      </c>
      <c r="R329" s="26">
        <v>29.2</v>
      </c>
      <c r="S329" s="26">
        <v>29</v>
      </c>
      <c r="T329" s="26">
        <v>28.9</v>
      </c>
      <c r="U329" s="26">
        <v>24.5</v>
      </c>
      <c r="V329" s="26">
        <v>26.1</v>
      </c>
      <c r="W329" s="26">
        <v>19.100000000000001</v>
      </c>
      <c r="Y329">
        <f t="shared" si="323"/>
        <v>235.29999999999998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2</v>
      </c>
      <c r="AG329" s="4">
        <v>0</v>
      </c>
      <c r="AH329" s="4">
        <v>2</v>
      </c>
      <c r="AI329" s="4"/>
      <c r="AJ329" s="4">
        <v>16</v>
      </c>
      <c r="AK329" s="4">
        <v>15</v>
      </c>
      <c r="AL329" s="4">
        <v>11</v>
      </c>
      <c r="AM329" s="4">
        <v>10</v>
      </c>
      <c r="AN329" s="4">
        <v>7</v>
      </c>
      <c r="AO329" s="4">
        <v>9</v>
      </c>
      <c r="AP329" s="4">
        <v>7</v>
      </c>
      <c r="AQ329" s="4">
        <v>13</v>
      </c>
      <c r="AR329" s="4">
        <v>12</v>
      </c>
      <c r="AS329" s="5"/>
      <c r="AU329">
        <f t="shared" si="324"/>
        <v>100</v>
      </c>
      <c r="AV329">
        <f t="shared" si="325"/>
        <v>100</v>
      </c>
      <c r="AW329">
        <f t="shared" si="326"/>
        <v>100</v>
      </c>
      <c r="AX329">
        <f t="shared" si="327"/>
        <v>100</v>
      </c>
      <c r="AY329">
        <f t="shared" si="328"/>
        <v>100</v>
      </c>
      <c r="AZ329">
        <f t="shared" si="329"/>
        <v>100</v>
      </c>
      <c r="BA329">
        <f t="shared" si="330"/>
        <v>55.555555555555557</v>
      </c>
      <c r="BB329">
        <f t="shared" si="331"/>
        <v>100</v>
      </c>
      <c r="BC329">
        <f t="shared" si="332"/>
        <v>71.428571428571431</v>
      </c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5"/>
      <c r="AGV329" s="5"/>
      <c r="AGW329" s="5"/>
      <c r="AGX329" s="5"/>
      <c r="AGY329" s="5"/>
      <c r="AGZ329" s="5"/>
      <c r="AHA329" s="5"/>
      <c r="AHB329" s="5"/>
      <c r="AHC329" s="5"/>
      <c r="AHD329" s="5"/>
      <c r="AHE329" s="5"/>
      <c r="AHF329" s="5"/>
      <c r="AHG329" s="5"/>
      <c r="AHH329" s="5"/>
      <c r="AHI329" s="5"/>
      <c r="AHJ329" s="5"/>
      <c r="AHK329" s="5"/>
      <c r="AHL329" s="5"/>
      <c r="AHM329" s="5"/>
      <c r="AHN329" s="5"/>
      <c r="AHO329" s="5"/>
      <c r="AHP329" s="5"/>
      <c r="AHQ329" s="5"/>
      <c r="AHR329" s="5"/>
      <c r="AHS329" s="5"/>
      <c r="AHT329" s="5"/>
      <c r="AHU329" s="5"/>
      <c r="AHV329" s="5"/>
      <c r="AHW329" s="5"/>
      <c r="AHX329" s="5"/>
      <c r="AHY329" s="5"/>
      <c r="AHZ329" s="5"/>
      <c r="AIA329" s="5"/>
      <c r="AIB329" s="5"/>
      <c r="AIC329" s="5"/>
      <c r="AID329" s="5"/>
      <c r="AIE329" s="5"/>
      <c r="AIF329" s="5"/>
      <c r="AIG329" s="5"/>
      <c r="AIH329" s="5"/>
      <c r="AII329" s="5"/>
      <c r="AIJ329" s="5"/>
      <c r="AIK329" s="5"/>
      <c r="AIL329" s="5"/>
      <c r="AIM329" s="5"/>
      <c r="AIN329" s="5"/>
      <c r="AIO329" s="5"/>
      <c r="AIP329" s="5"/>
      <c r="AIQ329" s="5"/>
      <c r="AIR329" s="5"/>
      <c r="AIS329" s="5"/>
      <c r="AIT329" s="5"/>
      <c r="AIU329" s="5"/>
      <c r="AIV329" s="5"/>
      <c r="AIW329" s="5"/>
      <c r="AIX329" s="5"/>
      <c r="AIY329" s="5"/>
      <c r="AIZ329" s="5"/>
      <c r="AJA329" s="5"/>
      <c r="AJB329" s="5"/>
      <c r="AJC329" s="5"/>
      <c r="AJD329" s="5"/>
      <c r="AJE329" s="5"/>
      <c r="AJF329" s="5"/>
      <c r="AJG329" s="5"/>
      <c r="AJH329" s="5"/>
      <c r="AJI329" s="5"/>
      <c r="AJJ329" s="5"/>
      <c r="AJK329" s="5"/>
      <c r="AJL329" s="5"/>
      <c r="AJM329" s="5"/>
      <c r="AJN329" s="5"/>
      <c r="AJO329" s="5"/>
      <c r="AJP329" s="5"/>
      <c r="AJQ329" s="5"/>
      <c r="AJR329" s="5"/>
      <c r="AJS329" s="5"/>
      <c r="AJT329" s="5"/>
      <c r="AJU329" s="5"/>
      <c r="AJV329" s="5"/>
      <c r="AJW329" s="5"/>
      <c r="AJX329" s="5"/>
      <c r="AJY329" s="5"/>
      <c r="AJZ329" s="5"/>
      <c r="AKA329" s="5"/>
      <c r="AKB329" s="5"/>
      <c r="AKC329" s="5"/>
      <c r="AKD329" s="5"/>
      <c r="AKE329" s="5"/>
      <c r="AKF329" s="5"/>
      <c r="AKG329" s="5"/>
      <c r="AKH329" s="5"/>
      <c r="AKI329" s="5"/>
      <c r="AKJ329" s="5"/>
      <c r="AKK329" s="5"/>
      <c r="AKL329" s="5"/>
      <c r="AKM329" s="5"/>
      <c r="AKN329" s="5"/>
      <c r="AKO329" s="5"/>
      <c r="AKP329" s="5"/>
      <c r="AKQ329" s="5"/>
      <c r="AKR329" s="5"/>
      <c r="AKS329" s="5"/>
      <c r="AKT329" s="5"/>
      <c r="AKU329" s="5"/>
      <c r="AKV329" s="5"/>
      <c r="AKW329" s="5"/>
      <c r="AKX329" s="5"/>
      <c r="AKY329" s="5"/>
      <c r="AKZ329" s="5"/>
      <c r="ALA329" s="5"/>
      <c r="ALB329" s="5"/>
      <c r="ALC329" s="5"/>
    </row>
    <row r="330" spans="1:991">
      <c r="A330">
        <v>37</v>
      </c>
      <c r="B330" t="s">
        <v>263</v>
      </c>
      <c r="C330">
        <v>7</v>
      </c>
      <c r="D330" t="s">
        <v>42</v>
      </c>
      <c r="E330">
        <v>13.9</v>
      </c>
      <c r="F330">
        <v>20.2</v>
      </c>
      <c r="G330">
        <v>6.1</v>
      </c>
      <c r="H330">
        <v>17.100000000000001</v>
      </c>
      <c r="I330">
        <v>22.1</v>
      </c>
      <c r="J330">
        <v>14.5</v>
      </c>
      <c r="K330">
        <v>17.399999999999999</v>
      </c>
      <c r="L330">
        <v>17.899999999999999</v>
      </c>
      <c r="M330">
        <v>14</v>
      </c>
      <c r="O330" s="23">
        <v>30</v>
      </c>
      <c r="P330" s="23">
        <v>30</v>
      </c>
      <c r="Q330" s="23">
        <v>30</v>
      </c>
      <c r="R330" s="23">
        <v>30</v>
      </c>
      <c r="S330" s="23">
        <v>30</v>
      </c>
      <c r="T330" s="23">
        <v>30</v>
      </c>
      <c r="U330" s="23">
        <v>30</v>
      </c>
      <c r="V330" s="23">
        <v>30</v>
      </c>
      <c r="W330" s="23">
        <v>30</v>
      </c>
      <c r="Y330">
        <f t="shared" si="323"/>
        <v>270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J330">
        <v>0</v>
      </c>
      <c r="AK330">
        <v>1</v>
      </c>
      <c r="AL330">
        <v>4</v>
      </c>
      <c r="AM330">
        <v>3</v>
      </c>
      <c r="AN330">
        <v>0</v>
      </c>
      <c r="AO330">
        <v>0</v>
      </c>
      <c r="AP330">
        <v>2</v>
      </c>
      <c r="AQ330">
        <v>0</v>
      </c>
      <c r="AR330">
        <v>0</v>
      </c>
    </row>
    <row r="331" spans="1:991">
      <c r="A331">
        <v>39</v>
      </c>
      <c r="B331" t="s">
        <v>264</v>
      </c>
      <c r="C331">
        <v>7</v>
      </c>
      <c r="D331" t="s">
        <v>44</v>
      </c>
      <c r="E331">
        <v>20</v>
      </c>
      <c r="F331">
        <v>25.1</v>
      </c>
      <c r="G331">
        <v>26.3</v>
      </c>
      <c r="H331">
        <v>20.6</v>
      </c>
      <c r="I331">
        <v>22.6</v>
      </c>
      <c r="J331">
        <v>16.5</v>
      </c>
      <c r="K331">
        <v>14.7</v>
      </c>
      <c r="L331">
        <v>16.899999999999999</v>
      </c>
      <c r="M331">
        <v>18.899999999999999</v>
      </c>
      <c r="O331" s="23">
        <v>30</v>
      </c>
      <c r="P331" s="23">
        <v>30</v>
      </c>
      <c r="Q331" s="23">
        <v>30</v>
      </c>
      <c r="R331" s="23">
        <v>30</v>
      </c>
      <c r="S331" s="23">
        <v>30</v>
      </c>
      <c r="T331" s="23">
        <v>30</v>
      </c>
      <c r="U331" s="23">
        <v>30</v>
      </c>
      <c r="V331" s="23">
        <v>30</v>
      </c>
      <c r="W331" s="23">
        <v>30</v>
      </c>
      <c r="Y331">
        <f t="shared" si="323"/>
        <v>270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991">
      <c r="A332">
        <v>40</v>
      </c>
      <c r="B332" t="s">
        <v>265</v>
      </c>
      <c r="C332">
        <v>7</v>
      </c>
      <c r="D332" t="s">
        <v>46</v>
      </c>
      <c r="E332">
        <v>5.6</v>
      </c>
      <c r="F332">
        <v>7.7</v>
      </c>
      <c r="G332">
        <v>9</v>
      </c>
      <c r="H332">
        <v>4.7</v>
      </c>
      <c r="I332">
        <v>2.5</v>
      </c>
      <c r="J332">
        <v>7.7</v>
      </c>
      <c r="K332">
        <v>4.3</v>
      </c>
      <c r="L332">
        <v>8.6</v>
      </c>
      <c r="M332">
        <v>6</v>
      </c>
      <c r="O332" s="23">
        <v>30</v>
      </c>
      <c r="P332" s="23">
        <v>28.1</v>
      </c>
      <c r="Q332" s="23">
        <v>27.9</v>
      </c>
      <c r="R332" s="23">
        <v>28.2</v>
      </c>
      <c r="S332" s="23">
        <v>28.6</v>
      </c>
      <c r="T332" s="23">
        <v>28.5</v>
      </c>
      <c r="U332" s="23">
        <v>27</v>
      </c>
      <c r="V332" s="23">
        <v>28.4</v>
      </c>
      <c r="W332" s="23">
        <v>22.1</v>
      </c>
      <c r="Y332">
        <f t="shared" si="323"/>
        <v>248.8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J332">
        <v>3</v>
      </c>
      <c r="AK332">
        <v>3</v>
      </c>
      <c r="AL332">
        <v>8</v>
      </c>
      <c r="AM332">
        <v>6</v>
      </c>
      <c r="AN332">
        <v>6</v>
      </c>
      <c r="AO332">
        <v>7</v>
      </c>
      <c r="AP332">
        <v>14</v>
      </c>
      <c r="AQ332">
        <v>7</v>
      </c>
      <c r="AR332">
        <v>15</v>
      </c>
    </row>
    <row r="333" spans="1:991">
      <c r="A333">
        <v>38</v>
      </c>
      <c r="B333" t="s">
        <v>266</v>
      </c>
      <c r="C333">
        <v>7</v>
      </c>
      <c r="D333" t="s">
        <v>48</v>
      </c>
      <c r="E333">
        <v>26.7</v>
      </c>
      <c r="F333">
        <v>24.7</v>
      </c>
      <c r="G333">
        <v>24.2</v>
      </c>
      <c r="H333">
        <v>23.6</v>
      </c>
      <c r="I333">
        <v>24.8</v>
      </c>
      <c r="J333">
        <v>16.600000000000001</v>
      </c>
      <c r="K333">
        <v>12.3</v>
      </c>
      <c r="L333">
        <v>16.8</v>
      </c>
      <c r="M333">
        <v>17.5</v>
      </c>
      <c r="O333" s="23">
        <v>30</v>
      </c>
      <c r="P333" s="23">
        <v>30</v>
      </c>
      <c r="Q333" s="23">
        <v>30</v>
      </c>
      <c r="R333" s="23">
        <v>30</v>
      </c>
      <c r="S333" s="23">
        <v>30</v>
      </c>
      <c r="T333" s="23">
        <v>30</v>
      </c>
      <c r="U333" s="23">
        <v>30</v>
      </c>
      <c r="V333" s="23">
        <v>30</v>
      </c>
      <c r="W333" s="23">
        <v>30</v>
      </c>
      <c r="Y333">
        <f t="shared" si="323"/>
        <v>270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991">
      <c r="A334">
        <v>42</v>
      </c>
      <c r="B334" t="s">
        <v>267</v>
      </c>
      <c r="C334">
        <v>7</v>
      </c>
      <c r="D334" t="s">
        <v>42</v>
      </c>
      <c r="E334">
        <v>12.6</v>
      </c>
      <c r="F334">
        <v>13.9</v>
      </c>
      <c r="G334">
        <v>3.9</v>
      </c>
      <c r="H334">
        <v>11.1</v>
      </c>
      <c r="I334">
        <v>16.600000000000001</v>
      </c>
      <c r="J334">
        <v>8.6</v>
      </c>
      <c r="K334">
        <v>3.5</v>
      </c>
      <c r="L334">
        <v>8.6</v>
      </c>
      <c r="M334">
        <v>8.1</v>
      </c>
      <c r="O334" s="23">
        <v>30</v>
      </c>
      <c r="P334" s="23">
        <v>30</v>
      </c>
      <c r="Q334" s="23">
        <v>19.3</v>
      </c>
      <c r="R334" s="23">
        <v>30</v>
      </c>
      <c r="S334" s="23">
        <v>30</v>
      </c>
      <c r="T334" s="23">
        <v>29.7</v>
      </c>
      <c r="U334" s="23">
        <v>28.2</v>
      </c>
      <c r="V334" s="23">
        <v>30</v>
      </c>
      <c r="W334" s="23">
        <v>30</v>
      </c>
      <c r="Y334">
        <f t="shared" si="323"/>
        <v>257.2</v>
      </c>
      <c r="Z334">
        <v>0</v>
      </c>
      <c r="AA334">
        <v>0</v>
      </c>
      <c r="AB334">
        <v>4</v>
      </c>
      <c r="AC334">
        <v>0</v>
      </c>
      <c r="AD334">
        <v>0</v>
      </c>
      <c r="AE334">
        <v>0</v>
      </c>
      <c r="AF334">
        <v>2</v>
      </c>
      <c r="AG334">
        <v>0</v>
      </c>
      <c r="AH334">
        <v>0</v>
      </c>
      <c r="AJ334">
        <v>2</v>
      </c>
      <c r="AK334">
        <v>2</v>
      </c>
      <c r="AL334">
        <v>6</v>
      </c>
      <c r="AM334">
        <v>0</v>
      </c>
      <c r="AN334">
        <v>1</v>
      </c>
      <c r="AO334">
        <v>4</v>
      </c>
      <c r="AP334">
        <v>5</v>
      </c>
      <c r="AQ334">
        <v>2</v>
      </c>
      <c r="AR334">
        <v>3</v>
      </c>
    </row>
    <row r="335" spans="1:991">
      <c r="A335">
        <v>41</v>
      </c>
      <c r="B335" t="s">
        <v>268</v>
      </c>
      <c r="C335">
        <v>7</v>
      </c>
      <c r="D335" t="s">
        <v>44</v>
      </c>
      <c r="E335">
        <v>17.3</v>
      </c>
      <c r="F335">
        <v>19.100000000000001</v>
      </c>
      <c r="G335">
        <v>16</v>
      </c>
      <c r="H335">
        <v>11.7</v>
      </c>
      <c r="I335">
        <v>17.2</v>
      </c>
      <c r="J335">
        <v>17.100000000000001</v>
      </c>
      <c r="K335">
        <v>19.7</v>
      </c>
      <c r="L335">
        <v>16.399999999999999</v>
      </c>
      <c r="M335">
        <v>18.2</v>
      </c>
      <c r="O335" s="23">
        <v>25.8</v>
      </c>
      <c r="P335" s="23">
        <v>27.2</v>
      </c>
      <c r="Q335" s="23">
        <v>28.2</v>
      </c>
      <c r="R335" s="23">
        <v>30</v>
      </c>
      <c r="S335" s="23">
        <v>28.9</v>
      </c>
      <c r="T335" s="23">
        <v>28.3</v>
      </c>
      <c r="U335" s="23">
        <v>27.5</v>
      </c>
      <c r="V335" s="23">
        <v>26.7</v>
      </c>
      <c r="W335" s="23">
        <v>28.7</v>
      </c>
      <c r="Y335">
        <f t="shared" si="323"/>
        <v>251.29999999999998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J335">
        <v>6</v>
      </c>
      <c r="AK335">
        <v>11</v>
      </c>
      <c r="AL335">
        <v>7</v>
      </c>
      <c r="AM335">
        <v>13</v>
      </c>
      <c r="AN335">
        <v>6</v>
      </c>
      <c r="AO335">
        <v>9</v>
      </c>
      <c r="AP335">
        <v>9</v>
      </c>
      <c r="AQ335">
        <v>15</v>
      </c>
      <c r="AR335">
        <v>12</v>
      </c>
    </row>
    <row r="336" spans="1:991">
      <c r="E336" s="8">
        <f>AVERAGE(E296:E335)/30*100</f>
        <v>33.033333333333346</v>
      </c>
      <c r="F336" s="8">
        <f t="shared" ref="F336" si="333">AVERAGE(F296:F335)/30*100</f>
        <v>32.408333333333331</v>
      </c>
      <c r="G336" s="8">
        <f t="shared" ref="G336" si="334">AVERAGE(G296:G335)/30*100</f>
        <v>25.341666666666669</v>
      </c>
      <c r="H336" s="8">
        <f t="shared" ref="H336" si="335">AVERAGE(H296:H335)/30*100</f>
        <v>29.5</v>
      </c>
      <c r="I336" s="8">
        <f t="shared" ref="I336" si="336">AVERAGE(I296:I335)/30*100</f>
        <v>30.075000000000006</v>
      </c>
      <c r="J336" s="8">
        <f t="shared" ref="J336" si="337">AVERAGE(J296:J335)/30*100</f>
        <v>22.791666666666668</v>
      </c>
      <c r="K336" s="8">
        <f t="shared" ref="K336" si="338">AVERAGE(K296:K335)/30*100</f>
        <v>25.008333333333333</v>
      </c>
      <c r="L336" s="8">
        <f t="shared" ref="L336" si="339">AVERAGE(L296:L335)/30*100</f>
        <v>22.666666666666664</v>
      </c>
      <c r="M336" s="8">
        <f t="shared" ref="M336" si="340">AVERAGE(M296:M335)/30*100</f>
        <v>26.3</v>
      </c>
      <c r="N336" s="8"/>
      <c r="O336" s="27">
        <f>AVERAGE(O296:O335)/30*100</f>
        <v>93.966666666666654</v>
      </c>
      <c r="P336" s="27">
        <f t="shared" ref="P336" si="341">AVERAGE(P296:P335)/30*100</f>
        <v>92.05</v>
      </c>
      <c r="Q336" s="27">
        <f t="shared" ref="Q336" si="342">AVERAGE(Q296:Q335)/30*100</f>
        <v>89.3</v>
      </c>
      <c r="R336" s="27">
        <f t="shared" ref="R336" si="343">AVERAGE(R296:R335)/30*100</f>
        <v>91.658333333333317</v>
      </c>
      <c r="S336" s="27">
        <f t="shared" ref="S336" si="344">AVERAGE(S296:S335)/30*100</f>
        <v>88.191666666666677</v>
      </c>
      <c r="T336" s="27">
        <f t="shared" ref="T336" si="345">AVERAGE(T296:T335)/30*100</f>
        <v>90.416666666666671</v>
      </c>
      <c r="U336" s="27">
        <f t="shared" ref="U336" si="346">AVERAGE(U296:U335)/30*100</f>
        <v>88.033333333333317</v>
      </c>
      <c r="V336" s="27">
        <f t="shared" ref="V336" si="347">AVERAGE(V296:V335)/30*100</f>
        <v>82.933333333333323</v>
      </c>
      <c r="W336" s="27">
        <f t="shared" ref="W336" si="348">AVERAGE(W296:W335)/30*100</f>
        <v>85.625</v>
      </c>
      <c r="Y336" s="8"/>
      <c r="Z336" s="8">
        <f>AVERAGE(Z296:Z335)</f>
        <v>0.15</v>
      </c>
      <c r="AA336" s="8">
        <f t="shared" ref="AA336" si="349">AVERAGE(AA296:AA335)</f>
        <v>0.2</v>
      </c>
      <c r="AB336" s="8">
        <f t="shared" ref="AB336" si="350">AVERAGE(AB296:AB335)</f>
        <v>0.6</v>
      </c>
      <c r="AC336" s="8">
        <f t="shared" ref="AC336" si="351">AVERAGE(AC296:AC335)</f>
        <v>0.4</v>
      </c>
      <c r="AD336" s="8">
        <f t="shared" ref="AD336" si="352">AVERAGE(AD296:AD335)</f>
        <v>0.25</v>
      </c>
      <c r="AE336" s="8">
        <f t="shared" ref="AE336" si="353">AVERAGE(AE296:AE335)</f>
        <v>0.25</v>
      </c>
      <c r="AF336" s="8">
        <f t="shared" ref="AF336" si="354">AVERAGE(AF296:AF335)</f>
        <v>0.55000000000000004</v>
      </c>
      <c r="AG336" s="8">
        <f t="shared" ref="AG336" si="355">AVERAGE(AG296:AG335)</f>
        <v>0.55000000000000004</v>
      </c>
      <c r="AH336" s="8">
        <f t="shared" ref="AH336" si="356">AVERAGE(AH296:AH335)</f>
        <v>0.85</v>
      </c>
      <c r="AI336" s="8"/>
      <c r="AJ336" s="8">
        <f>AVERAGE(AJ296:AJ335)</f>
        <v>9.2249999999999996</v>
      </c>
      <c r="AK336" s="8">
        <f t="shared" ref="AK336" si="357">AVERAGE(AK296:AK335)</f>
        <v>6.7</v>
      </c>
      <c r="AL336" s="8">
        <f t="shared" ref="AL336" si="358">AVERAGE(AL296:AL335)</f>
        <v>9.9499999999999993</v>
      </c>
      <c r="AM336" s="8">
        <f t="shared" ref="AM336" si="359">AVERAGE(AM296:AM335)</f>
        <v>10.425000000000001</v>
      </c>
      <c r="AN336" s="8">
        <f t="shared" ref="AN336" si="360">AVERAGE(AN296:AN335)</f>
        <v>9.5500000000000007</v>
      </c>
      <c r="AO336" s="8">
        <f t="shared" ref="AO336" si="361">AVERAGE(AO296:AO335)</f>
        <v>10.574999999999999</v>
      </c>
      <c r="AP336" s="8">
        <f t="shared" ref="AP336" si="362">AVERAGE(AP296:AP335)</f>
        <v>12.1</v>
      </c>
      <c r="AQ336" s="8">
        <f t="shared" ref="AQ336" si="363">AVERAGE(AQ296:AQ335)</f>
        <v>11</v>
      </c>
      <c r="AR336" s="8">
        <f t="shared" ref="AR336" si="364">AVERAGE(AR296:AR335)</f>
        <v>10.125</v>
      </c>
      <c r="AU336" s="8">
        <f>AVERAGE(AU296:AU335)</f>
        <v>86.268742791234132</v>
      </c>
      <c r="AV336" s="8">
        <f t="shared" ref="AV336" si="365">AVERAGE(AV296:AV335)</f>
        <v>81.386174379253958</v>
      </c>
      <c r="AW336" s="8">
        <f t="shared" ref="AW336" si="366">AVERAGE(AW296:AW335)</f>
        <v>75.683056050703115</v>
      </c>
      <c r="AX336" s="8">
        <f t="shared" ref="AX336" si="367">AVERAGE(AX296:AX335)</f>
        <v>79.804182745359228</v>
      </c>
      <c r="AY336" s="8">
        <f t="shared" ref="AY336" si="368">AVERAGE(AY296:AY335)</f>
        <v>92.630002041766758</v>
      </c>
      <c r="AZ336" s="8">
        <f t="shared" ref="AZ336" si="369">AVERAGE(AZ296:AZ335)</f>
        <v>86.871196754563897</v>
      </c>
      <c r="BA336" s="8">
        <f t="shared" ref="BA336" si="370">AVERAGE(BA296:BA335)</f>
        <v>80.754592013391687</v>
      </c>
      <c r="BB336" s="8">
        <f t="shared" ref="BB336" si="371">AVERAGE(BB296:BB335)</f>
        <v>78.40064769577954</v>
      </c>
      <c r="BC336" s="8">
        <f t="shared" ref="BC336" si="372">AVERAGE(BC296:BC335)</f>
        <v>77.017113380196548</v>
      </c>
    </row>
    <row r="337" spans="1:55">
      <c r="E337" s="8">
        <f>(STDEV(E296:E335)/SQRT(40))/30*100</f>
        <v>3.9725697654428327</v>
      </c>
      <c r="F337" s="8">
        <f t="shared" ref="F337:H337" si="373">(STDEV(F296:F335)/SQRT(40))/30*100</f>
        <v>4.3869056565324316</v>
      </c>
      <c r="G337" s="8">
        <f t="shared" si="373"/>
        <v>3.7644401463411006</v>
      </c>
      <c r="H337" s="8">
        <f t="shared" si="373"/>
        <v>4.162698965582627</v>
      </c>
      <c r="I337" s="8">
        <f>(STDEV(I296:I335)/SQRT(40))/30*100</f>
        <v>4.1339137912658783</v>
      </c>
      <c r="J337" s="8">
        <f t="shared" ref="J337:L337" si="374">(STDEV(J296:J335)/SQRT(40))/30*100</f>
        <v>3.0342228314484734</v>
      </c>
      <c r="K337" s="8">
        <f t="shared" si="374"/>
        <v>3.2683513774525115</v>
      </c>
      <c r="L337" s="8">
        <f t="shared" si="374"/>
        <v>3.3746583661637644</v>
      </c>
      <c r="M337" s="8">
        <f>(STDEV(M296:M335)/SQRT(40))/30*100</f>
        <v>3.8538617920536153</v>
      </c>
      <c r="N337" s="8"/>
      <c r="O337" s="27">
        <f>(STDEV(O296:O335)/SQRT(40))/30*100</f>
        <v>0.9349040507162133</v>
      </c>
      <c r="P337" s="27">
        <f t="shared" ref="P337:W337" si="375">(STDEV(P296:P335)/SQRT(40))/30*100</f>
        <v>1.9205200951558543</v>
      </c>
      <c r="Q337" s="27">
        <f t="shared" si="375"/>
        <v>2.2790323832689685</v>
      </c>
      <c r="R337" s="27">
        <f t="shared" si="375"/>
        <v>1.8211126299123466</v>
      </c>
      <c r="S337" s="27">
        <f t="shared" si="375"/>
        <v>3.2458803058821895</v>
      </c>
      <c r="T337" s="27">
        <f t="shared" si="375"/>
        <v>2.3503273094482959</v>
      </c>
      <c r="U337" s="27">
        <f t="shared" si="375"/>
        <v>1.8877623588912804</v>
      </c>
      <c r="V337" s="27">
        <f t="shared" si="375"/>
        <v>3.4517677869029493</v>
      </c>
      <c r="W337" s="27">
        <f t="shared" si="375"/>
        <v>2.617963027451959</v>
      </c>
      <c r="Y337" s="8"/>
      <c r="Z337" s="8">
        <f>STDEV(Z296:Z335)/SQRT(40)</f>
        <v>8.4352739228697335E-2</v>
      </c>
      <c r="AA337" s="8">
        <f t="shared" ref="AA337:AH337" si="376">STDEV(AA296:AA335)/SQRT(40)</f>
        <v>9.6076892283052287E-2</v>
      </c>
      <c r="AB337" s="8">
        <f t="shared" si="376"/>
        <v>0.2791929761808451</v>
      </c>
      <c r="AC337" s="8">
        <f t="shared" si="376"/>
        <v>0.14675987714106856</v>
      </c>
      <c r="AD337" s="8">
        <f t="shared" si="376"/>
        <v>0.10591481821704042</v>
      </c>
      <c r="AE337" s="8">
        <f t="shared" si="376"/>
        <v>0.12785207798918968</v>
      </c>
      <c r="AF337" s="8">
        <f t="shared" si="376"/>
        <v>0.18929694486000911</v>
      </c>
      <c r="AG337" s="8">
        <f t="shared" si="376"/>
        <v>0.22631382794241434</v>
      </c>
      <c r="AH337" s="8">
        <f t="shared" si="376"/>
        <v>0.37817035911454044</v>
      </c>
      <c r="AI337" s="8"/>
      <c r="AJ337" s="8">
        <f>STDEV(AJ296:AJ335)/SQRT(40)</f>
        <v>1.214489182479191</v>
      </c>
      <c r="AK337" s="8">
        <f t="shared" ref="AK337:AR337" si="377">STDEV(AK296:AK335)/SQRT(40)</f>
        <v>1.0671072807913684</v>
      </c>
      <c r="AL337" s="8">
        <f t="shared" si="377"/>
        <v>1.6474339020241329</v>
      </c>
      <c r="AM337" s="8">
        <f t="shared" si="377"/>
        <v>1.5161047846203499</v>
      </c>
      <c r="AN337" s="8">
        <f t="shared" si="377"/>
        <v>1.2598076776299565</v>
      </c>
      <c r="AO337" s="8">
        <f t="shared" si="377"/>
        <v>1.4164272044976491</v>
      </c>
      <c r="AP337" s="8">
        <f t="shared" si="377"/>
        <v>1.4383929779355706</v>
      </c>
      <c r="AQ337" s="8">
        <f t="shared" si="377"/>
        <v>1.4845356694421841</v>
      </c>
      <c r="AR337" s="8">
        <f t="shared" si="377"/>
        <v>1.2930720229013759</v>
      </c>
      <c r="AU337" s="8">
        <f>STDEV(AU296:AU335)/SQRT(40)</f>
        <v>5.1589808184773185</v>
      </c>
      <c r="AV337" s="8">
        <f t="shared" ref="AV337:BC337" si="378">STDEV(AV296:AV335)/SQRT(40)</f>
        <v>5.7099442871685735</v>
      </c>
      <c r="AW337" s="8">
        <f t="shared" si="378"/>
        <v>6.3030144436418309</v>
      </c>
      <c r="AX337" s="8">
        <f t="shared" si="378"/>
        <v>5.6225356074839921</v>
      </c>
      <c r="AY337" s="8">
        <f t="shared" si="378"/>
        <v>3.2846397951193333</v>
      </c>
      <c r="AZ337" s="8">
        <f t="shared" si="378"/>
        <v>4.9325620590271484</v>
      </c>
      <c r="BA337" s="8">
        <f t="shared" si="378"/>
        <v>5.3188885875185923</v>
      </c>
      <c r="BB337" s="8">
        <f t="shared" si="378"/>
        <v>5.8332442316888526</v>
      </c>
      <c r="BC337" s="8">
        <f t="shared" si="378"/>
        <v>5.9395539197013214</v>
      </c>
    </row>
    <row r="338" spans="1:55">
      <c r="O338" s="27">
        <f>AVERAGE(O296:O335)</f>
        <v>28.189999999999998</v>
      </c>
      <c r="P338" s="27">
        <f t="shared" ref="P338:V338" si="379">AVERAGE(P296:P335)</f>
        <v>27.614999999999998</v>
      </c>
      <c r="Q338" s="27">
        <f t="shared" si="379"/>
        <v>26.79</v>
      </c>
      <c r="R338" s="27">
        <f t="shared" si="379"/>
        <v>27.497499999999995</v>
      </c>
      <c r="S338" s="27">
        <f t="shared" si="379"/>
        <v>26.457500000000003</v>
      </c>
      <c r="T338" s="27">
        <f t="shared" si="379"/>
        <v>27.125</v>
      </c>
      <c r="U338" s="27">
        <f t="shared" si="379"/>
        <v>26.409999999999997</v>
      </c>
      <c r="V338" s="27">
        <f t="shared" si="379"/>
        <v>24.88</v>
      </c>
      <c r="W338" s="27">
        <f>AVERAGE(W296:W335)</f>
        <v>25.6875</v>
      </c>
      <c r="Y338" s="10">
        <f>SUM(O338:W338)</f>
        <v>240.6525</v>
      </c>
    </row>
    <row r="348" spans="1:55">
      <c r="A348">
        <v>101</v>
      </c>
      <c r="B348" t="s">
        <v>41</v>
      </c>
      <c r="C348">
        <v>8</v>
      </c>
      <c r="D348" t="s">
        <v>42</v>
      </c>
      <c r="E348">
        <v>5.7</v>
      </c>
      <c r="F348">
        <v>3.4</v>
      </c>
      <c r="G348">
        <v>8.6</v>
      </c>
      <c r="H348">
        <v>11.6</v>
      </c>
      <c r="I348">
        <v>9.3000000000000007</v>
      </c>
      <c r="J348">
        <v>9.9</v>
      </c>
      <c r="K348">
        <v>3.5</v>
      </c>
      <c r="L348">
        <v>4.3</v>
      </c>
      <c r="M348">
        <v>8.4</v>
      </c>
      <c r="O348" s="23">
        <v>30</v>
      </c>
      <c r="P348" s="23">
        <v>28.6</v>
      </c>
      <c r="Q348" s="23">
        <v>28.7</v>
      </c>
      <c r="R348" s="23">
        <v>30</v>
      </c>
      <c r="S348" s="23">
        <v>30</v>
      </c>
      <c r="T348" s="23">
        <v>28.2</v>
      </c>
      <c r="U348" s="23">
        <v>24.9</v>
      </c>
      <c r="V348" s="23">
        <v>24.3</v>
      </c>
      <c r="W348" s="23">
        <v>27.7</v>
      </c>
      <c r="Y348">
        <f>SUM(O348:W348)</f>
        <v>252.4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</v>
      </c>
      <c r="AG348">
        <v>0</v>
      </c>
      <c r="AH348">
        <v>0</v>
      </c>
      <c r="AJ348">
        <v>7</v>
      </c>
      <c r="AK348">
        <v>12</v>
      </c>
      <c r="AL348">
        <v>6</v>
      </c>
      <c r="AM348">
        <v>2</v>
      </c>
      <c r="AN348">
        <v>2</v>
      </c>
      <c r="AO348">
        <v>7</v>
      </c>
      <c r="AP348">
        <v>21</v>
      </c>
      <c r="AQ348">
        <v>12</v>
      </c>
      <c r="AR348">
        <v>6</v>
      </c>
      <c r="AU348">
        <f>(AJ348-Z348)/(AJ348+Z348)*100</f>
        <v>100</v>
      </c>
      <c r="AV348">
        <f t="shared" ref="AV348:BC363" si="380">(AK348-AA348)/(AK348+AA348)*100</f>
        <v>100</v>
      </c>
      <c r="AW348">
        <f t="shared" si="380"/>
        <v>100</v>
      </c>
      <c r="AX348">
        <f t="shared" si="380"/>
        <v>100</v>
      </c>
      <c r="AY348">
        <f t="shared" si="380"/>
        <v>100</v>
      </c>
      <c r="AZ348">
        <f t="shared" si="380"/>
        <v>100</v>
      </c>
      <c r="BA348">
        <f t="shared" si="380"/>
        <v>82.608695652173907</v>
      </c>
      <c r="BB348">
        <f t="shared" si="380"/>
        <v>100</v>
      </c>
      <c r="BC348">
        <f t="shared" si="380"/>
        <v>100</v>
      </c>
    </row>
    <row r="349" spans="1:55">
      <c r="A349">
        <v>99</v>
      </c>
      <c r="B349" t="s">
        <v>43</v>
      </c>
      <c r="C349">
        <v>8</v>
      </c>
      <c r="D349" t="s">
        <v>44</v>
      </c>
      <c r="E349">
        <v>9.3000000000000007</v>
      </c>
      <c r="F349">
        <v>8.1</v>
      </c>
      <c r="G349">
        <v>13.4</v>
      </c>
      <c r="H349">
        <v>13</v>
      </c>
      <c r="I349">
        <v>12.8</v>
      </c>
      <c r="J349">
        <v>12.7</v>
      </c>
      <c r="K349">
        <v>9.6999999999999993</v>
      </c>
      <c r="L349">
        <v>5.2</v>
      </c>
      <c r="M349">
        <v>3.9</v>
      </c>
      <c r="O349" s="23">
        <v>25.8</v>
      </c>
      <c r="P349" s="23">
        <v>27.4</v>
      </c>
      <c r="Q349" s="23">
        <v>29.2</v>
      </c>
      <c r="R349" s="23">
        <v>27.4</v>
      </c>
      <c r="S349" s="23">
        <v>28.7</v>
      </c>
      <c r="T349" s="23">
        <v>30</v>
      </c>
      <c r="U349" s="23">
        <v>11.1</v>
      </c>
      <c r="V349" s="23">
        <v>26.3</v>
      </c>
      <c r="W349" s="23">
        <v>18.7</v>
      </c>
      <c r="Y349">
        <f t="shared" ref="Y349:Y387" si="381">SUM(O349:W349)</f>
        <v>224.6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J349">
        <v>13</v>
      </c>
      <c r="AK349">
        <v>6</v>
      </c>
      <c r="AL349">
        <v>5</v>
      </c>
      <c r="AM349">
        <v>6</v>
      </c>
      <c r="AN349">
        <v>7</v>
      </c>
      <c r="AO349">
        <v>13</v>
      </c>
      <c r="AP349">
        <v>12</v>
      </c>
      <c r="AQ349">
        <v>19</v>
      </c>
      <c r="AR349">
        <v>16</v>
      </c>
      <c r="AU349">
        <f t="shared" ref="AU349:AU381" si="382">(AJ349-Z349)/(AJ349+Z349)*100</f>
        <v>100</v>
      </c>
      <c r="AV349">
        <f t="shared" si="380"/>
        <v>100</v>
      </c>
      <c r="AW349">
        <f t="shared" si="380"/>
        <v>100</v>
      </c>
      <c r="AX349">
        <f t="shared" si="380"/>
        <v>100</v>
      </c>
      <c r="AY349">
        <f t="shared" si="380"/>
        <v>100</v>
      </c>
      <c r="AZ349">
        <f t="shared" si="380"/>
        <v>100</v>
      </c>
      <c r="BA349">
        <f t="shared" si="380"/>
        <v>100</v>
      </c>
      <c r="BB349">
        <f t="shared" si="380"/>
        <v>100</v>
      </c>
      <c r="BC349">
        <f t="shared" si="380"/>
        <v>100</v>
      </c>
    </row>
    <row r="350" spans="1:55">
      <c r="A350">
        <v>100</v>
      </c>
      <c r="B350" t="s">
        <v>45</v>
      </c>
      <c r="C350">
        <v>8</v>
      </c>
      <c r="D350" t="s">
        <v>46</v>
      </c>
      <c r="E350">
        <v>0.3</v>
      </c>
      <c r="F350">
        <v>1</v>
      </c>
      <c r="G350">
        <v>0.8</v>
      </c>
      <c r="H350">
        <v>2.1</v>
      </c>
      <c r="I350">
        <v>4</v>
      </c>
      <c r="J350">
        <v>0.4</v>
      </c>
      <c r="K350">
        <v>2.2000000000000002</v>
      </c>
      <c r="L350">
        <v>0</v>
      </c>
      <c r="M350">
        <v>0.8</v>
      </c>
      <c r="O350" s="23">
        <v>23.5</v>
      </c>
      <c r="P350" s="23">
        <v>23.5</v>
      </c>
      <c r="Q350" s="23">
        <v>28.8</v>
      </c>
      <c r="R350" s="23">
        <v>23.5</v>
      </c>
      <c r="S350" s="23">
        <v>20.5</v>
      </c>
      <c r="T350" s="23">
        <v>23.6</v>
      </c>
      <c r="U350" s="23">
        <v>12.1</v>
      </c>
      <c r="V350" s="23">
        <v>9.9</v>
      </c>
      <c r="W350" s="23">
        <v>20.6</v>
      </c>
      <c r="Y350">
        <f t="shared" si="381"/>
        <v>186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J350">
        <v>17</v>
      </c>
      <c r="AK350">
        <v>13</v>
      </c>
      <c r="AL350">
        <v>15</v>
      </c>
      <c r="AM350">
        <v>10</v>
      </c>
      <c r="AN350">
        <v>15</v>
      </c>
      <c r="AO350">
        <v>13</v>
      </c>
      <c r="AP350">
        <v>16</v>
      </c>
      <c r="AQ350">
        <v>17</v>
      </c>
      <c r="AR350">
        <v>13</v>
      </c>
      <c r="AU350">
        <f t="shared" si="382"/>
        <v>78.94736842105263</v>
      </c>
      <c r="AV350">
        <f t="shared" si="380"/>
        <v>100</v>
      </c>
      <c r="AW350">
        <f t="shared" si="380"/>
        <v>100</v>
      </c>
      <c r="AX350">
        <f t="shared" si="380"/>
        <v>100</v>
      </c>
      <c r="AY350">
        <f t="shared" si="380"/>
        <v>100</v>
      </c>
      <c r="AZ350">
        <f t="shared" si="380"/>
        <v>100</v>
      </c>
      <c r="BA350">
        <f t="shared" si="380"/>
        <v>100</v>
      </c>
      <c r="BB350">
        <f t="shared" si="380"/>
        <v>78.94736842105263</v>
      </c>
      <c r="BC350">
        <f t="shared" si="380"/>
        <v>100</v>
      </c>
    </row>
    <row r="351" spans="1:55">
      <c r="A351">
        <v>102</v>
      </c>
      <c r="B351" t="s">
        <v>47</v>
      </c>
      <c r="C351">
        <v>8</v>
      </c>
      <c r="D351" t="s">
        <v>48</v>
      </c>
      <c r="E351">
        <v>0</v>
      </c>
      <c r="F351">
        <v>1.1000000000000001</v>
      </c>
      <c r="G351">
        <v>2.1</v>
      </c>
      <c r="H351">
        <v>0</v>
      </c>
      <c r="I351">
        <v>3.5</v>
      </c>
      <c r="J351">
        <v>7</v>
      </c>
      <c r="K351">
        <v>4.5999999999999996</v>
      </c>
      <c r="L351">
        <v>3.4</v>
      </c>
      <c r="M351">
        <v>1.5</v>
      </c>
      <c r="O351" s="23">
        <v>24.8</v>
      </c>
      <c r="P351" s="23">
        <v>29.5</v>
      </c>
      <c r="Q351" s="23">
        <v>28.9</v>
      </c>
      <c r="R351" s="23">
        <v>28.4</v>
      </c>
      <c r="S351" s="23">
        <v>29.3</v>
      </c>
      <c r="T351" s="23">
        <v>29.8</v>
      </c>
      <c r="U351" s="23">
        <v>29</v>
      </c>
      <c r="V351" s="23">
        <v>28.5</v>
      </c>
      <c r="W351" s="23">
        <v>29</v>
      </c>
      <c r="Y351">
        <f t="shared" si="381"/>
        <v>257.20000000000005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J351">
        <v>13</v>
      </c>
      <c r="AK351">
        <v>4</v>
      </c>
      <c r="AL351">
        <v>11</v>
      </c>
      <c r="AM351">
        <v>12</v>
      </c>
      <c r="AN351">
        <v>6</v>
      </c>
      <c r="AO351">
        <v>7</v>
      </c>
      <c r="AP351">
        <v>6</v>
      </c>
      <c r="AQ351">
        <v>5</v>
      </c>
      <c r="AR351">
        <v>11</v>
      </c>
      <c r="AU351">
        <f t="shared" si="382"/>
        <v>100</v>
      </c>
      <c r="AV351">
        <f t="shared" si="380"/>
        <v>100</v>
      </c>
      <c r="AW351">
        <f t="shared" si="380"/>
        <v>100</v>
      </c>
      <c r="AX351">
        <f t="shared" si="380"/>
        <v>100</v>
      </c>
      <c r="AY351">
        <f t="shared" si="380"/>
        <v>100</v>
      </c>
      <c r="AZ351">
        <f t="shared" si="380"/>
        <v>100</v>
      </c>
      <c r="BA351">
        <f t="shared" si="380"/>
        <v>100</v>
      </c>
      <c r="BB351">
        <f t="shared" si="380"/>
        <v>100</v>
      </c>
      <c r="BC351">
        <f t="shared" si="380"/>
        <v>100</v>
      </c>
    </row>
    <row r="352" spans="1:55">
      <c r="A352">
        <v>104</v>
      </c>
      <c r="B352" t="s">
        <v>49</v>
      </c>
      <c r="C352">
        <v>8</v>
      </c>
      <c r="D352" t="s">
        <v>42</v>
      </c>
      <c r="E352">
        <v>14.5</v>
      </c>
      <c r="F352">
        <v>15</v>
      </c>
      <c r="G352">
        <v>17.2</v>
      </c>
      <c r="H352">
        <v>14</v>
      </c>
      <c r="I352">
        <v>6.1</v>
      </c>
      <c r="J352">
        <v>2.7</v>
      </c>
      <c r="K352">
        <v>1.4</v>
      </c>
      <c r="L352">
        <v>12.4</v>
      </c>
      <c r="M352">
        <v>13.8</v>
      </c>
      <c r="O352" s="23">
        <v>26.4</v>
      </c>
      <c r="P352" s="23">
        <v>26.3</v>
      </c>
      <c r="Q352" s="23">
        <v>30</v>
      </c>
      <c r="R352" s="23">
        <v>30</v>
      </c>
      <c r="S352" s="23">
        <v>23</v>
      </c>
      <c r="T352" s="23">
        <v>16.7</v>
      </c>
      <c r="U352" s="23">
        <v>23</v>
      </c>
      <c r="V352" s="23">
        <v>28.1</v>
      </c>
      <c r="W352" s="23">
        <v>28.9</v>
      </c>
      <c r="Y352">
        <f t="shared" si="381"/>
        <v>232.39999999999998</v>
      </c>
      <c r="Z352">
        <v>2</v>
      </c>
      <c r="AA352">
        <v>0</v>
      </c>
      <c r="AB352">
        <v>0</v>
      </c>
      <c r="AC352">
        <v>0</v>
      </c>
      <c r="AD352">
        <v>2</v>
      </c>
      <c r="AE352">
        <v>4</v>
      </c>
      <c r="AF352">
        <v>2</v>
      </c>
      <c r="AG352">
        <v>0</v>
      </c>
      <c r="AH352">
        <v>0</v>
      </c>
      <c r="AJ352">
        <v>5</v>
      </c>
      <c r="AK352">
        <v>7</v>
      </c>
      <c r="AL352">
        <v>23</v>
      </c>
      <c r="AM352">
        <v>11</v>
      </c>
      <c r="AN352">
        <v>11</v>
      </c>
      <c r="AO352">
        <v>24</v>
      </c>
      <c r="AP352">
        <v>26</v>
      </c>
      <c r="AQ352">
        <v>10</v>
      </c>
      <c r="AR352">
        <v>12</v>
      </c>
      <c r="AU352">
        <f t="shared" si="382"/>
        <v>42.857142857142854</v>
      </c>
      <c r="AV352">
        <f t="shared" si="380"/>
        <v>100</v>
      </c>
      <c r="AW352">
        <f t="shared" si="380"/>
        <v>100</v>
      </c>
      <c r="AX352">
        <f t="shared" si="380"/>
        <v>100</v>
      </c>
      <c r="AY352">
        <f t="shared" si="380"/>
        <v>69.230769230769226</v>
      </c>
      <c r="AZ352">
        <f t="shared" si="380"/>
        <v>71.428571428571431</v>
      </c>
      <c r="BA352">
        <f t="shared" si="380"/>
        <v>85.714285714285708</v>
      </c>
      <c r="BB352">
        <f t="shared" si="380"/>
        <v>100</v>
      </c>
      <c r="BC352">
        <f t="shared" si="380"/>
        <v>100</v>
      </c>
    </row>
    <row r="353" spans="1:55">
      <c r="A353">
        <v>103</v>
      </c>
      <c r="B353" t="s">
        <v>50</v>
      </c>
      <c r="C353">
        <v>8</v>
      </c>
      <c r="D353" t="s">
        <v>44</v>
      </c>
      <c r="E353">
        <v>11.3</v>
      </c>
      <c r="F353">
        <v>18.8</v>
      </c>
      <c r="G353">
        <v>16.2</v>
      </c>
      <c r="H353">
        <v>10.4</v>
      </c>
      <c r="I353">
        <v>13.5</v>
      </c>
      <c r="J353">
        <v>9.9</v>
      </c>
      <c r="K353">
        <v>7</v>
      </c>
      <c r="L353">
        <v>10</v>
      </c>
      <c r="M353">
        <v>12.4</v>
      </c>
      <c r="O353" s="23">
        <v>28.5</v>
      </c>
      <c r="P353" s="23">
        <v>27.6</v>
      </c>
      <c r="Q353" s="23">
        <v>26.7</v>
      </c>
      <c r="R353" s="23">
        <v>27.6</v>
      </c>
      <c r="S353" s="23">
        <v>24.4</v>
      </c>
      <c r="T353" s="23">
        <v>14.2</v>
      </c>
      <c r="U353" s="23">
        <v>6.8</v>
      </c>
      <c r="V353" s="23">
        <v>25.4</v>
      </c>
      <c r="W353" s="23">
        <v>26.7</v>
      </c>
      <c r="Y353">
        <f t="shared" si="381"/>
        <v>207.9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</v>
      </c>
      <c r="AF353">
        <v>10</v>
      </c>
      <c r="AG353">
        <v>0</v>
      </c>
      <c r="AH353">
        <v>0</v>
      </c>
      <c r="AJ353">
        <v>9</v>
      </c>
      <c r="AK353">
        <v>10</v>
      </c>
      <c r="AL353">
        <v>10</v>
      </c>
      <c r="AM353">
        <v>9</v>
      </c>
      <c r="AN353">
        <v>15</v>
      </c>
      <c r="AO353">
        <v>14</v>
      </c>
      <c r="AP353">
        <v>10</v>
      </c>
      <c r="AQ353">
        <v>15</v>
      </c>
      <c r="AR353">
        <v>7</v>
      </c>
      <c r="AU353">
        <f t="shared" si="382"/>
        <v>100</v>
      </c>
      <c r="AV353">
        <f t="shared" si="380"/>
        <v>100</v>
      </c>
      <c r="AW353">
        <f t="shared" si="380"/>
        <v>100</v>
      </c>
      <c r="AX353">
        <f t="shared" si="380"/>
        <v>100</v>
      </c>
      <c r="AY353">
        <f t="shared" si="380"/>
        <v>100</v>
      </c>
      <c r="AZ353">
        <f t="shared" si="380"/>
        <v>75</v>
      </c>
      <c r="BA353">
        <f t="shared" si="380"/>
        <v>0</v>
      </c>
      <c r="BB353">
        <f t="shared" si="380"/>
        <v>100</v>
      </c>
      <c r="BC353">
        <f t="shared" si="380"/>
        <v>100</v>
      </c>
    </row>
    <row r="354" spans="1:55">
      <c r="A354">
        <v>106</v>
      </c>
      <c r="B354" t="s">
        <v>51</v>
      </c>
      <c r="C354">
        <v>8</v>
      </c>
      <c r="D354" t="s">
        <v>46</v>
      </c>
      <c r="E354">
        <v>13.6</v>
      </c>
      <c r="F354">
        <v>14.7</v>
      </c>
      <c r="G354">
        <v>15.6</v>
      </c>
      <c r="H354">
        <v>1.1000000000000001</v>
      </c>
      <c r="I354">
        <v>15.3</v>
      </c>
      <c r="J354">
        <v>17.8</v>
      </c>
      <c r="K354">
        <v>9.6</v>
      </c>
      <c r="L354">
        <v>2</v>
      </c>
      <c r="M354">
        <v>0</v>
      </c>
      <c r="O354" s="23">
        <v>28.1</v>
      </c>
      <c r="P354" s="23">
        <v>24.5</v>
      </c>
      <c r="Q354" s="23">
        <v>26.4</v>
      </c>
      <c r="R354" s="23">
        <v>8.9</v>
      </c>
      <c r="S354" s="23">
        <v>21.5</v>
      </c>
      <c r="T354" s="23">
        <v>25.4</v>
      </c>
      <c r="U354" s="23">
        <v>19.100000000000001</v>
      </c>
      <c r="V354" s="23">
        <v>3.8</v>
      </c>
      <c r="W354" s="23">
        <v>2</v>
      </c>
      <c r="Y354">
        <f t="shared" si="381"/>
        <v>159.70000000000002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6</v>
      </c>
      <c r="AJ354">
        <v>5</v>
      </c>
      <c r="AK354">
        <v>11</v>
      </c>
      <c r="AL354">
        <v>11</v>
      </c>
      <c r="AM354">
        <v>13</v>
      </c>
      <c r="AN354">
        <v>13</v>
      </c>
      <c r="AO354">
        <v>14</v>
      </c>
      <c r="AP354">
        <v>11</v>
      </c>
      <c r="AQ354">
        <v>10</v>
      </c>
      <c r="AR354">
        <v>9</v>
      </c>
      <c r="AU354">
        <f t="shared" si="382"/>
        <v>100</v>
      </c>
      <c r="AV354">
        <f t="shared" si="380"/>
        <v>100</v>
      </c>
      <c r="AW354">
        <f t="shared" si="380"/>
        <v>100</v>
      </c>
      <c r="AX354">
        <f t="shared" si="380"/>
        <v>100</v>
      </c>
      <c r="AY354">
        <f t="shared" si="380"/>
        <v>100</v>
      </c>
      <c r="AZ354">
        <f t="shared" si="380"/>
        <v>100</v>
      </c>
      <c r="BA354">
        <f t="shared" si="380"/>
        <v>100</v>
      </c>
      <c r="BB354">
        <f t="shared" si="380"/>
        <v>42.857142857142854</v>
      </c>
      <c r="BC354">
        <f t="shared" si="380"/>
        <v>20</v>
      </c>
    </row>
    <row r="355" spans="1:55">
      <c r="A355">
        <v>105</v>
      </c>
      <c r="B355" t="s">
        <v>52</v>
      </c>
      <c r="C355">
        <v>8</v>
      </c>
      <c r="D355" t="s">
        <v>48</v>
      </c>
      <c r="E355">
        <v>8.1999999999999993</v>
      </c>
      <c r="F355">
        <v>12.4</v>
      </c>
      <c r="G355">
        <v>8.5</v>
      </c>
      <c r="H355">
        <v>4.0999999999999996</v>
      </c>
      <c r="I355">
        <v>5.4</v>
      </c>
      <c r="J355">
        <v>1.3</v>
      </c>
      <c r="K355">
        <v>2.2000000000000002</v>
      </c>
      <c r="L355">
        <v>3.7</v>
      </c>
      <c r="M355">
        <v>0</v>
      </c>
      <c r="O355" s="23">
        <v>29.1</v>
      </c>
      <c r="P355" s="23">
        <v>30</v>
      </c>
      <c r="Q355" s="23">
        <v>28.9</v>
      </c>
      <c r="R355" s="23">
        <v>28.4</v>
      </c>
      <c r="S355" s="23">
        <v>29.1</v>
      </c>
      <c r="T355" s="23">
        <v>27.8</v>
      </c>
      <c r="U355" s="23">
        <v>29.1</v>
      </c>
      <c r="V355" s="23">
        <v>27.8</v>
      </c>
      <c r="W355" s="23">
        <v>18.8</v>
      </c>
      <c r="Y355">
        <f t="shared" si="381"/>
        <v>249.00000000000003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J355">
        <v>7</v>
      </c>
      <c r="AK355">
        <v>5</v>
      </c>
      <c r="AL355">
        <v>5</v>
      </c>
      <c r="AM355">
        <v>10</v>
      </c>
      <c r="AN355">
        <v>6</v>
      </c>
      <c r="AO355">
        <v>11</v>
      </c>
      <c r="AP355">
        <v>11</v>
      </c>
      <c r="AQ355">
        <v>6</v>
      </c>
      <c r="AR355">
        <v>1</v>
      </c>
      <c r="AU355">
        <f t="shared" si="382"/>
        <v>100</v>
      </c>
      <c r="AV355">
        <f t="shared" si="380"/>
        <v>100</v>
      </c>
      <c r="AW355">
        <f t="shared" si="380"/>
        <v>100</v>
      </c>
      <c r="AX355">
        <f t="shared" si="380"/>
        <v>100</v>
      </c>
      <c r="AY355">
        <f t="shared" si="380"/>
        <v>100</v>
      </c>
      <c r="AZ355">
        <f t="shared" si="380"/>
        <v>100</v>
      </c>
      <c r="BA355">
        <f t="shared" si="380"/>
        <v>100</v>
      </c>
      <c r="BB355">
        <f t="shared" si="380"/>
        <v>100</v>
      </c>
      <c r="BC355">
        <f t="shared" si="380"/>
        <v>100</v>
      </c>
    </row>
    <row r="356" spans="1:55">
      <c r="A356">
        <v>107</v>
      </c>
      <c r="B356" t="s">
        <v>53</v>
      </c>
      <c r="C356">
        <v>8</v>
      </c>
      <c r="D356" t="s">
        <v>42</v>
      </c>
      <c r="E356">
        <v>24.7</v>
      </c>
      <c r="F356">
        <v>19.899999999999999</v>
      </c>
      <c r="G356">
        <v>18.899999999999999</v>
      </c>
      <c r="H356">
        <v>17.5</v>
      </c>
      <c r="I356">
        <v>28</v>
      </c>
      <c r="J356">
        <v>25.9</v>
      </c>
      <c r="K356">
        <v>23.1</v>
      </c>
      <c r="L356">
        <v>23.8</v>
      </c>
      <c r="M356">
        <v>21.4</v>
      </c>
      <c r="O356" s="23">
        <v>27.3</v>
      </c>
      <c r="P356" s="23">
        <v>23.3</v>
      </c>
      <c r="Q356" s="23">
        <v>3.2</v>
      </c>
      <c r="R356" s="23">
        <v>1.3</v>
      </c>
      <c r="S356" s="23">
        <v>30</v>
      </c>
      <c r="T356" s="23">
        <v>30</v>
      </c>
      <c r="U356" s="23">
        <v>30</v>
      </c>
      <c r="V356" s="23">
        <v>30</v>
      </c>
      <c r="W356" s="23">
        <v>30</v>
      </c>
      <c r="Y356">
        <f t="shared" si="381"/>
        <v>205.1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J356">
        <v>9</v>
      </c>
      <c r="AK356">
        <v>9</v>
      </c>
      <c r="AL356">
        <v>10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U356">
        <f t="shared" si="382"/>
        <v>100</v>
      </c>
      <c r="AV356">
        <f t="shared" si="380"/>
        <v>100</v>
      </c>
      <c r="AW356">
        <f t="shared" si="380"/>
        <v>100</v>
      </c>
      <c r="AX356">
        <f t="shared" si="380"/>
        <v>100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>
      <c r="A357">
        <v>109</v>
      </c>
      <c r="B357" t="s">
        <v>54</v>
      </c>
      <c r="C357">
        <v>8</v>
      </c>
      <c r="D357" t="s">
        <v>44</v>
      </c>
      <c r="E357">
        <v>4.4000000000000004</v>
      </c>
      <c r="F357">
        <v>4.3</v>
      </c>
      <c r="G357">
        <v>1.3</v>
      </c>
      <c r="H357">
        <v>9.5</v>
      </c>
      <c r="I357">
        <v>7.7</v>
      </c>
      <c r="J357">
        <v>4.4000000000000004</v>
      </c>
      <c r="K357">
        <v>11.4</v>
      </c>
      <c r="L357">
        <v>5.0999999999999996</v>
      </c>
      <c r="M357">
        <v>7</v>
      </c>
      <c r="O357" s="23">
        <v>26.5</v>
      </c>
      <c r="P357" s="23">
        <v>26.6</v>
      </c>
      <c r="Q357" s="23">
        <v>17.3</v>
      </c>
      <c r="R357" s="23">
        <v>28.7</v>
      </c>
      <c r="S357" s="23">
        <v>28.4</v>
      </c>
      <c r="T357" s="23">
        <v>27.2</v>
      </c>
      <c r="U357" s="23">
        <v>27.4</v>
      </c>
      <c r="V357" s="23">
        <v>28.4</v>
      </c>
      <c r="W357" s="23">
        <v>25.5</v>
      </c>
      <c r="Y357">
        <f t="shared" si="381"/>
        <v>236</v>
      </c>
      <c r="Z357">
        <v>0</v>
      </c>
      <c r="AA357">
        <v>2</v>
      </c>
      <c r="AB357">
        <v>8</v>
      </c>
      <c r="AC357">
        <v>0</v>
      </c>
      <c r="AD357">
        <v>2</v>
      </c>
      <c r="AE357">
        <v>0</v>
      </c>
      <c r="AF357">
        <v>0</v>
      </c>
      <c r="AG357">
        <v>0</v>
      </c>
      <c r="AH357">
        <v>2</v>
      </c>
      <c r="AJ357">
        <v>24</v>
      </c>
      <c r="AK357">
        <v>22</v>
      </c>
      <c r="AL357">
        <v>22</v>
      </c>
      <c r="AM357">
        <v>6</v>
      </c>
      <c r="AN357">
        <v>14</v>
      </c>
      <c r="AO357">
        <v>10</v>
      </c>
      <c r="AP357">
        <v>15</v>
      </c>
      <c r="AQ357">
        <v>25</v>
      </c>
      <c r="AR357">
        <v>24</v>
      </c>
      <c r="AU357">
        <f t="shared" si="382"/>
        <v>100</v>
      </c>
      <c r="AV357">
        <f t="shared" si="380"/>
        <v>83.333333333333343</v>
      </c>
      <c r="AW357">
        <f t="shared" si="380"/>
        <v>46.666666666666664</v>
      </c>
      <c r="AX357">
        <f t="shared" si="380"/>
        <v>100</v>
      </c>
      <c r="AY357">
        <f t="shared" si="380"/>
        <v>75</v>
      </c>
      <c r="AZ357">
        <f t="shared" si="380"/>
        <v>100</v>
      </c>
      <c r="BA357">
        <f t="shared" si="380"/>
        <v>100</v>
      </c>
      <c r="BB357">
        <f t="shared" si="380"/>
        <v>100</v>
      </c>
      <c r="BC357">
        <f t="shared" si="380"/>
        <v>84.615384615384613</v>
      </c>
    </row>
    <row r="358" spans="1:55">
      <c r="A358">
        <v>108</v>
      </c>
      <c r="B358" t="s">
        <v>55</v>
      </c>
      <c r="C358">
        <v>8</v>
      </c>
      <c r="D358" t="s">
        <v>46</v>
      </c>
      <c r="E358">
        <v>12.1</v>
      </c>
      <c r="F358">
        <v>5.6</v>
      </c>
      <c r="G358">
        <v>17.600000000000001</v>
      </c>
      <c r="H358">
        <v>16.899999999999999</v>
      </c>
      <c r="I358">
        <v>25.4</v>
      </c>
      <c r="J358">
        <v>15.3</v>
      </c>
      <c r="K358">
        <v>17.600000000000001</v>
      </c>
      <c r="L358">
        <v>14.2</v>
      </c>
      <c r="M358">
        <v>17.2</v>
      </c>
      <c r="O358" s="23">
        <v>28.3</v>
      </c>
      <c r="P358" s="23">
        <v>19.100000000000001</v>
      </c>
      <c r="Q358" s="23">
        <v>30</v>
      </c>
      <c r="R358" s="23">
        <v>25.9</v>
      </c>
      <c r="S358" s="23">
        <v>30</v>
      </c>
      <c r="T358" s="23">
        <v>28.6</v>
      </c>
      <c r="U358" s="23">
        <v>29.1</v>
      </c>
      <c r="V358" s="23">
        <v>28.7</v>
      </c>
      <c r="W358" s="23">
        <v>27</v>
      </c>
      <c r="Y358">
        <f t="shared" si="381"/>
        <v>246.7</v>
      </c>
      <c r="Z358">
        <v>0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J358">
        <v>7</v>
      </c>
      <c r="AK358">
        <v>11</v>
      </c>
      <c r="AL358">
        <v>1</v>
      </c>
      <c r="AM358">
        <v>2</v>
      </c>
      <c r="AN358">
        <v>1</v>
      </c>
      <c r="AO358">
        <v>1</v>
      </c>
      <c r="AP358">
        <v>1</v>
      </c>
      <c r="AQ358">
        <v>5</v>
      </c>
      <c r="AR358">
        <v>2</v>
      </c>
      <c r="AU358">
        <f t="shared" si="382"/>
        <v>100</v>
      </c>
      <c r="AV358">
        <f t="shared" si="380"/>
        <v>46.666666666666664</v>
      </c>
      <c r="AW358">
        <f t="shared" si="380"/>
        <v>100</v>
      </c>
      <c r="AX358">
        <f t="shared" si="380"/>
        <v>100</v>
      </c>
      <c r="AY358">
        <f t="shared" si="380"/>
        <v>100</v>
      </c>
      <c r="AZ358">
        <f t="shared" si="380"/>
        <v>100</v>
      </c>
      <c r="BA358">
        <f t="shared" si="380"/>
        <v>100</v>
      </c>
      <c r="BB358">
        <f t="shared" si="380"/>
        <v>100</v>
      </c>
      <c r="BC358">
        <f t="shared" si="380"/>
        <v>100</v>
      </c>
    </row>
    <row r="359" spans="1:55">
      <c r="A359">
        <v>110</v>
      </c>
      <c r="B359" t="s">
        <v>56</v>
      </c>
      <c r="C359">
        <v>8</v>
      </c>
      <c r="D359" t="s">
        <v>48</v>
      </c>
      <c r="E359">
        <v>0.6</v>
      </c>
      <c r="F359">
        <v>0</v>
      </c>
      <c r="G359">
        <v>0.3</v>
      </c>
      <c r="H359">
        <v>0.5</v>
      </c>
      <c r="I359">
        <v>0.3</v>
      </c>
      <c r="J359">
        <v>0</v>
      </c>
      <c r="K359">
        <v>0.4</v>
      </c>
      <c r="L359">
        <v>0</v>
      </c>
      <c r="M359">
        <v>0</v>
      </c>
      <c r="O359" s="23">
        <v>30</v>
      </c>
      <c r="P359" s="23">
        <v>25.1</v>
      </c>
      <c r="Q359" s="23">
        <v>25.3</v>
      </c>
      <c r="R359" s="23">
        <v>19.3</v>
      </c>
      <c r="S359" s="23">
        <v>26.1</v>
      </c>
      <c r="T359" s="23">
        <v>28.5</v>
      </c>
      <c r="U359" s="23">
        <v>22.3</v>
      </c>
      <c r="V359" s="23">
        <v>20.5</v>
      </c>
      <c r="W359" s="23">
        <v>6.9</v>
      </c>
      <c r="Y359">
        <f t="shared" si="381"/>
        <v>204.00000000000003</v>
      </c>
      <c r="Z359">
        <v>0</v>
      </c>
      <c r="AA359">
        <v>0</v>
      </c>
      <c r="AB359">
        <v>2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4</v>
      </c>
      <c r="AJ359">
        <v>0</v>
      </c>
      <c r="AK359">
        <v>6</v>
      </c>
      <c r="AL359">
        <v>9</v>
      </c>
      <c r="AM359">
        <v>7</v>
      </c>
      <c r="AN359">
        <v>4</v>
      </c>
      <c r="AO359">
        <v>2</v>
      </c>
      <c r="AP359">
        <v>10</v>
      </c>
      <c r="AQ359">
        <v>7</v>
      </c>
      <c r="AR359">
        <v>8</v>
      </c>
      <c r="AU359">
        <v>0</v>
      </c>
      <c r="AV359">
        <f t="shared" si="380"/>
        <v>100</v>
      </c>
      <c r="AW359">
        <f t="shared" si="380"/>
        <v>63.636363636363633</v>
      </c>
      <c r="AX359">
        <f t="shared" si="380"/>
        <v>55.555555555555557</v>
      </c>
      <c r="AY359">
        <f t="shared" si="380"/>
        <v>100</v>
      </c>
      <c r="AZ359">
        <f t="shared" si="380"/>
        <v>100</v>
      </c>
      <c r="BA359">
        <f t="shared" si="380"/>
        <v>100</v>
      </c>
      <c r="BB359">
        <f t="shared" si="380"/>
        <v>100</v>
      </c>
      <c r="BC359">
        <f t="shared" si="380"/>
        <v>33.333333333333329</v>
      </c>
    </row>
    <row r="360" spans="1:55">
      <c r="A360">
        <v>111</v>
      </c>
      <c r="B360" t="s">
        <v>57</v>
      </c>
      <c r="C360">
        <v>8</v>
      </c>
      <c r="D360" t="s">
        <v>42</v>
      </c>
      <c r="E360">
        <v>15.7</v>
      </c>
      <c r="F360">
        <v>21.9</v>
      </c>
      <c r="G360">
        <v>12</v>
      </c>
      <c r="H360">
        <v>9.1</v>
      </c>
      <c r="I360">
        <v>6.8</v>
      </c>
      <c r="J360">
        <v>2.7</v>
      </c>
      <c r="K360">
        <v>17.399999999999999</v>
      </c>
      <c r="L360">
        <v>5.2</v>
      </c>
      <c r="M360">
        <v>4.4000000000000004</v>
      </c>
      <c r="O360" s="23">
        <v>21.9</v>
      </c>
      <c r="P360" s="23">
        <v>30</v>
      </c>
      <c r="Q360" s="23">
        <v>30</v>
      </c>
      <c r="R360" s="23">
        <v>24.4</v>
      </c>
      <c r="S360" s="23">
        <v>11.3</v>
      </c>
      <c r="T360" s="23">
        <v>1.3</v>
      </c>
      <c r="U360" s="23">
        <v>30</v>
      </c>
      <c r="V360" s="23">
        <v>26</v>
      </c>
      <c r="W360" s="23">
        <v>22.5</v>
      </c>
      <c r="Y360">
        <f t="shared" si="381"/>
        <v>197.4</v>
      </c>
      <c r="Z360">
        <v>0</v>
      </c>
      <c r="AA360">
        <v>0</v>
      </c>
      <c r="AB360">
        <v>0</v>
      </c>
      <c r="AC360">
        <v>2</v>
      </c>
      <c r="AD360">
        <v>6</v>
      </c>
      <c r="AE360">
        <v>24</v>
      </c>
      <c r="AF360">
        <v>0</v>
      </c>
      <c r="AG360">
        <v>0</v>
      </c>
      <c r="AH360">
        <v>2</v>
      </c>
      <c r="AJ360">
        <v>9</v>
      </c>
      <c r="AK360">
        <v>0</v>
      </c>
      <c r="AL360">
        <v>0</v>
      </c>
      <c r="AM360">
        <v>14</v>
      </c>
      <c r="AN360">
        <v>6</v>
      </c>
      <c r="AO360">
        <v>27</v>
      </c>
      <c r="AP360">
        <v>4</v>
      </c>
      <c r="AQ360">
        <v>3</v>
      </c>
      <c r="AR360">
        <v>7</v>
      </c>
      <c r="AU360">
        <f t="shared" si="382"/>
        <v>100</v>
      </c>
      <c r="AV360">
        <v>0</v>
      </c>
      <c r="AW360">
        <v>0</v>
      </c>
      <c r="AX360">
        <f t="shared" si="380"/>
        <v>75</v>
      </c>
      <c r="AY360">
        <f t="shared" si="380"/>
        <v>0</v>
      </c>
      <c r="AZ360">
        <f t="shared" si="380"/>
        <v>5.8823529411764701</v>
      </c>
      <c r="BA360">
        <f t="shared" si="380"/>
        <v>100</v>
      </c>
      <c r="BB360">
        <f t="shared" si="380"/>
        <v>100</v>
      </c>
      <c r="BC360">
        <f t="shared" si="380"/>
        <v>55.555555555555557</v>
      </c>
    </row>
    <row r="361" spans="1:55">
      <c r="A361">
        <v>112</v>
      </c>
      <c r="B361" t="s">
        <v>58</v>
      </c>
      <c r="C361">
        <v>8</v>
      </c>
      <c r="D361" t="s">
        <v>44</v>
      </c>
      <c r="E361">
        <v>8.8000000000000007</v>
      </c>
      <c r="F361">
        <v>20.9</v>
      </c>
      <c r="G361">
        <v>22.5</v>
      </c>
      <c r="H361">
        <v>13.1</v>
      </c>
      <c r="I361">
        <v>5.3</v>
      </c>
      <c r="J361">
        <v>7.7</v>
      </c>
      <c r="K361">
        <v>12.3</v>
      </c>
      <c r="L361">
        <v>12.2</v>
      </c>
      <c r="M361">
        <v>19</v>
      </c>
      <c r="O361" s="23">
        <v>30</v>
      </c>
      <c r="P361" s="23">
        <v>30</v>
      </c>
      <c r="Q361" s="23">
        <v>30</v>
      </c>
      <c r="R361" s="23">
        <v>27.1</v>
      </c>
      <c r="S361" s="23">
        <v>25.3</v>
      </c>
      <c r="T361" s="23">
        <v>23.6</v>
      </c>
      <c r="U361" s="23">
        <v>30</v>
      </c>
      <c r="V361" s="23">
        <v>30</v>
      </c>
      <c r="W361" s="23">
        <v>30</v>
      </c>
      <c r="Y361">
        <f t="shared" si="381"/>
        <v>256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0</v>
      </c>
      <c r="AH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U361">
        <v>0</v>
      </c>
      <c r="AV361">
        <v>0</v>
      </c>
      <c r="AW361">
        <v>0</v>
      </c>
      <c r="AX361">
        <v>0</v>
      </c>
      <c r="AY361">
        <f t="shared" si="380"/>
        <v>-33.333333333333329</v>
      </c>
      <c r="AZ361">
        <f t="shared" si="380"/>
        <v>100</v>
      </c>
      <c r="BA361">
        <v>0</v>
      </c>
      <c r="BB361">
        <v>0</v>
      </c>
      <c r="BC361">
        <v>0</v>
      </c>
    </row>
    <row r="362" spans="1:55">
      <c r="A362">
        <v>58</v>
      </c>
      <c r="B362" t="s">
        <v>102</v>
      </c>
      <c r="C362">
        <v>8</v>
      </c>
      <c r="D362" t="s">
        <v>42</v>
      </c>
      <c r="E362">
        <v>0.3</v>
      </c>
      <c r="F362">
        <v>0</v>
      </c>
      <c r="G362">
        <v>0</v>
      </c>
      <c r="H362">
        <v>0</v>
      </c>
      <c r="I362">
        <v>3.7</v>
      </c>
      <c r="J362">
        <v>0.4</v>
      </c>
      <c r="K362">
        <v>0</v>
      </c>
      <c r="L362">
        <v>0.5</v>
      </c>
      <c r="M362">
        <v>0.7</v>
      </c>
      <c r="O362" s="23">
        <v>30</v>
      </c>
      <c r="P362" s="23">
        <v>30</v>
      </c>
      <c r="Q362" s="23">
        <v>27.1</v>
      </c>
      <c r="R362" s="23">
        <v>30</v>
      </c>
      <c r="S362" s="23">
        <v>30</v>
      </c>
      <c r="T362" s="23">
        <v>30</v>
      </c>
      <c r="U362" s="23">
        <v>29</v>
      </c>
      <c r="V362" s="23">
        <v>26.5</v>
      </c>
      <c r="W362" s="23">
        <v>30</v>
      </c>
      <c r="Y362">
        <f t="shared" si="381"/>
        <v>262.60000000000002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3</v>
      </c>
      <c r="AQ362">
        <v>9</v>
      </c>
      <c r="AR362">
        <v>0</v>
      </c>
      <c r="AU362">
        <v>0</v>
      </c>
      <c r="AV362">
        <v>0</v>
      </c>
      <c r="AW362">
        <f t="shared" si="380"/>
        <v>100</v>
      </c>
      <c r="AX362">
        <v>0</v>
      </c>
      <c r="AY362">
        <v>0</v>
      </c>
      <c r="AZ362">
        <v>0</v>
      </c>
      <c r="BA362">
        <f t="shared" si="380"/>
        <v>100</v>
      </c>
      <c r="BB362">
        <f t="shared" si="380"/>
        <v>100</v>
      </c>
      <c r="BC362">
        <v>0</v>
      </c>
    </row>
    <row r="363" spans="1:55">
      <c r="A363">
        <v>57</v>
      </c>
      <c r="B363" t="s">
        <v>103</v>
      </c>
      <c r="C363">
        <v>8</v>
      </c>
      <c r="D363" t="s">
        <v>44</v>
      </c>
      <c r="E363">
        <v>22.5</v>
      </c>
      <c r="F363">
        <v>8.6</v>
      </c>
      <c r="G363">
        <v>9.5</v>
      </c>
      <c r="H363">
        <v>10.7</v>
      </c>
      <c r="I363">
        <v>11.9</v>
      </c>
      <c r="J363">
        <v>5.6</v>
      </c>
      <c r="K363">
        <v>6.6</v>
      </c>
      <c r="L363">
        <v>8.9</v>
      </c>
      <c r="M363">
        <v>6.2</v>
      </c>
      <c r="O363" s="23">
        <v>27.9</v>
      </c>
      <c r="P363" s="23">
        <v>22</v>
      </c>
      <c r="Q363" s="23">
        <v>23.8</v>
      </c>
      <c r="R363" s="23">
        <v>23.6</v>
      </c>
      <c r="S363" s="23">
        <v>1.6</v>
      </c>
      <c r="T363" s="23">
        <v>30</v>
      </c>
      <c r="U363" s="23">
        <v>16.600000000000001</v>
      </c>
      <c r="V363" s="23">
        <v>28.3</v>
      </c>
      <c r="W363" s="23">
        <v>30</v>
      </c>
      <c r="Y363">
        <f t="shared" si="381"/>
        <v>203.8</v>
      </c>
      <c r="Z363">
        <v>0</v>
      </c>
      <c r="AA363">
        <v>2</v>
      </c>
      <c r="AB363">
        <v>2</v>
      </c>
      <c r="AC363">
        <v>0</v>
      </c>
      <c r="AD363">
        <v>4</v>
      </c>
      <c r="AE363">
        <v>0</v>
      </c>
      <c r="AF363">
        <v>0</v>
      </c>
      <c r="AG363">
        <v>0</v>
      </c>
      <c r="AH363">
        <v>0</v>
      </c>
      <c r="AJ363">
        <v>18</v>
      </c>
      <c r="AK363">
        <v>16</v>
      </c>
      <c r="AL363">
        <v>25</v>
      </c>
      <c r="AM363">
        <v>21</v>
      </c>
      <c r="AN363">
        <v>22</v>
      </c>
      <c r="AO363">
        <v>10</v>
      </c>
      <c r="AP363">
        <v>24</v>
      </c>
      <c r="AQ363">
        <v>16</v>
      </c>
      <c r="AR363">
        <v>12</v>
      </c>
      <c r="AU363">
        <f t="shared" si="382"/>
        <v>100</v>
      </c>
      <c r="AV363">
        <f t="shared" si="380"/>
        <v>77.777777777777786</v>
      </c>
      <c r="AW363">
        <f t="shared" si="380"/>
        <v>85.18518518518519</v>
      </c>
      <c r="AX363">
        <f t="shared" si="380"/>
        <v>100</v>
      </c>
      <c r="AY363">
        <f t="shared" si="380"/>
        <v>69.230769230769226</v>
      </c>
      <c r="AZ363">
        <f t="shared" si="380"/>
        <v>100</v>
      </c>
      <c r="BA363">
        <f t="shared" si="380"/>
        <v>100</v>
      </c>
      <c r="BB363">
        <f t="shared" si="380"/>
        <v>100</v>
      </c>
      <c r="BC363">
        <f t="shared" si="380"/>
        <v>100</v>
      </c>
    </row>
    <row r="364" spans="1:55">
      <c r="A364">
        <v>59</v>
      </c>
      <c r="B364" t="s">
        <v>104</v>
      </c>
      <c r="C364">
        <v>8</v>
      </c>
      <c r="D364" t="s">
        <v>46</v>
      </c>
      <c r="E364">
        <v>15.4</v>
      </c>
      <c r="F364">
        <v>11.3</v>
      </c>
      <c r="G364">
        <v>13.6</v>
      </c>
      <c r="H364">
        <v>15.9</v>
      </c>
      <c r="I364">
        <v>6.2</v>
      </c>
      <c r="J364">
        <v>8.1999999999999993</v>
      </c>
      <c r="K364">
        <v>2.2999999999999998</v>
      </c>
      <c r="L364">
        <v>7.6</v>
      </c>
      <c r="M364">
        <v>7</v>
      </c>
      <c r="O364" s="23">
        <v>29.4</v>
      </c>
      <c r="P364" s="23">
        <v>29.6</v>
      </c>
      <c r="Q364" s="23">
        <v>29</v>
      </c>
      <c r="R364" s="23">
        <v>30</v>
      </c>
      <c r="S364" s="23">
        <v>29</v>
      </c>
      <c r="T364" s="23">
        <v>28.5</v>
      </c>
      <c r="U364" s="23">
        <v>28</v>
      </c>
      <c r="V364" s="23">
        <v>30</v>
      </c>
      <c r="W364" s="23">
        <v>30</v>
      </c>
      <c r="Y364">
        <f t="shared" si="381"/>
        <v>263.5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J364">
        <v>3</v>
      </c>
      <c r="AK364">
        <v>7</v>
      </c>
      <c r="AL364">
        <v>9</v>
      </c>
      <c r="AM364">
        <v>1</v>
      </c>
      <c r="AN364">
        <v>12</v>
      </c>
      <c r="AO364">
        <v>12</v>
      </c>
      <c r="AP364">
        <v>17</v>
      </c>
      <c r="AQ364">
        <v>2</v>
      </c>
      <c r="AR364">
        <v>12</v>
      </c>
      <c r="AU364">
        <f t="shared" si="382"/>
        <v>100</v>
      </c>
      <c r="AV364">
        <f t="shared" ref="AV364:AV381" si="383">(AK364-AA364)/(AK364+AA364)*100</f>
        <v>100</v>
      </c>
      <c r="AW364">
        <f t="shared" ref="AW364:AW381" si="384">(AL364-AB364)/(AL364+AB364)*100</f>
        <v>100</v>
      </c>
      <c r="AX364">
        <f t="shared" ref="AX364:AX381" si="385">(AM364-AC364)/(AM364+AC364)*100</f>
        <v>100</v>
      </c>
      <c r="AY364">
        <f t="shared" ref="AY364:AY381" si="386">(AN364-AD364)/(AN364+AD364)*100</f>
        <v>100</v>
      </c>
      <c r="AZ364">
        <f t="shared" ref="AZ364:AZ381" si="387">(AO364-AE364)/(AO364+AE364)*100</f>
        <v>100</v>
      </c>
      <c r="BA364">
        <f t="shared" ref="BA364:BA381" si="388">(AP364-AF364)/(AP364+AF364)*100</f>
        <v>100</v>
      </c>
      <c r="BB364">
        <f t="shared" ref="BB364:BB381" si="389">(AQ364-AG364)/(AQ364+AG364)*100</f>
        <v>100</v>
      </c>
      <c r="BC364">
        <f t="shared" ref="BC364:BC380" si="390">(AR364-AH364)/(AR364+AH364)*100</f>
        <v>100</v>
      </c>
    </row>
    <row r="365" spans="1:55">
      <c r="A365">
        <v>60</v>
      </c>
      <c r="B365" t="s">
        <v>105</v>
      </c>
      <c r="C365">
        <v>8</v>
      </c>
      <c r="D365" t="s">
        <v>48</v>
      </c>
      <c r="E365">
        <v>3.4</v>
      </c>
      <c r="F365">
        <v>1.9</v>
      </c>
      <c r="G365">
        <v>1.7</v>
      </c>
      <c r="H365">
        <v>0.8</v>
      </c>
      <c r="I365">
        <v>5.8</v>
      </c>
      <c r="J365">
        <v>1.5</v>
      </c>
      <c r="K365">
        <v>0.3</v>
      </c>
      <c r="L365">
        <v>0.5</v>
      </c>
      <c r="M365">
        <v>2.5</v>
      </c>
      <c r="O365" s="23">
        <v>28.5</v>
      </c>
      <c r="P365" s="23">
        <v>16.7</v>
      </c>
      <c r="Q365" s="23">
        <v>29.3</v>
      </c>
      <c r="R365" s="23">
        <v>28.7</v>
      </c>
      <c r="S365" s="23">
        <v>27</v>
      </c>
      <c r="T365" s="23">
        <v>26.2</v>
      </c>
      <c r="U365" s="23">
        <v>28.1</v>
      </c>
      <c r="V365" s="23">
        <v>29</v>
      </c>
      <c r="W365" s="23">
        <v>30</v>
      </c>
      <c r="Y365">
        <f t="shared" si="381"/>
        <v>243.49999999999997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J365">
        <v>14</v>
      </c>
      <c r="AK365">
        <v>23</v>
      </c>
      <c r="AL365">
        <v>20</v>
      </c>
      <c r="AM365">
        <v>14</v>
      </c>
      <c r="AN365">
        <v>17</v>
      </c>
      <c r="AO365">
        <v>19</v>
      </c>
      <c r="AP365">
        <v>12</v>
      </c>
      <c r="AQ365">
        <v>18</v>
      </c>
      <c r="AR365">
        <v>12</v>
      </c>
      <c r="AU365">
        <f t="shared" si="382"/>
        <v>100</v>
      </c>
      <c r="AV365">
        <f t="shared" si="383"/>
        <v>70.370370370370367</v>
      </c>
      <c r="AW365">
        <f t="shared" si="384"/>
        <v>100</v>
      </c>
      <c r="AX365">
        <f t="shared" si="385"/>
        <v>100</v>
      </c>
      <c r="AY365">
        <f t="shared" si="386"/>
        <v>100</v>
      </c>
      <c r="AZ365">
        <f t="shared" si="387"/>
        <v>100</v>
      </c>
      <c r="BA365">
        <f t="shared" si="388"/>
        <v>100</v>
      </c>
      <c r="BB365">
        <f t="shared" si="389"/>
        <v>100</v>
      </c>
      <c r="BC365">
        <f t="shared" si="390"/>
        <v>100</v>
      </c>
    </row>
    <row r="366" spans="1:55">
      <c r="A366">
        <v>61</v>
      </c>
      <c r="B366" t="s">
        <v>106</v>
      </c>
      <c r="C366">
        <v>8</v>
      </c>
      <c r="D366" t="s">
        <v>42</v>
      </c>
      <c r="E366">
        <v>3.5</v>
      </c>
      <c r="F366">
        <v>3.3</v>
      </c>
      <c r="G366">
        <v>2.4</v>
      </c>
      <c r="H366">
        <v>4.3</v>
      </c>
      <c r="I366">
        <v>2.6</v>
      </c>
      <c r="J366">
        <v>4.9000000000000004</v>
      </c>
      <c r="K366">
        <v>2</v>
      </c>
      <c r="L366">
        <v>3.2</v>
      </c>
      <c r="M366">
        <v>1.4</v>
      </c>
      <c r="O366" s="23">
        <v>30</v>
      </c>
      <c r="P366" s="23">
        <v>30</v>
      </c>
      <c r="Q366" s="23">
        <v>30</v>
      </c>
      <c r="R366" s="23">
        <v>30</v>
      </c>
      <c r="S366" s="23">
        <v>30</v>
      </c>
      <c r="T366" s="23">
        <v>30</v>
      </c>
      <c r="U366" s="23">
        <v>29.2</v>
      </c>
      <c r="V366" s="23">
        <v>28</v>
      </c>
      <c r="W366" s="23">
        <v>30</v>
      </c>
      <c r="Y366">
        <f t="shared" si="381"/>
        <v>267.2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U366">
        <f t="shared" si="382"/>
        <v>100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>
      <c r="A367">
        <v>62</v>
      </c>
      <c r="B367" t="s">
        <v>107</v>
      </c>
      <c r="C367">
        <v>8</v>
      </c>
      <c r="D367" t="s">
        <v>44</v>
      </c>
      <c r="E367">
        <v>5.3</v>
      </c>
      <c r="F367">
        <v>4.9000000000000004</v>
      </c>
      <c r="G367">
        <v>7.8</v>
      </c>
      <c r="H367">
        <v>2.4</v>
      </c>
      <c r="I367">
        <v>3.8</v>
      </c>
      <c r="J367">
        <v>2.5</v>
      </c>
      <c r="K367">
        <v>8.6</v>
      </c>
      <c r="L367">
        <v>3.5</v>
      </c>
      <c r="M367">
        <v>3.4</v>
      </c>
      <c r="O367" s="23">
        <v>28.6</v>
      </c>
      <c r="P367" s="23">
        <v>29.8</v>
      </c>
      <c r="Q367" s="23">
        <v>27.2</v>
      </c>
      <c r="R367" s="23">
        <v>28.5</v>
      </c>
      <c r="S367" s="23">
        <v>27.4</v>
      </c>
      <c r="T367" s="23">
        <v>28.2</v>
      </c>
      <c r="U367" s="23">
        <v>27.3</v>
      </c>
      <c r="V367" s="23">
        <v>22</v>
      </c>
      <c r="W367" s="23">
        <v>15.3</v>
      </c>
      <c r="Y367">
        <f t="shared" si="381"/>
        <v>234.3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</v>
      </c>
      <c r="AG367">
        <v>0</v>
      </c>
      <c r="AH367">
        <v>4</v>
      </c>
      <c r="AJ367">
        <v>12</v>
      </c>
      <c r="AK367">
        <v>10</v>
      </c>
      <c r="AL367">
        <v>24</v>
      </c>
      <c r="AM367">
        <v>4</v>
      </c>
      <c r="AN367">
        <v>20</v>
      </c>
      <c r="AO367">
        <v>15</v>
      </c>
      <c r="AP367">
        <v>12</v>
      </c>
      <c r="AQ367">
        <v>15</v>
      </c>
      <c r="AR367">
        <v>36</v>
      </c>
      <c r="AU367">
        <f t="shared" si="382"/>
        <v>100</v>
      </c>
      <c r="AV367">
        <f t="shared" si="383"/>
        <v>100</v>
      </c>
      <c r="AW367">
        <f t="shared" si="384"/>
        <v>100</v>
      </c>
      <c r="AX367">
        <f t="shared" si="385"/>
        <v>100</v>
      </c>
      <c r="AY367">
        <f t="shared" si="386"/>
        <v>100</v>
      </c>
      <c r="AZ367">
        <f t="shared" si="387"/>
        <v>100</v>
      </c>
      <c r="BA367">
        <f t="shared" si="388"/>
        <v>71.428571428571431</v>
      </c>
      <c r="BB367">
        <f t="shared" si="389"/>
        <v>100</v>
      </c>
      <c r="BC367">
        <f t="shared" si="390"/>
        <v>80</v>
      </c>
    </row>
    <row r="368" spans="1:55">
      <c r="A368">
        <v>64</v>
      </c>
      <c r="B368" t="s">
        <v>108</v>
      </c>
      <c r="C368">
        <v>8</v>
      </c>
      <c r="D368" t="s">
        <v>46</v>
      </c>
      <c r="E368">
        <v>16.8</v>
      </c>
      <c r="F368">
        <v>14.1</v>
      </c>
      <c r="G368">
        <v>16.399999999999999</v>
      </c>
      <c r="H368">
        <v>15.9</v>
      </c>
      <c r="I368">
        <v>12.3</v>
      </c>
      <c r="J368">
        <v>14.5</v>
      </c>
      <c r="K368">
        <v>12.3</v>
      </c>
      <c r="L368">
        <v>9.1999999999999993</v>
      </c>
      <c r="M368">
        <v>9.3000000000000007</v>
      </c>
      <c r="O368" s="23">
        <v>28.3</v>
      </c>
      <c r="P368" s="23">
        <v>26.7</v>
      </c>
      <c r="Q368" s="23">
        <v>27.9</v>
      </c>
      <c r="R368" s="23">
        <v>27.6</v>
      </c>
      <c r="S368" s="23">
        <v>25.9</v>
      </c>
      <c r="T368" s="23">
        <v>27</v>
      </c>
      <c r="U368" s="23">
        <v>25.8</v>
      </c>
      <c r="V368" s="23">
        <v>20.9</v>
      </c>
      <c r="W368" s="23">
        <v>23.1</v>
      </c>
      <c r="Y368">
        <f t="shared" si="381"/>
        <v>233.20000000000002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J368">
        <v>10</v>
      </c>
      <c r="AK368">
        <v>6</v>
      </c>
      <c r="AL368">
        <v>35</v>
      </c>
      <c r="AM368">
        <v>34</v>
      </c>
      <c r="AN368">
        <v>16</v>
      </c>
      <c r="AO368">
        <v>14</v>
      </c>
      <c r="AP368">
        <v>36</v>
      </c>
      <c r="AQ368">
        <v>20</v>
      </c>
      <c r="AR368">
        <v>43</v>
      </c>
      <c r="AU368">
        <f t="shared" si="382"/>
        <v>100</v>
      </c>
      <c r="AV368">
        <f t="shared" si="383"/>
        <v>100</v>
      </c>
      <c r="AW368">
        <f t="shared" si="384"/>
        <v>100</v>
      </c>
      <c r="AX368">
        <f t="shared" si="385"/>
        <v>100</v>
      </c>
      <c r="AY368">
        <f t="shared" si="386"/>
        <v>100</v>
      </c>
      <c r="AZ368">
        <f t="shared" si="387"/>
        <v>100</v>
      </c>
      <c r="BA368">
        <f t="shared" si="388"/>
        <v>100</v>
      </c>
      <c r="BB368">
        <f t="shared" si="389"/>
        <v>100</v>
      </c>
      <c r="BC368">
        <f t="shared" si="390"/>
        <v>91.111111111111114</v>
      </c>
    </row>
    <row r="369" spans="1:991">
      <c r="A369">
        <v>63</v>
      </c>
      <c r="B369" t="s">
        <v>109</v>
      </c>
      <c r="C369">
        <v>8</v>
      </c>
      <c r="D369" t="s">
        <v>48</v>
      </c>
      <c r="E369">
        <v>1.4</v>
      </c>
      <c r="F369">
        <v>3</v>
      </c>
      <c r="G369">
        <v>2.8</v>
      </c>
      <c r="H369">
        <v>1.8</v>
      </c>
      <c r="I369">
        <v>1.2</v>
      </c>
      <c r="J369">
        <v>2.2000000000000002</v>
      </c>
      <c r="K369">
        <v>2.2000000000000002</v>
      </c>
      <c r="L369">
        <v>3.9</v>
      </c>
      <c r="M369">
        <v>3.6</v>
      </c>
      <c r="O369" s="23">
        <v>27.8</v>
      </c>
      <c r="P369" s="23">
        <v>30</v>
      </c>
      <c r="Q369" s="23">
        <v>30</v>
      </c>
      <c r="R369" s="23">
        <v>30</v>
      </c>
      <c r="S369" s="23">
        <v>27.4</v>
      </c>
      <c r="T369" s="23">
        <v>30</v>
      </c>
      <c r="U369" s="23">
        <v>29.3</v>
      </c>
      <c r="V369" s="23">
        <v>28.7</v>
      </c>
      <c r="W369" s="23">
        <v>29</v>
      </c>
      <c r="Y369">
        <f t="shared" si="381"/>
        <v>262.2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J369">
        <v>9</v>
      </c>
      <c r="AK369">
        <v>0</v>
      </c>
      <c r="AL369">
        <v>3</v>
      </c>
      <c r="AM369">
        <v>9</v>
      </c>
      <c r="AN369">
        <v>11</v>
      </c>
      <c r="AO369">
        <v>0</v>
      </c>
      <c r="AP369">
        <v>11</v>
      </c>
      <c r="AQ369">
        <v>31</v>
      </c>
      <c r="AR369">
        <v>32</v>
      </c>
      <c r="AU369">
        <f t="shared" si="382"/>
        <v>100</v>
      </c>
      <c r="AV369">
        <v>0</v>
      </c>
      <c r="AW369">
        <f t="shared" si="384"/>
        <v>100</v>
      </c>
      <c r="AX369">
        <f t="shared" si="385"/>
        <v>100</v>
      </c>
      <c r="AY369">
        <f t="shared" si="386"/>
        <v>100</v>
      </c>
      <c r="AZ369">
        <v>0</v>
      </c>
      <c r="BA369">
        <f t="shared" si="388"/>
        <v>100</v>
      </c>
      <c r="BB369">
        <f t="shared" si="389"/>
        <v>100</v>
      </c>
      <c r="BC369">
        <f t="shared" si="390"/>
        <v>100</v>
      </c>
    </row>
    <row r="370" spans="1:991">
      <c r="A370" s="4">
        <v>85</v>
      </c>
      <c r="B370" s="5" t="s">
        <v>110</v>
      </c>
      <c r="C370" s="4">
        <v>8</v>
      </c>
      <c r="D370" s="5" t="s">
        <v>42</v>
      </c>
      <c r="E370" s="4">
        <v>0.5</v>
      </c>
      <c r="F370" s="4">
        <v>0.5</v>
      </c>
      <c r="G370" s="4">
        <v>0</v>
      </c>
      <c r="H370" s="4">
        <v>0</v>
      </c>
      <c r="I370" s="4">
        <v>0</v>
      </c>
      <c r="J370" s="4">
        <v>0.4</v>
      </c>
      <c r="K370" s="4">
        <v>0.4</v>
      </c>
      <c r="L370" s="4">
        <v>0.4</v>
      </c>
      <c r="M370" s="4">
        <v>2</v>
      </c>
      <c r="N370" s="4"/>
      <c r="O370" s="26">
        <v>27.9</v>
      </c>
      <c r="P370" s="26">
        <v>26.8</v>
      </c>
      <c r="Q370" s="26">
        <v>27.6</v>
      </c>
      <c r="R370" s="26">
        <v>29</v>
      </c>
      <c r="S370" s="26">
        <v>24.3</v>
      </c>
      <c r="T370" s="26">
        <v>24.1</v>
      </c>
      <c r="U370" s="26">
        <v>15.1</v>
      </c>
      <c r="V370" s="26">
        <v>28.8</v>
      </c>
      <c r="W370" s="26">
        <v>27.9</v>
      </c>
      <c r="Y370">
        <f t="shared" si="381"/>
        <v>231.50000000000003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2</v>
      </c>
      <c r="AG370" s="4">
        <v>0</v>
      </c>
      <c r="AH370" s="4">
        <v>0</v>
      </c>
      <c r="AI370" s="4"/>
      <c r="AJ370" s="4">
        <v>6</v>
      </c>
      <c r="AK370" s="4">
        <v>6</v>
      </c>
      <c r="AL370" s="4">
        <v>6</v>
      </c>
      <c r="AM370" s="4">
        <v>11</v>
      </c>
      <c r="AN370" s="4">
        <v>12</v>
      </c>
      <c r="AO370" s="4">
        <v>14</v>
      </c>
      <c r="AP370" s="4">
        <v>8</v>
      </c>
      <c r="AQ370" s="4">
        <v>2</v>
      </c>
      <c r="AR370" s="4">
        <v>6</v>
      </c>
      <c r="AS370" s="5"/>
      <c r="AU370">
        <f t="shared" si="382"/>
        <v>100</v>
      </c>
      <c r="AV370">
        <f t="shared" si="383"/>
        <v>100</v>
      </c>
      <c r="AW370">
        <f t="shared" si="384"/>
        <v>100</v>
      </c>
      <c r="AX370">
        <f t="shared" si="385"/>
        <v>100</v>
      </c>
      <c r="AY370">
        <f t="shared" si="386"/>
        <v>100</v>
      </c>
      <c r="AZ370">
        <f t="shared" si="387"/>
        <v>100</v>
      </c>
      <c r="BA370">
        <f t="shared" si="388"/>
        <v>60</v>
      </c>
      <c r="BB370">
        <f t="shared" si="389"/>
        <v>100</v>
      </c>
      <c r="BC370">
        <f t="shared" si="390"/>
        <v>100</v>
      </c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5"/>
      <c r="AGV370" s="5"/>
      <c r="AGW370" s="5"/>
      <c r="AGX370" s="5"/>
      <c r="AGY370" s="5"/>
      <c r="AGZ370" s="5"/>
      <c r="AHA370" s="5"/>
      <c r="AHB370" s="5"/>
      <c r="AHC370" s="5"/>
      <c r="AHD370" s="5"/>
      <c r="AHE370" s="5"/>
      <c r="AHF370" s="5"/>
      <c r="AHG370" s="5"/>
      <c r="AHH370" s="5"/>
      <c r="AHI370" s="5"/>
      <c r="AHJ370" s="5"/>
      <c r="AHK370" s="5"/>
      <c r="AHL370" s="5"/>
      <c r="AHM370" s="5"/>
      <c r="AHN370" s="5"/>
      <c r="AHO370" s="5"/>
      <c r="AHP370" s="5"/>
      <c r="AHQ370" s="5"/>
      <c r="AHR370" s="5"/>
      <c r="AHS370" s="5"/>
      <c r="AHT370" s="5"/>
      <c r="AHU370" s="5"/>
      <c r="AHV370" s="5"/>
      <c r="AHW370" s="5"/>
      <c r="AHX370" s="5"/>
      <c r="AHY370" s="5"/>
      <c r="AHZ370" s="5"/>
      <c r="AIA370" s="5"/>
      <c r="AIB370" s="5"/>
      <c r="AIC370" s="5"/>
      <c r="AID370" s="5"/>
      <c r="AIE370" s="5"/>
      <c r="AIF370" s="5"/>
      <c r="AIG370" s="5"/>
      <c r="AIH370" s="5"/>
      <c r="AII370" s="5"/>
      <c r="AIJ370" s="5"/>
      <c r="AIK370" s="5"/>
      <c r="AIL370" s="5"/>
      <c r="AIM370" s="5"/>
      <c r="AIN370" s="5"/>
      <c r="AIO370" s="5"/>
      <c r="AIP370" s="5"/>
      <c r="AIQ370" s="5"/>
      <c r="AIR370" s="5"/>
      <c r="AIS370" s="5"/>
      <c r="AIT370" s="5"/>
      <c r="AIU370" s="5"/>
      <c r="AIV370" s="5"/>
      <c r="AIW370" s="5"/>
      <c r="AIX370" s="5"/>
      <c r="AIY370" s="5"/>
      <c r="AIZ370" s="5"/>
      <c r="AJA370" s="5"/>
      <c r="AJB370" s="5"/>
      <c r="AJC370" s="5"/>
      <c r="AJD370" s="5"/>
      <c r="AJE370" s="5"/>
      <c r="AJF370" s="5"/>
      <c r="AJG370" s="5"/>
      <c r="AJH370" s="5"/>
      <c r="AJI370" s="5"/>
      <c r="AJJ370" s="5"/>
      <c r="AJK370" s="5"/>
      <c r="AJL370" s="5"/>
      <c r="AJM370" s="5"/>
      <c r="AJN370" s="5"/>
      <c r="AJO370" s="5"/>
      <c r="AJP370" s="5"/>
      <c r="AJQ370" s="5"/>
      <c r="AJR370" s="5"/>
      <c r="AJS370" s="5"/>
      <c r="AJT370" s="5"/>
      <c r="AJU370" s="5"/>
      <c r="AJV370" s="5"/>
      <c r="AJW370" s="5"/>
      <c r="AJX370" s="5"/>
      <c r="AJY370" s="5"/>
      <c r="AJZ370" s="5"/>
      <c r="AKA370" s="5"/>
      <c r="AKB370" s="5"/>
      <c r="AKC370" s="5"/>
      <c r="AKD370" s="5"/>
      <c r="AKE370" s="5"/>
      <c r="AKF370" s="5"/>
      <c r="AKG370" s="5"/>
      <c r="AKH370" s="5"/>
      <c r="AKI370" s="5"/>
      <c r="AKJ370" s="5"/>
      <c r="AKK370" s="5"/>
      <c r="AKL370" s="5"/>
      <c r="AKM370" s="5"/>
      <c r="AKN370" s="5"/>
      <c r="AKO370" s="5"/>
      <c r="AKP370" s="5"/>
      <c r="AKQ370" s="5"/>
      <c r="AKR370" s="5"/>
      <c r="AKS370" s="5"/>
      <c r="AKT370" s="5"/>
      <c r="AKU370" s="5"/>
      <c r="AKV370" s="5"/>
      <c r="AKW370" s="5"/>
      <c r="AKX370" s="5"/>
      <c r="AKY370" s="5"/>
      <c r="AKZ370" s="5"/>
      <c r="ALA370" s="5"/>
      <c r="ALB370" s="5"/>
      <c r="ALC370" s="5"/>
    </row>
    <row r="371" spans="1:991">
      <c r="A371" s="4">
        <v>87</v>
      </c>
      <c r="B371" s="5" t="s">
        <v>111</v>
      </c>
      <c r="C371" s="4">
        <v>8</v>
      </c>
      <c r="D371" s="5" t="s">
        <v>44</v>
      </c>
      <c r="E371" s="4">
        <v>1.4</v>
      </c>
      <c r="F371" s="4">
        <v>0</v>
      </c>
      <c r="G371" s="4">
        <v>1.4</v>
      </c>
      <c r="H371" s="4">
        <v>0.9</v>
      </c>
      <c r="I371" s="4">
        <v>0.5</v>
      </c>
      <c r="J371" s="4">
        <v>2.2999999999999998</v>
      </c>
      <c r="K371" s="4">
        <v>0.5</v>
      </c>
      <c r="L371" s="4">
        <v>0.3</v>
      </c>
      <c r="M371" s="4">
        <v>1.5</v>
      </c>
      <c r="N371" s="4"/>
      <c r="O371" s="26">
        <v>29.9</v>
      </c>
      <c r="P371" s="26">
        <v>23.9</v>
      </c>
      <c r="Q371" s="26">
        <v>25.8</v>
      </c>
      <c r="R371" s="26">
        <v>23.1</v>
      </c>
      <c r="S371" s="26">
        <v>26</v>
      </c>
      <c r="T371" s="26">
        <v>27.1</v>
      </c>
      <c r="U371" s="26">
        <v>24.7</v>
      </c>
      <c r="V371" s="26">
        <v>28.1</v>
      </c>
      <c r="W371" s="26">
        <v>23.8</v>
      </c>
      <c r="Y371">
        <f t="shared" si="381"/>
        <v>232.39999999999998</v>
      </c>
      <c r="Z371" s="4">
        <v>0</v>
      </c>
      <c r="AA371" s="4">
        <v>4</v>
      </c>
      <c r="AB371" s="4">
        <v>2</v>
      </c>
      <c r="AC371" s="4">
        <v>4</v>
      </c>
      <c r="AD371" s="4">
        <v>2</v>
      </c>
      <c r="AE371" s="4">
        <v>2</v>
      </c>
      <c r="AF371" s="4">
        <v>2</v>
      </c>
      <c r="AG371" s="4">
        <v>0</v>
      </c>
      <c r="AH371" s="4">
        <v>2</v>
      </c>
      <c r="AI371" s="4"/>
      <c r="AJ371" s="4">
        <v>18</v>
      </c>
      <c r="AK371" s="4">
        <v>28</v>
      </c>
      <c r="AL371" s="4">
        <v>26</v>
      </c>
      <c r="AM371" s="4">
        <v>26</v>
      </c>
      <c r="AN371" s="4">
        <v>28</v>
      </c>
      <c r="AO371" s="4">
        <v>26</v>
      </c>
      <c r="AP371" s="4">
        <v>21</v>
      </c>
      <c r="AQ371" s="4">
        <v>23</v>
      </c>
      <c r="AR371" s="4">
        <v>26</v>
      </c>
      <c r="AS371" s="5"/>
      <c r="AU371">
        <f t="shared" si="382"/>
        <v>100</v>
      </c>
      <c r="AV371">
        <f t="shared" si="383"/>
        <v>75</v>
      </c>
      <c r="AW371">
        <f t="shared" si="384"/>
        <v>85.714285714285708</v>
      </c>
      <c r="AX371">
        <f t="shared" si="385"/>
        <v>73.333333333333329</v>
      </c>
      <c r="AY371">
        <f t="shared" si="386"/>
        <v>86.666666666666671</v>
      </c>
      <c r="AZ371">
        <f t="shared" si="387"/>
        <v>85.714285714285708</v>
      </c>
      <c r="BA371">
        <f t="shared" si="388"/>
        <v>82.608695652173907</v>
      </c>
      <c r="BB371">
        <f t="shared" si="389"/>
        <v>100</v>
      </c>
      <c r="BC371">
        <f t="shared" si="390"/>
        <v>85.714285714285708</v>
      </c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5"/>
      <c r="AGV371" s="5"/>
      <c r="AGW371" s="5"/>
      <c r="AGX371" s="5"/>
      <c r="AGY371" s="5"/>
      <c r="AGZ371" s="5"/>
      <c r="AHA371" s="5"/>
      <c r="AHB371" s="5"/>
      <c r="AHC371" s="5"/>
      <c r="AHD371" s="5"/>
      <c r="AHE371" s="5"/>
      <c r="AHF371" s="5"/>
      <c r="AHG371" s="5"/>
      <c r="AHH371" s="5"/>
      <c r="AHI371" s="5"/>
      <c r="AHJ371" s="5"/>
      <c r="AHK371" s="5"/>
      <c r="AHL371" s="5"/>
      <c r="AHM371" s="5"/>
      <c r="AHN371" s="5"/>
      <c r="AHO371" s="5"/>
      <c r="AHP371" s="5"/>
      <c r="AHQ371" s="5"/>
      <c r="AHR371" s="5"/>
      <c r="AHS371" s="5"/>
      <c r="AHT371" s="5"/>
      <c r="AHU371" s="5"/>
      <c r="AHV371" s="5"/>
      <c r="AHW371" s="5"/>
      <c r="AHX371" s="5"/>
      <c r="AHY371" s="5"/>
      <c r="AHZ371" s="5"/>
      <c r="AIA371" s="5"/>
      <c r="AIB371" s="5"/>
      <c r="AIC371" s="5"/>
      <c r="AID371" s="5"/>
      <c r="AIE371" s="5"/>
      <c r="AIF371" s="5"/>
      <c r="AIG371" s="5"/>
      <c r="AIH371" s="5"/>
      <c r="AII371" s="5"/>
      <c r="AIJ371" s="5"/>
      <c r="AIK371" s="5"/>
      <c r="AIL371" s="5"/>
      <c r="AIM371" s="5"/>
      <c r="AIN371" s="5"/>
      <c r="AIO371" s="5"/>
      <c r="AIP371" s="5"/>
      <c r="AIQ371" s="5"/>
      <c r="AIR371" s="5"/>
      <c r="AIS371" s="5"/>
      <c r="AIT371" s="5"/>
      <c r="AIU371" s="5"/>
      <c r="AIV371" s="5"/>
      <c r="AIW371" s="5"/>
      <c r="AIX371" s="5"/>
      <c r="AIY371" s="5"/>
      <c r="AIZ371" s="5"/>
      <c r="AJA371" s="5"/>
      <c r="AJB371" s="5"/>
      <c r="AJC371" s="5"/>
      <c r="AJD371" s="5"/>
      <c r="AJE371" s="5"/>
      <c r="AJF371" s="5"/>
      <c r="AJG371" s="5"/>
      <c r="AJH371" s="5"/>
      <c r="AJI371" s="5"/>
      <c r="AJJ371" s="5"/>
      <c r="AJK371" s="5"/>
      <c r="AJL371" s="5"/>
      <c r="AJM371" s="5"/>
      <c r="AJN371" s="5"/>
      <c r="AJO371" s="5"/>
      <c r="AJP371" s="5"/>
      <c r="AJQ371" s="5"/>
      <c r="AJR371" s="5"/>
      <c r="AJS371" s="5"/>
      <c r="AJT371" s="5"/>
      <c r="AJU371" s="5"/>
      <c r="AJV371" s="5"/>
      <c r="AJW371" s="5"/>
      <c r="AJX371" s="5"/>
      <c r="AJY371" s="5"/>
      <c r="AJZ371" s="5"/>
      <c r="AKA371" s="5"/>
      <c r="AKB371" s="5"/>
      <c r="AKC371" s="5"/>
      <c r="AKD371" s="5"/>
      <c r="AKE371" s="5"/>
      <c r="AKF371" s="5"/>
      <c r="AKG371" s="5"/>
      <c r="AKH371" s="5"/>
      <c r="AKI371" s="5"/>
      <c r="AKJ371" s="5"/>
      <c r="AKK371" s="5"/>
      <c r="AKL371" s="5"/>
      <c r="AKM371" s="5"/>
      <c r="AKN371" s="5"/>
      <c r="AKO371" s="5"/>
      <c r="AKP371" s="5"/>
      <c r="AKQ371" s="5"/>
      <c r="AKR371" s="5"/>
      <c r="AKS371" s="5"/>
      <c r="AKT371" s="5"/>
      <c r="AKU371" s="5"/>
      <c r="AKV371" s="5"/>
      <c r="AKW371" s="5"/>
      <c r="AKX371" s="5"/>
      <c r="AKY371" s="5"/>
      <c r="AKZ371" s="5"/>
      <c r="ALA371" s="5"/>
      <c r="ALB371" s="5"/>
      <c r="ALC371" s="5"/>
    </row>
    <row r="372" spans="1:991">
      <c r="A372" s="4">
        <v>88</v>
      </c>
      <c r="B372" s="5" t="s">
        <v>112</v>
      </c>
      <c r="C372" s="4">
        <v>8</v>
      </c>
      <c r="D372" s="5" t="s">
        <v>46</v>
      </c>
      <c r="E372" s="4">
        <v>2.2000000000000002</v>
      </c>
      <c r="F372" s="4">
        <v>5.6</v>
      </c>
      <c r="G372" s="4">
        <v>4.2</v>
      </c>
      <c r="H372" s="4">
        <v>3.4</v>
      </c>
      <c r="I372" s="4">
        <v>3.9</v>
      </c>
      <c r="J372" s="4">
        <v>0.8</v>
      </c>
      <c r="K372" s="4">
        <v>12.9</v>
      </c>
      <c r="L372" s="4">
        <v>6</v>
      </c>
      <c r="M372" s="4">
        <v>4.8</v>
      </c>
      <c r="N372" s="4"/>
      <c r="O372" s="26">
        <v>27</v>
      </c>
      <c r="P372" s="26">
        <v>26.8</v>
      </c>
      <c r="Q372" s="26">
        <v>28.8</v>
      </c>
      <c r="R372" s="26">
        <v>28</v>
      </c>
      <c r="S372" s="26">
        <v>24.6</v>
      </c>
      <c r="T372" s="26">
        <v>19.100000000000001</v>
      </c>
      <c r="U372" s="26">
        <v>30</v>
      </c>
      <c r="V372" s="26">
        <v>29.1</v>
      </c>
      <c r="W372" s="26">
        <v>28.4</v>
      </c>
      <c r="Y372">
        <f t="shared" si="381"/>
        <v>241.79999999999998</v>
      </c>
      <c r="Z372" s="4">
        <v>0</v>
      </c>
      <c r="AA372" s="4">
        <v>0</v>
      </c>
      <c r="AB372" s="4">
        <v>0</v>
      </c>
      <c r="AC372" s="4">
        <v>0</v>
      </c>
      <c r="AD372" s="4">
        <v>2</v>
      </c>
      <c r="AE372" s="4">
        <v>4</v>
      </c>
      <c r="AF372" s="4">
        <v>0</v>
      </c>
      <c r="AG372" s="4">
        <v>0</v>
      </c>
      <c r="AH372" s="4">
        <v>0</v>
      </c>
      <c r="AI372" s="4"/>
      <c r="AJ372" s="4">
        <v>14</v>
      </c>
      <c r="AK372" s="4">
        <v>12</v>
      </c>
      <c r="AL372" s="4">
        <v>9</v>
      </c>
      <c r="AM372" s="4">
        <v>13</v>
      </c>
      <c r="AN372" s="4">
        <v>13</v>
      </c>
      <c r="AO372" s="4">
        <v>19</v>
      </c>
      <c r="AP372" s="4">
        <v>1</v>
      </c>
      <c r="AQ372" s="4">
        <v>6</v>
      </c>
      <c r="AR372" s="4">
        <v>12</v>
      </c>
      <c r="AS372" s="5"/>
      <c r="AU372">
        <f t="shared" si="382"/>
        <v>100</v>
      </c>
      <c r="AV372">
        <f t="shared" si="383"/>
        <v>100</v>
      </c>
      <c r="AW372">
        <f t="shared" si="384"/>
        <v>100</v>
      </c>
      <c r="AX372">
        <f t="shared" si="385"/>
        <v>100</v>
      </c>
      <c r="AY372">
        <f t="shared" si="386"/>
        <v>73.333333333333329</v>
      </c>
      <c r="AZ372">
        <f t="shared" si="387"/>
        <v>65.217391304347828</v>
      </c>
      <c r="BA372">
        <f t="shared" si="388"/>
        <v>100</v>
      </c>
      <c r="BB372">
        <f t="shared" si="389"/>
        <v>100</v>
      </c>
      <c r="BC372">
        <f t="shared" si="390"/>
        <v>100</v>
      </c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5"/>
      <c r="AGV372" s="5"/>
      <c r="AGW372" s="5"/>
      <c r="AGX372" s="5"/>
      <c r="AGY372" s="5"/>
      <c r="AGZ372" s="5"/>
      <c r="AHA372" s="5"/>
      <c r="AHB372" s="5"/>
      <c r="AHC372" s="5"/>
      <c r="AHD372" s="5"/>
      <c r="AHE372" s="5"/>
      <c r="AHF372" s="5"/>
      <c r="AHG372" s="5"/>
      <c r="AHH372" s="5"/>
      <c r="AHI372" s="5"/>
      <c r="AHJ372" s="5"/>
      <c r="AHK372" s="5"/>
      <c r="AHL372" s="5"/>
      <c r="AHM372" s="5"/>
      <c r="AHN372" s="5"/>
      <c r="AHO372" s="5"/>
      <c r="AHP372" s="5"/>
      <c r="AHQ372" s="5"/>
      <c r="AHR372" s="5"/>
      <c r="AHS372" s="5"/>
      <c r="AHT372" s="5"/>
      <c r="AHU372" s="5"/>
      <c r="AHV372" s="5"/>
      <c r="AHW372" s="5"/>
      <c r="AHX372" s="5"/>
      <c r="AHY372" s="5"/>
      <c r="AHZ372" s="5"/>
      <c r="AIA372" s="5"/>
      <c r="AIB372" s="5"/>
      <c r="AIC372" s="5"/>
      <c r="AID372" s="5"/>
      <c r="AIE372" s="5"/>
      <c r="AIF372" s="5"/>
      <c r="AIG372" s="5"/>
      <c r="AIH372" s="5"/>
      <c r="AII372" s="5"/>
      <c r="AIJ372" s="5"/>
      <c r="AIK372" s="5"/>
      <c r="AIL372" s="5"/>
      <c r="AIM372" s="5"/>
      <c r="AIN372" s="5"/>
      <c r="AIO372" s="5"/>
      <c r="AIP372" s="5"/>
      <c r="AIQ372" s="5"/>
      <c r="AIR372" s="5"/>
      <c r="AIS372" s="5"/>
      <c r="AIT372" s="5"/>
      <c r="AIU372" s="5"/>
      <c r="AIV372" s="5"/>
      <c r="AIW372" s="5"/>
      <c r="AIX372" s="5"/>
      <c r="AIY372" s="5"/>
      <c r="AIZ372" s="5"/>
      <c r="AJA372" s="5"/>
      <c r="AJB372" s="5"/>
      <c r="AJC372" s="5"/>
      <c r="AJD372" s="5"/>
      <c r="AJE372" s="5"/>
      <c r="AJF372" s="5"/>
      <c r="AJG372" s="5"/>
      <c r="AJH372" s="5"/>
      <c r="AJI372" s="5"/>
      <c r="AJJ372" s="5"/>
      <c r="AJK372" s="5"/>
      <c r="AJL372" s="5"/>
      <c r="AJM372" s="5"/>
      <c r="AJN372" s="5"/>
      <c r="AJO372" s="5"/>
      <c r="AJP372" s="5"/>
      <c r="AJQ372" s="5"/>
      <c r="AJR372" s="5"/>
      <c r="AJS372" s="5"/>
      <c r="AJT372" s="5"/>
      <c r="AJU372" s="5"/>
      <c r="AJV372" s="5"/>
      <c r="AJW372" s="5"/>
      <c r="AJX372" s="5"/>
      <c r="AJY372" s="5"/>
      <c r="AJZ372" s="5"/>
      <c r="AKA372" s="5"/>
      <c r="AKB372" s="5"/>
      <c r="AKC372" s="5"/>
      <c r="AKD372" s="5"/>
      <c r="AKE372" s="5"/>
      <c r="AKF372" s="5"/>
      <c r="AKG372" s="5"/>
      <c r="AKH372" s="5"/>
      <c r="AKI372" s="5"/>
      <c r="AKJ372" s="5"/>
      <c r="AKK372" s="5"/>
      <c r="AKL372" s="5"/>
      <c r="AKM372" s="5"/>
      <c r="AKN372" s="5"/>
      <c r="AKO372" s="5"/>
      <c r="AKP372" s="5"/>
      <c r="AKQ372" s="5"/>
      <c r="AKR372" s="5"/>
      <c r="AKS372" s="5"/>
      <c r="AKT372" s="5"/>
      <c r="AKU372" s="5"/>
      <c r="AKV372" s="5"/>
      <c r="AKW372" s="5"/>
      <c r="AKX372" s="5"/>
      <c r="AKY372" s="5"/>
      <c r="AKZ372" s="5"/>
      <c r="ALA372" s="5"/>
      <c r="ALB372" s="5"/>
      <c r="ALC372" s="5"/>
    </row>
    <row r="373" spans="1:991">
      <c r="A373" s="4">
        <v>86</v>
      </c>
      <c r="B373" s="5" t="s">
        <v>113</v>
      </c>
      <c r="C373" s="4">
        <v>8</v>
      </c>
      <c r="D373" s="5" t="s">
        <v>48</v>
      </c>
      <c r="E373" s="4">
        <v>10.199999999999999</v>
      </c>
      <c r="F373" s="4">
        <v>16.600000000000001</v>
      </c>
      <c r="G373" s="4">
        <v>13.4</v>
      </c>
      <c r="H373" s="4">
        <v>16</v>
      </c>
      <c r="I373" s="4">
        <v>15.9</v>
      </c>
      <c r="J373" s="4">
        <v>14.1</v>
      </c>
      <c r="K373" s="4">
        <v>7.1</v>
      </c>
      <c r="L373" s="4">
        <v>12.9</v>
      </c>
      <c r="M373" s="4">
        <v>8.1</v>
      </c>
      <c r="N373" s="4"/>
      <c r="O373" s="26">
        <v>28</v>
      </c>
      <c r="P373" s="26">
        <v>29</v>
      </c>
      <c r="Q373" s="26">
        <v>28.8</v>
      </c>
      <c r="R373" s="26">
        <v>30</v>
      </c>
      <c r="S373" s="26">
        <v>29.1</v>
      </c>
      <c r="T373" s="26">
        <v>27.3</v>
      </c>
      <c r="U373" s="26">
        <v>30</v>
      </c>
      <c r="V373" s="26">
        <v>29.2</v>
      </c>
      <c r="W373" s="26">
        <v>28.6</v>
      </c>
      <c r="Y373">
        <f t="shared" si="381"/>
        <v>260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/>
      <c r="AJ373" s="4">
        <v>15</v>
      </c>
      <c r="AK373" s="4">
        <v>9</v>
      </c>
      <c r="AL373" s="4">
        <v>10</v>
      </c>
      <c r="AM373" s="4">
        <v>4</v>
      </c>
      <c r="AN373" s="4">
        <v>12</v>
      </c>
      <c r="AO373" s="4">
        <v>10</v>
      </c>
      <c r="AP373" s="4">
        <v>8</v>
      </c>
      <c r="AQ373" s="4">
        <v>8</v>
      </c>
      <c r="AR373" s="4">
        <v>11</v>
      </c>
      <c r="AS373" s="5"/>
      <c r="AU373">
        <f t="shared" si="382"/>
        <v>100</v>
      </c>
      <c r="AV373">
        <f t="shared" si="383"/>
        <v>100</v>
      </c>
      <c r="AW373">
        <f t="shared" si="384"/>
        <v>100</v>
      </c>
      <c r="AX373">
        <f t="shared" si="385"/>
        <v>100</v>
      </c>
      <c r="AY373">
        <f t="shared" si="386"/>
        <v>100</v>
      </c>
      <c r="AZ373">
        <f t="shared" si="387"/>
        <v>100</v>
      </c>
      <c r="BA373">
        <f t="shared" si="388"/>
        <v>100</v>
      </c>
      <c r="BB373">
        <f t="shared" si="389"/>
        <v>100</v>
      </c>
      <c r="BC373">
        <f t="shared" si="390"/>
        <v>100</v>
      </c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5"/>
      <c r="AGV373" s="5"/>
      <c r="AGW373" s="5"/>
      <c r="AGX373" s="5"/>
      <c r="AGY373" s="5"/>
      <c r="AGZ373" s="5"/>
      <c r="AHA373" s="5"/>
      <c r="AHB373" s="5"/>
      <c r="AHC373" s="5"/>
      <c r="AHD373" s="5"/>
      <c r="AHE373" s="5"/>
      <c r="AHF373" s="5"/>
      <c r="AHG373" s="5"/>
      <c r="AHH373" s="5"/>
      <c r="AHI373" s="5"/>
      <c r="AHJ373" s="5"/>
      <c r="AHK373" s="5"/>
      <c r="AHL373" s="5"/>
      <c r="AHM373" s="5"/>
      <c r="AHN373" s="5"/>
      <c r="AHO373" s="5"/>
      <c r="AHP373" s="5"/>
      <c r="AHQ373" s="5"/>
      <c r="AHR373" s="5"/>
      <c r="AHS373" s="5"/>
      <c r="AHT373" s="5"/>
      <c r="AHU373" s="5"/>
      <c r="AHV373" s="5"/>
      <c r="AHW373" s="5"/>
      <c r="AHX373" s="5"/>
      <c r="AHY373" s="5"/>
      <c r="AHZ373" s="5"/>
      <c r="AIA373" s="5"/>
      <c r="AIB373" s="5"/>
      <c r="AIC373" s="5"/>
      <c r="AID373" s="5"/>
      <c r="AIE373" s="5"/>
      <c r="AIF373" s="5"/>
      <c r="AIG373" s="5"/>
      <c r="AIH373" s="5"/>
      <c r="AII373" s="5"/>
      <c r="AIJ373" s="5"/>
      <c r="AIK373" s="5"/>
      <c r="AIL373" s="5"/>
      <c r="AIM373" s="5"/>
      <c r="AIN373" s="5"/>
      <c r="AIO373" s="5"/>
      <c r="AIP373" s="5"/>
      <c r="AIQ373" s="5"/>
      <c r="AIR373" s="5"/>
      <c r="AIS373" s="5"/>
      <c r="AIT373" s="5"/>
      <c r="AIU373" s="5"/>
      <c r="AIV373" s="5"/>
      <c r="AIW373" s="5"/>
      <c r="AIX373" s="5"/>
      <c r="AIY373" s="5"/>
      <c r="AIZ373" s="5"/>
      <c r="AJA373" s="5"/>
      <c r="AJB373" s="5"/>
      <c r="AJC373" s="5"/>
      <c r="AJD373" s="5"/>
      <c r="AJE373" s="5"/>
      <c r="AJF373" s="5"/>
      <c r="AJG373" s="5"/>
      <c r="AJH373" s="5"/>
      <c r="AJI373" s="5"/>
      <c r="AJJ373" s="5"/>
      <c r="AJK373" s="5"/>
      <c r="AJL373" s="5"/>
      <c r="AJM373" s="5"/>
      <c r="AJN373" s="5"/>
      <c r="AJO373" s="5"/>
      <c r="AJP373" s="5"/>
      <c r="AJQ373" s="5"/>
      <c r="AJR373" s="5"/>
      <c r="AJS373" s="5"/>
      <c r="AJT373" s="5"/>
      <c r="AJU373" s="5"/>
      <c r="AJV373" s="5"/>
      <c r="AJW373" s="5"/>
      <c r="AJX373" s="5"/>
      <c r="AJY373" s="5"/>
      <c r="AJZ373" s="5"/>
      <c r="AKA373" s="5"/>
      <c r="AKB373" s="5"/>
      <c r="AKC373" s="5"/>
      <c r="AKD373" s="5"/>
      <c r="AKE373" s="5"/>
      <c r="AKF373" s="5"/>
      <c r="AKG373" s="5"/>
      <c r="AKH373" s="5"/>
      <c r="AKI373" s="5"/>
      <c r="AKJ373" s="5"/>
      <c r="AKK373" s="5"/>
      <c r="AKL373" s="5"/>
      <c r="AKM373" s="5"/>
      <c r="AKN373" s="5"/>
      <c r="AKO373" s="5"/>
      <c r="AKP373" s="5"/>
      <c r="AKQ373" s="5"/>
      <c r="AKR373" s="5"/>
      <c r="AKS373" s="5"/>
      <c r="AKT373" s="5"/>
      <c r="AKU373" s="5"/>
      <c r="AKV373" s="5"/>
      <c r="AKW373" s="5"/>
      <c r="AKX373" s="5"/>
      <c r="AKY373" s="5"/>
      <c r="AKZ373" s="5"/>
      <c r="ALA373" s="5"/>
      <c r="ALB373" s="5"/>
      <c r="ALC373" s="5"/>
    </row>
    <row r="374" spans="1:991">
      <c r="A374" s="4">
        <v>92</v>
      </c>
      <c r="B374" s="5" t="s">
        <v>114</v>
      </c>
      <c r="C374" s="4">
        <v>8</v>
      </c>
      <c r="D374" s="5" t="s">
        <v>42</v>
      </c>
      <c r="E374" s="4">
        <v>5.5</v>
      </c>
      <c r="F374" s="4">
        <v>0</v>
      </c>
      <c r="G374" s="4">
        <v>0</v>
      </c>
      <c r="H374" s="4">
        <v>0.5</v>
      </c>
      <c r="I374" s="4">
        <v>0.3</v>
      </c>
      <c r="J374" s="4">
        <v>0</v>
      </c>
      <c r="K374" s="4">
        <v>0.3</v>
      </c>
      <c r="L374" s="4">
        <v>1.7</v>
      </c>
      <c r="M374" s="4">
        <v>0.6</v>
      </c>
      <c r="N374" s="4"/>
      <c r="O374" s="26">
        <v>28.5</v>
      </c>
      <c r="P374" s="26">
        <v>7.8</v>
      </c>
      <c r="Q374" s="26">
        <v>23.6</v>
      </c>
      <c r="R374" s="26">
        <v>20.6</v>
      </c>
      <c r="S374" s="26">
        <v>11.6</v>
      </c>
      <c r="T374" s="26">
        <v>15.7</v>
      </c>
      <c r="U374" s="26">
        <v>1.5</v>
      </c>
      <c r="V374" s="26">
        <v>19.2</v>
      </c>
      <c r="W374" s="26">
        <v>26.1</v>
      </c>
      <c r="Y374">
        <f t="shared" si="381"/>
        <v>154.6</v>
      </c>
      <c r="Z374" s="4">
        <v>0</v>
      </c>
      <c r="AA374" s="4">
        <v>4</v>
      </c>
      <c r="AB374" s="4">
        <v>0</v>
      </c>
      <c r="AC374" s="4">
        <v>2</v>
      </c>
      <c r="AD374" s="4">
        <v>6</v>
      </c>
      <c r="AE374" s="4">
        <v>4</v>
      </c>
      <c r="AF374" s="4">
        <v>18</v>
      </c>
      <c r="AG374" s="4">
        <v>6</v>
      </c>
      <c r="AH374" s="4">
        <v>2</v>
      </c>
      <c r="AI374" s="4"/>
      <c r="AJ374" s="4">
        <v>23</v>
      </c>
      <c r="AK374" s="4">
        <v>22</v>
      </c>
      <c r="AL374" s="4">
        <v>15</v>
      </c>
      <c r="AM374" s="4">
        <v>26</v>
      </c>
      <c r="AN374" s="4">
        <v>24</v>
      </c>
      <c r="AO374" s="4">
        <v>21</v>
      </c>
      <c r="AP374" s="4">
        <v>30</v>
      </c>
      <c r="AQ374" s="4">
        <v>35</v>
      </c>
      <c r="AR374" s="4">
        <v>33</v>
      </c>
      <c r="AS374" s="5"/>
      <c r="AU374">
        <f t="shared" si="382"/>
        <v>100</v>
      </c>
      <c r="AV374">
        <f t="shared" si="383"/>
        <v>69.230769230769226</v>
      </c>
      <c r="AW374">
        <f t="shared" si="384"/>
        <v>100</v>
      </c>
      <c r="AX374">
        <f t="shared" si="385"/>
        <v>85.714285714285708</v>
      </c>
      <c r="AY374">
        <f t="shared" si="386"/>
        <v>60</v>
      </c>
      <c r="AZ374">
        <f t="shared" si="387"/>
        <v>68</v>
      </c>
      <c r="BA374">
        <f t="shared" si="388"/>
        <v>25</v>
      </c>
      <c r="BB374">
        <f t="shared" si="389"/>
        <v>70.731707317073173</v>
      </c>
      <c r="BC374">
        <f t="shared" si="390"/>
        <v>88.571428571428569</v>
      </c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5"/>
      <c r="AGV374" s="5"/>
      <c r="AGW374" s="5"/>
      <c r="AGX374" s="5"/>
      <c r="AGY374" s="5"/>
      <c r="AGZ374" s="5"/>
      <c r="AHA374" s="5"/>
      <c r="AHB374" s="5"/>
      <c r="AHC374" s="5"/>
      <c r="AHD374" s="5"/>
      <c r="AHE374" s="5"/>
      <c r="AHF374" s="5"/>
      <c r="AHG374" s="5"/>
      <c r="AHH374" s="5"/>
      <c r="AHI374" s="5"/>
      <c r="AHJ374" s="5"/>
      <c r="AHK374" s="5"/>
      <c r="AHL374" s="5"/>
      <c r="AHM374" s="5"/>
      <c r="AHN374" s="5"/>
      <c r="AHO374" s="5"/>
      <c r="AHP374" s="5"/>
      <c r="AHQ374" s="5"/>
      <c r="AHR374" s="5"/>
      <c r="AHS374" s="5"/>
      <c r="AHT374" s="5"/>
      <c r="AHU374" s="5"/>
      <c r="AHV374" s="5"/>
      <c r="AHW374" s="5"/>
      <c r="AHX374" s="5"/>
      <c r="AHY374" s="5"/>
      <c r="AHZ374" s="5"/>
      <c r="AIA374" s="5"/>
      <c r="AIB374" s="5"/>
      <c r="AIC374" s="5"/>
      <c r="AID374" s="5"/>
      <c r="AIE374" s="5"/>
      <c r="AIF374" s="5"/>
      <c r="AIG374" s="5"/>
      <c r="AIH374" s="5"/>
      <c r="AII374" s="5"/>
      <c r="AIJ374" s="5"/>
      <c r="AIK374" s="5"/>
      <c r="AIL374" s="5"/>
      <c r="AIM374" s="5"/>
      <c r="AIN374" s="5"/>
      <c r="AIO374" s="5"/>
      <c r="AIP374" s="5"/>
      <c r="AIQ374" s="5"/>
      <c r="AIR374" s="5"/>
      <c r="AIS374" s="5"/>
      <c r="AIT374" s="5"/>
      <c r="AIU374" s="5"/>
      <c r="AIV374" s="5"/>
      <c r="AIW374" s="5"/>
      <c r="AIX374" s="5"/>
      <c r="AIY374" s="5"/>
      <c r="AIZ374" s="5"/>
      <c r="AJA374" s="5"/>
      <c r="AJB374" s="5"/>
      <c r="AJC374" s="5"/>
      <c r="AJD374" s="5"/>
      <c r="AJE374" s="5"/>
      <c r="AJF374" s="5"/>
      <c r="AJG374" s="5"/>
      <c r="AJH374" s="5"/>
      <c r="AJI374" s="5"/>
      <c r="AJJ374" s="5"/>
      <c r="AJK374" s="5"/>
      <c r="AJL374" s="5"/>
      <c r="AJM374" s="5"/>
      <c r="AJN374" s="5"/>
      <c r="AJO374" s="5"/>
      <c r="AJP374" s="5"/>
      <c r="AJQ374" s="5"/>
      <c r="AJR374" s="5"/>
      <c r="AJS374" s="5"/>
      <c r="AJT374" s="5"/>
      <c r="AJU374" s="5"/>
      <c r="AJV374" s="5"/>
      <c r="AJW374" s="5"/>
      <c r="AJX374" s="5"/>
      <c r="AJY374" s="5"/>
      <c r="AJZ374" s="5"/>
      <c r="AKA374" s="5"/>
      <c r="AKB374" s="5"/>
      <c r="AKC374" s="5"/>
      <c r="AKD374" s="5"/>
      <c r="AKE374" s="5"/>
      <c r="AKF374" s="5"/>
      <c r="AKG374" s="5"/>
      <c r="AKH374" s="5"/>
      <c r="AKI374" s="5"/>
      <c r="AKJ374" s="5"/>
      <c r="AKK374" s="5"/>
      <c r="AKL374" s="5"/>
      <c r="AKM374" s="5"/>
      <c r="AKN374" s="5"/>
      <c r="AKO374" s="5"/>
      <c r="AKP374" s="5"/>
      <c r="AKQ374" s="5"/>
      <c r="AKR374" s="5"/>
      <c r="AKS374" s="5"/>
      <c r="AKT374" s="5"/>
      <c r="AKU374" s="5"/>
      <c r="AKV374" s="5"/>
      <c r="AKW374" s="5"/>
      <c r="AKX374" s="5"/>
      <c r="AKY374" s="5"/>
      <c r="AKZ374" s="5"/>
      <c r="ALA374" s="5"/>
      <c r="ALB374" s="5"/>
      <c r="ALC374" s="5"/>
    </row>
    <row r="375" spans="1:991">
      <c r="A375" s="4">
        <v>91</v>
      </c>
      <c r="B375" s="5" t="s">
        <v>115</v>
      </c>
      <c r="C375" s="4">
        <v>8</v>
      </c>
      <c r="D375" s="5" t="s">
        <v>44</v>
      </c>
      <c r="E375" s="4">
        <v>0.3</v>
      </c>
      <c r="F375" s="4">
        <v>0</v>
      </c>
      <c r="G375" s="4">
        <v>0</v>
      </c>
      <c r="H375" s="4">
        <v>0</v>
      </c>
      <c r="I375" s="4">
        <v>0.5</v>
      </c>
      <c r="J375" s="4">
        <v>0</v>
      </c>
      <c r="K375" s="4">
        <v>0</v>
      </c>
      <c r="L375" s="4">
        <v>0</v>
      </c>
      <c r="M375" s="4">
        <v>0.8</v>
      </c>
      <c r="N375" s="4"/>
      <c r="O375" s="26">
        <v>29.8</v>
      </c>
      <c r="P375" s="26">
        <v>20.2</v>
      </c>
      <c r="Q375" s="26">
        <v>27.1</v>
      </c>
      <c r="R375" s="26">
        <v>29.5</v>
      </c>
      <c r="S375" s="26">
        <v>5</v>
      </c>
      <c r="T375" s="26">
        <v>10.7</v>
      </c>
      <c r="U375" s="26">
        <v>10.9</v>
      </c>
      <c r="V375" s="26">
        <v>27.8</v>
      </c>
      <c r="W375" s="26">
        <v>27.8</v>
      </c>
      <c r="Y375">
        <f t="shared" si="381"/>
        <v>188.8</v>
      </c>
      <c r="Z375" s="4">
        <v>0</v>
      </c>
      <c r="AA375" s="4">
        <v>4</v>
      </c>
      <c r="AB375" s="4">
        <v>0</v>
      </c>
      <c r="AC375" s="4">
        <v>0</v>
      </c>
      <c r="AD375" s="4">
        <v>8</v>
      </c>
      <c r="AE375" s="4">
        <v>4</v>
      </c>
      <c r="AF375" s="4">
        <v>8</v>
      </c>
      <c r="AG375" s="4">
        <v>0</v>
      </c>
      <c r="AH375" s="4">
        <v>0</v>
      </c>
      <c r="AI375" s="4"/>
      <c r="AJ375" s="4">
        <v>22</v>
      </c>
      <c r="AK375" s="4">
        <v>14</v>
      </c>
      <c r="AL375" s="4">
        <v>21</v>
      </c>
      <c r="AM375" s="4">
        <v>13</v>
      </c>
      <c r="AN375" s="4">
        <v>26</v>
      </c>
      <c r="AO375" s="4">
        <v>29</v>
      </c>
      <c r="AP375" s="4">
        <v>28</v>
      </c>
      <c r="AQ375" s="4">
        <v>27</v>
      </c>
      <c r="AR375" s="4">
        <v>26</v>
      </c>
      <c r="AS375" s="5"/>
      <c r="AU375">
        <f t="shared" si="382"/>
        <v>100</v>
      </c>
      <c r="AV375">
        <f t="shared" si="383"/>
        <v>55.555555555555557</v>
      </c>
      <c r="AW375">
        <f t="shared" si="384"/>
        <v>100</v>
      </c>
      <c r="AX375">
        <f t="shared" si="385"/>
        <v>100</v>
      </c>
      <c r="AY375">
        <f t="shared" si="386"/>
        <v>52.941176470588239</v>
      </c>
      <c r="AZ375">
        <f t="shared" si="387"/>
        <v>75.757575757575751</v>
      </c>
      <c r="BA375">
        <f t="shared" si="388"/>
        <v>55.555555555555557</v>
      </c>
      <c r="BB375">
        <f t="shared" si="389"/>
        <v>100</v>
      </c>
      <c r="BC375">
        <f t="shared" si="390"/>
        <v>100</v>
      </c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5"/>
      <c r="AGV375" s="5"/>
      <c r="AGW375" s="5"/>
      <c r="AGX375" s="5"/>
      <c r="AGY375" s="5"/>
      <c r="AGZ375" s="5"/>
      <c r="AHA375" s="5"/>
      <c r="AHB375" s="5"/>
      <c r="AHC375" s="5"/>
      <c r="AHD375" s="5"/>
      <c r="AHE375" s="5"/>
      <c r="AHF375" s="5"/>
      <c r="AHG375" s="5"/>
      <c r="AHH375" s="5"/>
      <c r="AHI375" s="5"/>
      <c r="AHJ375" s="5"/>
      <c r="AHK375" s="5"/>
      <c r="AHL375" s="5"/>
      <c r="AHM375" s="5"/>
      <c r="AHN375" s="5"/>
      <c r="AHO375" s="5"/>
      <c r="AHP375" s="5"/>
      <c r="AHQ375" s="5"/>
      <c r="AHR375" s="5"/>
      <c r="AHS375" s="5"/>
      <c r="AHT375" s="5"/>
      <c r="AHU375" s="5"/>
      <c r="AHV375" s="5"/>
      <c r="AHW375" s="5"/>
      <c r="AHX375" s="5"/>
      <c r="AHY375" s="5"/>
      <c r="AHZ375" s="5"/>
      <c r="AIA375" s="5"/>
      <c r="AIB375" s="5"/>
      <c r="AIC375" s="5"/>
      <c r="AID375" s="5"/>
      <c r="AIE375" s="5"/>
      <c r="AIF375" s="5"/>
      <c r="AIG375" s="5"/>
      <c r="AIH375" s="5"/>
      <c r="AII375" s="5"/>
      <c r="AIJ375" s="5"/>
      <c r="AIK375" s="5"/>
      <c r="AIL375" s="5"/>
      <c r="AIM375" s="5"/>
      <c r="AIN375" s="5"/>
      <c r="AIO375" s="5"/>
      <c r="AIP375" s="5"/>
      <c r="AIQ375" s="5"/>
      <c r="AIR375" s="5"/>
      <c r="AIS375" s="5"/>
      <c r="AIT375" s="5"/>
      <c r="AIU375" s="5"/>
      <c r="AIV375" s="5"/>
      <c r="AIW375" s="5"/>
      <c r="AIX375" s="5"/>
      <c r="AIY375" s="5"/>
      <c r="AIZ375" s="5"/>
      <c r="AJA375" s="5"/>
      <c r="AJB375" s="5"/>
      <c r="AJC375" s="5"/>
      <c r="AJD375" s="5"/>
      <c r="AJE375" s="5"/>
      <c r="AJF375" s="5"/>
      <c r="AJG375" s="5"/>
      <c r="AJH375" s="5"/>
      <c r="AJI375" s="5"/>
      <c r="AJJ375" s="5"/>
      <c r="AJK375" s="5"/>
      <c r="AJL375" s="5"/>
      <c r="AJM375" s="5"/>
      <c r="AJN375" s="5"/>
      <c r="AJO375" s="5"/>
      <c r="AJP375" s="5"/>
      <c r="AJQ375" s="5"/>
      <c r="AJR375" s="5"/>
      <c r="AJS375" s="5"/>
      <c r="AJT375" s="5"/>
      <c r="AJU375" s="5"/>
      <c r="AJV375" s="5"/>
      <c r="AJW375" s="5"/>
      <c r="AJX375" s="5"/>
      <c r="AJY375" s="5"/>
      <c r="AJZ375" s="5"/>
      <c r="AKA375" s="5"/>
      <c r="AKB375" s="5"/>
      <c r="AKC375" s="5"/>
      <c r="AKD375" s="5"/>
      <c r="AKE375" s="5"/>
      <c r="AKF375" s="5"/>
      <c r="AKG375" s="5"/>
      <c r="AKH375" s="5"/>
      <c r="AKI375" s="5"/>
      <c r="AKJ375" s="5"/>
      <c r="AKK375" s="5"/>
      <c r="AKL375" s="5"/>
      <c r="AKM375" s="5"/>
      <c r="AKN375" s="5"/>
      <c r="AKO375" s="5"/>
      <c r="AKP375" s="5"/>
      <c r="AKQ375" s="5"/>
      <c r="AKR375" s="5"/>
      <c r="AKS375" s="5"/>
      <c r="AKT375" s="5"/>
      <c r="AKU375" s="5"/>
      <c r="AKV375" s="5"/>
      <c r="AKW375" s="5"/>
      <c r="AKX375" s="5"/>
      <c r="AKY375" s="5"/>
      <c r="AKZ375" s="5"/>
      <c r="ALA375" s="5"/>
      <c r="ALB375" s="5"/>
      <c r="ALC375" s="5"/>
    </row>
    <row r="376" spans="1:991">
      <c r="A376" s="4">
        <v>89</v>
      </c>
      <c r="B376" s="5" t="s">
        <v>116</v>
      </c>
      <c r="C376" s="4">
        <v>8</v>
      </c>
      <c r="D376" s="5" t="s">
        <v>46</v>
      </c>
      <c r="E376" s="4">
        <v>4.5999999999999996</v>
      </c>
      <c r="F376" s="4">
        <v>3.8</v>
      </c>
      <c r="G376" s="4">
        <v>8.3000000000000007</v>
      </c>
      <c r="H376" s="4">
        <v>14.2</v>
      </c>
      <c r="I376" s="4">
        <v>9.6999999999999993</v>
      </c>
      <c r="J376" s="4">
        <v>2.5</v>
      </c>
      <c r="K376" s="4">
        <v>14.3</v>
      </c>
      <c r="L376" s="4">
        <v>7.9</v>
      </c>
      <c r="M376" s="4">
        <v>12.4</v>
      </c>
      <c r="N376" s="4"/>
      <c r="O376" s="26">
        <v>27.8</v>
      </c>
      <c r="P376" s="26">
        <v>26.4</v>
      </c>
      <c r="Q376" s="26">
        <v>19.5</v>
      </c>
      <c r="R376" s="26">
        <v>20.2</v>
      </c>
      <c r="S376" s="26">
        <v>27.1</v>
      </c>
      <c r="T376" s="26">
        <v>0.7</v>
      </c>
      <c r="U376" s="26">
        <v>29.4</v>
      </c>
      <c r="V376" s="26">
        <v>28.4</v>
      </c>
      <c r="W376" s="26">
        <v>29</v>
      </c>
      <c r="Y376">
        <f t="shared" si="381"/>
        <v>208.5</v>
      </c>
      <c r="Z376" s="4">
        <v>2</v>
      </c>
      <c r="AA376" s="4">
        <v>0</v>
      </c>
      <c r="AB376" s="4">
        <v>0</v>
      </c>
      <c r="AC376" s="4">
        <v>0</v>
      </c>
      <c r="AD376" s="4">
        <v>0</v>
      </c>
      <c r="AE376" s="4">
        <v>6</v>
      </c>
      <c r="AF376" s="4">
        <v>0</v>
      </c>
      <c r="AG376" s="4">
        <v>0</v>
      </c>
      <c r="AH376" s="4">
        <v>2</v>
      </c>
      <c r="AI376" s="4"/>
      <c r="AJ376" s="4">
        <v>18</v>
      </c>
      <c r="AK376" s="4">
        <v>8</v>
      </c>
      <c r="AL376" s="4">
        <v>16</v>
      </c>
      <c r="AM376" s="4">
        <v>13</v>
      </c>
      <c r="AN376" s="4">
        <v>13</v>
      </c>
      <c r="AO376" s="4">
        <v>19</v>
      </c>
      <c r="AP376" s="4">
        <v>10</v>
      </c>
      <c r="AQ376" s="4">
        <v>18</v>
      </c>
      <c r="AR376" s="4">
        <v>11</v>
      </c>
      <c r="AS376" s="5"/>
      <c r="AU376">
        <f t="shared" si="382"/>
        <v>80</v>
      </c>
      <c r="AV376">
        <f t="shared" si="383"/>
        <v>100</v>
      </c>
      <c r="AW376">
        <f t="shared" si="384"/>
        <v>100</v>
      </c>
      <c r="AX376">
        <f t="shared" si="385"/>
        <v>100</v>
      </c>
      <c r="AY376">
        <f t="shared" si="386"/>
        <v>100</v>
      </c>
      <c r="AZ376">
        <f t="shared" si="387"/>
        <v>52</v>
      </c>
      <c r="BA376">
        <f t="shared" si="388"/>
        <v>100</v>
      </c>
      <c r="BB376">
        <f t="shared" si="389"/>
        <v>100</v>
      </c>
      <c r="BC376">
        <f t="shared" si="390"/>
        <v>69.230769230769226</v>
      </c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5"/>
      <c r="AGV376" s="5"/>
      <c r="AGW376" s="5"/>
      <c r="AGX376" s="5"/>
      <c r="AGY376" s="5"/>
      <c r="AGZ376" s="5"/>
      <c r="AHA376" s="5"/>
      <c r="AHB376" s="5"/>
      <c r="AHC376" s="5"/>
      <c r="AHD376" s="5"/>
      <c r="AHE376" s="5"/>
      <c r="AHF376" s="5"/>
      <c r="AHG376" s="5"/>
      <c r="AHH376" s="5"/>
      <c r="AHI376" s="5"/>
      <c r="AHJ376" s="5"/>
      <c r="AHK376" s="5"/>
      <c r="AHL376" s="5"/>
      <c r="AHM376" s="5"/>
      <c r="AHN376" s="5"/>
      <c r="AHO376" s="5"/>
      <c r="AHP376" s="5"/>
      <c r="AHQ376" s="5"/>
      <c r="AHR376" s="5"/>
      <c r="AHS376" s="5"/>
      <c r="AHT376" s="5"/>
      <c r="AHU376" s="5"/>
      <c r="AHV376" s="5"/>
      <c r="AHW376" s="5"/>
      <c r="AHX376" s="5"/>
      <c r="AHY376" s="5"/>
      <c r="AHZ376" s="5"/>
      <c r="AIA376" s="5"/>
      <c r="AIB376" s="5"/>
      <c r="AIC376" s="5"/>
      <c r="AID376" s="5"/>
      <c r="AIE376" s="5"/>
      <c r="AIF376" s="5"/>
      <c r="AIG376" s="5"/>
      <c r="AIH376" s="5"/>
      <c r="AII376" s="5"/>
      <c r="AIJ376" s="5"/>
      <c r="AIK376" s="5"/>
      <c r="AIL376" s="5"/>
      <c r="AIM376" s="5"/>
      <c r="AIN376" s="5"/>
      <c r="AIO376" s="5"/>
      <c r="AIP376" s="5"/>
      <c r="AIQ376" s="5"/>
      <c r="AIR376" s="5"/>
      <c r="AIS376" s="5"/>
      <c r="AIT376" s="5"/>
      <c r="AIU376" s="5"/>
      <c r="AIV376" s="5"/>
      <c r="AIW376" s="5"/>
      <c r="AIX376" s="5"/>
      <c r="AIY376" s="5"/>
      <c r="AIZ376" s="5"/>
      <c r="AJA376" s="5"/>
      <c r="AJB376" s="5"/>
      <c r="AJC376" s="5"/>
      <c r="AJD376" s="5"/>
      <c r="AJE376" s="5"/>
      <c r="AJF376" s="5"/>
      <c r="AJG376" s="5"/>
      <c r="AJH376" s="5"/>
      <c r="AJI376" s="5"/>
      <c r="AJJ376" s="5"/>
      <c r="AJK376" s="5"/>
      <c r="AJL376" s="5"/>
      <c r="AJM376" s="5"/>
      <c r="AJN376" s="5"/>
      <c r="AJO376" s="5"/>
      <c r="AJP376" s="5"/>
      <c r="AJQ376" s="5"/>
      <c r="AJR376" s="5"/>
      <c r="AJS376" s="5"/>
      <c r="AJT376" s="5"/>
      <c r="AJU376" s="5"/>
      <c r="AJV376" s="5"/>
      <c r="AJW376" s="5"/>
      <c r="AJX376" s="5"/>
      <c r="AJY376" s="5"/>
      <c r="AJZ376" s="5"/>
      <c r="AKA376" s="5"/>
      <c r="AKB376" s="5"/>
      <c r="AKC376" s="5"/>
      <c r="AKD376" s="5"/>
      <c r="AKE376" s="5"/>
      <c r="AKF376" s="5"/>
      <c r="AKG376" s="5"/>
      <c r="AKH376" s="5"/>
      <c r="AKI376" s="5"/>
      <c r="AKJ376" s="5"/>
      <c r="AKK376" s="5"/>
      <c r="AKL376" s="5"/>
      <c r="AKM376" s="5"/>
      <c r="AKN376" s="5"/>
      <c r="AKO376" s="5"/>
      <c r="AKP376" s="5"/>
      <c r="AKQ376" s="5"/>
      <c r="AKR376" s="5"/>
      <c r="AKS376" s="5"/>
      <c r="AKT376" s="5"/>
      <c r="AKU376" s="5"/>
      <c r="AKV376" s="5"/>
      <c r="AKW376" s="5"/>
      <c r="AKX376" s="5"/>
      <c r="AKY376" s="5"/>
      <c r="AKZ376" s="5"/>
      <c r="ALA376" s="5"/>
      <c r="ALB376" s="5"/>
      <c r="ALC376" s="5"/>
    </row>
    <row r="377" spans="1:991">
      <c r="A377" s="4">
        <v>90</v>
      </c>
      <c r="B377" s="5" t="s">
        <v>117</v>
      </c>
      <c r="C377" s="4">
        <v>8</v>
      </c>
      <c r="D377" s="5" t="s">
        <v>48</v>
      </c>
      <c r="E377" s="4">
        <v>6.1</v>
      </c>
      <c r="F377" s="4">
        <v>0</v>
      </c>
      <c r="G377" s="4">
        <v>0.7</v>
      </c>
      <c r="H377" s="4">
        <v>0.4</v>
      </c>
      <c r="I377" s="4">
        <v>0.3</v>
      </c>
      <c r="J377" s="4">
        <v>0.3</v>
      </c>
      <c r="K377" s="4">
        <v>0.4</v>
      </c>
      <c r="L377" s="4">
        <v>0.7</v>
      </c>
      <c r="M377" s="4">
        <v>1.2</v>
      </c>
      <c r="N377" s="4"/>
      <c r="O377" s="26">
        <v>25.8</v>
      </c>
      <c r="P377" s="26">
        <v>27</v>
      </c>
      <c r="Q377" s="26">
        <v>27.2</v>
      </c>
      <c r="R377" s="26">
        <v>27.2</v>
      </c>
      <c r="S377" s="26">
        <v>25.7</v>
      </c>
      <c r="T377" s="26">
        <v>27.6</v>
      </c>
      <c r="U377" s="26">
        <v>27.7</v>
      </c>
      <c r="V377" s="26">
        <v>26.3</v>
      </c>
      <c r="W377" s="26">
        <v>26.8</v>
      </c>
      <c r="Y377">
        <f t="shared" si="381"/>
        <v>241.3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2</v>
      </c>
      <c r="AH377" s="4">
        <v>0</v>
      </c>
      <c r="AI377" s="4"/>
      <c r="AJ377" s="4">
        <v>22</v>
      </c>
      <c r="AK377" s="4">
        <v>18</v>
      </c>
      <c r="AL377" s="4">
        <v>21</v>
      </c>
      <c r="AM377" s="4">
        <v>20</v>
      </c>
      <c r="AN377" s="4">
        <v>23</v>
      </c>
      <c r="AO377" s="4">
        <v>19</v>
      </c>
      <c r="AP377" s="4">
        <v>17</v>
      </c>
      <c r="AQ377" s="4">
        <v>16</v>
      </c>
      <c r="AR377" s="4">
        <v>16</v>
      </c>
      <c r="AS377" s="5"/>
      <c r="AU377">
        <f t="shared" si="382"/>
        <v>100</v>
      </c>
      <c r="AV377">
        <f t="shared" si="383"/>
        <v>100</v>
      </c>
      <c r="AW377">
        <f t="shared" si="384"/>
        <v>100</v>
      </c>
      <c r="AX377">
        <f t="shared" si="385"/>
        <v>100</v>
      </c>
      <c r="AY377">
        <f t="shared" si="386"/>
        <v>100</v>
      </c>
      <c r="AZ377">
        <f t="shared" si="387"/>
        <v>100</v>
      </c>
      <c r="BA377">
        <f t="shared" si="388"/>
        <v>100</v>
      </c>
      <c r="BB377">
        <f t="shared" si="389"/>
        <v>77.777777777777786</v>
      </c>
      <c r="BC377">
        <f t="shared" si="390"/>
        <v>100</v>
      </c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5"/>
      <c r="AGV377" s="5"/>
      <c r="AGW377" s="5"/>
      <c r="AGX377" s="5"/>
      <c r="AGY377" s="5"/>
      <c r="AGZ377" s="5"/>
      <c r="AHA377" s="5"/>
      <c r="AHB377" s="5"/>
      <c r="AHC377" s="5"/>
      <c r="AHD377" s="5"/>
      <c r="AHE377" s="5"/>
      <c r="AHF377" s="5"/>
      <c r="AHG377" s="5"/>
      <c r="AHH377" s="5"/>
      <c r="AHI377" s="5"/>
      <c r="AHJ377" s="5"/>
      <c r="AHK377" s="5"/>
      <c r="AHL377" s="5"/>
      <c r="AHM377" s="5"/>
      <c r="AHN377" s="5"/>
      <c r="AHO377" s="5"/>
      <c r="AHP377" s="5"/>
      <c r="AHQ377" s="5"/>
      <c r="AHR377" s="5"/>
      <c r="AHS377" s="5"/>
      <c r="AHT377" s="5"/>
      <c r="AHU377" s="5"/>
      <c r="AHV377" s="5"/>
      <c r="AHW377" s="5"/>
      <c r="AHX377" s="5"/>
      <c r="AHY377" s="5"/>
      <c r="AHZ377" s="5"/>
      <c r="AIA377" s="5"/>
      <c r="AIB377" s="5"/>
      <c r="AIC377" s="5"/>
      <c r="AID377" s="5"/>
      <c r="AIE377" s="5"/>
      <c r="AIF377" s="5"/>
      <c r="AIG377" s="5"/>
      <c r="AIH377" s="5"/>
      <c r="AII377" s="5"/>
      <c r="AIJ377" s="5"/>
      <c r="AIK377" s="5"/>
      <c r="AIL377" s="5"/>
      <c r="AIM377" s="5"/>
      <c r="AIN377" s="5"/>
      <c r="AIO377" s="5"/>
      <c r="AIP377" s="5"/>
      <c r="AIQ377" s="5"/>
      <c r="AIR377" s="5"/>
      <c r="AIS377" s="5"/>
      <c r="AIT377" s="5"/>
      <c r="AIU377" s="5"/>
      <c r="AIV377" s="5"/>
      <c r="AIW377" s="5"/>
      <c r="AIX377" s="5"/>
      <c r="AIY377" s="5"/>
      <c r="AIZ377" s="5"/>
      <c r="AJA377" s="5"/>
      <c r="AJB377" s="5"/>
      <c r="AJC377" s="5"/>
      <c r="AJD377" s="5"/>
      <c r="AJE377" s="5"/>
      <c r="AJF377" s="5"/>
      <c r="AJG377" s="5"/>
      <c r="AJH377" s="5"/>
      <c r="AJI377" s="5"/>
      <c r="AJJ377" s="5"/>
      <c r="AJK377" s="5"/>
      <c r="AJL377" s="5"/>
      <c r="AJM377" s="5"/>
      <c r="AJN377" s="5"/>
      <c r="AJO377" s="5"/>
      <c r="AJP377" s="5"/>
      <c r="AJQ377" s="5"/>
      <c r="AJR377" s="5"/>
      <c r="AJS377" s="5"/>
      <c r="AJT377" s="5"/>
      <c r="AJU377" s="5"/>
      <c r="AJV377" s="5"/>
      <c r="AJW377" s="5"/>
      <c r="AJX377" s="5"/>
      <c r="AJY377" s="5"/>
      <c r="AJZ377" s="5"/>
      <c r="AKA377" s="5"/>
      <c r="AKB377" s="5"/>
      <c r="AKC377" s="5"/>
      <c r="AKD377" s="5"/>
      <c r="AKE377" s="5"/>
      <c r="AKF377" s="5"/>
      <c r="AKG377" s="5"/>
      <c r="AKH377" s="5"/>
      <c r="AKI377" s="5"/>
      <c r="AKJ377" s="5"/>
      <c r="AKK377" s="5"/>
      <c r="AKL377" s="5"/>
      <c r="AKM377" s="5"/>
      <c r="AKN377" s="5"/>
      <c r="AKO377" s="5"/>
      <c r="AKP377" s="5"/>
      <c r="AKQ377" s="5"/>
      <c r="AKR377" s="5"/>
      <c r="AKS377" s="5"/>
      <c r="AKT377" s="5"/>
      <c r="AKU377" s="5"/>
      <c r="AKV377" s="5"/>
      <c r="AKW377" s="5"/>
      <c r="AKX377" s="5"/>
      <c r="AKY377" s="5"/>
      <c r="AKZ377" s="5"/>
      <c r="ALA377" s="5"/>
      <c r="ALB377" s="5"/>
      <c r="ALC377" s="5"/>
    </row>
    <row r="378" spans="1:991">
      <c r="A378" s="4">
        <v>93</v>
      </c>
      <c r="B378" s="5" t="s">
        <v>118</v>
      </c>
      <c r="C378" s="4">
        <v>8</v>
      </c>
      <c r="D378" s="5" t="s">
        <v>42</v>
      </c>
      <c r="E378" s="4">
        <v>5.7</v>
      </c>
      <c r="F378" s="4">
        <v>0</v>
      </c>
      <c r="G378" s="4">
        <v>4.7</v>
      </c>
      <c r="H378" s="4">
        <v>15.4</v>
      </c>
      <c r="I378" s="4">
        <v>5.9</v>
      </c>
      <c r="J378" s="4">
        <v>10.6</v>
      </c>
      <c r="K378" s="4">
        <v>2.2000000000000002</v>
      </c>
      <c r="L378" s="4">
        <v>8.1999999999999993</v>
      </c>
      <c r="M378" s="4">
        <v>8.6</v>
      </c>
      <c r="N378" s="4"/>
      <c r="O378" s="26">
        <v>28.5</v>
      </c>
      <c r="P378" s="26">
        <v>13</v>
      </c>
      <c r="Q378" s="26">
        <v>30</v>
      </c>
      <c r="R378" s="26">
        <v>28.5</v>
      </c>
      <c r="S378" s="26">
        <v>28.4</v>
      </c>
      <c r="T378" s="26">
        <v>26.5</v>
      </c>
      <c r="U378" s="26">
        <v>25.9</v>
      </c>
      <c r="V378" s="26">
        <v>28.9</v>
      </c>
      <c r="W378" s="26">
        <v>27.3</v>
      </c>
      <c r="Y378">
        <f t="shared" si="381"/>
        <v>237.00000000000003</v>
      </c>
      <c r="Z378" s="4">
        <v>0</v>
      </c>
      <c r="AA378" s="4">
        <v>8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2</v>
      </c>
      <c r="AI378" s="4"/>
      <c r="AJ378" s="4">
        <v>28</v>
      </c>
      <c r="AK378" s="4">
        <v>19</v>
      </c>
      <c r="AL378" s="4">
        <v>2</v>
      </c>
      <c r="AM378" s="4">
        <v>19</v>
      </c>
      <c r="AN378" s="4">
        <v>20</v>
      </c>
      <c r="AO378" s="4">
        <v>22</v>
      </c>
      <c r="AP378" s="4">
        <v>26</v>
      </c>
      <c r="AQ378" s="4">
        <v>16</v>
      </c>
      <c r="AR378" s="4">
        <v>20</v>
      </c>
      <c r="AS378" s="5"/>
      <c r="AU378">
        <f t="shared" si="382"/>
        <v>100</v>
      </c>
      <c r="AV378">
        <f t="shared" si="383"/>
        <v>40.74074074074074</v>
      </c>
      <c r="AW378">
        <f t="shared" si="384"/>
        <v>100</v>
      </c>
      <c r="AX378">
        <f t="shared" si="385"/>
        <v>100</v>
      </c>
      <c r="AY378">
        <f t="shared" si="386"/>
        <v>100</v>
      </c>
      <c r="AZ378">
        <f t="shared" si="387"/>
        <v>100</v>
      </c>
      <c r="BA378">
        <f t="shared" si="388"/>
        <v>100</v>
      </c>
      <c r="BB378">
        <f t="shared" si="389"/>
        <v>100</v>
      </c>
      <c r="BC378">
        <f t="shared" si="390"/>
        <v>81.818181818181827</v>
      </c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5"/>
      <c r="AGV378" s="5"/>
      <c r="AGW378" s="5"/>
      <c r="AGX378" s="5"/>
      <c r="AGY378" s="5"/>
      <c r="AGZ378" s="5"/>
      <c r="AHA378" s="5"/>
      <c r="AHB378" s="5"/>
      <c r="AHC378" s="5"/>
      <c r="AHD378" s="5"/>
      <c r="AHE378" s="5"/>
      <c r="AHF378" s="5"/>
      <c r="AHG378" s="5"/>
      <c r="AHH378" s="5"/>
      <c r="AHI378" s="5"/>
      <c r="AHJ378" s="5"/>
      <c r="AHK378" s="5"/>
      <c r="AHL378" s="5"/>
      <c r="AHM378" s="5"/>
      <c r="AHN378" s="5"/>
      <c r="AHO378" s="5"/>
      <c r="AHP378" s="5"/>
      <c r="AHQ378" s="5"/>
      <c r="AHR378" s="5"/>
      <c r="AHS378" s="5"/>
      <c r="AHT378" s="5"/>
      <c r="AHU378" s="5"/>
      <c r="AHV378" s="5"/>
      <c r="AHW378" s="5"/>
      <c r="AHX378" s="5"/>
      <c r="AHY378" s="5"/>
      <c r="AHZ378" s="5"/>
      <c r="AIA378" s="5"/>
      <c r="AIB378" s="5"/>
      <c r="AIC378" s="5"/>
      <c r="AID378" s="5"/>
      <c r="AIE378" s="5"/>
      <c r="AIF378" s="5"/>
      <c r="AIG378" s="5"/>
      <c r="AIH378" s="5"/>
      <c r="AII378" s="5"/>
      <c r="AIJ378" s="5"/>
      <c r="AIK378" s="5"/>
      <c r="AIL378" s="5"/>
      <c r="AIM378" s="5"/>
      <c r="AIN378" s="5"/>
      <c r="AIO378" s="5"/>
      <c r="AIP378" s="5"/>
      <c r="AIQ378" s="5"/>
      <c r="AIR378" s="5"/>
      <c r="AIS378" s="5"/>
      <c r="AIT378" s="5"/>
      <c r="AIU378" s="5"/>
      <c r="AIV378" s="5"/>
      <c r="AIW378" s="5"/>
      <c r="AIX378" s="5"/>
      <c r="AIY378" s="5"/>
      <c r="AIZ378" s="5"/>
      <c r="AJA378" s="5"/>
      <c r="AJB378" s="5"/>
      <c r="AJC378" s="5"/>
      <c r="AJD378" s="5"/>
      <c r="AJE378" s="5"/>
      <c r="AJF378" s="5"/>
      <c r="AJG378" s="5"/>
      <c r="AJH378" s="5"/>
      <c r="AJI378" s="5"/>
      <c r="AJJ378" s="5"/>
      <c r="AJK378" s="5"/>
      <c r="AJL378" s="5"/>
      <c r="AJM378" s="5"/>
      <c r="AJN378" s="5"/>
      <c r="AJO378" s="5"/>
      <c r="AJP378" s="5"/>
      <c r="AJQ378" s="5"/>
      <c r="AJR378" s="5"/>
      <c r="AJS378" s="5"/>
      <c r="AJT378" s="5"/>
      <c r="AJU378" s="5"/>
      <c r="AJV378" s="5"/>
      <c r="AJW378" s="5"/>
      <c r="AJX378" s="5"/>
      <c r="AJY378" s="5"/>
      <c r="AJZ378" s="5"/>
      <c r="AKA378" s="5"/>
      <c r="AKB378" s="5"/>
      <c r="AKC378" s="5"/>
      <c r="AKD378" s="5"/>
      <c r="AKE378" s="5"/>
      <c r="AKF378" s="5"/>
      <c r="AKG378" s="5"/>
      <c r="AKH378" s="5"/>
      <c r="AKI378" s="5"/>
      <c r="AKJ378" s="5"/>
      <c r="AKK378" s="5"/>
      <c r="AKL378" s="5"/>
      <c r="AKM378" s="5"/>
      <c r="AKN378" s="5"/>
      <c r="AKO378" s="5"/>
      <c r="AKP378" s="5"/>
      <c r="AKQ378" s="5"/>
      <c r="AKR378" s="5"/>
      <c r="AKS378" s="5"/>
      <c r="AKT378" s="5"/>
      <c r="AKU378" s="5"/>
      <c r="AKV378" s="5"/>
      <c r="AKW378" s="5"/>
      <c r="AKX378" s="5"/>
      <c r="AKY378" s="5"/>
      <c r="AKZ378" s="5"/>
      <c r="ALA378" s="5"/>
      <c r="ALB378" s="5"/>
      <c r="ALC378" s="5"/>
    </row>
    <row r="379" spans="1:991">
      <c r="A379" s="4">
        <v>94</v>
      </c>
      <c r="B379" s="5" t="s">
        <v>119</v>
      </c>
      <c r="C379" s="4">
        <v>8</v>
      </c>
      <c r="D379" s="5" t="s">
        <v>44</v>
      </c>
      <c r="E379" s="4">
        <v>1.9</v>
      </c>
      <c r="F379" s="4">
        <v>1.4</v>
      </c>
      <c r="G379" s="4">
        <v>4.5</v>
      </c>
      <c r="H379" s="4">
        <v>1</v>
      </c>
      <c r="I379" s="4">
        <v>1.5</v>
      </c>
      <c r="J379" s="4">
        <v>1.7</v>
      </c>
      <c r="K379" s="4">
        <v>0.7</v>
      </c>
      <c r="L379" s="4">
        <v>0.4</v>
      </c>
      <c r="M379" s="4">
        <v>1.5</v>
      </c>
      <c r="N379" s="4"/>
      <c r="O379" s="26">
        <v>28.2</v>
      </c>
      <c r="P379" s="26">
        <v>5.9</v>
      </c>
      <c r="Q379" s="26">
        <v>28.4</v>
      </c>
      <c r="R379" s="26">
        <v>27.7</v>
      </c>
      <c r="S379" s="26">
        <v>20.7</v>
      </c>
      <c r="T379" s="26">
        <v>28.9</v>
      </c>
      <c r="U379" s="26">
        <v>28.7</v>
      </c>
      <c r="V379" s="26">
        <v>28.8</v>
      </c>
      <c r="W379" s="26">
        <v>27.8</v>
      </c>
      <c r="Y379">
        <f t="shared" si="381"/>
        <v>225.10000000000002</v>
      </c>
      <c r="Z379" s="4">
        <v>0</v>
      </c>
      <c r="AA379" s="4">
        <v>6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/>
      <c r="AJ379" s="4">
        <v>41</v>
      </c>
      <c r="AK379" s="4">
        <v>39</v>
      </c>
      <c r="AL379" s="4">
        <v>38</v>
      </c>
      <c r="AM379" s="4">
        <v>37</v>
      </c>
      <c r="AN379" s="4">
        <v>28</v>
      </c>
      <c r="AO379" s="4">
        <v>31</v>
      </c>
      <c r="AP379" s="4">
        <v>38</v>
      </c>
      <c r="AQ379" s="4">
        <v>34</v>
      </c>
      <c r="AR379" s="4">
        <v>30</v>
      </c>
      <c r="AS379" s="5"/>
      <c r="AU379">
        <f t="shared" si="382"/>
        <v>100</v>
      </c>
      <c r="AV379">
        <f t="shared" si="383"/>
        <v>73.333333333333329</v>
      </c>
      <c r="AW379">
        <f t="shared" si="384"/>
        <v>100</v>
      </c>
      <c r="AX379">
        <f t="shared" si="385"/>
        <v>100</v>
      </c>
      <c r="AY379">
        <f t="shared" si="386"/>
        <v>100</v>
      </c>
      <c r="AZ379">
        <f t="shared" si="387"/>
        <v>100</v>
      </c>
      <c r="BA379">
        <f t="shared" si="388"/>
        <v>100</v>
      </c>
      <c r="BB379">
        <f t="shared" si="389"/>
        <v>100</v>
      </c>
      <c r="BC379">
        <f t="shared" si="390"/>
        <v>100</v>
      </c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5"/>
      <c r="AGV379" s="5"/>
      <c r="AGW379" s="5"/>
      <c r="AGX379" s="5"/>
      <c r="AGY379" s="5"/>
      <c r="AGZ379" s="5"/>
      <c r="AHA379" s="5"/>
      <c r="AHB379" s="5"/>
      <c r="AHC379" s="5"/>
      <c r="AHD379" s="5"/>
      <c r="AHE379" s="5"/>
      <c r="AHF379" s="5"/>
      <c r="AHG379" s="5"/>
      <c r="AHH379" s="5"/>
      <c r="AHI379" s="5"/>
      <c r="AHJ379" s="5"/>
      <c r="AHK379" s="5"/>
      <c r="AHL379" s="5"/>
      <c r="AHM379" s="5"/>
      <c r="AHN379" s="5"/>
      <c r="AHO379" s="5"/>
      <c r="AHP379" s="5"/>
      <c r="AHQ379" s="5"/>
      <c r="AHR379" s="5"/>
      <c r="AHS379" s="5"/>
      <c r="AHT379" s="5"/>
      <c r="AHU379" s="5"/>
      <c r="AHV379" s="5"/>
      <c r="AHW379" s="5"/>
      <c r="AHX379" s="5"/>
      <c r="AHY379" s="5"/>
      <c r="AHZ379" s="5"/>
      <c r="AIA379" s="5"/>
      <c r="AIB379" s="5"/>
      <c r="AIC379" s="5"/>
      <c r="AID379" s="5"/>
      <c r="AIE379" s="5"/>
      <c r="AIF379" s="5"/>
      <c r="AIG379" s="5"/>
      <c r="AIH379" s="5"/>
      <c r="AII379" s="5"/>
      <c r="AIJ379" s="5"/>
      <c r="AIK379" s="5"/>
      <c r="AIL379" s="5"/>
      <c r="AIM379" s="5"/>
      <c r="AIN379" s="5"/>
      <c r="AIO379" s="5"/>
      <c r="AIP379" s="5"/>
      <c r="AIQ379" s="5"/>
      <c r="AIR379" s="5"/>
      <c r="AIS379" s="5"/>
      <c r="AIT379" s="5"/>
      <c r="AIU379" s="5"/>
      <c r="AIV379" s="5"/>
      <c r="AIW379" s="5"/>
      <c r="AIX379" s="5"/>
      <c r="AIY379" s="5"/>
      <c r="AIZ379" s="5"/>
      <c r="AJA379" s="5"/>
      <c r="AJB379" s="5"/>
      <c r="AJC379" s="5"/>
      <c r="AJD379" s="5"/>
      <c r="AJE379" s="5"/>
      <c r="AJF379" s="5"/>
      <c r="AJG379" s="5"/>
      <c r="AJH379" s="5"/>
      <c r="AJI379" s="5"/>
      <c r="AJJ379" s="5"/>
      <c r="AJK379" s="5"/>
      <c r="AJL379" s="5"/>
      <c r="AJM379" s="5"/>
      <c r="AJN379" s="5"/>
      <c r="AJO379" s="5"/>
      <c r="AJP379" s="5"/>
      <c r="AJQ379" s="5"/>
      <c r="AJR379" s="5"/>
      <c r="AJS379" s="5"/>
      <c r="AJT379" s="5"/>
      <c r="AJU379" s="5"/>
      <c r="AJV379" s="5"/>
      <c r="AJW379" s="5"/>
      <c r="AJX379" s="5"/>
      <c r="AJY379" s="5"/>
      <c r="AJZ379" s="5"/>
      <c r="AKA379" s="5"/>
      <c r="AKB379" s="5"/>
      <c r="AKC379" s="5"/>
      <c r="AKD379" s="5"/>
      <c r="AKE379" s="5"/>
      <c r="AKF379" s="5"/>
      <c r="AKG379" s="5"/>
      <c r="AKH379" s="5"/>
      <c r="AKI379" s="5"/>
      <c r="AKJ379" s="5"/>
      <c r="AKK379" s="5"/>
      <c r="AKL379" s="5"/>
      <c r="AKM379" s="5"/>
      <c r="AKN379" s="5"/>
      <c r="AKO379" s="5"/>
      <c r="AKP379" s="5"/>
      <c r="AKQ379" s="5"/>
      <c r="AKR379" s="5"/>
      <c r="AKS379" s="5"/>
      <c r="AKT379" s="5"/>
      <c r="AKU379" s="5"/>
      <c r="AKV379" s="5"/>
      <c r="AKW379" s="5"/>
      <c r="AKX379" s="5"/>
      <c r="AKY379" s="5"/>
      <c r="AKZ379" s="5"/>
      <c r="ALA379" s="5"/>
      <c r="ALB379" s="5"/>
      <c r="ALC379" s="5"/>
    </row>
    <row r="380" spans="1:991">
      <c r="A380" s="4">
        <v>95</v>
      </c>
      <c r="B380" s="5" t="s">
        <v>120</v>
      </c>
      <c r="C380" s="4">
        <v>8</v>
      </c>
      <c r="D380" s="5" t="s">
        <v>46</v>
      </c>
      <c r="E380" s="4">
        <v>0.6</v>
      </c>
      <c r="F380" s="4">
        <v>5</v>
      </c>
      <c r="G380" s="4">
        <v>3.3</v>
      </c>
      <c r="H380" s="4">
        <v>1.9</v>
      </c>
      <c r="I380" s="4">
        <v>2.8</v>
      </c>
      <c r="J380" s="4">
        <v>3.6</v>
      </c>
      <c r="K380" s="4">
        <v>4</v>
      </c>
      <c r="L380" s="4">
        <v>3.3</v>
      </c>
      <c r="M380" s="4">
        <v>1.2</v>
      </c>
      <c r="N380" s="4"/>
      <c r="O380" s="26">
        <v>28.3</v>
      </c>
      <c r="P380" s="26">
        <v>28.5</v>
      </c>
      <c r="Q380" s="26">
        <v>27.6</v>
      </c>
      <c r="R380" s="26">
        <v>26.8</v>
      </c>
      <c r="S380" s="26">
        <v>24.6</v>
      </c>
      <c r="T380" s="26">
        <v>0</v>
      </c>
      <c r="U380" s="26">
        <v>30</v>
      </c>
      <c r="V380" s="26">
        <v>27.8</v>
      </c>
      <c r="W380" s="26">
        <v>24.7</v>
      </c>
      <c r="Y380">
        <f t="shared" si="381"/>
        <v>218.3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10</v>
      </c>
      <c r="AF380" s="4">
        <v>0</v>
      </c>
      <c r="AG380" s="4">
        <v>2</v>
      </c>
      <c r="AH380" s="4">
        <v>0</v>
      </c>
      <c r="AI380" s="4"/>
      <c r="AJ380" s="4">
        <v>37</v>
      </c>
      <c r="AK380" s="4">
        <v>13</v>
      </c>
      <c r="AL380" s="4">
        <v>24</v>
      </c>
      <c r="AM380" s="4">
        <v>17</v>
      </c>
      <c r="AN380" s="4">
        <v>26</v>
      </c>
      <c r="AO380" s="4">
        <v>22</v>
      </c>
      <c r="AP380" s="4">
        <v>3</v>
      </c>
      <c r="AQ380" s="4">
        <v>10</v>
      </c>
      <c r="AR380" s="4">
        <v>13</v>
      </c>
      <c r="AS380" s="5"/>
      <c r="AU380">
        <f t="shared" si="382"/>
        <v>100</v>
      </c>
      <c r="AV380">
        <f t="shared" si="383"/>
        <v>100</v>
      </c>
      <c r="AW380">
        <f t="shared" si="384"/>
        <v>100</v>
      </c>
      <c r="AX380">
        <f t="shared" si="385"/>
        <v>100</v>
      </c>
      <c r="AY380">
        <f t="shared" si="386"/>
        <v>100</v>
      </c>
      <c r="AZ380">
        <f t="shared" si="387"/>
        <v>37.5</v>
      </c>
      <c r="BA380">
        <f t="shared" si="388"/>
        <v>100</v>
      </c>
      <c r="BB380">
        <f t="shared" si="389"/>
        <v>66.666666666666657</v>
      </c>
      <c r="BC380">
        <f t="shared" si="390"/>
        <v>100</v>
      </c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5"/>
      <c r="AGV380" s="5"/>
      <c r="AGW380" s="5"/>
      <c r="AGX380" s="5"/>
      <c r="AGY380" s="5"/>
      <c r="AGZ380" s="5"/>
      <c r="AHA380" s="5"/>
      <c r="AHB380" s="5"/>
      <c r="AHC380" s="5"/>
      <c r="AHD380" s="5"/>
      <c r="AHE380" s="5"/>
      <c r="AHF380" s="5"/>
      <c r="AHG380" s="5"/>
      <c r="AHH380" s="5"/>
      <c r="AHI380" s="5"/>
      <c r="AHJ380" s="5"/>
      <c r="AHK380" s="5"/>
      <c r="AHL380" s="5"/>
      <c r="AHM380" s="5"/>
      <c r="AHN380" s="5"/>
      <c r="AHO380" s="5"/>
      <c r="AHP380" s="5"/>
      <c r="AHQ380" s="5"/>
      <c r="AHR380" s="5"/>
      <c r="AHS380" s="5"/>
      <c r="AHT380" s="5"/>
      <c r="AHU380" s="5"/>
      <c r="AHV380" s="5"/>
      <c r="AHW380" s="5"/>
      <c r="AHX380" s="5"/>
      <c r="AHY380" s="5"/>
      <c r="AHZ380" s="5"/>
      <c r="AIA380" s="5"/>
      <c r="AIB380" s="5"/>
      <c r="AIC380" s="5"/>
      <c r="AID380" s="5"/>
      <c r="AIE380" s="5"/>
      <c r="AIF380" s="5"/>
      <c r="AIG380" s="5"/>
      <c r="AIH380" s="5"/>
      <c r="AII380" s="5"/>
      <c r="AIJ380" s="5"/>
      <c r="AIK380" s="5"/>
      <c r="AIL380" s="5"/>
      <c r="AIM380" s="5"/>
      <c r="AIN380" s="5"/>
      <c r="AIO380" s="5"/>
      <c r="AIP380" s="5"/>
      <c r="AIQ380" s="5"/>
      <c r="AIR380" s="5"/>
      <c r="AIS380" s="5"/>
      <c r="AIT380" s="5"/>
      <c r="AIU380" s="5"/>
      <c r="AIV380" s="5"/>
      <c r="AIW380" s="5"/>
      <c r="AIX380" s="5"/>
      <c r="AIY380" s="5"/>
      <c r="AIZ380" s="5"/>
      <c r="AJA380" s="5"/>
      <c r="AJB380" s="5"/>
      <c r="AJC380" s="5"/>
      <c r="AJD380" s="5"/>
      <c r="AJE380" s="5"/>
      <c r="AJF380" s="5"/>
      <c r="AJG380" s="5"/>
      <c r="AJH380" s="5"/>
      <c r="AJI380" s="5"/>
      <c r="AJJ380" s="5"/>
      <c r="AJK380" s="5"/>
      <c r="AJL380" s="5"/>
      <c r="AJM380" s="5"/>
      <c r="AJN380" s="5"/>
      <c r="AJO380" s="5"/>
      <c r="AJP380" s="5"/>
      <c r="AJQ380" s="5"/>
      <c r="AJR380" s="5"/>
      <c r="AJS380" s="5"/>
      <c r="AJT380" s="5"/>
      <c r="AJU380" s="5"/>
      <c r="AJV380" s="5"/>
      <c r="AJW380" s="5"/>
      <c r="AJX380" s="5"/>
      <c r="AJY380" s="5"/>
      <c r="AJZ380" s="5"/>
      <c r="AKA380" s="5"/>
      <c r="AKB380" s="5"/>
      <c r="AKC380" s="5"/>
      <c r="AKD380" s="5"/>
      <c r="AKE380" s="5"/>
      <c r="AKF380" s="5"/>
      <c r="AKG380" s="5"/>
      <c r="AKH380" s="5"/>
      <c r="AKI380" s="5"/>
      <c r="AKJ380" s="5"/>
      <c r="AKK380" s="5"/>
      <c r="AKL380" s="5"/>
      <c r="AKM380" s="5"/>
      <c r="AKN380" s="5"/>
      <c r="AKO380" s="5"/>
      <c r="AKP380" s="5"/>
      <c r="AKQ380" s="5"/>
      <c r="AKR380" s="5"/>
      <c r="AKS380" s="5"/>
      <c r="AKT380" s="5"/>
      <c r="AKU380" s="5"/>
      <c r="AKV380" s="5"/>
      <c r="AKW380" s="5"/>
      <c r="AKX380" s="5"/>
      <c r="AKY380" s="5"/>
      <c r="AKZ380" s="5"/>
      <c r="ALA380" s="5"/>
      <c r="ALB380" s="5"/>
      <c r="ALC380" s="5"/>
    </row>
    <row r="381" spans="1:991">
      <c r="A381" s="4">
        <v>96</v>
      </c>
      <c r="B381" s="5" t="s">
        <v>121</v>
      </c>
      <c r="C381" s="4">
        <v>8</v>
      </c>
      <c r="D381" s="5" t="s">
        <v>48</v>
      </c>
      <c r="E381" s="4">
        <v>11.9</v>
      </c>
      <c r="F381" s="4">
        <v>8.6999999999999993</v>
      </c>
      <c r="G381" s="4">
        <v>6.4</v>
      </c>
      <c r="H381" s="4">
        <v>2.4</v>
      </c>
      <c r="I381" s="4">
        <v>1.4</v>
      </c>
      <c r="J381" s="4">
        <v>2.6</v>
      </c>
      <c r="K381" s="4">
        <v>4</v>
      </c>
      <c r="L381" s="4">
        <v>3.1</v>
      </c>
      <c r="M381" s="4">
        <v>4.5</v>
      </c>
      <c r="N381" s="4"/>
      <c r="O381" s="26">
        <v>28.9</v>
      </c>
      <c r="P381" s="26">
        <v>29.1</v>
      </c>
      <c r="Q381" s="26">
        <v>23.6</v>
      </c>
      <c r="R381" s="26">
        <v>28.2</v>
      </c>
      <c r="S381" s="26">
        <v>27.5</v>
      </c>
      <c r="T381" s="26">
        <v>18.8</v>
      </c>
      <c r="U381" s="26">
        <v>26.4</v>
      </c>
      <c r="V381" s="26">
        <v>28</v>
      </c>
      <c r="W381" s="26">
        <v>19.600000000000001</v>
      </c>
      <c r="Y381">
        <f t="shared" si="381"/>
        <v>230.10000000000002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2</v>
      </c>
      <c r="AF381" s="4">
        <v>2</v>
      </c>
      <c r="AG381" s="4">
        <v>0</v>
      </c>
      <c r="AH381" s="4">
        <v>0</v>
      </c>
      <c r="AI381" s="4"/>
      <c r="AJ381" s="4">
        <v>20</v>
      </c>
      <c r="AK381" s="4">
        <v>14</v>
      </c>
      <c r="AL381" s="4">
        <v>15</v>
      </c>
      <c r="AM381" s="4">
        <v>10</v>
      </c>
      <c r="AN381" s="4">
        <v>14</v>
      </c>
      <c r="AO381" s="4">
        <v>17</v>
      </c>
      <c r="AP381" s="4">
        <v>13</v>
      </c>
      <c r="AQ381" s="4">
        <v>9</v>
      </c>
      <c r="AR381" s="4">
        <v>13</v>
      </c>
      <c r="AS381" s="5"/>
      <c r="AU381">
        <f t="shared" si="382"/>
        <v>100</v>
      </c>
      <c r="AV381">
        <f t="shared" si="383"/>
        <v>100</v>
      </c>
      <c r="AW381">
        <f t="shared" si="384"/>
        <v>100</v>
      </c>
      <c r="AX381">
        <f t="shared" si="385"/>
        <v>100</v>
      </c>
      <c r="AY381">
        <f t="shared" si="386"/>
        <v>100</v>
      </c>
      <c r="AZ381">
        <f t="shared" si="387"/>
        <v>78.94736842105263</v>
      </c>
      <c r="BA381">
        <f t="shared" si="388"/>
        <v>73.333333333333329</v>
      </c>
      <c r="BB381">
        <f t="shared" si="389"/>
        <v>100</v>
      </c>
      <c r="BC381">
        <f>(AR381-AH381)/(AR381+AH381)*100</f>
        <v>100</v>
      </c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5"/>
      <c r="AGV381" s="5"/>
      <c r="AGW381" s="5"/>
      <c r="AGX381" s="5"/>
      <c r="AGY381" s="5"/>
      <c r="AGZ381" s="5"/>
      <c r="AHA381" s="5"/>
      <c r="AHB381" s="5"/>
      <c r="AHC381" s="5"/>
      <c r="AHD381" s="5"/>
      <c r="AHE381" s="5"/>
      <c r="AHF381" s="5"/>
      <c r="AHG381" s="5"/>
      <c r="AHH381" s="5"/>
      <c r="AHI381" s="5"/>
      <c r="AHJ381" s="5"/>
      <c r="AHK381" s="5"/>
      <c r="AHL381" s="5"/>
      <c r="AHM381" s="5"/>
      <c r="AHN381" s="5"/>
      <c r="AHO381" s="5"/>
      <c r="AHP381" s="5"/>
      <c r="AHQ381" s="5"/>
      <c r="AHR381" s="5"/>
      <c r="AHS381" s="5"/>
      <c r="AHT381" s="5"/>
      <c r="AHU381" s="5"/>
      <c r="AHV381" s="5"/>
      <c r="AHW381" s="5"/>
      <c r="AHX381" s="5"/>
      <c r="AHY381" s="5"/>
      <c r="AHZ381" s="5"/>
      <c r="AIA381" s="5"/>
      <c r="AIB381" s="5"/>
      <c r="AIC381" s="5"/>
      <c r="AID381" s="5"/>
      <c r="AIE381" s="5"/>
      <c r="AIF381" s="5"/>
      <c r="AIG381" s="5"/>
      <c r="AIH381" s="5"/>
      <c r="AII381" s="5"/>
      <c r="AIJ381" s="5"/>
      <c r="AIK381" s="5"/>
      <c r="AIL381" s="5"/>
      <c r="AIM381" s="5"/>
      <c r="AIN381" s="5"/>
      <c r="AIO381" s="5"/>
      <c r="AIP381" s="5"/>
      <c r="AIQ381" s="5"/>
      <c r="AIR381" s="5"/>
      <c r="AIS381" s="5"/>
      <c r="AIT381" s="5"/>
      <c r="AIU381" s="5"/>
      <c r="AIV381" s="5"/>
      <c r="AIW381" s="5"/>
      <c r="AIX381" s="5"/>
      <c r="AIY381" s="5"/>
      <c r="AIZ381" s="5"/>
      <c r="AJA381" s="5"/>
      <c r="AJB381" s="5"/>
      <c r="AJC381" s="5"/>
      <c r="AJD381" s="5"/>
      <c r="AJE381" s="5"/>
      <c r="AJF381" s="5"/>
      <c r="AJG381" s="5"/>
      <c r="AJH381" s="5"/>
      <c r="AJI381" s="5"/>
      <c r="AJJ381" s="5"/>
      <c r="AJK381" s="5"/>
      <c r="AJL381" s="5"/>
      <c r="AJM381" s="5"/>
      <c r="AJN381" s="5"/>
      <c r="AJO381" s="5"/>
      <c r="AJP381" s="5"/>
      <c r="AJQ381" s="5"/>
      <c r="AJR381" s="5"/>
      <c r="AJS381" s="5"/>
      <c r="AJT381" s="5"/>
      <c r="AJU381" s="5"/>
      <c r="AJV381" s="5"/>
      <c r="AJW381" s="5"/>
      <c r="AJX381" s="5"/>
      <c r="AJY381" s="5"/>
      <c r="AJZ381" s="5"/>
      <c r="AKA381" s="5"/>
      <c r="AKB381" s="5"/>
      <c r="AKC381" s="5"/>
      <c r="AKD381" s="5"/>
      <c r="AKE381" s="5"/>
      <c r="AKF381" s="5"/>
      <c r="AKG381" s="5"/>
      <c r="AKH381" s="5"/>
      <c r="AKI381" s="5"/>
      <c r="AKJ381" s="5"/>
      <c r="AKK381" s="5"/>
      <c r="AKL381" s="5"/>
      <c r="AKM381" s="5"/>
      <c r="AKN381" s="5"/>
      <c r="AKO381" s="5"/>
      <c r="AKP381" s="5"/>
      <c r="AKQ381" s="5"/>
      <c r="AKR381" s="5"/>
      <c r="AKS381" s="5"/>
      <c r="AKT381" s="5"/>
      <c r="AKU381" s="5"/>
      <c r="AKV381" s="5"/>
      <c r="AKW381" s="5"/>
      <c r="AKX381" s="5"/>
      <c r="AKY381" s="5"/>
      <c r="AKZ381" s="5"/>
      <c r="ALA381" s="5"/>
      <c r="ALB381" s="5"/>
      <c r="ALC381" s="5"/>
    </row>
    <row r="382" spans="1:991">
      <c r="A382">
        <v>44</v>
      </c>
      <c r="B382" t="s">
        <v>263</v>
      </c>
      <c r="C382">
        <v>8</v>
      </c>
      <c r="D382" t="s">
        <v>42</v>
      </c>
      <c r="E382">
        <v>6.6</v>
      </c>
      <c r="F382">
        <v>19.7</v>
      </c>
      <c r="G382">
        <v>7.8</v>
      </c>
      <c r="H382">
        <v>10.1</v>
      </c>
      <c r="I382">
        <v>7.5</v>
      </c>
      <c r="J382">
        <v>15.3</v>
      </c>
      <c r="K382">
        <v>13</v>
      </c>
      <c r="L382">
        <v>16.100000000000001</v>
      </c>
      <c r="M382">
        <v>10.8</v>
      </c>
      <c r="O382" s="23">
        <v>28</v>
      </c>
      <c r="P382" s="23">
        <v>26.7</v>
      </c>
      <c r="Q382" s="23">
        <v>26.4</v>
      </c>
      <c r="R382" s="23">
        <v>21.5</v>
      </c>
      <c r="S382" s="23">
        <v>21.6</v>
      </c>
      <c r="T382" s="23">
        <v>30</v>
      </c>
      <c r="U382" s="23">
        <v>27.4</v>
      </c>
      <c r="V382" s="23">
        <v>30</v>
      </c>
      <c r="W382" s="23">
        <v>25.6</v>
      </c>
      <c r="Y382">
        <f t="shared" si="381"/>
        <v>237.2</v>
      </c>
      <c r="Z382">
        <v>0</v>
      </c>
      <c r="AA382">
        <v>0</v>
      </c>
      <c r="AB382">
        <v>2</v>
      </c>
      <c r="AC382">
        <v>2</v>
      </c>
      <c r="AD382">
        <v>2</v>
      </c>
      <c r="AE382">
        <v>0</v>
      </c>
      <c r="AF382">
        <v>0</v>
      </c>
      <c r="AG382">
        <v>0</v>
      </c>
      <c r="AH382">
        <v>0</v>
      </c>
      <c r="AJ382">
        <v>11</v>
      </c>
      <c r="AK382">
        <v>8</v>
      </c>
      <c r="AL382">
        <v>4</v>
      </c>
      <c r="AM382">
        <v>7</v>
      </c>
      <c r="AN382">
        <v>6</v>
      </c>
      <c r="AO382">
        <v>1</v>
      </c>
      <c r="AP382">
        <v>7</v>
      </c>
      <c r="AQ382">
        <v>4</v>
      </c>
      <c r="AR382">
        <v>3</v>
      </c>
    </row>
    <row r="383" spans="1:991">
      <c r="A383">
        <v>45</v>
      </c>
      <c r="B383" t="s">
        <v>264</v>
      </c>
      <c r="C383">
        <v>8</v>
      </c>
      <c r="D383" t="s">
        <v>44</v>
      </c>
      <c r="E383">
        <v>22.2</v>
      </c>
      <c r="F383">
        <v>15.7</v>
      </c>
      <c r="G383">
        <v>17.3</v>
      </c>
      <c r="H383">
        <v>21.5</v>
      </c>
      <c r="I383">
        <v>20</v>
      </c>
      <c r="J383">
        <v>22.3</v>
      </c>
      <c r="K383">
        <v>22.4</v>
      </c>
      <c r="L383">
        <v>17.7</v>
      </c>
      <c r="M383">
        <v>24.4</v>
      </c>
      <c r="O383" s="23">
        <v>27.8</v>
      </c>
      <c r="P383" s="23">
        <v>30</v>
      </c>
      <c r="Q383" s="23">
        <v>27.1</v>
      </c>
      <c r="R383" s="23">
        <v>26.9</v>
      </c>
      <c r="S383" s="23">
        <v>27.5</v>
      </c>
      <c r="T383" s="23">
        <v>27.3</v>
      </c>
      <c r="U383" s="23">
        <v>26.7</v>
      </c>
      <c r="V383" s="23">
        <v>26.3</v>
      </c>
      <c r="W383" s="23">
        <v>27.4</v>
      </c>
      <c r="Y383">
        <f t="shared" si="381"/>
        <v>247.00000000000003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</v>
      </c>
      <c r="AJ383">
        <v>9</v>
      </c>
      <c r="AK383">
        <v>0</v>
      </c>
      <c r="AL383">
        <v>0</v>
      </c>
      <c r="AM383">
        <v>8</v>
      </c>
      <c r="AN383">
        <v>14</v>
      </c>
      <c r="AO383">
        <v>16</v>
      </c>
      <c r="AP383">
        <v>15</v>
      </c>
      <c r="AQ383">
        <v>5</v>
      </c>
      <c r="AR383">
        <v>5</v>
      </c>
    </row>
    <row r="384" spans="1:991">
      <c r="A384">
        <v>43</v>
      </c>
      <c r="B384" t="s">
        <v>265</v>
      </c>
      <c r="C384">
        <v>8</v>
      </c>
      <c r="D384" t="s">
        <v>46</v>
      </c>
      <c r="E384">
        <v>4.2</v>
      </c>
      <c r="F384">
        <v>1.2</v>
      </c>
      <c r="G384">
        <v>3.2</v>
      </c>
      <c r="H384">
        <v>6.7</v>
      </c>
      <c r="I384">
        <v>4.2</v>
      </c>
      <c r="J384">
        <v>3.8</v>
      </c>
      <c r="K384">
        <v>3.1</v>
      </c>
      <c r="L384">
        <v>6.1</v>
      </c>
      <c r="M384">
        <v>9.4</v>
      </c>
      <c r="O384" s="23">
        <v>28.5</v>
      </c>
      <c r="P384" s="23">
        <v>11.7</v>
      </c>
      <c r="Q384" s="23">
        <v>30</v>
      </c>
      <c r="R384" s="23">
        <v>28.4</v>
      </c>
      <c r="S384" s="23">
        <v>28.4</v>
      </c>
      <c r="T384" s="23">
        <v>28.6</v>
      </c>
      <c r="U384" s="23">
        <v>23.4</v>
      </c>
      <c r="V384" s="23">
        <v>26.3</v>
      </c>
      <c r="W384" s="23">
        <v>26.6</v>
      </c>
      <c r="Y384">
        <f t="shared" si="381"/>
        <v>231.9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J384">
        <v>18</v>
      </c>
      <c r="AK384">
        <v>9</v>
      </c>
      <c r="AL384">
        <v>5</v>
      </c>
      <c r="AM384">
        <v>4</v>
      </c>
      <c r="AN384">
        <v>6</v>
      </c>
      <c r="AO384">
        <v>6</v>
      </c>
      <c r="AP384">
        <v>12</v>
      </c>
      <c r="AQ384">
        <v>5</v>
      </c>
      <c r="AR384">
        <v>5</v>
      </c>
    </row>
    <row r="385" spans="1:55">
      <c r="A385">
        <v>46</v>
      </c>
      <c r="B385" t="s">
        <v>266</v>
      </c>
      <c r="C385">
        <v>8</v>
      </c>
      <c r="D385" t="s">
        <v>48</v>
      </c>
      <c r="E385">
        <v>9.5</v>
      </c>
      <c r="F385">
        <v>17.3</v>
      </c>
      <c r="G385">
        <v>8.1</v>
      </c>
      <c r="H385">
        <v>17.5</v>
      </c>
      <c r="I385">
        <v>17.899999999999999</v>
      </c>
      <c r="J385">
        <v>19.7</v>
      </c>
      <c r="K385">
        <v>13.5</v>
      </c>
      <c r="L385">
        <v>7.9</v>
      </c>
      <c r="M385">
        <v>7</v>
      </c>
      <c r="O385" s="23">
        <v>27.3</v>
      </c>
      <c r="P385" s="23">
        <v>30</v>
      </c>
      <c r="Q385" s="23">
        <v>13.7</v>
      </c>
      <c r="R385" s="23">
        <v>27.4</v>
      </c>
      <c r="S385" s="23">
        <v>30</v>
      </c>
      <c r="T385" s="23">
        <v>27.2</v>
      </c>
      <c r="U385" s="23">
        <v>26.5</v>
      </c>
      <c r="V385" s="23">
        <v>23.6</v>
      </c>
      <c r="W385" s="23">
        <v>1.4</v>
      </c>
      <c r="Y385">
        <f t="shared" si="381"/>
        <v>207.1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</v>
      </c>
      <c r="AJ385">
        <v>7</v>
      </c>
      <c r="AK385">
        <v>8</v>
      </c>
      <c r="AL385">
        <v>10</v>
      </c>
      <c r="AM385">
        <v>6</v>
      </c>
      <c r="AN385">
        <v>4</v>
      </c>
      <c r="AO385">
        <v>6</v>
      </c>
      <c r="AP385">
        <v>2</v>
      </c>
      <c r="AQ385">
        <v>2</v>
      </c>
      <c r="AR385">
        <v>4</v>
      </c>
    </row>
    <row r="386" spans="1:55">
      <c r="A386">
        <v>47</v>
      </c>
      <c r="B386" t="s">
        <v>267</v>
      </c>
      <c r="C386">
        <v>8</v>
      </c>
      <c r="D386" t="s">
        <v>42</v>
      </c>
      <c r="E386">
        <v>19.899999999999999</v>
      </c>
      <c r="F386">
        <v>16.5</v>
      </c>
      <c r="G386">
        <v>12.4</v>
      </c>
      <c r="H386">
        <v>12.8</v>
      </c>
      <c r="I386">
        <v>13.1</v>
      </c>
      <c r="J386">
        <v>6.4</v>
      </c>
      <c r="K386">
        <v>5</v>
      </c>
      <c r="L386">
        <v>8.6999999999999993</v>
      </c>
      <c r="M386">
        <v>10.199999999999999</v>
      </c>
      <c r="O386" s="23">
        <v>30</v>
      </c>
      <c r="P386" s="23">
        <v>26.9</v>
      </c>
      <c r="Q386" s="23">
        <v>30</v>
      </c>
      <c r="R386" s="23">
        <v>30</v>
      </c>
      <c r="S386" s="23">
        <v>30</v>
      </c>
      <c r="T386" s="23">
        <v>30</v>
      </c>
      <c r="U386" s="23">
        <v>25.1</v>
      </c>
      <c r="V386" s="23">
        <v>21.5</v>
      </c>
      <c r="W386" s="23">
        <v>28.6</v>
      </c>
      <c r="Y386">
        <f t="shared" si="381"/>
        <v>252.1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J386">
        <v>2</v>
      </c>
      <c r="AK386">
        <v>1</v>
      </c>
      <c r="AL386">
        <v>3</v>
      </c>
      <c r="AM386">
        <v>0</v>
      </c>
      <c r="AN386">
        <v>3</v>
      </c>
      <c r="AO386">
        <v>11</v>
      </c>
      <c r="AP386">
        <v>11</v>
      </c>
      <c r="AQ386">
        <v>2</v>
      </c>
      <c r="AR386">
        <v>7</v>
      </c>
    </row>
    <row r="387" spans="1:55">
      <c r="A387">
        <v>48</v>
      </c>
      <c r="B387" t="s">
        <v>268</v>
      </c>
      <c r="C387">
        <v>8</v>
      </c>
      <c r="D387" t="s">
        <v>44</v>
      </c>
      <c r="E387">
        <v>7.2</v>
      </c>
      <c r="F387">
        <v>14.4</v>
      </c>
      <c r="G387">
        <v>18.7</v>
      </c>
      <c r="H387">
        <v>16</v>
      </c>
      <c r="I387">
        <v>16.899999999999999</v>
      </c>
      <c r="J387">
        <v>12.3</v>
      </c>
      <c r="K387">
        <v>16.600000000000001</v>
      </c>
      <c r="L387">
        <v>9.8000000000000007</v>
      </c>
      <c r="M387">
        <v>3.9</v>
      </c>
      <c r="O387" s="23">
        <v>30</v>
      </c>
      <c r="P387" s="23">
        <v>27.3</v>
      </c>
      <c r="Q387" s="23">
        <v>27.9</v>
      </c>
      <c r="R387" s="23">
        <v>28</v>
      </c>
      <c r="S387" s="23">
        <v>26.7</v>
      </c>
      <c r="T387" s="23">
        <v>23.6</v>
      </c>
      <c r="U387" s="23">
        <v>28.9</v>
      </c>
      <c r="V387" s="23">
        <v>24.4</v>
      </c>
      <c r="W387" s="23">
        <v>20.399999999999999</v>
      </c>
      <c r="Y387">
        <f t="shared" si="381"/>
        <v>237.2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</v>
      </c>
      <c r="AJ387">
        <v>11</v>
      </c>
      <c r="AK387">
        <v>8</v>
      </c>
      <c r="AL387">
        <v>7</v>
      </c>
      <c r="AM387">
        <v>13</v>
      </c>
      <c r="AN387">
        <v>10</v>
      </c>
      <c r="AO387">
        <v>7</v>
      </c>
      <c r="AP387">
        <v>10</v>
      </c>
      <c r="AQ387">
        <v>9</v>
      </c>
      <c r="AR387">
        <v>11</v>
      </c>
    </row>
    <row r="388" spans="1:55">
      <c r="E388" s="8">
        <f>AVERAGE(E348:E387)/30*100</f>
        <v>26.525000000000006</v>
      </c>
      <c r="F388" s="8">
        <f t="shared" ref="F388" si="391">AVERAGE(F348:F387)/30*100</f>
        <v>26.716666666666661</v>
      </c>
      <c r="G388" s="8">
        <f t="shared" ref="G388" si="392">AVERAGE(G348:G387)/30*100</f>
        <v>26.966666666666665</v>
      </c>
      <c r="H388" s="8">
        <f t="shared" ref="H388" si="393">AVERAGE(H348:H387)/30*100</f>
        <v>26.283333333333342</v>
      </c>
      <c r="I388" s="8">
        <f t="shared" ref="I388" si="394">AVERAGE(I348:I387)/30*100</f>
        <v>26.1</v>
      </c>
      <c r="J388" s="8">
        <f t="shared" ref="J388" si="395">AVERAGE(J348:J387)/30*100</f>
        <v>23.016666666666673</v>
      </c>
      <c r="K388" s="8">
        <f t="shared" ref="K388" si="396">AVERAGE(K348:K387)/30*100</f>
        <v>23.091666666666676</v>
      </c>
      <c r="L388" s="8">
        <f t="shared" ref="L388" si="397">AVERAGE(L348:L387)/30*100</f>
        <v>20.833333333333336</v>
      </c>
      <c r="M388" s="8">
        <f t="shared" ref="M388" si="398">AVERAGE(M348:M387)/30*100</f>
        <v>21.4</v>
      </c>
      <c r="N388" s="8"/>
      <c r="O388" s="27">
        <f>AVERAGE(O348:O387)/30*100</f>
        <v>93.408333333333303</v>
      </c>
      <c r="P388" s="27">
        <f t="shared" ref="P388" si="399">AVERAGE(P348:P387)/30*100</f>
        <v>83.608333333333334</v>
      </c>
      <c r="Q388" s="27">
        <f t="shared" ref="Q388" si="400">AVERAGE(Q348:Q387)/30*100</f>
        <v>88.4</v>
      </c>
      <c r="R388" s="27">
        <f t="shared" ref="R388" si="401">AVERAGE(R348:R387)/30*100</f>
        <v>86.691666666666677</v>
      </c>
      <c r="S388" s="27">
        <f t="shared" ref="S388" si="402">AVERAGE(S348:S387)/30*100</f>
        <v>82.89166666666668</v>
      </c>
      <c r="T388" s="27">
        <f t="shared" ref="T388" si="403">AVERAGE(T348:T387)/30*100</f>
        <v>79.833333333333343</v>
      </c>
      <c r="U388" s="27">
        <f t="shared" ref="U388" si="404">AVERAGE(U348:U387)/30*100</f>
        <v>81.291666666666671</v>
      </c>
      <c r="V388" s="27">
        <f t="shared" ref="V388" si="405">AVERAGE(V348:V387)/30*100</f>
        <v>86.133333333333312</v>
      </c>
      <c r="W388" s="27">
        <f t="shared" ref="W388" si="406">AVERAGE(W348:W387)/30*100</f>
        <v>81.624999999999986</v>
      </c>
      <c r="Y388" s="8"/>
      <c r="Z388" s="8">
        <f>AVERAGE(Z348:Z387)</f>
        <v>0.15</v>
      </c>
      <c r="AA388" s="8">
        <f t="shared" ref="AA388" si="407">AVERAGE(AA348:AA387)</f>
        <v>0.95</v>
      </c>
      <c r="AB388" s="8">
        <f t="shared" ref="AB388" si="408">AVERAGE(AB348:AB387)</f>
        <v>0.4</v>
      </c>
      <c r="AC388" s="8">
        <f t="shared" ref="AC388" si="409">AVERAGE(AC348:AC387)</f>
        <v>0.3</v>
      </c>
      <c r="AD388" s="8">
        <f t="shared" ref="AD388" si="410">AVERAGE(AD348:AD387)</f>
        <v>0.9</v>
      </c>
      <c r="AE388" s="8">
        <f t="shared" ref="AE388" si="411">AVERAGE(AE348:AE387)</f>
        <v>1.55</v>
      </c>
      <c r="AF388" s="8">
        <f t="shared" ref="AF388" si="412">AVERAGE(AF348:AF387)</f>
        <v>1.2</v>
      </c>
      <c r="AG388" s="8">
        <f t="shared" ref="AG388" si="413">AVERAGE(AG348:AG387)</f>
        <v>0.4</v>
      </c>
      <c r="AH388" s="8">
        <f t="shared" ref="AH388" si="414">AVERAGE(AH348:AH387)</f>
        <v>0.9</v>
      </c>
      <c r="AI388" s="8"/>
      <c r="AJ388" s="8">
        <f>AVERAGE(AJ348:AJ387)</f>
        <v>12.85</v>
      </c>
      <c r="AK388" s="8">
        <f t="shared" ref="AK388" si="415">AVERAGE(AK348:AK387)</f>
        <v>10.35</v>
      </c>
      <c r="AL388" s="8">
        <f t="shared" ref="AL388" si="416">AVERAGE(AL348:AL387)</f>
        <v>11.925000000000001</v>
      </c>
      <c r="AM388" s="8">
        <f t="shared" ref="AM388" si="417">AVERAGE(AM348:AM387)</f>
        <v>10.824999999999999</v>
      </c>
      <c r="AN388" s="8">
        <f t="shared" ref="AN388" si="418">AVERAGE(AN348:AN387)</f>
        <v>12.025</v>
      </c>
      <c r="AO388" s="8">
        <f t="shared" ref="AO388" si="419">AVERAGE(AO348:AO387)</f>
        <v>12.75</v>
      </c>
      <c r="AP388" s="8">
        <f t="shared" ref="AP388" si="420">AVERAGE(AP348:AP387)</f>
        <v>12.95</v>
      </c>
      <c r="AQ388" s="8">
        <f t="shared" ref="AQ388" si="421">AVERAGE(AQ348:AQ387)</f>
        <v>11.9</v>
      </c>
      <c r="AR388" s="8">
        <f t="shared" ref="AR388" si="422">AVERAGE(AR348:AR387)</f>
        <v>12.875</v>
      </c>
      <c r="AU388" s="8">
        <f>AVERAGE(AU348:AU387)</f>
        <v>88.288367978770452</v>
      </c>
      <c r="AV388" s="8">
        <f t="shared" ref="AV388" si="423">AVERAGE(AV348:AV387)</f>
        <v>76.235545500251391</v>
      </c>
      <c r="AW388" s="8">
        <f t="shared" ref="AW388" si="424">AVERAGE(AW348:AW387)</f>
        <v>87.682426505955931</v>
      </c>
      <c r="AX388" s="8">
        <f t="shared" ref="AX388" si="425">AVERAGE(AX348:AX387)</f>
        <v>87.929505135387487</v>
      </c>
      <c r="AY388" s="8">
        <f t="shared" ref="AY388" si="426">AVERAGE(AY348:AY387)</f>
        <v>78.031452399964508</v>
      </c>
      <c r="AZ388" s="8">
        <f t="shared" ref="AZ388" si="427">AVERAGE(AZ348:AZ387)</f>
        <v>76.924927810794415</v>
      </c>
      <c r="BA388" s="8">
        <f t="shared" ref="BA388" si="428">AVERAGE(BA348:BA387)</f>
        <v>80.477915804002762</v>
      </c>
      <c r="BB388" s="8">
        <f t="shared" ref="BB388" si="429">AVERAGE(BB348:BB387)</f>
        <v>86.381784207050373</v>
      </c>
      <c r="BC388" s="8">
        <f t="shared" ref="BC388" si="430">AVERAGE(BC348:BC387)</f>
        <v>79.116177939707356</v>
      </c>
    </row>
    <row r="389" spans="1:55">
      <c r="E389" s="8">
        <f>(STDEV(E348:E387)/SQRT(40))/30*100</f>
        <v>3.6064378867199736</v>
      </c>
      <c r="F389" s="8">
        <f t="shared" ref="F389:H389" si="431">(STDEV(F348:F387)/SQRT(40))/30*100</f>
        <v>3.8743540956035063</v>
      </c>
      <c r="G389" s="8">
        <f t="shared" si="431"/>
        <v>3.5377451894732355</v>
      </c>
      <c r="H389" s="8">
        <f t="shared" si="431"/>
        <v>3.5620576898409384</v>
      </c>
      <c r="I389" s="8">
        <f>(STDEV(I348:I387)/SQRT(40))/30*100</f>
        <v>3.7117316130010751</v>
      </c>
      <c r="J389" s="8">
        <f t="shared" ref="J389:L389" si="432">(STDEV(J348:J387)/SQRT(40))/30*100</f>
        <v>3.6149213954326438</v>
      </c>
      <c r="K389" s="8">
        <f t="shared" si="432"/>
        <v>3.4732799243724113</v>
      </c>
      <c r="L389" s="8">
        <f t="shared" si="432"/>
        <v>2.9186745225634478</v>
      </c>
      <c r="M389" s="8">
        <f>(STDEV(M348:M387)/SQRT(40))/30*100</f>
        <v>3.2600097879705539</v>
      </c>
      <c r="N389" s="8"/>
      <c r="O389" s="27">
        <f>(STDEV(O348:O387)/SQRT(40))/30*100</f>
        <v>0.94375194571599941</v>
      </c>
      <c r="P389" s="27">
        <f t="shared" ref="P389:W389" si="433">(STDEV(P348:P387)/SQRT(40))/30*100</f>
        <v>3.2576643683400226</v>
      </c>
      <c r="Q389" s="27">
        <f t="shared" si="433"/>
        <v>2.7246944991980273</v>
      </c>
      <c r="R389" s="27">
        <f t="shared" si="433"/>
        <v>3.0145749347191595</v>
      </c>
      <c r="S389" s="27">
        <f t="shared" si="433"/>
        <v>3.4921847523762728</v>
      </c>
      <c r="T389" s="27">
        <f t="shared" si="433"/>
        <v>4.3410516404126476</v>
      </c>
      <c r="U389" s="27">
        <f t="shared" si="433"/>
        <v>3.7700307853526969</v>
      </c>
      <c r="V389" s="27">
        <f t="shared" si="433"/>
        <v>2.7774478436536847</v>
      </c>
      <c r="W389" s="27">
        <f t="shared" si="433"/>
        <v>3.7638478882555773</v>
      </c>
      <c r="Y389" s="8"/>
      <c r="Z389" s="8">
        <f>STDEV(Z348:Z387)/SQRT(40)</f>
        <v>8.4352739228697335E-2</v>
      </c>
      <c r="AA389" s="8">
        <f t="shared" ref="AA389:AH389" si="434">STDEV(AA348:AA387)/SQRT(40)</f>
        <v>0.31204453988460501</v>
      </c>
      <c r="AB389" s="8">
        <f t="shared" si="434"/>
        <v>0.21720839573894737</v>
      </c>
      <c r="AC389" s="8">
        <f t="shared" si="434"/>
        <v>0.1349263806863884</v>
      </c>
      <c r="AD389" s="8">
        <f t="shared" si="434"/>
        <v>0.30339954194309859</v>
      </c>
      <c r="AE389" s="8">
        <f t="shared" si="434"/>
        <v>0.66597720758719736</v>
      </c>
      <c r="AF389" s="8">
        <f t="shared" si="434"/>
        <v>0.53970552274555361</v>
      </c>
      <c r="AG389" s="8">
        <f t="shared" si="434"/>
        <v>0.19215378456610457</v>
      </c>
      <c r="AH389" s="8">
        <f t="shared" si="434"/>
        <v>0.23696802770383635</v>
      </c>
      <c r="AI389" s="8"/>
      <c r="AJ389" s="8">
        <f>STDEV(AJ348:AJ387)/SQRT(40)</f>
        <v>1.4826129048544754</v>
      </c>
      <c r="AK389" s="8">
        <f t="shared" ref="AK389:AR389" si="435">STDEV(AK348:AK387)/SQRT(40)</f>
        <v>1.3158549916211735</v>
      </c>
      <c r="AL389" s="8">
        <f t="shared" si="435"/>
        <v>1.556783131315572</v>
      </c>
      <c r="AM389" s="8">
        <f t="shared" si="435"/>
        <v>1.4082574702674586</v>
      </c>
      <c r="AN389" s="8">
        <f t="shared" si="435"/>
        <v>1.3070261312201481</v>
      </c>
      <c r="AO389" s="8">
        <f t="shared" si="435"/>
        <v>1.3722291428594644</v>
      </c>
      <c r="AP389" s="8">
        <f t="shared" si="435"/>
        <v>1.5383766002193884</v>
      </c>
      <c r="AQ389" s="8">
        <f t="shared" si="435"/>
        <v>1.4956346736162134</v>
      </c>
      <c r="AR389" s="8">
        <f t="shared" si="435"/>
        <v>1.7026327652589481</v>
      </c>
      <c r="AU389" s="8">
        <f>STDEV(AU348:AU387)/SQRT(40)</f>
        <v>4.7230094718869262</v>
      </c>
      <c r="AV389" s="8">
        <f t="shared" ref="AV389:BC389" si="436">STDEV(AV348:AV387)/SQRT(40)</f>
        <v>5.7116516568590256</v>
      </c>
      <c r="AW389" s="8">
        <f t="shared" si="436"/>
        <v>4.7219466560751471</v>
      </c>
      <c r="AX389" s="8">
        <f t="shared" si="436"/>
        <v>4.6516377542992968</v>
      </c>
      <c r="AY389" s="8">
        <f t="shared" si="436"/>
        <v>6.067218786395566</v>
      </c>
      <c r="AZ389" s="8">
        <f t="shared" si="436"/>
        <v>5.6323553543760383</v>
      </c>
      <c r="BA389" s="8">
        <f t="shared" si="436"/>
        <v>5.4061512820973823</v>
      </c>
      <c r="BB389" s="8">
        <f t="shared" si="436"/>
        <v>4.7565420180727367</v>
      </c>
      <c r="BC389" s="8">
        <f t="shared" si="436"/>
        <v>5.5267197353667807</v>
      </c>
    </row>
    <row r="390" spans="1:55">
      <c r="O390" s="27">
        <f>AVERAGE(O348:O387)</f>
        <v>28.02249999999999</v>
      </c>
      <c r="P390" s="27">
        <f t="shared" ref="P390:V390" si="437">AVERAGE(P348:P387)</f>
        <v>25.0825</v>
      </c>
      <c r="Q390" s="27">
        <f t="shared" si="437"/>
        <v>26.520000000000003</v>
      </c>
      <c r="R390" s="27">
        <f t="shared" si="437"/>
        <v>26.007500000000004</v>
      </c>
      <c r="S390" s="27">
        <f t="shared" si="437"/>
        <v>24.867500000000003</v>
      </c>
      <c r="T390" s="27">
        <f t="shared" si="437"/>
        <v>23.950000000000003</v>
      </c>
      <c r="U390" s="27">
        <f t="shared" si="437"/>
        <v>24.387500000000003</v>
      </c>
      <c r="V390" s="27">
        <f t="shared" si="437"/>
        <v>25.839999999999996</v>
      </c>
      <c r="W390" s="27">
        <f>AVERAGE(W348:W387)</f>
        <v>24.487499999999997</v>
      </c>
      <c r="Y390" s="10">
        <f>SUM(O390:W390)</f>
        <v>229.16499999999996</v>
      </c>
    </row>
    <row r="400" spans="1:55">
      <c r="A400">
        <v>116</v>
      </c>
      <c r="B400" t="s">
        <v>41</v>
      </c>
      <c r="C400">
        <v>9</v>
      </c>
      <c r="D400" t="s">
        <v>42</v>
      </c>
      <c r="E400">
        <v>3.7</v>
      </c>
      <c r="F400">
        <v>2.7</v>
      </c>
      <c r="G400">
        <v>2.2000000000000002</v>
      </c>
      <c r="H400">
        <v>2.9</v>
      </c>
      <c r="I400">
        <v>2.6</v>
      </c>
      <c r="J400">
        <v>1.5</v>
      </c>
      <c r="K400">
        <v>11.3</v>
      </c>
      <c r="L400">
        <v>6.8</v>
      </c>
      <c r="M400">
        <v>2</v>
      </c>
      <c r="O400" s="23">
        <v>28.2</v>
      </c>
      <c r="P400" s="23">
        <v>30</v>
      </c>
      <c r="Q400" s="23">
        <v>24.5</v>
      </c>
      <c r="R400" s="23">
        <v>25.7</v>
      </c>
      <c r="S400" s="23">
        <v>23.8</v>
      </c>
      <c r="T400" s="23">
        <v>22.7</v>
      </c>
      <c r="U400" s="23">
        <v>28.7</v>
      </c>
      <c r="V400" s="23">
        <v>21.1</v>
      </c>
      <c r="W400" s="23">
        <v>27.2</v>
      </c>
      <c r="Y400">
        <f>SUM(O400:W400)</f>
        <v>231.89999999999998</v>
      </c>
      <c r="Z400">
        <v>0</v>
      </c>
      <c r="AA400">
        <v>0</v>
      </c>
      <c r="AB400">
        <v>2</v>
      </c>
      <c r="AC400">
        <v>0</v>
      </c>
      <c r="AD400">
        <v>4</v>
      </c>
      <c r="AE400">
        <v>0</v>
      </c>
      <c r="AF400">
        <v>0</v>
      </c>
      <c r="AG400">
        <v>0</v>
      </c>
      <c r="AH400">
        <v>0</v>
      </c>
      <c r="AJ400">
        <v>16</v>
      </c>
      <c r="AK400">
        <v>14</v>
      </c>
      <c r="AL400">
        <v>21</v>
      </c>
      <c r="AM400">
        <v>16</v>
      </c>
      <c r="AN400">
        <v>5</v>
      </c>
      <c r="AO400">
        <v>18</v>
      </c>
      <c r="AP400">
        <v>17</v>
      </c>
      <c r="AQ400">
        <v>14</v>
      </c>
      <c r="AR400">
        <v>15</v>
      </c>
      <c r="AU400">
        <f>(AJ400-Z400)/(AJ400+Z400)*100</f>
        <v>100</v>
      </c>
      <c r="AV400">
        <f t="shared" ref="AV400:BC415" si="438">(AK400-AA400)/(AK400+AA400)*100</f>
        <v>100</v>
      </c>
      <c r="AW400">
        <f t="shared" si="438"/>
        <v>82.608695652173907</v>
      </c>
      <c r="AX400">
        <f t="shared" si="438"/>
        <v>100</v>
      </c>
      <c r="AY400">
        <f t="shared" si="438"/>
        <v>11.111111111111111</v>
      </c>
      <c r="AZ400">
        <f t="shared" si="438"/>
        <v>100</v>
      </c>
      <c r="BA400">
        <f t="shared" si="438"/>
        <v>100</v>
      </c>
      <c r="BB400">
        <f t="shared" si="438"/>
        <v>100</v>
      </c>
      <c r="BC400">
        <f t="shared" si="438"/>
        <v>100</v>
      </c>
    </row>
    <row r="401" spans="1:55">
      <c r="A401">
        <v>115</v>
      </c>
      <c r="B401" t="s">
        <v>43</v>
      </c>
      <c r="C401">
        <v>9</v>
      </c>
      <c r="D401" t="s">
        <v>44</v>
      </c>
      <c r="E401">
        <v>18.8</v>
      </c>
      <c r="F401">
        <v>14.5</v>
      </c>
      <c r="G401">
        <v>13.9</v>
      </c>
      <c r="H401">
        <v>6.4</v>
      </c>
      <c r="I401">
        <v>11.9</v>
      </c>
      <c r="J401">
        <v>4</v>
      </c>
      <c r="K401">
        <v>10.6</v>
      </c>
      <c r="L401">
        <v>4.3</v>
      </c>
      <c r="M401">
        <v>13.6</v>
      </c>
      <c r="O401" s="23">
        <v>25</v>
      </c>
      <c r="P401" s="23">
        <v>26</v>
      </c>
      <c r="Q401" s="23">
        <v>23.8</v>
      </c>
      <c r="R401" s="23">
        <v>16.899999999999999</v>
      </c>
      <c r="S401" s="23">
        <v>19.399999999999999</v>
      </c>
      <c r="T401" s="23">
        <v>18.399999999999999</v>
      </c>
      <c r="U401" s="23">
        <v>12.4</v>
      </c>
      <c r="V401" s="23">
        <v>3.5</v>
      </c>
      <c r="W401" s="23">
        <v>30</v>
      </c>
      <c r="Y401">
        <f t="shared" ref="Y401:Y439" si="439">SUM(O401:W401)</f>
        <v>175.4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</v>
      </c>
      <c r="AG401">
        <v>12</v>
      </c>
      <c r="AH401">
        <v>0</v>
      </c>
      <c r="AJ401">
        <v>16</v>
      </c>
      <c r="AK401">
        <v>12</v>
      </c>
      <c r="AL401">
        <v>13</v>
      </c>
      <c r="AM401">
        <v>15</v>
      </c>
      <c r="AN401">
        <v>12</v>
      </c>
      <c r="AO401">
        <v>15</v>
      </c>
      <c r="AP401">
        <v>18</v>
      </c>
      <c r="AQ401">
        <v>18</v>
      </c>
      <c r="AR401">
        <v>11</v>
      </c>
      <c r="AU401">
        <f t="shared" ref="AU401:AU433" si="440">(AJ401-Z401)/(AJ401+Z401)*100</f>
        <v>100</v>
      </c>
      <c r="AV401">
        <f t="shared" si="438"/>
        <v>100</v>
      </c>
      <c r="AW401">
        <f t="shared" si="438"/>
        <v>100</v>
      </c>
      <c r="AX401">
        <f t="shared" si="438"/>
        <v>100</v>
      </c>
      <c r="AY401">
        <f t="shared" si="438"/>
        <v>100</v>
      </c>
      <c r="AZ401">
        <f t="shared" si="438"/>
        <v>100</v>
      </c>
      <c r="BA401">
        <f t="shared" si="438"/>
        <v>80</v>
      </c>
      <c r="BB401">
        <f t="shared" si="438"/>
        <v>20</v>
      </c>
      <c r="BC401">
        <f t="shared" si="438"/>
        <v>100</v>
      </c>
    </row>
    <row r="402" spans="1:55">
      <c r="A402">
        <v>114</v>
      </c>
      <c r="B402" t="s">
        <v>45</v>
      </c>
      <c r="C402">
        <v>9</v>
      </c>
      <c r="D402" t="s">
        <v>46</v>
      </c>
      <c r="E402">
        <v>0.4</v>
      </c>
      <c r="F402">
        <v>0.5</v>
      </c>
      <c r="G402">
        <v>0</v>
      </c>
      <c r="H402">
        <v>0.3</v>
      </c>
      <c r="I402">
        <v>1.5</v>
      </c>
      <c r="J402">
        <v>0</v>
      </c>
      <c r="K402">
        <v>0</v>
      </c>
      <c r="L402">
        <v>0.3</v>
      </c>
      <c r="M402">
        <v>0.4</v>
      </c>
      <c r="O402" s="23">
        <v>26.4</v>
      </c>
      <c r="P402" s="23">
        <v>30</v>
      </c>
      <c r="Q402" s="23">
        <v>26.2</v>
      </c>
      <c r="R402" s="23">
        <v>25.9</v>
      </c>
      <c r="S402" s="23">
        <v>25.9</v>
      </c>
      <c r="T402" s="23">
        <v>24.4</v>
      </c>
      <c r="U402" s="23">
        <v>27.1</v>
      </c>
      <c r="V402" s="23">
        <v>20.399999999999999</v>
      </c>
      <c r="W402" s="23">
        <v>16.2</v>
      </c>
      <c r="Y402">
        <f t="shared" si="439"/>
        <v>222.5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</v>
      </c>
      <c r="AH402">
        <v>0</v>
      </c>
      <c r="AJ402">
        <v>21</v>
      </c>
      <c r="AK402">
        <v>18</v>
      </c>
      <c r="AL402">
        <v>25</v>
      </c>
      <c r="AM402">
        <v>15</v>
      </c>
      <c r="AN402">
        <v>19</v>
      </c>
      <c r="AO402">
        <v>17</v>
      </c>
      <c r="AP402">
        <v>8</v>
      </c>
      <c r="AQ402">
        <v>14</v>
      </c>
      <c r="AR402">
        <v>12</v>
      </c>
      <c r="AU402">
        <f t="shared" si="440"/>
        <v>100</v>
      </c>
      <c r="AV402">
        <f t="shared" si="438"/>
        <v>100</v>
      </c>
      <c r="AW402">
        <f t="shared" si="438"/>
        <v>100</v>
      </c>
      <c r="AX402">
        <f t="shared" si="438"/>
        <v>100</v>
      </c>
      <c r="AY402">
        <f t="shared" si="438"/>
        <v>100</v>
      </c>
      <c r="AZ402">
        <f t="shared" si="438"/>
        <v>100</v>
      </c>
      <c r="BA402">
        <f t="shared" si="438"/>
        <v>100</v>
      </c>
      <c r="BB402">
        <f t="shared" si="438"/>
        <v>55.555555555555557</v>
      </c>
      <c r="BC402">
        <f t="shared" si="438"/>
        <v>100</v>
      </c>
    </row>
    <row r="403" spans="1:55">
      <c r="A403">
        <v>113</v>
      </c>
      <c r="B403" t="s">
        <v>47</v>
      </c>
      <c r="C403">
        <v>9</v>
      </c>
      <c r="D403" t="s">
        <v>48</v>
      </c>
      <c r="E403">
        <v>0.9</v>
      </c>
      <c r="F403">
        <v>0</v>
      </c>
      <c r="G403">
        <v>3.4</v>
      </c>
      <c r="H403">
        <v>6.8</v>
      </c>
      <c r="I403">
        <v>0.9</v>
      </c>
      <c r="J403">
        <v>2.4</v>
      </c>
      <c r="K403">
        <v>0</v>
      </c>
      <c r="L403">
        <v>0</v>
      </c>
      <c r="M403">
        <v>0</v>
      </c>
      <c r="O403" s="23">
        <v>28.2</v>
      </c>
      <c r="P403" s="23">
        <v>30</v>
      </c>
      <c r="Q403" s="23">
        <v>30</v>
      </c>
      <c r="R403" s="23">
        <v>26.8</v>
      </c>
      <c r="S403" s="23">
        <v>28</v>
      </c>
      <c r="T403" s="23">
        <v>26.8</v>
      </c>
      <c r="U403" s="23">
        <v>19.7</v>
      </c>
      <c r="V403" s="23">
        <v>17.399999999999999</v>
      </c>
      <c r="W403" s="23">
        <v>28.4</v>
      </c>
      <c r="Y403">
        <f t="shared" si="439"/>
        <v>235.3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</v>
      </c>
      <c r="AG403">
        <v>4</v>
      </c>
      <c r="AH403">
        <v>0</v>
      </c>
      <c r="AJ403">
        <v>16</v>
      </c>
      <c r="AK403">
        <v>5</v>
      </c>
      <c r="AL403">
        <v>21</v>
      </c>
      <c r="AM403">
        <v>10</v>
      </c>
      <c r="AN403">
        <v>15</v>
      </c>
      <c r="AO403">
        <v>26</v>
      </c>
      <c r="AP403">
        <v>17</v>
      </c>
      <c r="AQ403">
        <v>15</v>
      </c>
      <c r="AR403">
        <v>9</v>
      </c>
      <c r="AU403">
        <f t="shared" si="440"/>
        <v>100</v>
      </c>
      <c r="AV403">
        <f t="shared" si="438"/>
        <v>100</v>
      </c>
      <c r="AW403">
        <f t="shared" si="438"/>
        <v>100</v>
      </c>
      <c r="AX403">
        <f t="shared" si="438"/>
        <v>100</v>
      </c>
      <c r="AY403">
        <f t="shared" si="438"/>
        <v>100</v>
      </c>
      <c r="AZ403">
        <f t="shared" si="438"/>
        <v>100</v>
      </c>
      <c r="BA403">
        <f t="shared" si="438"/>
        <v>78.94736842105263</v>
      </c>
      <c r="BB403">
        <f t="shared" si="438"/>
        <v>57.894736842105267</v>
      </c>
      <c r="BC403">
        <f t="shared" si="438"/>
        <v>100</v>
      </c>
    </row>
    <row r="404" spans="1:55">
      <c r="A404">
        <v>120</v>
      </c>
      <c r="B404" t="s">
        <v>49</v>
      </c>
      <c r="C404">
        <v>9</v>
      </c>
      <c r="D404" t="s">
        <v>42</v>
      </c>
      <c r="E404">
        <v>16.899999999999999</v>
      </c>
      <c r="F404">
        <v>14.7</v>
      </c>
      <c r="G404">
        <v>8.6</v>
      </c>
      <c r="H404">
        <v>12.3</v>
      </c>
      <c r="I404">
        <v>16.899999999999999</v>
      </c>
      <c r="J404">
        <v>15.8</v>
      </c>
      <c r="K404">
        <v>16.899999999999999</v>
      </c>
      <c r="L404">
        <v>16.8</v>
      </c>
      <c r="M404">
        <v>15.6</v>
      </c>
      <c r="O404" s="23">
        <v>30</v>
      </c>
      <c r="P404" s="23">
        <v>28</v>
      </c>
      <c r="Q404" s="23">
        <v>26.4</v>
      </c>
      <c r="R404" s="23">
        <v>27.5</v>
      </c>
      <c r="S404" s="23">
        <v>27.4</v>
      </c>
      <c r="T404" s="23">
        <v>27.9</v>
      </c>
      <c r="U404" s="23">
        <v>28.6</v>
      </c>
      <c r="V404" s="23">
        <v>30</v>
      </c>
      <c r="W404" s="23">
        <v>24.6</v>
      </c>
      <c r="Y404">
        <f t="shared" si="439"/>
        <v>250.4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J404">
        <v>8</v>
      </c>
      <c r="AK404">
        <v>7</v>
      </c>
      <c r="AL404">
        <v>15</v>
      </c>
      <c r="AM404">
        <v>13</v>
      </c>
      <c r="AN404">
        <v>14</v>
      </c>
      <c r="AO404">
        <v>9</v>
      </c>
      <c r="AP404">
        <v>17</v>
      </c>
      <c r="AQ404">
        <v>10</v>
      </c>
      <c r="AR404">
        <v>9</v>
      </c>
      <c r="AU404">
        <f t="shared" si="440"/>
        <v>100</v>
      </c>
      <c r="AV404">
        <f t="shared" si="438"/>
        <v>100</v>
      </c>
      <c r="AW404">
        <f t="shared" si="438"/>
        <v>100</v>
      </c>
      <c r="AX404">
        <f t="shared" si="438"/>
        <v>100</v>
      </c>
      <c r="AY404">
        <f t="shared" si="438"/>
        <v>100</v>
      </c>
      <c r="AZ404">
        <f t="shared" si="438"/>
        <v>100</v>
      </c>
      <c r="BA404">
        <f t="shared" si="438"/>
        <v>100</v>
      </c>
      <c r="BB404">
        <f t="shared" si="438"/>
        <v>100</v>
      </c>
      <c r="BC404">
        <f t="shared" si="438"/>
        <v>100</v>
      </c>
    </row>
    <row r="405" spans="1:55">
      <c r="A405">
        <v>118</v>
      </c>
      <c r="B405" t="s">
        <v>50</v>
      </c>
      <c r="C405">
        <v>9</v>
      </c>
      <c r="D405" t="s">
        <v>44</v>
      </c>
      <c r="E405">
        <v>15.1</v>
      </c>
      <c r="F405">
        <v>17.100000000000001</v>
      </c>
      <c r="G405">
        <v>11</v>
      </c>
      <c r="H405">
        <v>8.3000000000000007</v>
      </c>
      <c r="I405">
        <v>20.5</v>
      </c>
      <c r="J405">
        <v>16.5</v>
      </c>
      <c r="K405">
        <v>13.6</v>
      </c>
      <c r="L405">
        <v>10.3</v>
      </c>
      <c r="M405">
        <v>18.7</v>
      </c>
      <c r="O405" s="23">
        <v>30</v>
      </c>
      <c r="P405" s="23">
        <v>28.3</v>
      </c>
      <c r="Q405" s="23">
        <v>27.8</v>
      </c>
      <c r="R405" s="23">
        <v>27.7</v>
      </c>
      <c r="S405" s="23">
        <v>26</v>
      </c>
      <c r="T405" s="23">
        <v>28.3</v>
      </c>
      <c r="U405" s="23">
        <v>28.2</v>
      </c>
      <c r="V405" s="23">
        <v>17.3</v>
      </c>
      <c r="W405" s="23">
        <v>27.9</v>
      </c>
      <c r="Y405">
        <f t="shared" si="439"/>
        <v>241.50000000000003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0</v>
      </c>
      <c r="AJ405">
        <v>8</v>
      </c>
      <c r="AK405">
        <v>8</v>
      </c>
      <c r="AL405">
        <v>13</v>
      </c>
      <c r="AM405">
        <v>9</v>
      </c>
      <c r="AN405">
        <v>17</v>
      </c>
      <c r="AO405">
        <v>10</v>
      </c>
      <c r="AP405">
        <v>25</v>
      </c>
      <c r="AQ405">
        <v>18</v>
      </c>
      <c r="AR405">
        <v>13</v>
      </c>
      <c r="AU405">
        <f t="shared" si="440"/>
        <v>100</v>
      </c>
      <c r="AV405">
        <f t="shared" si="438"/>
        <v>100</v>
      </c>
      <c r="AW405">
        <f t="shared" si="438"/>
        <v>100</v>
      </c>
      <c r="AX405">
        <f t="shared" si="438"/>
        <v>100</v>
      </c>
      <c r="AY405">
        <f t="shared" si="438"/>
        <v>100</v>
      </c>
      <c r="AZ405">
        <f t="shared" si="438"/>
        <v>100</v>
      </c>
      <c r="BA405">
        <f t="shared" si="438"/>
        <v>100</v>
      </c>
      <c r="BB405">
        <f t="shared" si="438"/>
        <v>80</v>
      </c>
      <c r="BC405">
        <f t="shared" si="438"/>
        <v>100</v>
      </c>
    </row>
    <row r="406" spans="1:55">
      <c r="A406">
        <v>119</v>
      </c>
      <c r="B406" t="s">
        <v>51</v>
      </c>
      <c r="C406">
        <v>9</v>
      </c>
      <c r="D406" t="s">
        <v>46</v>
      </c>
      <c r="E406">
        <v>5.9</v>
      </c>
      <c r="F406">
        <v>17.899999999999999</v>
      </c>
      <c r="G406">
        <v>22.5</v>
      </c>
      <c r="H406">
        <v>23.7</v>
      </c>
      <c r="I406">
        <v>22</v>
      </c>
      <c r="J406">
        <v>19.8</v>
      </c>
      <c r="K406">
        <v>21.1</v>
      </c>
      <c r="L406">
        <v>16</v>
      </c>
      <c r="M406">
        <v>14.6</v>
      </c>
      <c r="O406" s="23">
        <v>25.7</v>
      </c>
      <c r="P406" s="23">
        <v>30</v>
      </c>
      <c r="Q406" s="23">
        <v>28.8</v>
      </c>
      <c r="R406" s="23">
        <v>28.5</v>
      </c>
      <c r="S406" s="23">
        <v>26.4</v>
      </c>
      <c r="T406" s="23">
        <v>26.7</v>
      </c>
      <c r="U406" s="23">
        <v>24.6</v>
      </c>
      <c r="V406" s="23">
        <v>18.100000000000001</v>
      </c>
      <c r="W406" s="23">
        <v>10.3</v>
      </c>
      <c r="Y406">
        <f t="shared" si="439"/>
        <v>219.1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J406">
        <v>12</v>
      </c>
      <c r="AK406">
        <v>0</v>
      </c>
      <c r="AL406">
        <v>2</v>
      </c>
      <c r="AM406">
        <v>6</v>
      </c>
      <c r="AN406">
        <v>10</v>
      </c>
      <c r="AO406">
        <v>13</v>
      </c>
      <c r="AP406">
        <v>10</v>
      </c>
      <c r="AQ406">
        <v>10</v>
      </c>
      <c r="AR406">
        <v>5</v>
      </c>
      <c r="AU406">
        <f t="shared" si="440"/>
        <v>100</v>
      </c>
      <c r="AV406">
        <v>0</v>
      </c>
      <c r="AW406">
        <f t="shared" si="438"/>
        <v>0</v>
      </c>
      <c r="AX406">
        <f t="shared" si="438"/>
        <v>100</v>
      </c>
      <c r="AY406">
        <f t="shared" si="438"/>
        <v>100</v>
      </c>
      <c r="AZ406">
        <f t="shared" si="438"/>
        <v>100</v>
      </c>
      <c r="BA406">
        <f t="shared" si="438"/>
        <v>100</v>
      </c>
      <c r="BB406">
        <f t="shared" si="438"/>
        <v>100</v>
      </c>
      <c r="BC406">
        <f t="shared" si="438"/>
        <v>100</v>
      </c>
    </row>
    <row r="407" spans="1:55">
      <c r="A407">
        <v>117</v>
      </c>
      <c r="B407" t="s">
        <v>52</v>
      </c>
      <c r="C407">
        <v>9</v>
      </c>
      <c r="D407" t="s">
        <v>48</v>
      </c>
      <c r="E407">
        <v>10.9</v>
      </c>
      <c r="F407">
        <v>1.6</v>
      </c>
      <c r="G407">
        <v>3.4</v>
      </c>
      <c r="H407">
        <v>1.2</v>
      </c>
      <c r="I407">
        <v>3.4</v>
      </c>
      <c r="J407">
        <v>0</v>
      </c>
      <c r="K407">
        <v>0.5</v>
      </c>
      <c r="L407">
        <v>2.7</v>
      </c>
      <c r="M407">
        <v>0</v>
      </c>
      <c r="O407" s="23">
        <v>30</v>
      </c>
      <c r="P407" s="23">
        <v>30</v>
      </c>
      <c r="Q407" s="23">
        <v>30</v>
      </c>
      <c r="R407" s="23">
        <v>30</v>
      </c>
      <c r="S407" s="23">
        <v>30</v>
      </c>
      <c r="T407" s="23">
        <v>28.1</v>
      </c>
      <c r="U407" s="23">
        <v>28.7</v>
      </c>
      <c r="V407" s="23">
        <v>29</v>
      </c>
      <c r="W407" s="23">
        <v>28.7</v>
      </c>
      <c r="Y407">
        <f t="shared" si="439"/>
        <v>264.5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J407">
        <v>3</v>
      </c>
      <c r="AK407">
        <v>0</v>
      </c>
      <c r="AL407">
        <v>1</v>
      </c>
      <c r="AM407">
        <v>0</v>
      </c>
      <c r="AN407">
        <v>0</v>
      </c>
      <c r="AO407">
        <v>3</v>
      </c>
      <c r="AP407">
        <v>13</v>
      </c>
      <c r="AQ407">
        <v>7</v>
      </c>
      <c r="AR407">
        <v>12</v>
      </c>
      <c r="AU407">
        <f t="shared" si="440"/>
        <v>100</v>
      </c>
      <c r="AV407">
        <v>0</v>
      </c>
      <c r="AW407">
        <f t="shared" si="438"/>
        <v>100</v>
      </c>
      <c r="AX407">
        <v>0</v>
      </c>
      <c r="AY407">
        <v>0</v>
      </c>
      <c r="AZ407">
        <f t="shared" si="438"/>
        <v>100</v>
      </c>
      <c r="BA407">
        <f t="shared" si="438"/>
        <v>100</v>
      </c>
      <c r="BB407">
        <f t="shared" si="438"/>
        <v>100</v>
      </c>
      <c r="BC407">
        <f t="shared" si="438"/>
        <v>100</v>
      </c>
    </row>
    <row r="408" spans="1:55">
      <c r="A408">
        <v>122</v>
      </c>
      <c r="B408" t="s">
        <v>53</v>
      </c>
      <c r="C408">
        <v>9</v>
      </c>
      <c r="D408" t="s">
        <v>42</v>
      </c>
      <c r="E408">
        <v>20.8</v>
      </c>
      <c r="F408">
        <v>13.8</v>
      </c>
      <c r="G408">
        <v>9.9</v>
      </c>
      <c r="H408">
        <v>14.1</v>
      </c>
      <c r="I408">
        <v>11.1</v>
      </c>
      <c r="J408">
        <v>15</v>
      </c>
      <c r="K408">
        <v>19.600000000000001</v>
      </c>
      <c r="L408">
        <v>17.5</v>
      </c>
      <c r="M408">
        <v>16.899999999999999</v>
      </c>
      <c r="O408" s="23">
        <v>27.3</v>
      </c>
      <c r="P408" s="23">
        <v>27.6</v>
      </c>
      <c r="Q408" s="23">
        <v>27.3</v>
      </c>
      <c r="R408" s="23">
        <v>26.1</v>
      </c>
      <c r="S408" s="23">
        <v>27.2</v>
      </c>
      <c r="T408" s="23">
        <v>29.6</v>
      </c>
      <c r="U408" s="23">
        <v>30</v>
      </c>
      <c r="V408" s="23">
        <v>30</v>
      </c>
      <c r="W408" s="23">
        <v>26.1</v>
      </c>
      <c r="Y408">
        <f t="shared" si="439"/>
        <v>251.2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J408">
        <v>1</v>
      </c>
      <c r="AK408">
        <v>2</v>
      </c>
      <c r="AL408">
        <v>12</v>
      </c>
      <c r="AM408">
        <v>3</v>
      </c>
      <c r="AN408">
        <v>7</v>
      </c>
      <c r="AO408">
        <v>0</v>
      </c>
      <c r="AP408">
        <v>0</v>
      </c>
      <c r="AQ408">
        <v>0</v>
      </c>
      <c r="AR408">
        <v>0</v>
      </c>
      <c r="AU408">
        <f t="shared" si="440"/>
        <v>100</v>
      </c>
      <c r="AV408">
        <f t="shared" si="438"/>
        <v>100</v>
      </c>
      <c r="AW408">
        <f t="shared" si="438"/>
        <v>100</v>
      </c>
      <c r="AX408">
        <f t="shared" si="438"/>
        <v>100</v>
      </c>
      <c r="AY408">
        <f t="shared" si="438"/>
        <v>100</v>
      </c>
      <c r="AZ408">
        <v>0</v>
      </c>
      <c r="BA408">
        <v>0</v>
      </c>
      <c r="BB408">
        <v>0</v>
      </c>
      <c r="BC408">
        <v>0</v>
      </c>
    </row>
    <row r="409" spans="1:55">
      <c r="A409">
        <v>121</v>
      </c>
      <c r="B409" t="s">
        <v>54</v>
      </c>
      <c r="C409">
        <v>9</v>
      </c>
      <c r="D409" t="s">
        <v>44</v>
      </c>
      <c r="E409">
        <v>6.4</v>
      </c>
      <c r="F409">
        <v>5.5</v>
      </c>
      <c r="G409">
        <v>2.7</v>
      </c>
      <c r="H409">
        <v>14.8</v>
      </c>
      <c r="I409">
        <v>4.3</v>
      </c>
      <c r="J409">
        <v>4.9000000000000004</v>
      </c>
      <c r="K409">
        <v>5.0999999999999996</v>
      </c>
      <c r="L409">
        <v>11</v>
      </c>
      <c r="M409">
        <v>13.8</v>
      </c>
      <c r="O409" s="23">
        <v>28.6</v>
      </c>
      <c r="P409" s="23">
        <v>27.8</v>
      </c>
      <c r="Q409" s="23">
        <v>21.5</v>
      </c>
      <c r="R409" s="23">
        <v>28.5</v>
      </c>
      <c r="S409" s="23">
        <v>27</v>
      </c>
      <c r="T409" s="23">
        <v>28.1</v>
      </c>
      <c r="U409" s="23">
        <v>19.600000000000001</v>
      </c>
      <c r="V409" s="23">
        <v>30</v>
      </c>
      <c r="W409" s="23">
        <v>30</v>
      </c>
      <c r="Y409">
        <f t="shared" si="439"/>
        <v>241.1</v>
      </c>
      <c r="Z409">
        <v>0</v>
      </c>
      <c r="AA409">
        <v>0</v>
      </c>
      <c r="AB409">
        <v>2</v>
      </c>
      <c r="AC409">
        <v>0</v>
      </c>
      <c r="AD409">
        <v>0</v>
      </c>
      <c r="AE409">
        <v>0</v>
      </c>
      <c r="AF409">
        <v>8</v>
      </c>
      <c r="AG409">
        <v>0</v>
      </c>
      <c r="AH409">
        <v>0</v>
      </c>
      <c r="AJ409">
        <v>22</v>
      </c>
      <c r="AK409">
        <v>23</v>
      </c>
      <c r="AL409">
        <v>16</v>
      </c>
      <c r="AM409">
        <v>17</v>
      </c>
      <c r="AN409">
        <v>12</v>
      </c>
      <c r="AO409">
        <v>22</v>
      </c>
      <c r="AP409">
        <v>28</v>
      </c>
      <c r="AQ409">
        <v>14</v>
      </c>
      <c r="AR409">
        <v>18</v>
      </c>
      <c r="AU409">
        <f t="shared" si="440"/>
        <v>100</v>
      </c>
      <c r="AV409">
        <f t="shared" si="438"/>
        <v>100</v>
      </c>
      <c r="AW409">
        <f t="shared" si="438"/>
        <v>77.777777777777786</v>
      </c>
      <c r="AX409">
        <f t="shared" si="438"/>
        <v>100</v>
      </c>
      <c r="AY409">
        <f t="shared" si="438"/>
        <v>100</v>
      </c>
      <c r="AZ409">
        <f t="shared" si="438"/>
        <v>100</v>
      </c>
      <c r="BA409">
        <f t="shared" si="438"/>
        <v>55.555555555555557</v>
      </c>
      <c r="BB409">
        <f t="shared" si="438"/>
        <v>100</v>
      </c>
      <c r="BC409">
        <f t="shared" si="438"/>
        <v>100</v>
      </c>
    </row>
    <row r="410" spans="1:55">
      <c r="A410">
        <v>124</v>
      </c>
      <c r="B410" t="s">
        <v>55</v>
      </c>
      <c r="C410">
        <v>9</v>
      </c>
      <c r="D410" t="s">
        <v>46</v>
      </c>
      <c r="E410">
        <v>15.2</v>
      </c>
      <c r="F410">
        <v>17</v>
      </c>
      <c r="G410">
        <v>20.5</v>
      </c>
      <c r="H410">
        <v>17.100000000000001</v>
      </c>
      <c r="I410">
        <v>7.9</v>
      </c>
      <c r="J410">
        <v>11</v>
      </c>
      <c r="K410">
        <v>8.6</v>
      </c>
      <c r="L410">
        <v>15</v>
      </c>
      <c r="M410">
        <v>14.2</v>
      </c>
      <c r="O410" s="23">
        <v>30</v>
      </c>
      <c r="P410" s="23">
        <v>30</v>
      </c>
      <c r="Q410" s="23">
        <v>28</v>
      </c>
      <c r="R410" s="23">
        <v>24.6</v>
      </c>
      <c r="S410" s="23">
        <v>20.8</v>
      </c>
      <c r="T410" s="23">
        <v>23.8</v>
      </c>
      <c r="U410" s="23">
        <v>6.9</v>
      </c>
      <c r="V410" s="23">
        <v>24.6</v>
      </c>
      <c r="W410" s="23">
        <v>26.7</v>
      </c>
      <c r="Y410">
        <f t="shared" si="439"/>
        <v>215.4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0</v>
      </c>
      <c r="AF410">
        <v>4</v>
      </c>
      <c r="AG410">
        <v>2</v>
      </c>
      <c r="AH410">
        <v>0</v>
      </c>
      <c r="AJ410">
        <v>3</v>
      </c>
      <c r="AK410">
        <v>3</v>
      </c>
      <c r="AL410">
        <v>7</v>
      </c>
      <c r="AM410">
        <v>6</v>
      </c>
      <c r="AN410">
        <v>7</v>
      </c>
      <c r="AO410">
        <v>11</v>
      </c>
      <c r="AP410">
        <v>4</v>
      </c>
      <c r="AQ410">
        <v>10</v>
      </c>
      <c r="AR410">
        <v>10</v>
      </c>
      <c r="AU410">
        <f t="shared" si="440"/>
        <v>100</v>
      </c>
      <c r="AV410">
        <f t="shared" si="438"/>
        <v>100</v>
      </c>
      <c r="AW410">
        <f t="shared" si="438"/>
        <v>100</v>
      </c>
      <c r="AX410">
        <f t="shared" si="438"/>
        <v>100</v>
      </c>
      <c r="AY410">
        <f t="shared" si="438"/>
        <v>55.555555555555557</v>
      </c>
      <c r="AZ410">
        <f t="shared" si="438"/>
        <v>100</v>
      </c>
      <c r="BA410">
        <f t="shared" si="438"/>
        <v>0</v>
      </c>
      <c r="BB410">
        <f t="shared" si="438"/>
        <v>66.666666666666657</v>
      </c>
      <c r="BC410">
        <f t="shared" si="438"/>
        <v>100</v>
      </c>
    </row>
    <row r="411" spans="1:55">
      <c r="A411">
        <v>123</v>
      </c>
      <c r="B411" t="s">
        <v>56</v>
      </c>
      <c r="C411">
        <v>9</v>
      </c>
      <c r="D411" t="s">
        <v>48</v>
      </c>
      <c r="E411">
        <v>0</v>
      </c>
      <c r="F411">
        <v>0</v>
      </c>
      <c r="G411">
        <v>0.3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 s="23">
        <v>30</v>
      </c>
      <c r="P411" s="23">
        <v>14</v>
      </c>
      <c r="Q411" s="23">
        <v>30</v>
      </c>
      <c r="R411" s="23">
        <v>28.1</v>
      </c>
      <c r="S411" s="23">
        <v>27.9</v>
      </c>
      <c r="T411" s="23">
        <v>28</v>
      </c>
      <c r="U411" s="23">
        <v>28.8</v>
      </c>
      <c r="V411" s="23">
        <v>27.6</v>
      </c>
      <c r="W411" s="23">
        <v>30</v>
      </c>
      <c r="Y411">
        <f t="shared" si="439"/>
        <v>244.4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J411">
        <v>14</v>
      </c>
      <c r="AK411">
        <v>11</v>
      </c>
      <c r="AL411">
        <v>5</v>
      </c>
      <c r="AM411">
        <v>4</v>
      </c>
      <c r="AN411">
        <v>14</v>
      </c>
      <c r="AO411">
        <v>12</v>
      </c>
      <c r="AP411">
        <v>12</v>
      </c>
      <c r="AQ411">
        <v>12</v>
      </c>
      <c r="AR411">
        <v>0</v>
      </c>
      <c r="AU411">
        <f t="shared" si="440"/>
        <v>100</v>
      </c>
      <c r="AV411">
        <f t="shared" si="438"/>
        <v>46.666666666666664</v>
      </c>
      <c r="AW411">
        <f t="shared" si="438"/>
        <v>100</v>
      </c>
      <c r="AX411">
        <f t="shared" si="438"/>
        <v>100</v>
      </c>
      <c r="AY411">
        <f t="shared" si="438"/>
        <v>100</v>
      </c>
      <c r="AZ411">
        <f t="shared" si="438"/>
        <v>100</v>
      </c>
      <c r="BA411">
        <f t="shared" si="438"/>
        <v>100</v>
      </c>
      <c r="BB411">
        <f t="shared" si="438"/>
        <v>100</v>
      </c>
      <c r="BC411">
        <v>0</v>
      </c>
    </row>
    <row r="412" spans="1:55">
      <c r="A412">
        <v>126</v>
      </c>
      <c r="B412" t="s">
        <v>57</v>
      </c>
      <c r="C412">
        <v>9</v>
      </c>
      <c r="D412" t="s">
        <v>42</v>
      </c>
      <c r="E412">
        <v>7</v>
      </c>
      <c r="F412">
        <v>7.5</v>
      </c>
      <c r="G412">
        <v>9.5</v>
      </c>
      <c r="H412">
        <v>1.3</v>
      </c>
      <c r="I412">
        <v>4.5</v>
      </c>
      <c r="J412">
        <v>10.5</v>
      </c>
      <c r="K412">
        <v>15.2</v>
      </c>
      <c r="L412">
        <v>13.5</v>
      </c>
      <c r="M412">
        <v>12.5</v>
      </c>
      <c r="O412" s="23">
        <v>28.8</v>
      </c>
      <c r="P412" s="23">
        <v>25.5</v>
      </c>
      <c r="Q412" s="23">
        <v>21.2</v>
      </c>
      <c r="R412" s="23">
        <v>10.8</v>
      </c>
      <c r="S412" s="23">
        <v>13.6</v>
      </c>
      <c r="T412" s="23">
        <v>30</v>
      </c>
      <c r="U412" s="23">
        <v>30</v>
      </c>
      <c r="V412" s="23">
        <v>29.5</v>
      </c>
      <c r="W412" s="23">
        <v>30</v>
      </c>
      <c r="Y412">
        <f t="shared" si="439"/>
        <v>219.39999999999998</v>
      </c>
      <c r="Z412">
        <v>0</v>
      </c>
      <c r="AA412">
        <v>0</v>
      </c>
      <c r="AB412">
        <v>4</v>
      </c>
      <c r="AC412">
        <v>2</v>
      </c>
      <c r="AD412">
        <v>6</v>
      </c>
      <c r="AE412">
        <v>0</v>
      </c>
      <c r="AF412">
        <v>0</v>
      </c>
      <c r="AG412">
        <v>0</v>
      </c>
      <c r="AH412">
        <v>0</v>
      </c>
      <c r="AJ412">
        <v>17</v>
      </c>
      <c r="AK412">
        <v>8</v>
      </c>
      <c r="AL412">
        <v>18</v>
      </c>
      <c r="AM412">
        <v>11</v>
      </c>
      <c r="AN412">
        <v>6</v>
      </c>
      <c r="AO412">
        <v>0</v>
      </c>
      <c r="AP412">
        <v>0</v>
      </c>
      <c r="AQ412">
        <v>6</v>
      </c>
      <c r="AR412">
        <v>0</v>
      </c>
      <c r="AU412">
        <f t="shared" si="440"/>
        <v>100</v>
      </c>
      <c r="AV412">
        <f t="shared" si="438"/>
        <v>100</v>
      </c>
      <c r="AW412">
        <f t="shared" si="438"/>
        <v>63.636363636363633</v>
      </c>
      <c r="AX412">
        <f t="shared" si="438"/>
        <v>69.230769230769226</v>
      </c>
      <c r="AY412">
        <f t="shared" si="438"/>
        <v>0</v>
      </c>
      <c r="AZ412">
        <v>0</v>
      </c>
      <c r="BA412">
        <v>0</v>
      </c>
      <c r="BB412">
        <f t="shared" si="438"/>
        <v>100</v>
      </c>
      <c r="BC412">
        <v>0</v>
      </c>
    </row>
    <row r="413" spans="1:55">
      <c r="A413">
        <v>125</v>
      </c>
      <c r="B413" t="s">
        <v>58</v>
      </c>
      <c r="C413">
        <v>9</v>
      </c>
      <c r="D413" t="s">
        <v>44</v>
      </c>
      <c r="E413">
        <v>7.6</v>
      </c>
      <c r="F413">
        <v>6.9</v>
      </c>
      <c r="G413">
        <v>26.2</v>
      </c>
      <c r="H413">
        <v>8.4</v>
      </c>
      <c r="I413">
        <v>2.8</v>
      </c>
      <c r="J413">
        <v>15.3</v>
      </c>
      <c r="K413">
        <v>12</v>
      </c>
      <c r="L413">
        <v>4.8</v>
      </c>
      <c r="M413">
        <v>10.3</v>
      </c>
      <c r="O413" s="23">
        <v>23.3</v>
      </c>
      <c r="P413" s="23">
        <v>30</v>
      </c>
      <c r="Q413" s="23">
        <v>30</v>
      </c>
      <c r="R413" s="23">
        <v>25.7</v>
      </c>
      <c r="S413" s="23">
        <v>9.1</v>
      </c>
      <c r="T413" s="23">
        <v>30</v>
      </c>
      <c r="U413" s="23">
        <v>30</v>
      </c>
      <c r="V413" s="23">
        <v>26.3</v>
      </c>
      <c r="W413" s="23">
        <v>30</v>
      </c>
      <c r="Y413">
        <f t="shared" si="439"/>
        <v>234.4</v>
      </c>
      <c r="Z413">
        <v>0</v>
      </c>
      <c r="AA413">
        <v>0</v>
      </c>
      <c r="AB413">
        <v>0</v>
      </c>
      <c r="AC413">
        <v>0</v>
      </c>
      <c r="AD413">
        <v>4</v>
      </c>
      <c r="AE413">
        <v>0</v>
      </c>
      <c r="AF413">
        <v>0</v>
      </c>
      <c r="AG413">
        <v>0</v>
      </c>
      <c r="AH413">
        <v>0</v>
      </c>
      <c r="AJ413">
        <v>0</v>
      </c>
      <c r="AK413">
        <v>0</v>
      </c>
      <c r="AL413">
        <v>0</v>
      </c>
      <c r="AM413">
        <v>1</v>
      </c>
      <c r="AN413">
        <v>6</v>
      </c>
      <c r="AO413">
        <v>1</v>
      </c>
      <c r="AP413">
        <v>1</v>
      </c>
      <c r="AQ413">
        <v>0</v>
      </c>
      <c r="AR413">
        <v>0</v>
      </c>
      <c r="AU413">
        <v>0</v>
      </c>
      <c r="AV413">
        <v>0</v>
      </c>
      <c r="AW413">
        <v>0</v>
      </c>
      <c r="AX413">
        <f t="shared" si="438"/>
        <v>100</v>
      </c>
      <c r="AY413">
        <f t="shared" si="438"/>
        <v>20</v>
      </c>
      <c r="AZ413">
        <f t="shared" si="438"/>
        <v>100</v>
      </c>
      <c r="BA413">
        <f t="shared" si="438"/>
        <v>100</v>
      </c>
      <c r="BB413">
        <v>0</v>
      </c>
      <c r="BC413">
        <v>0</v>
      </c>
    </row>
    <row r="414" spans="1:55">
      <c r="A414">
        <v>65</v>
      </c>
      <c r="B414" t="s">
        <v>102</v>
      </c>
      <c r="C414">
        <v>9</v>
      </c>
      <c r="D414" t="s">
        <v>42</v>
      </c>
      <c r="E414">
        <v>0.9</v>
      </c>
      <c r="F414">
        <v>0.6</v>
      </c>
      <c r="G414">
        <v>2.4</v>
      </c>
      <c r="H414">
        <v>1.1000000000000001</v>
      </c>
      <c r="I414">
        <v>1.9</v>
      </c>
      <c r="J414">
        <v>0</v>
      </c>
      <c r="K414">
        <v>14.2</v>
      </c>
      <c r="L414">
        <v>15</v>
      </c>
      <c r="M414">
        <v>14.2</v>
      </c>
      <c r="O414" s="23">
        <v>30</v>
      </c>
      <c r="P414" s="23">
        <v>30</v>
      </c>
      <c r="Q414" s="23">
        <v>30</v>
      </c>
      <c r="R414" s="23">
        <v>30</v>
      </c>
      <c r="S414" s="23">
        <v>30</v>
      </c>
      <c r="T414" s="23">
        <v>30</v>
      </c>
      <c r="U414" s="23">
        <v>30</v>
      </c>
      <c r="V414" s="23">
        <v>30</v>
      </c>
      <c r="W414" s="23">
        <v>30</v>
      </c>
      <c r="Y414">
        <f t="shared" si="439"/>
        <v>270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>
      <c r="A415">
        <v>68</v>
      </c>
      <c r="B415" t="s">
        <v>103</v>
      </c>
      <c r="C415">
        <v>9</v>
      </c>
      <c r="D415" t="s">
        <v>44</v>
      </c>
      <c r="E415">
        <v>15.7</v>
      </c>
      <c r="F415">
        <v>16.5</v>
      </c>
      <c r="G415">
        <v>10.8</v>
      </c>
      <c r="H415">
        <v>7.9</v>
      </c>
      <c r="I415">
        <v>14.6</v>
      </c>
      <c r="J415">
        <v>14.4</v>
      </c>
      <c r="K415">
        <v>15.3</v>
      </c>
      <c r="L415">
        <v>6.5</v>
      </c>
      <c r="M415">
        <v>4.5999999999999996</v>
      </c>
      <c r="O415" s="23">
        <v>30</v>
      </c>
      <c r="P415" s="23">
        <v>28.4</v>
      </c>
      <c r="Q415" s="23">
        <v>25.3</v>
      </c>
      <c r="R415" s="23">
        <v>28.7</v>
      </c>
      <c r="S415" s="23">
        <v>5.4</v>
      </c>
      <c r="T415" s="23">
        <v>30</v>
      </c>
      <c r="U415" s="23">
        <v>22.9</v>
      </c>
      <c r="V415" s="23">
        <v>27</v>
      </c>
      <c r="W415" s="23">
        <v>21.1</v>
      </c>
      <c r="Y415">
        <f t="shared" si="439"/>
        <v>218.8</v>
      </c>
      <c r="Z415">
        <v>0</v>
      </c>
      <c r="AA415">
        <v>0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</v>
      </c>
      <c r="AJ415">
        <v>25</v>
      </c>
      <c r="AK415">
        <v>17</v>
      </c>
      <c r="AL415">
        <v>21</v>
      </c>
      <c r="AM415">
        <v>19</v>
      </c>
      <c r="AN415">
        <v>10</v>
      </c>
      <c r="AO415">
        <v>4</v>
      </c>
      <c r="AP415">
        <v>13</v>
      </c>
      <c r="AQ415">
        <v>25</v>
      </c>
      <c r="AR415">
        <v>22</v>
      </c>
      <c r="AU415">
        <f t="shared" si="440"/>
        <v>100</v>
      </c>
      <c r="AV415">
        <f t="shared" si="438"/>
        <v>100</v>
      </c>
      <c r="AW415">
        <f t="shared" si="438"/>
        <v>82.608695652173907</v>
      </c>
      <c r="AX415">
        <f t="shared" si="438"/>
        <v>100</v>
      </c>
      <c r="AY415">
        <f t="shared" si="438"/>
        <v>100</v>
      </c>
      <c r="AZ415">
        <f t="shared" si="438"/>
        <v>100</v>
      </c>
      <c r="BA415">
        <f t="shared" si="438"/>
        <v>100</v>
      </c>
      <c r="BB415">
        <f t="shared" si="438"/>
        <v>100</v>
      </c>
      <c r="BC415">
        <f t="shared" si="438"/>
        <v>69.230769230769226</v>
      </c>
    </row>
    <row r="416" spans="1:55">
      <c r="A416">
        <v>67</v>
      </c>
      <c r="B416" t="s">
        <v>104</v>
      </c>
      <c r="C416">
        <v>9</v>
      </c>
      <c r="D416" t="s">
        <v>46</v>
      </c>
      <c r="E416">
        <v>24.4</v>
      </c>
      <c r="F416">
        <v>22.5</v>
      </c>
      <c r="G416">
        <v>15.7</v>
      </c>
      <c r="H416">
        <v>11.7</v>
      </c>
      <c r="I416">
        <v>9.8000000000000007</v>
      </c>
      <c r="J416">
        <v>14.2</v>
      </c>
      <c r="K416">
        <v>15.6</v>
      </c>
      <c r="L416">
        <v>12.1</v>
      </c>
      <c r="M416">
        <v>13.8</v>
      </c>
      <c r="O416" s="23">
        <v>30</v>
      </c>
      <c r="P416" s="23">
        <v>29.4</v>
      </c>
      <c r="Q416" s="23">
        <v>27.9</v>
      </c>
      <c r="R416" s="23">
        <v>30</v>
      </c>
      <c r="S416" s="23">
        <v>29.2</v>
      </c>
      <c r="T416" s="23">
        <v>29.4</v>
      </c>
      <c r="U416" s="23">
        <v>30</v>
      </c>
      <c r="V416" s="23">
        <v>30</v>
      </c>
      <c r="W416" s="23">
        <v>29.4</v>
      </c>
      <c r="Y416">
        <f t="shared" si="439"/>
        <v>265.3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J416">
        <v>8</v>
      </c>
      <c r="AK416">
        <v>5</v>
      </c>
      <c r="AL416">
        <v>12</v>
      </c>
      <c r="AM416">
        <v>12</v>
      </c>
      <c r="AN416">
        <v>6</v>
      </c>
      <c r="AO416">
        <v>11</v>
      </c>
      <c r="AP416">
        <v>13</v>
      </c>
      <c r="AQ416">
        <v>4</v>
      </c>
      <c r="AR416">
        <v>4</v>
      </c>
      <c r="AU416">
        <f t="shared" si="440"/>
        <v>100</v>
      </c>
      <c r="AV416">
        <f t="shared" ref="AV416:AV433" si="441">(AK416-AA416)/(AK416+AA416)*100</f>
        <v>100</v>
      </c>
      <c r="AW416">
        <f t="shared" ref="AW416:AW433" si="442">(AL416-AB416)/(AL416+AB416)*100</f>
        <v>100</v>
      </c>
      <c r="AX416">
        <f t="shared" ref="AX416:AX433" si="443">(AM416-AC416)/(AM416+AC416)*100</f>
        <v>100</v>
      </c>
      <c r="AY416">
        <f t="shared" ref="AY416:AY433" si="444">(AN416-AD416)/(AN416+AD416)*100</f>
        <v>100</v>
      </c>
      <c r="AZ416">
        <f t="shared" ref="AZ416:AZ433" si="445">(AO416-AE416)/(AO416+AE416)*100</f>
        <v>100</v>
      </c>
      <c r="BA416">
        <f t="shared" ref="BA416:BA433" si="446">(AP416-AF416)/(AP416+AF416)*100</f>
        <v>100</v>
      </c>
      <c r="BB416">
        <f t="shared" ref="BB416:BB433" si="447">(AQ416-AG416)/(AQ416+AG416)*100</f>
        <v>100</v>
      </c>
      <c r="BC416">
        <f t="shared" ref="BC416:BC433" si="448">(AR416-AH416)/(AR416+AH416)*100</f>
        <v>100</v>
      </c>
    </row>
    <row r="417" spans="1:991">
      <c r="A417">
        <v>66</v>
      </c>
      <c r="B417" t="s">
        <v>105</v>
      </c>
      <c r="C417">
        <v>9</v>
      </c>
      <c r="D417" t="s">
        <v>48</v>
      </c>
      <c r="E417">
        <v>7.9</v>
      </c>
      <c r="F417">
        <v>1.2</v>
      </c>
      <c r="G417">
        <v>6.7</v>
      </c>
      <c r="H417">
        <v>0</v>
      </c>
      <c r="I417">
        <v>2.1</v>
      </c>
      <c r="J417">
        <v>1</v>
      </c>
      <c r="K417">
        <v>0</v>
      </c>
      <c r="L417">
        <v>7.1</v>
      </c>
      <c r="M417">
        <v>2.1</v>
      </c>
      <c r="O417" s="23">
        <v>25.4</v>
      </c>
      <c r="P417" s="23">
        <v>27.2</v>
      </c>
      <c r="Q417" s="23">
        <v>26.9</v>
      </c>
      <c r="R417" s="23">
        <v>21.1</v>
      </c>
      <c r="S417" s="23">
        <v>27.9</v>
      </c>
      <c r="T417" s="23">
        <v>11.9</v>
      </c>
      <c r="U417" s="23">
        <v>1.6</v>
      </c>
      <c r="V417" s="23">
        <v>27.7</v>
      </c>
      <c r="W417" s="23">
        <v>27.2</v>
      </c>
      <c r="Y417">
        <f t="shared" si="439"/>
        <v>196.89999999999998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4</v>
      </c>
      <c r="AF417">
        <v>10</v>
      </c>
      <c r="AG417">
        <v>0</v>
      </c>
      <c r="AH417">
        <v>0</v>
      </c>
      <c r="AJ417">
        <v>12</v>
      </c>
      <c r="AK417">
        <v>8</v>
      </c>
      <c r="AL417">
        <v>9</v>
      </c>
      <c r="AM417">
        <v>15</v>
      </c>
      <c r="AN417">
        <v>10</v>
      </c>
      <c r="AO417">
        <v>10</v>
      </c>
      <c r="AP417">
        <v>10</v>
      </c>
      <c r="AQ417">
        <v>6</v>
      </c>
      <c r="AR417">
        <v>11</v>
      </c>
      <c r="AU417">
        <f t="shared" si="440"/>
        <v>100</v>
      </c>
      <c r="AV417">
        <f t="shared" si="441"/>
        <v>100</v>
      </c>
      <c r="AW417">
        <f t="shared" si="442"/>
        <v>100</v>
      </c>
      <c r="AX417">
        <f t="shared" si="443"/>
        <v>100</v>
      </c>
      <c r="AY417">
        <f t="shared" si="444"/>
        <v>100</v>
      </c>
      <c r="AZ417">
        <f t="shared" si="445"/>
        <v>42.857142857142854</v>
      </c>
      <c r="BA417">
        <f t="shared" si="446"/>
        <v>0</v>
      </c>
      <c r="BB417">
        <f t="shared" si="447"/>
        <v>100</v>
      </c>
      <c r="BC417">
        <f t="shared" si="448"/>
        <v>100</v>
      </c>
    </row>
    <row r="418" spans="1:991">
      <c r="A418">
        <v>72</v>
      </c>
      <c r="B418" t="s">
        <v>106</v>
      </c>
      <c r="C418">
        <v>9</v>
      </c>
      <c r="D418" t="s">
        <v>42</v>
      </c>
      <c r="E418">
        <v>5.2</v>
      </c>
      <c r="F418">
        <v>14.4</v>
      </c>
      <c r="G418">
        <v>7.7</v>
      </c>
      <c r="H418">
        <v>7.7</v>
      </c>
      <c r="I418">
        <v>7.1</v>
      </c>
      <c r="J418">
        <v>0</v>
      </c>
      <c r="K418">
        <v>17.8</v>
      </c>
      <c r="L418">
        <v>4.9000000000000004</v>
      </c>
      <c r="M418">
        <v>2.9</v>
      </c>
      <c r="O418" s="23">
        <v>26.9</v>
      </c>
      <c r="P418" s="23">
        <v>30</v>
      </c>
      <c r="Q418" s="23">
        <v>30</v>
      </c>
      <c r="R418" s="23">
        <v>27.8</v>
      </c>
      <c r="S418" s="23">
        <v>28.3</v>
      </c>
      <c r="T418" s="23">
        <v>20.100000000000001</v>
      </c>
      <c r="U418" s="23">
        <v>30</v>
      </c>
      <c r="V418" s="23">
        <v>28</v>
      </c>
      <c r="W418" s="23">
        <v>23.8</v>
      </c>
      <c r="Y418">
        <f t="shared" si="439"/>
        <v>244.9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0</v>
      </c>
      <c r="AH418">
        <v>0</v>
      </c>
      <c r="AJ418">
        <v>7</v>
      </c>
      <c r="AK418">
        <v>0</v>
      </c>
      <c r="AL418">
        <v>4</v>
      </c>
      <c r="AM418">
        <v>14</v>
      </c>
      <c r="AN418">
        <v>13</v>
      </c>
      <c r="AO418">
        <v>17</v>
      </c>
      <c r="AP418">
        <v>0</v>
      </c>
      <c r="AQ418">
        <v>12</v>
      </c>
      <c r="AR418">
        <v>16</v>
      </c>
      <c r="AU418">
        <f t="shared" si="440"/>
        <v>100</v>
      </c>
      <c r="AV418">
        <v>0</v>
      </c>
      <c r="AW418">
        <f t="shared" si="442"/>
        <v>100</v>
      </c>
      <c r="AX418">
        <f t="shared" si="443"/>
        <v>100</v>
      </c>
      <c r="AY418">
        <f t="shared" si="444"/>
        <v>100</v>
      </c>
      <c r="AZ418">
        <f t="shared" si="445"/>
        <v>78.94736842105263</v>
      </c>
      <c r="BA418">
        <v>0</v>
      </c>
      <c r="BB418">
        <f t="shared" si="447"/>
        <v>100</v>
      </c>
      <c r="BC418">
        <f t="shared" si="448"/>
        <v>100</v>
      </c>
    </row>
    <row r="419" spans="1:991">
      <c r="A419">
        <v>69</v>
      </c>
      <c r="B419" t="s">
        <v>107</v>
      </c>
      <c r="C419">
        <v>9</v>
      </c>
      <c r="D419" t="s">
        <v>44</v>
      </c>
      <c r="E419">
        <v>1</v>
      </c>
      <c r="F419">
        <v>1</v>
      </c>
      <c r="G419">
        <v>8.6</v>
      </c>
      <c r="H419">
        <v>8.8000000000000007</v>
      </c>
      <c r="I419">
        <v>13.3</v>
      </c>
      <c r="J419">
        <v>5.8</v>
      </c>
      <c r="K419">
        <v>4.3</v>
      </c>
      <c r="L419">
        <v>2.7</v>
      </c>
      <c r="M419">
        <v>1.1000000000000001</v>
      </c>
      <c r="O419" s="23">
        <v>28.8</v>
      </c>
      <c r="P419" s="23">
        <v>25.1</v>
      </c>
      <c r="Q419" s="23">
        <v>28.7</v>
      </c>
      <c r="R419" s="23">
        <v>28.8</v>
      </c>
      <c r="S419" s="23">
        <v>28.8</v>
      </c>
      <c r="T419" s="23">
        <v>30</v>
      </c>
      <c r="U419" s="23">
        <v>28.5</v>
      </c>
      <c r="V419" s="23">
        <v>28.1</v>
      </c>
      <c r="W419" s="23">
        <v>21.1</v>
      </c>
      <c r="Y419">
        <f t="shared" si="439"/>
        <v>247.9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4</v>
      </c>
      <c r="AJ419">
        <v>22</v>
      </c>
      <c r="AK419">
        <v>19</v>
      </c>
      <c r="AL419">
        <v>25</v>
      </c>
      <c r="AM419">
        <v>10</v>
      </c>
      <c r="AN419">
        <v>10</v>
      </c>
      <c r="AO419">
        <v>20</v>
      </c>
      <c r="AP419">
        <v>15</v>
      </c>
      <c r="AQ419">
        <v>32</v>
      </c>
      <c r="AR419">
        <v>19</v>
      </c>
      <c r="AU419">
        <f t="shared" si="440"/>
        <v>100</v>
      </c>
      <c r="AV419">
        <f t="shared" si="441"/>
        <v>80.952380952380949</v>
      </c>
      <c r="AW419">
        <f t="shared" si="442"/>
        <v>100</v>
      </c>
      <c r="AX419">
        <f t="shared" si="443"/>
        <v>100</v>
      </c>
      <c r="AY419">
        <f t="shared" si="444"/>
        <v>100</v>
      </c>
      <c r="AZ419">
        <f t="shared" si="445"/>
        <v>100</v>
      </c>
      <c r="BA419">
        <f t="shared" si="446"/>
        <v>100</v>
      </c>
      <c r="BB419">
        <f t="shared" si="447"/>
        <v>100</v>
      </c>
      <c r="BC419">
        <f t="shared" si="448"/>
        <v>65.217391304347828</v>
      </c>
    </row>
    <row r="420" spans="1:991">
      <c r="A420">
        <v>71</v>
      </c>
      <c r="B420" t="s">
        <v>108</v>
      </c>
      <c r="C420">
        <v>9</v>
      </c>
      <c r="D420" t="s">
        <v>46</v>
      </c>
      <c r="E420">
        <v>13.9</v>
      </c>
      <c r="F420">
        <v>11.7</v>
      </c>
      <c r="G420">
        <v>4.7</v>
      </c>
      <c r="H420">
        <v>19.100000000000001</v>
      </c>
      <c r="I420">
        <v>7.9</v>
      </c>
      <c r="J420">
        <v>16</v>
      </c>
      <c r="K420">
        <v>11.2</v>
      </c>
      <c r="L420">
        <v>10.4</v>
      </c>
      <c r="M420">
        <v>1.9</v>
      </c>
      <c r="O420" s="23">
        <v>23.7</v>
      </c>
      <c r="P420" s="23">
        <v>22</v>
      </c>
      <c r="Q420" s="23">
        <v>17</v>
      </c>
      <c r="R420" s="23">
        <v>27.3</v>
      </c>
      <c r="S420" s="23">
        <v>22.9</v>
      </c>
      <c r="T420" s="23">
        <v>27.3</v>
      </c>
      <c r="U420" s="23">
        <v>25.2</v>
      </c>
      <c r="V420" s="23">
        <v>23.9</v>
      </c>
      <c r="W420" s="23">
        <v>2.9</v>
      </c>
      <c r="Y420">
        <f t="shared" si="439"/>
        <v>192.20000000000002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2</v>
      </c>
      <c r="AG420">
        <v>2</v>
      </c>
      <c r="AH420">
        <v>2</v>
      </c>
      <c r="AJ420">
        <v>6</v>
      </c>
      <c r="AK420">
        <v>12</v>
      </c>
      <c r="AL420">
        <v>23</v>
      </c>
      <c r="AM420">
        <v>15</v>
      </c>
      <c r="AN420">
        <v>16</v>
      </c>
      <c r="AO420">
        <v>12</v>
      </c>
      <c r="AP420">
        <v>16</v>
      </c>
      <c r="AQ420">
        <v>19</v>
      </c>
      <c r="AR420">
        <v>20</v>
      </c>
      <c r="AU420">
        <f t="shared" si="440"/>
        <v>100</v>
      </c>
      <c r="AV420">
        <f t="shared" si="441"/>
        <v>100</v>
      </c>
      <c r="AW420">
        <f t="shared" si="442"/>
        <v>84</v>
      </c>
      <c r="AX420">
        <f t="shared" si="443"/>
        <v>100</v>
      </c>
      <c r="AY420">
        <f t="shared" si="444"/>
        <v>100</v>
      </c>
      <c r="AZ420">
        <f t="shared" si="445"/>
        <v>100</v>
      </c>
      <c r="BA420">
        <f t="shared" si="446"/>
        <v>77.777777777777786</v>
      </c>
      <c r="BB420">
        <f t="shared" si="447"/>
        <v>80.952380952380949</v>
      </c>
      <c r="BC420">
        <f t="shared" si="448"/>
        <v>81.818181818181827</v>
      </c>
    </row>
    <row r="421" spans="1:991">
      <c r="A421">
        <v>70</v>
      </c>
      <c r="B421" t="s">
        <v>109</v>
      </c>
      <c r="C421">
        <v>9</v>
      </c>
      <c r="D421" t="s">
        <v>48</v>
      </c>
      <c r="E421">
        <v>4.4000000000000004</v>
      </c>
      <c r="F421">
        <v>5.2</v>
      </c>
      <c r="G421">
        <v>4.5</v>
      </c>
      <c r="H421">
        <v>2.2000000000000002</v>
      </c>
      <c r="I421">
        <v>1.7</v>
      </c>
      <c r="J421">
        <v>0</v>
      </c>
      <c r="K421">
        <v>0.5</v>
      </c>
      <c r="L421">
        <v>0.4</v>
      </c>
      <c r="M421">
        <v>8</v>
      </c>
      <c r="O421" s="23">
        <v>28.7</v>
      </c>
      <c r="P421" s="23">
        <v>30</v>
      </c>
      <c r="Q421" s="23">
        <v>29.1</v>
      </c>
      <c r="R421" s="23">
        <v>28.4</v>
      </c>
      <c r="S421" s="23">
        <v>27.6</v>
      </c>
      <c r="T421" s="23">
        <v>25.6</v>
      </c>
      <c r="U421" s="23">
        <v>28.1</v>
      </c>
      <c r="V421" s="23">
        <v>27.4</v>
      </c>
      <c r="W421" s="23">
        <v>26.6</v>
      </c>
      <c r="Y421">
        <f t="shared" si="439"/>
        <v>251.5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J421">
        <v>22</v>
      </c>
      <c r="AK421">
        <v>10</v>
      </c>
      <c r="AL421">
        <v>13</v>
      </c>
      <c r="AM421">
        <v>16</v>
      </c>
      <c r="AN421">
        <v>0</v>
      </c>
      <c r="AO421">
        <v>24</v>
      </c>
      <c r="AP421">
        <v>15</v>
      </c>
      <c r="AQ421">
        <v>10</v>
      </c>
      <c r="AR421">
        <v>11</v>
      </c>
      <c r="AU421">
        <f t="shared" si="440"/>
        <v>100</v>
      </c>
      <c r="AV421">
        <f t="shared" si="441"/>
        <v>100</v>
      </c>
      <c r="AW421">
        <f t="shared" si="442"/>
        <v>100</v>
      </c>
      <c r="AX421">
        <f t="shared" si="443"/>
        <v>100</v>
      </c>
      <c r="AY421">
        <v>0</v>
      </c>
      <c r="AZ421">
        <f t="shared" si="445"/>
        <v>100</v>
      </c>
      <c r="BA421">
        <f t="shared" si="446"/>
        <v>100</v>
      </c>
      <c r="BB421">
        <f t="shared" si="447"/>
        <v>100</v>
      </c>
      <c r="BC421">
        <f t="shared" si="448"/>
        <v>100</v>
      </c>
    </row>
    <row r="422" spans="1:991">
      <c r="A422" s="4">
        <v>97</v>
      </c>
      <c r="B422" s="5" t="s">
        <v>110</v>
      </c>
      <c r="C422" s="4">
        <v>9</v>
      </c>
      <c r="D422" s="5" t="s">
        <v>42</v>
      </c>
      <c r="E422" s="4">
        <v>0.4</v>
      </c>
      <c r="F422" s="4">
        <v>3.6</v>
      </c>
      <c r="G422" s="4">
        <v>3.7</v>
      </c>
      <c r="H422" s="4">
        <v>0.1</v>
      </c>
      <c r="I422" s="4">
        <v>4.4000000000000004</v>
      </c>
      <c r="J422" s="4">
        <v>1.8</v>
      </c>
      <c r="K422" s="4">
        <v>0.5</v>
      </c>
      <c r="L422" s="4">
        <v>1.4</v>
      </c>
      <c r="M422" s="4">
        <v>1.2</v>
      </c>
      <c r="N422" s="4"/>
      <c r="O422" s="26">
        <v>28</v>
      </c>
      <c r="P422" s="26">
        <v>28.2</v>
      </c>
      <c r="Q422" s="26">
        <v>29.1</v>
      </c>
      <c r="R422" s="26">
        <v>25.4</v>
      </c>
      <c r="S422" s="26">
        <v>28.3</v>
      </c>
      <c r="T422" s="26">
        <v>25.6</v>
      </c>
      <c r="U422" s="26">
        <v>26.3</v>
      </c>
      <c r="V422" s="26">
        <v>30</v>
      </c>
      <c r="W422" s="26">
        <v>25.6</v>
      </c>
      <c r="Y422">
        <f t="shared" si="439"/>
        <v>246.50000000000003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/>
      <c r="AJ422" s="4">
        <v>5</v>
      </c>
      <c r="AK422" s="4">
        <v>4</v>
      </c>
      <c r="AL422" s="4">
        <v>4</v>
      </c>
      <c r="AM422" s="4">
        <v>2</v>
      </c>
      <c r="AN422" s="4">
        <v>2</v>
      </c>
      <c r="AO422" s="4">
        <v>4</v>
      </c>
      <c r="AP422" s="4">
        <v>8</v>
      </c>
      <c r="AQ422" s="4">
        <v>4</v>
      </c>
      <c r="AR422" s="4">
        <v>7</v>
      </c>
      <c r="AS422" s="5"/>
      <c r="AU422">
        <f t="shared" si="440"/>
        <v>100</v>
      </c>
      <c r="AV422">
        <f t="shared" si="441"/>
        <v>100</v>
      </c>
      <c r="AW422">
        <f t="shared" si="442"/>
        <v>100</v>
      </c>
      <c r="AX422">
        <f t="shared" si="443"/>
        <v>100</v>
      </c>
      <c r="AY422">
        <f t="shared" si="444"/>
        <v>100</v>
      </c>
      <c r="AZ422">
        <f t="shared" si="445"/>
        <v>100</v>
      </c>
      <c r="BA422">
        <f t="shared" si="446"/>
        <v>100</v>
      </c>
      <c r="BB422">
        <f t="shared" si="447"/>
        <v>100</v>
      </c>
      <c r="BC422">
        <f t="shared" si="448"/>
        <v>100</v>
      </c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5"/>
      <c r="AGV422" s="5"/>
      <c r="AGW422" s="5"/>
      <c r="AGX422" s="5"/>
      <c r="AGY422" s="5"/>
      <c r="AGZ422" s="5"/>
      <c r="AHA422" s="5"/>
      <c r="AHB422" s="5"/>
      <c r="AHC422" s="5"/>
      <c r="AHD422" s="5"/>
      <c r="AHE422" s="5"/>
      <c r="AHF422" s="5"/>
      <c r="AHG422" s="5"/>
      <c r="AHH422" s="5"/>
      <c r="AHI422" s="5"/>
      <c r="AHJ422" s="5"/>
      <c r="AHK422" s="5"/>
      <c r="AHL422" s="5"/>
      <c r="AHM422" s="5"/>
      <c r="AHN422" s="5"/>
      <c r="AHO422" s="5"/>
      <c r="AHP422" s="5"/>
      <c r="AHQ422" s="5"/>
      <c r="AHR422" s="5"/>
      <c r="AHS422" s="5"/>
      <c r="AHT422" s="5"/>
      <c r="AHU422" s="5"/>
      <c r="AHV422" s="5"/>
      <c r="AHW422" s="5"/>
      <c r="AHX422" s="5"/>
      <c r="AHY422" s="5"/>
      <c r="AHZ422" s="5"/>
      <c r="AIA422" s="5"/>
      <c r="AIB422" s="5"/>
      <c r="AIC422" s="5"/>
      <c r="AID422" s="5"/>
      <c r="AIE422" s="5"/>
      <c r="AIF422" s="5"/>
      <c r="AIG422" s="5"/>
      <c r="AIH422" s="5"/>
      <c r="AII422" s="5"/>
      <c r="AIJ422" s="5"/>
      <c r="AIK422" s="5"/>
      <c r="AIL422" s="5"/>
      <c r="AIM422" s="5"/>
      <c r="AIN422" s="5"/>
      <c r="AIO422" s="5"/>
      <c r="AIP422" s="5"/>
      <c r="AIQ422" s="5"/>
      <c r="AIR422" s="5"/>
      <c r="AIS422" s="5"/>
      <c r="AIT422" s="5"/>
      <c r="AIU422" s="5"/>
      <c r="AIV422" s="5"/>
      <c r="AIW422" s="5"/>
      <c r="AIX422" s="5"/>
      <c r="AIY422" s="5"/>
      <c r="AIZ422" s="5"/>
      <c r="AJA422" s="5"/>
      <c r="AJB422" s="5"/>
      <c r="AJC422" s="5"/>
      <c r="AJD422" s="5"/>
      <c r="AJE422" s="5"/>
      <c r="AJF422" s="5"/>
      <c r="AJG422" s="5"/>
      <c r="AJH422" s="5"/>
      <c r="AJI422" s="5"/>
      <c r="AJJ422" s="5"/>
      <c r="AJK422" s="5"/>
      <c r="AJL422" s="5"/>
      <c r="AJM422" s="5"/>
      <c r="AJN422" s="5"/>
      <c r="AJO422" s="5"/>
      <c r="AJP422" s="5"/>
      <c r="AJQ422" s="5"/>
      <c r="AJR422" s="5"/>
      <c r="AJS422" s="5"/>
      <c r="AJT422" s="5"/>
      <c r="AJU422" s="5"/>
      <c r="AJV422" s="5"/>
      <c r="AJW422" s="5"/>
      <c r="AJX422" s="5"/>
      <c r="AJY422" s="5"/>
      <c r="AJZ422" s="5"/>
      <c r="AKA422" s="5"/>
      <c r="AKB422" s="5"/>
      <c r="AKC422" s="5"/>
      <c r="AKD422" s="5"/>
      <c r="AKE422" s="5"/>
      <c r="AKF422" s="5"/>
      <c r="AKG422" s="5"/>
      <c r="AKH422" s="5"/>
      <c r="AKI422" s="5"/>
      <c r="AKJ422" s="5"/>
      <c r="AKK422" s="5"/>
      <c r="AKL422" s="5"/>
      <c r="AKM422" s="5"/>
      <c r="AKN422" s="5"/>
      <c r="AKO422" s="5"/>
      <c r="AKP422" s="5"/>
      <c r="AKQ422" s="5"/>
      <c r="AKR422" s="5"/>
      <c r="AKS422" s="5"/>
      <c r="AKT422" s="5"/>
      <c r="AKU422" s="5"/>
      <c r="AKV422" s="5"/>
      <c r="AKW422" s="5"/>
      <c r="AKX422" s="5"/>
      <c r="AKY422" s="5"/>
      <c r="AKZ422" s="5"/>
      <c r="ALA422" s="5"/>
      <c r="ALB422" s="5"/>
      <c r="ALC422" s="5"/>
    </row>
    <row r="423" spans="1:991">
      <c r="A423" s="4">
        <v>99</v>
      </c>
      <c r="B423" s="5" t="s">
        <v>111</v>
      </c>
      <c r="C423" s="4">
        <v>9</v>
      </c>
      <c r="D423" s="5" t="s">
        <v>44</v>
      </c>
      <c r="E423" s="4">
        <v>2.6</v>
      </c>
      <c r="F423" s="4">
        <v>5.4</v>
      </c>
      <c r="G423" s="4">
        <v>6.6</v>
      </c>
      <c r="H423" s="4">
        <v>0.9</v>
      </c>
      <c r="I423" s="4">
        <v>4.8</v>
      </c>
      <c r="J423" s="4">
        <v>1.6</v>
      </c>
      <c r="K423" s="4">
        <v>2.1</v>
      </c>
      <c r="L423" s="4">
        <v>2.2999999999999998</v>
      </c>
      <c r="M423" s="4">
        <v>2.2000000000000002</v>
      </c>
      <c r="N423" s="4"/>
      <c r="O423" s="26">
        <v>27.3</v>
      </c>
      <c r="P423" s="26">
        <v>28.4</v>
      </c>
      <c r="Q423" s="26">
        <v>27.7</v>
      </c>
      <c r="R423" s="26">
        <v>28</v>
      </c>
      <c r="S423" s="26">
        <v>23</v>
      </c>
      <c r="T423" s="26">
        <v>24.4</v>
      </c>
      <c r="U423" s="26">
        <v>26.7</v>
      </c>
      <c r="V423" s="26">
        <v>23.2</v>
      </c>
      <c r="W423" s="26">
        <v>16.8</v>
      </c>
      <c r="Y423">
        <f t="shared" si="439"/>
        <v>225.5</v>
      </c>
      <c r="Z423" s="4">
        <v>0</v>
      </c>
      <c r="AA423" s="4">
        <v>0</v>
      </c>
      <c r="AB423" s="4">
        <v>2</v>
      </c>
      <c r="AC423" s="4">
        <v>0</v>
      </c>
      <c r="AD423" s="4">
        <v>6</v>
      </c>
      <c r="AE423" s="4">
        <v>4</v>
      </c>
      <c r="AF423" s="4">
        <v>0</v>
      </c>
      <c r="AG423" s="4">
        <v>2</v>
      </c>
      <c r="AH423" s="4">
        <v>4</v>
      </c>
      <c r="AI423" s="4"/>
      <c r="AJ423" s="4">
        <v>17</v>
      </c>
      <c r="AK423" s="4">
        <v>22</v>
      </c>
      <c r="AL423" s="4">
        <v>22</v>
      </c>
      <c r="AM423" s="4">
        <v>16</v>
      </c>
      <c r="AN423" s="4">
        <v>17</v>
      </c>
      <c r="AO423" s="4">
        <v>24</v>
      </c>
      <c r="AP423" s="4">
        <v>26</v>
      </c>
      <c r="AQ423" s="4">
        <v>26</v>
      </c>
      <c r="AR423" s="4">
        <v>21</v>
      </c>
      <c r="AS423" s="5"/>
      <c r="AU423">
        <f t="shared" si="440"/>
        <v>100</v>
      </c>
      <c r="AV423">
        <f t="shared" si="441"/>
        <v>100</v>
      </c>
      <c r="AW423">
        <f t="shared" si="442"/>
        <v>83.333333333333343</v>
      </c>
      <c r="AX423">
        <f t="shared" si="443"/>
        <v>100</v>
      </c>
      <c r="AY423">
        <f t="shared" si="444"/>
        <v>47.826086956521742</v>
      </c>
      <c r="AZ423">
        <f t="shared" si="445"/>
        <v>71.428571428571431</v>
      </c>
      <c r="BA423">
        <f t="shared" si="446"/>
        <v>100</v>
      </c>
      <c r="BB423">
        <f t="shared" si="447"/>
        <v>85.714285714285708</v>
      </c>
      <c r="BC423">
        <f t="shared" si="448"/>
        <v>68</v>
      </c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5"/>
      <c r="AGV423" s="5"/>
      <c r="AGW423" s="5"/>
      <c r="AGX423" s="5"/>
      <c r="AGY423" s="5"/>
      <c r="AGZ423" s="5"/>
      <c r="AHA423" s="5"/>
      <c r="AHB423" s="5"/>
      <c r="AHC423" s="5"/>
      <c r="AHD423" s="5"/>
      <c r="AHE423" s="5"/>
      <c r="AHF423" s="5"/>
      <c r="AHG423" s="5"/>
      <c r="AHH423" s="5"/>
      <c r="AHI423" s="5"/>
      <c r="AHJ423" s="5"/>
      <c r="AHK423" s="5"/>
      <c r="AHL423" s="5"/>
      <c r="AHM423" s="5"/>
      <c r="AHN423" s="5"/>
      <c r="AHO423" s="5"/>
      <c r="AHP423" s="5"/>
      <c r="AHQ423" s="5"/>
      <c r="AHR423" s="5"/>
      <c r="AHS423" s="5"/>
      <c r="AHT423" s="5"/>
      <c r="AHU423" s="5"/>
      <c r="AHV423" s="5"/>
      <c r="AHW423" s="5"/>
      <c r="AHX423" s="5"/>
      <c r="AHY423" s="5"/>
      <c r="AHZ423" s="5"/>
      <c r="AIA423" s="5"/>
      <c r="AIB423" s="5"/>
      <c r="AIC423" s="5"/>
      <c r="AID423" s="5"/>
      <c r="AIE423" s="5"/>
      <c r="AIF423" s="5"/>
      <c r="AIG423" s="5"/>
      <c r="AIH423" s="5"/>
      <c r="AII423" s="5"/>
      <c r="AIJ423" s="5"/>
      <c r="AIK423" s="5"/>
      <c r="AIL423" s="5"/>
      <c r="AIM423" s="5"/>
      <c r="AIN423" s="5"/>
      <c r="AIO423" s="5"/>
      <c r="AIP423" s="5"/>
      <c r="AIQ423" s="5"/>
      <c r="AIR423" s="5"/>
      <c r="AIS423" s="5"/>
      <c r="AIT423" s="5"/>
      <c r="AIU423" s="5"/>
      <c r="AIV423" s="5"/>
      <c r="AIW423" s="5"/>
      <c r="AIX423" s="5"/>
      <c r="AIY423" s="5"/>
      <c r="AIZ423" s="5"/>
      <c r="AJA423" s="5"/>
      <c r="AJB423" s="5"/>
      <c r="AJC423" s="5"/>
      <c r="AJD423" s="5"/>
      <c r="AJE423" s="5"/>
      <c r="AJF423" s="5"/>
      <c r="AJG423" s="5"/>
      <c r="AJH423" s="5"/>
      <c r="AJI423" s="5"/>
      <c r="AJJ423" s="5"/>
      <c r="AJK423" s="5"/>
      <c r="AJL423" s="5"/>
      <c r="AJM423" s="5"/>
      <c r="AJN423" s="5"/>
      <c r="AJO423" s="5"/>
      <c r="AJP423" s="5"/>
      <c r="AJQ423" s="5"/>
      <c r="AJR423" s="5"/>
      <c r="AJS423" s="5"/>
      <c r="AJT423" s="5"/>
      <c r="AJU423" s="5"/>
      <c r="AJV423" s="5"/>
      <c r="AJW423" s="5"/>
      <c r="AJX423" s="5"/>
      <c r="AJY423" s="5"/>
      <c r="AJZ423" s="5"/>
      <c r="AKA423" s="5"/>
      <c r="AKB423" s="5"/>
      <c r="AKC423" s="5"/>
      <c r="AKD423" s="5"/>
      <c r="AKE423" s="5"/>
      <c r="AKF423" s="5"/>
      <c r="AKG423" s="5"/>
      <c r="AKH423" s="5"/>
      <c r="AKI423" s="5"/>
      <c r="AKJ423" s="5"/>
      <c r="AKK423" s="5"/>
      <c r="AKL423" s="5"/>
      <c r="AKM423" s="5"/>
      <c r="AKN423" s="5"/>
      <c r="AKO423" s="5"/>
      <c r="AKP423" s="5"/>
      <c r="AKQ423" s="5"/>
      <c r="AKR423" s="5"/>
      <c r="AKS423" s="5"/>
      <c r="AKT423" s="5"/>
      <c r="AKU423" s="5"/>
      <c r="AKV423" s="5"/>
      <c r="AKW423" s="5"/>
      <c r="AKX423" s="5"/>
      <c r="AKY423" s="5"/>
      <c r="AKZ423" s="5"/>
      <c r="ALA423" s="5"/>
      <c r="ALB423" s="5"/>
      <c r="ALC423" s="5"/>
    </row>
    <row r="424" spans="1:991">
      <c r="A424" s="4">
        <v>98</v>
      </c>
      <c r="B424" s="5" t="s">
        <v>112</v>
      </c>
      <c r="C424" s="4">
        <v>9</v>
      </c>
      <c r="D424" s="5" t="s">
        <v>46</v>
      </c>
      <c r="E424" s="4">
        <v>3.1</v>
      </c>
      <c r="F424" s="4">
        <v>1.4</v>
      </c>
      <c r="G424" s="4">
        <v>0.3</v>
      </c>
      <c r="H424" s="4">
        <v>1.1000000000000001</v>
      </c>
      <c r="I424" s="4">
        <v>1.8</v>
      </c>
      <c r="J424" s="4">
        <v>0.9</v>
      </c>
      <c r="K424" s="4">
        <v>0.4</v>
      </c>
      <c r="L424" s="4">
        <v>1.7</v>
      </c>
      <c r="M424" s="4">
        <v>3.6</v>
      </c>
      <c r="N424" s="4"/>
      <c r="O424" s="26">
        <v>29</v>
      </c>
      <c r="P424" s="26">
        <v>28.9</v>
      </c>
      <c r="Q424" s="26">
        <v>28.4</v>
      </c>
      <c r="R424" s="26">
        <v>27.5</v>
      </c>
      <c r="S424" s="26">
        <v>28.7</v>
      </c>
      <c r="T424" s="26">
        <v>27.2</v>
      </c>
      <c r="U424" s="26">
        <v>25.3</v>
      </c>
      <c r="V424" s="26">
        <v>28.3</v>
      </c>
      <c r="W424" s="26">
        <v>28.1</v>
      </c>
      <c r="Y424">
        <f t="shared" si="439"/>
        <v>251.4</v>
      </c>
      <c r="Z424" s="4">
        <v>0</v>
      </c>
      <c r="AA424" s="4">
        <v>0</v>
      </c>
      <c r="AB424" s="4">
        <v>0</v>
      </c>
      <c r="AC424" s="4">
        <v>0</v>
      </c>
      <c r="AD424" s="4">
        <v>2</v>
      </c>
      <c r="AE424" s="4">
        <v>0</v>
      </c>
      <c r="AF424" s="4">
        <v>0</v>
      </c>
      <c r="AG424" s="4">
        <v>0</v>
      </c>
      <c r="AH424" s="4">
        <v>0</v>
      </c>
      <c r="AI424" s="4"/>
      <c r="AJ424" s="4">
        <v>8</v>
      </c>
      <c r="AK424" s="4">
        <v>10</v>
      </c>
      <c r="AL424" s="4">
        <v>10</v>
      </c>
      <c r="AM424" s="4">
        <v>10</v>
      </c>
      <c r="AN424" s="4">
        <v>5</v>
      </c>
      <c r="AO424" s="4">
        <v>14</v>
      </c>
      <c r="AP424" s="4">
        <v>12</v>
      </c>
      <c r="AQ424" s="4">
        <v>14</v>
      </c>
      <c r="AR424" s="4">
        <v>3</v>
      </c>
      <c r="AS424" s="5"/>
      <c r="AU424">
        <f t="shared" si="440"/>
        <v>100</v>
      </c>
      <c r="AV424">
        <f t="shared" si="441"/>
        <v>100</v>
      </c>
      <c r="AW424">
        <f t="shared" si="442"/>
        <v>100</v>
      </c>
      <c r="AX424">
        <f t="shared" si="443"/>
        <v>100</v>
      </c>
      <c r="AY424">
        <f t="shared" si="444"/>
        <v>42.857142857142854</v>
      </c>
      <c r="AZ424">
        <f t="shared" si="445"/>
        <v>100</v>
      </c>
      <c r="BA424">
        <f t="shared" si="446"/>
        <v>100</v>
      </c>
      <c r="BB424">
        <f t="shared" si="447"/>
        <v>100</v>
      </c>
      <c r="BC424">
        <f t="shared" si="448"/>
        <v>100</v>
      </c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5"/>
      <c r="AGV424" s="5"/>
      <c r="AGW424" s="5"/>
      <c r="AGX424" s="5"/>
      <c r="AGY424" s="5"/>
      <c r="AGZ424" s="5"/>
      <c r="AHA424" s="5"/>
      <c r="AHB424" s="5"/>
      <c r="AHC424" s="5"/>
      <c r="AHD424" s="5"/>
      <c r="AHE424" s="5"/>
      <c r="AHF424" s="5"/>
      <c r="AHG424" s="5"/>
      <c r="AHH424" s="5"/>
      <c r="AHI424" s="5"/>
      <c r="AHJ424" s="5"/>
      <c r="AHK424" s="5"/>
      <c r="AHL424" s="5"/>
      <c r="AHM424" s="5"/>
      <c r="AHN424" s="5"/>
      <c r="AHO424" s="5"/>
      <c r="AHP424" s="5"/>
      <c r="AHQ424" s="5"/>
      <c r="AHR424" s="5"/>
      <c r="AHS424" s="5"/>
      <c r="AHT424" s="5"/>
      <c r="AHU424" s="5"/>
      <c r="AHV424" s="5"/>
      <c r="AHW424" s="5"/>
      <c r="AHX424" s="5"/>
      <c r="AHY424" s="5"/>
      <c r="AHZ424" s="5"/>
      <c r="AIA424" s="5"/>
      <c r="AIB424" s="5"/>
      <c r="AIC424" s="5"/>
      <c r="AID424" s="5"/>
      <c r="AIE424" s="5"/>
      <c r="AIF424" s="5"/>
      <c r="AIG424" s="5"/>
      <c r="AIH424" s="5"/>
      <c r="AII424" s="5"/>
      <c r="AIJ424" s="5"/>
      <c r="AIK424" s="5"/>
      <c r="AIL424" s="5"/>
      <c r="AIM424" s="5"/>
      <c r="AIN424" s="5"/>
      <c r="AIO424" s="5"/>
      <c r="AIP424" s="5"/>
      <c r="AIQ424" s="5"/>
      <c r="AIR424" s="5"/>
      <c r="AIS424" s="5"/>
      <c r="AIT424" s="5"/>
      <c r="AIU424" s="5"/>
      <c r="AIV424" s="5"/>
      <c r="AIW424" s="5"/>
      <c r="AIX424" s="5"/>
      <c r="AIY424" s="5"/>
      <c r="AIZ424" s="5"/>
      <c r="AJA424" s="5"/>
      <c r="AJB424" s="5"/>
      <c r="AJC424" s="5"/>
      <c r="AJD424" s="5"/>
      <c r="AJE424" s="5"/>
      <c r="AJF424" s="5"/>
      <c r="AJG424" s="5"/>
      <c r="AJH424" s="5"/>
      <c r="AJI424" s="5"/>
      <c r="AJJ424" s="5"/>
      <c r="AJK424" s="5"/>
      <c r="AJL424" s="5"/>
      <c r="AJM424" s="5"/>
      <c r="AJN424" s="5"/>
      <c r="AJO424" s="5"/>
      <c r="AJP424" s="5"/>
      <c r="AJQ424" s="5"/>
      <c r="AJR424" s="5"/>
      <c r="AJS424" s="5"/>
      <c r="AJT424" s="5"/>
      <c r="AJU424" s="5"/>
      <c r="AJV424" s="5"/>
      <c r="AJW424" s="5"/>
      <c r="AJX424" s="5"/>
      <c r="AJY424" s="5"/>
      <c r="AJZ424" s="5"/>
      <c r="AKA424" s="5"/>
      <c r="AKB424" s="5"/>
      <c r="AKC424" s="5"/>
      <c r="AKD424" s="5"/>
      <c r="AKE424" s="5"/>
      <c r="AKF424" s="5"/>
      <c r="AKG424" s="5"/>
      <c r="AKH424" s="5"/>
      <c r="AKI424" s="5"/>
      <c r="AKJ424" s="5"/>
      <c r="AKK424" s="5"/>
      <c r="AKL424" s="5"/>
      <c r="AKM424" s="5"/>
      <c r="AKN424" s="5"/>
      <c r="AKO424" s="5"/>
      <c r="AKP424" s="5"/>
      <c r="AKQ424" s="5"/>
      <c r="AKR424" s="5"/>
      <c r="AKS424" s="5"/>
      <c r="AKT424" s="5"/>
      <c r="AKU424" s="5"/>
      <c r="AKV424" s="5"/>
      <c r="AKW424" s="5"/>
      <c r="AKX424" s="5"/>
      <c r="AKY424" s="5"/>
      <c r="AKZ424" s="5"/>
      <c r="ALA424" s="5"/>
      <c r="ALB424" s="5"/>
      <c r="ALC424" s="5"/>
    </row>
    <row r="425" spans="1:991">
      <c r="A425" s="4">
        <v>100</v>
      </c>
      <c r="B425" s="5" t="s">
        <v>113</v>
      </c>
      <c r="C425" s="4">
        <v>9</v>
      </c>
      <c r="D425" s="5" t="s">
        <v>48</v>
      </c>
      <c r="E425" s="4">
        <v>18.8</v>
      </c>
      <c r="F425" s="4">
        <v>18.8</v>
      </c>
      <c r="G425" s="4">
        <v>12.8</v>
      </c>
      <c r="H425" s="4">
        <v>10.9</v>
      </c>
      <c r="I425" s="4">
        <v>11.7</v>
      </c>
      <c r="J425" s="4">
        <v>12</v>
      </c>
      <c r="K425" s="4">
        <v>17.600000000000001</v>
      </c>
      <c r="L425" s="4">
        <v>3.5</v>
      </c>
      <c r="M425" s="4">
        <v>5.7</v>
      </c>
      <c r="N425" s="4"/>
      <c r="O425" s="26">
        <v>29</v>
      </c>
      <c r="P425" s="26">
        <v>28.9</v>
      </c>
      <c r="Q425" s="26">
        <v>28.2</v>
      </c>
      <c r="R425" s="26">
        <v>28.1</v>
      </c>
      <c r="S425" s="26">
        <v>28.9</v>
      </c>
      <c r="T425" s="26">
        <v>25.9</v>
      </c>
      <c r="U425" s="26">
        <v>29.7</v>
      </c>
      <c r="V425" s="26">
        <v>25</v>
      </c>
      <c r="W425" s="26">
        <v>9.6999999999999993</v>
      </c>
      <c r="Y425">
        <f t="shared" si="439"/>
        <v>233.39999999999998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2</v>
      </c>
      <c r="AI425" s="4"/>
      <c r="AJ425" s="4">
        <v>9</v>
      </c>
      <c r="AK425" s="4">
        <v>10</v>
      </c>
      <c r="AL425" s="4">
        <v>11</v>
      </c>
      <c r="AM425" s="4">
        <v>10</v>
      </c>
      <c r="AN425" s="4">
        <v>10</v>
      </c>
      <c r="AO425" s="4">
        <v>19</v>
      </c>
      <c r="AP425" s="4">
        <v>13</v>
      </c>
      <c r="AQ425" s="4">
        <v>14</v>
      </c>
      <c r="AR425" s="4">
        <v>13</v>
      </c>
      <c r="AS425" s="5"/>
      <c r="AU425">
        <f t="shared" si="440"/>
        <v>100</v>
      </c>
      <c r="AV425">
        <f t="shared" si="441"/>
        <v>100</v>
      </c>
      <c r="AW425">
        <f t="shared" si="442"/>
        <v>100</v>
      </c>
      <c r="AX425">
        <f t="shared" si="443"/>
        <v>100</v>
      </c>
      <c r="AY425">
        <f t="shared" si="444"/>
        <v>100</v>
      </c>
      <c r="AZ425">
        <f t="shared" si="445"/>
        <v>100</v>
      </c>
      <c r="BA425">
        <f t="shared" si="446"/>
        <v>100</v>
      </c>
      <c r="BB425">
        <f t="shared" si="447"/>
        <v>100</v>
      </c>
      <c r="BC425">
        <f t="shared" si="448"/>
        <v>73.333333333333329</v>
      </c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5"/>
      <c r="AGV425" s="5"/>
      <c r="AGW425" s="5"/>
      <c r="AGX425" s="5"/>
      <c r="AGY425" s="5"/>
      <c r="AGZ425" s="5"/>
      <c r="AHA425" s="5"/>
      <c r="AHB425" s="5"/>
      <c r="AHC425" s="5"/>
      <c r="AHD425" s="5"/>
      <c r="AHE425" s="5"/>
      <c r="AHF425" s="5"/>
      <c r="AHG425" s="5"/>
      <c r="AHH425" s="5"/>
      <c r="AHI425" s="5"/>
      <c r="AHJ425" s="5"/>
      <c r="AHK425" s="5"/>
      <c r="AHL425" s="5"/>
      <c r="AHM425" s="5"/>
      <c r="AHN425" s="5"/>
      <c r="AHO425" s="5"/>
      <c r="AHP425" s="5"/>
      <c r="AHQ425" s="5"/>
      <c r="AHR425" s="5"/>
      <c r="AHS425" s="5"/>
      <c r="AHT425" s="5"/>
      <c r="AHU425" s="5"/>
      <c r="AHV425" s="5"/>
      <c r="AHW425" s="5"/>
      <c r="AHX425" s="5"/>
      <c r="AHY425" s="5"/>
      <c r="AHZ425" s="5"/>
      <c r="AIA425" s="5"/>
      <c r="AIB425" s="5"/>
      <c r="AIC425" s="5"/>
      <c r="AID425" s="5"/>
      <c r="AIE425" s="5"/>
      <c r="AIF425" s="5"/>
      <c r="AIG425" s="5"/>
      <c r="AIH425" s="5"/>
      <c r="AII425" s="5"/>
      <c r="AIJ425" s="5"/>
      <c r="AIK425" s="5"/>
      <c r="AIL425" s="5"/>
      <c r="AIM425" s="5"/>
      <c r="AIN425" s="5"/>
      <c r="AIO425" s="5"/>
      <c r="AIP425" s="5"/>
      <c r="AIQ425" s="5"/>
      <c r="AIR425" s="5"/>
      <c r="AIS425" s="5"/>
      <c r="AIT425" s="5"/>
      <c r="AIU425" s="5"/>
      <c r="AIV425" s="5"/>
      <c r="AIW425" s="5"/>
      <c r="AIX425" s="5"/>
      <c r="AIY425" s="5"/>
      <c r="AIZ425" s="5"/>
      <c r="AJA425" s="5"/>
      <c r="AJB425" s="5"/>
      <c r="AJC425" s="5"/>
      <c r="AJD425" s="5"/>
      <c r="AJE425" s="5"/>
      <c r="AJF425" s="5"/>
      <c r="AJG425" s="5"/>
      <c r="AJH425" s="5"/>
      <c r="AJI425" s="5"/>
      <c r="AJJ425" s="5"/>
      <c r="AJK425" s="5"/>
      <c r="AJL425" s="5"/>
      <c r="AJM425" s="5"/>
      <c r="AJN425" s="5"/>
      <c r="AJO425" s="5"/>
      <c r="AJP425" s="5"/>
      <c r="AJQ425" s="5"/>
      <c r="AJR425" s="5"/>
      <c r="AJS425" s="5"/>
      <c r="AJT425" s="5"/>
      <c r="AJU425" s="5"/>
      <c r="AJV425" s="5"/>
      <c r="AJW425" s="5"/>
      <c r="AJX425" s="5"/>
      <c r="AJY425" s="5"/>
      <c r="AJZ425" s="5"/>
      <c r="AKA425" s="5"/>
      <c r="AKB425" s="5"/>
      <c r="AKC425" s="5"/>
      <c r="AKD425" s="5"/>
      <c r="AKE425" s="5"/>
      <c r="AKF425" s="5"/>
      <c r="AKG425" s="5"/>
      <c r="AKH425" s="5"/>
      <c r="AKI425" s="5"/>
      <c r="AKJ425" s="5"/>
      <c r="AKK425" s="5"/>
      <c r="AKL425" s="5"/>
      <c r="AKM425" s="5"/>
      <c r="AKN425" s="5"/>
      <c r="AKO425" s="5"/>
      <c r="AKP425" s="5"/>
      <c r="AKQ425" s="5"/>
      <c r="AKR425" s="5"/>
      <c r="AKS425" s="5"/>
      <c r="AKT425" s="5"/>
      <c r="AKU425" s="5"/>
      <c r="AKV425" s="5"/>
      <c r="AKW425" s="5"/>
      <c r="AKX425" s="5"/>
      <c r="AKY425" s="5"/>
      <c r="AKZ425" s="5"/>
      <c r="ALA425" s="5"/>
      <c r="ALB425" s="5"/>
      <c r="ALC425" s="5"/>
    </row>
    <row r="426" spans="1:991">
      <c r="A426" s="4">
        <v>104</v>
      </c>
      <c r="B426" s="5" t="s">
        <v>114</v>
      </c>
      <c r="C426" s="4">
        <v>9</v>
      </c>
      <c r="D426" s="5" t="s">
        <v>42</v>
      </c>
      <c r="E426" s="4">
        <v>2.9</v>
      </c>
      <c r="F426" s="4">
        <v>0.9</v>
      </c>
      <c r="G426" s="4">
        <v>2.2999999999999998</v>
      </c>
      <c r="H426" s="4">
        <v>0.4</v>
      </c>
      <c r="I426" s="4">
        <v>0.3</v>
      </c>
      <c r="J426" s="4">
        <v>7.7</v>
      </c>
      <c r="K426" s="4">
        <v>4.3</v>
      </c>
      <c r="L426" s="4">
        <v>3.6</v>
      </c>
      <c r="M426" s="4">
        <v>7.6</v>
      </c>
      <c r="N426" s="4"/>
      <c r="O426" s="26">
        <v>29.1</v>
      </c>
      <c r="P426" s="26">
        <v>24.7</v>
      </c>
      <c r="Q426" s="26">
        <v>23.1</v>
      </c>
      <c r="R426" s="26">
        <v>26.8</v>
      </c>
      <c r="S426" s="26">
        <v>16</v>
      </c>
      <c r="T426" s="26">
        <v>25.6</v>
      </c>
      <c r="U426" s="26">
        <v>24.6</v>
      </c>
      <c r="V426" s="26">
        <v>27</v>
      </c>
      <c r="W426" s="26">
        <v>25.9</v>
      </c>
      <c r="Y426">
        <f t="shared" si="439"/>
        <v>222.8</v>
      </c>
      <c r="Z426" s="4">
        <v>0</v>
      </c>
      <c r="AA426" s="4">
        <v>4</v>
      </c>
      <c r="AB426" s="4">
        <v>2</v>
      </c>
      <c r="AC426" s="4">
        <v>2</v>
      </c>
      <c r="AD426" s="4">
        <v>0</v>
      </c>
      <c r="AE426" s="4">
        <v>4</v>
      </c>
      <c r="AF426" s="4">
        <v>2</v>
      </c>
      <c r="AG426" s="4">
        <v>0</v>
      </c>
      <c r="AH426" s="4">
        <v>0</v>
      </c>
      <c r="AI426" s="4"/>
      <c r="AJ426" s="4">
        <v>35</v>
      </c>
      <c r="AK426" s="4">
        <v>20</v>
      </c>
      <c r="AL426" s="4">
        <v>9</v>
      </c>
      <c r="AM426" s="4">
        <v>27</v>
      </c>
      <c r="AN426" s="4">
        <v>23</v>
      </c>
      <c r="AO426" s="4">
        <v>3</v>
      </c>
      <c r="AP426" s="4">
        <v>20</v>
      </c>
      <c r="AQ426" s="4">
        <v>26</v>
      </c>
      <c r="AR426" s="4">
        <v>29</v>
      </c>
      <c r="AS426" s="5"/>
      <c r="AU426">
        <f t="shared" si="440"/>
        <v>100</v>
      </c>
      <c r="AV426">
        <f t="shared" si="441"/>
        <v>66.666666666666657</v>
      </c>
      <c r="AW426">
        <f t="shared" si="442"/>
        <v>63.636363636363633</v>
      </c>
      <c r="AX426">
        <f t="shared" si="443"/>
        <v>86.206896551724128</v>
      </c>
      <c r="AY426">
        <f t="shared" si="444"/>
        <v>100</v>
      </c>
      <c r="AZ426">
        <f t="shared" si="445"/>
        <v>-14.285714285714285</v>
      </c>
      <c r="BA426">
        <f t="shared" si="446"/>
        <v>81.818181818181827</v>
      </c>
      <c r="BB426">
        <f t="shared" si="447"/>
        <v>100</v>
      </c>
      <c r="BC426">
        <f t="shared" si="448"/>
        <v>100</v>
      </c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5"/>
      <c r="AGV426" s="5"/>
      <c r="AGW426" s="5"/>
      <c r="AGX426" s="5"/>
      <c r="AGY426" s="5"/>
      <c r="AGZ426" s="5"/>
      <c r="AHA426" s="5"/>
      <c r="AHB426" s="5"/>
      <c r="AHC426" s="5"/>
      <c r="AHD426" s="5"/>
      <c r="AHE426" s="5"/>
      <c r="AHF426" s="5"/>
      <c r="AHG426" s="5"/>
      <c r="AHH426" s="5"/>
      <c r="AHI426" s="5"/>
      <c r="AHJ426" s="5"/>
      <c r="AHK426" s="5"/>
      <c r="AHL426" s="5"/>
      <c r="AHM426" s="5"/>
      <c r="AHN426" s="5"/>
      <c r="AHO426" s="5"/>
      <c r="AHP426" s="5"/>
      <c r="AHQ426" s="5"/>
      <c r="AHR426" s="5"/>
      <c r="AHS426" s="5"/>
      <c r="AHT426" s="5"/>
      <c r="AHU426" s="5"/>
      <c r="AHV426" s="5"/>
      <c r="AHW426" s="5"/>
      <c r="AHX426" s="5"/>
      <c r="AHY426" s="5"/>
      <c r="AHZ426" s="5"/>
      <c r="AIA426" s="5"/>
      <c r="AIB426" s="5"/>
      <c r="AIC426" s="5"/>
      <c r="AID426" s="5"/>
      <c r="AIE426" s="5"/>
      <c r="AIF426" s="5"/>
      <c r="AIG426" s="5"/>
      <c r="AIH426" s="5"/>
      <c r="AII426" s="5"/>
      <c r="AIJ426" s="5"/>
      <c r="AIK426" s="5"/>
      <c r="AIL426" s="5"/>
      <c r="AIM426" s="5"/>
      <c r="AIN426" s="5"/>
      <c r="AIO426" s="5"/>
      <c r="AIP426" s="5"/>
      <c r="AIQ426" s="5"/>
      <c r="AIR426" s="5"/>
      <c r="AIS426" s="5"/>
      <c r="AIT426" s="5"/>
      <c r="AIU426" s="5"/>
      <c r="AIV426" s="5"/>
      <c r="AIW426" s="5"/>
      <c r="AIX426" s="5"/>
      <c r="AIY426" s="5"/>
      <c r="AIZ426" s="5"/>
      <c r="AJA426" s="5"/>
      <c r="AJB426" s="5"/>
      <c r="AJC426" s="5"/>
      <c r="AJD426" s="5"/>
      <c r="AJE426" s="5"/>
      <c r="AJF426" s="5"/>
      <c r="AJG426" s="5"/>
      <c r="AJH426" s="5"/>
      <c r="AJI426" s="5"/>
      <c r="AJJ426" s="5"/>
      <c r="AJK426" s="5"/>
      <c r="AJL426" s="5"/>
      <c r="AJM426" s="5"/>
      <c r="AJN426" s="5"/>
      <c r="AJO426" s="5"/>
      <c r="AJP426" s="5"/>
      <c r="AJQ426" s="5"/>
      <c r="AJR426" s="5"/>
      <c r="AJS426" s="5"/>
      <c r="AJT426" s="5"/>
      <c r="AJU426" s="5"/>
      <c r="AJV426" s="5"/>
      <c r="AJW426" s="5"/>
      <c r="AJX426" s="5"/>
      <c r="AJY426" s="5"/>
      <c r="AJZ426" s="5"/>
      <c r="AKA426" s="5"/>
      <c r="AKB426" s="5"/>
      <c r="AKC426" s="5"/>
      <c r="AKD426" s="5"/>
      <c r="AKE426" s="5"/>
      <c r="AKF426" s="5"/>
      <c r="AKG426" s="5"/>
      <c r="AKH426" s="5"/>
      <c r="AKI426" s="5"/>
      <c r="AKJ426" s="5"/>
      <c r="AKK426" s="5"/>
      <c r="AKL426" s="5"/>
      <c r="AKM426" s="5"/>
      <c r="AKN426" s="5"/>
      <c r="AKO426" s="5"/>
      <c r="AKP426" s="5"/>
      <c r="AKQ426" s="5"/>
      <c r="AKR426" s="5"/>
      <c r="AKS426" s="5"/>
      <c r="AKT426" s="5"/>
      <c r="AKU426" s="5"/>
      <c r="AKV426" s="5"/>
      <c r="AKW426" s="5"/>
      <c r="AKX426" s="5"/>
      <c r="AKY426" s="5"/>
      <c r="AKZ426" s="5"/>
      <c r="ALA426" s="5"/>
      <c r="ALB426" s="5"/>
      <c r="ALC426" s="5"/>
    </row>
    <row r="427" spans="1:991">
      <c r="A427" s="4">
        <v>103</v>
      </c>
      <c r="B427" s="5" t="s">
        <v>115</v>
      </c>
      <c r="C427" s="4">
        <v>9</v>
      </c>
      <c r="D427" s="5" t="s">
        <v>44</v>
      </c>
      <c r="E427" s="4">
        <v>0.3</v>
      </c>
      <c r="F427" s="4">
        <v>1.6</v>
      </c>
      <c r="G427" s="4">
        <v>4.2</v>
      </c>
      <c r="H427" s="4">
        <v>1.9</v>
      </c>
      <c r="I427" s="4">
        <v>2.1</v>
      </c>
      <c r="J427" s="4">
        <v>0</v>
      </c>
      <c r="K427" s="4">
        <v>1.1000000000000001</v>
      </c>
      <c r="L427" s="4">
        <v>0</v>
      </c>
      <c r="M427" s="4">
        <v>2.5</v>
      </c>
      <c r="N427" s="4"/>
      <c r="O427" s="26">
        <v>28.5</v>
      </c>
      <c r="P427" s="26">
        <v>30</v>
      </c>
      <c r="Q427" s="26">
        <v>25.7</v>
      </c>
      <c r="R427" s="26">
        <v>26</v>
      </c>
      <c r="S427" s="26">
        <v>28.4</v>
      </c>
      <c r="T427" s="26">
        <v>20.7</v>
      </c>
      <c r="U427" s="26">
        <v>29.6</v>
      </c>
      <c r="V427" s="26">
        <v>25</v>
      </c>
      <c r="W427" s="26">
        <v>27.4</v>
      </c>
      <c r="Y427">
        <f t="shared" si="439"/>
        <v>241.29999999999998</v>
      </c>
      <c r="Z427" s="4">
        <v>0</v>
      </c>
      <c r="AA427" s="4">
        <v>0</v>
      </c>
      <c r="AB427" s="4">
        <v>2</v>
      </c>
      <c r="AC427" s="4">
        <v>2</v>
      </c>
      <c r="AD427" s="4">
        <v>0</v>
      </c>
      <c r="AE427" s="4">
        <v>6</v>
      </c>
      <c r="AF427" s="4">
        <v>0</v>
      </c>
      <c r="AG427" s="4">
        <v>2</v>
      </c>
      <c r="AH427" s="4">
        <v>2</v>
      </c>
      <c r="AI427" s="4"/>
      <c r="AJ427" s="4">
        <v>24</v>
      </c>
      <c r="AK427" s="4">
        <v>19</v>
      </c>
      <c r="AL427" s="4">
        <v>25</v>
      </c>
      <c r="AM427" s="4">
        <v>20</v>
      </c>
      <c r="AN427" s="4">
        <v>18</v>
      </c>
      <c r="AO427" s="4">
        <v>20</v>
      </c>
      <c r="AP427" s="4">
        <v>16</v>
      </c>
      <c r="AQ427" s="4">
        <v>23</v>
      </c>
      <c r="AR427" s="4">
        <v>23</v>
      </c>
      <c r="AS427" s="5"/>
      <c r="AU427">
        <f t="shared" si="440"/>
        <v>100</v>
      </c>
      <c r="AV427">
        <f t="shared" si="441"/>
        <v>100</v>
      </c>
      <c r="AW427">
        <f t="shared" si="442"/>
        <v>85.18518518518519</v>
      </c>
      <c r="AX427">
        <f t="shared" si="443"/>
        <v>81.818181818181827</v>
      </c>
      <c r="AY427">
        <f t="shared" si="444"/>
        <v>100</v>
      </c>
      <c r="AZ427">
        <f t="shared" si="445"/>
        <v>53.846153846153847</v>
      </c>
      <c r="BA427">
        <f t="shared" si="446"/>
        <v>100</v>
      </c>
      <c r="BB427">
        <f t="shared" si="447"/>
        <v>84</v>
      </c>
      <c r="BC427">
        <f t="shared" si="448"/>
        <v>84</v>
      </c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5"/>
      <c r="AGV427" s="5"/>
      <c r="AGW427" s="5"/>
      <c r="AGX427" s="5"/>
      <c r="AGY427" s="5"/>
      <c r="AGZ427" s="5"/>
      <c r="AHA427" s="5"/>
      <c r="AHB427" s="5"/>
      <c r="AHC427" s="5"/>
      <c r="AHD427" s="5"/>
      <c r="AHE427" s="5"/>
      <c r="AHF427" s="5"/>
      <c r="AHG427" s="5"/>
      <c r="AHH427" s="5"/>
      <c r="AHI427" s="5"/>
      <c r="AHJ427" s="5"/>
      <c r="AHK427" s="5"/>
      <c r="AHL427" s="5"/>
      <c r="AHM427" s="5"/>
      <c r="AHN427" s="5"/>
      <c r="AHO427" s="5"/>
      <c r="AHP427" s="5"/>
      <c r="AHQ427" s="5"/>
      <c r="AHR427" s="5"/>
      <c r="AHS427" s="5"/>
      <c r="AHT427" s="5"/>
      <c r="AHU427" s="5"/>
      <c r="AHV427" s="5"/>
      <c r="AHW427" s="5"/>
      <c r="AHX427" s="5"/>
      <c r="AHY427" s="5"/>
      <c r="AHZ427" s="5"/>
      <c r="AIA427" s="5"/>
      <c r="AIB427" s="5"/>
      <c r="AIC427" s="5"/>
      <c r="AID427" s="5"/>
      <c r="AIE427" s="5"/>
      <c r="AIF427" s="5"/>
      <c r="AIG427" s="5"/>
      <c r="AIH427" s="5"/>
      <c r="AII427" s="5"/>
      <c r="AIJ427" s="5"/>
      <c r="AIK427" s="5"/>
      <c r="AIL427" s="5"/>
      <c r="AIM427" s="5"/>
      <c r="AIN427" s="5"/>
      <c r="AIO427" s="5"/>
      <c r="AIP427" s="5"/>
      <c r="AIQ427" s="5"/>
      <c r="AIR427" s="5"/>
      <c r="AIS427" s="5"/>
      <c r="AIT427" s="5"/>
      <c r="AIU427" s="5"/>
      <c r="AIV427" s="5"/>
      <c r="AIW427" s="5"/>
      <c r="AIX427" s="5"/>
      <c r="AIY427" s="5"/>
      <c r="AIZ427" s="5"/>
      <c r="AJA427" s="5"/>
      <c r="AJB427" s="5"/>
      <c r="AJC427" s="5"/>
      <c r="AJD427" s="5"/>
      <c r="AJE427" s="5"/>
      <c r="AJF427" s="5"/>
      <c r="AJG427" s="5"/>
      <c r="AJH427" s="5"/>
      <c r="AJI427" s="5"/>
      <c r="AJJ427" s="5"/>
      <c r="AJK427" s="5"/>
      <c r="AJL427" s="5"/>
      <c r="AJM427" s="5"/>
      <c r="AJN427" s="5"/>
      <c r="AJO427" s="5"/>
      <c r="AJP427" s="5"/>
      <c r="AJQ427" s="5"/>
      <c r="AJR427" s="5"/>
      <c r="AJS427" s="5"/>
      <c r="AJT427" s="5"/>
      <c r="AJU427" s="5"/>
      <c r="AJV427" s="5"/>
      <c r="AJW427" s="5"/>
      <c r="AJX427" s="5"/>
      <c r="AJY427" s="5"/>
      <c r="AJZ427" s="5"/>
      <c r="AKA427" s="5"/>
      <c r="AKB427" s="5"/>
      <c r="AKC427" s="5"/>
      <c r="AKD427" s="5"/>
      <c r="AKE427" s="5"/>
      <c r="AKF427" s="5"/>
      <c r="AKG427" s="5"/>
      <c r="AKH427" s="5"/>
      <c r="AKI427" s="5"/>
      <c r="AKJ427" s="5"/>
      <c r="AKK427" s="5"/>
      <c r="AKL427" s="5"/>
      <c r="AKM427" s="5"/>
      <c r="AKN427" s="5"/>
      <c r="AKO427" s="5"/>
      <c r="AKP427" s="5"/>
      <c r="AKQ427" s="5"/>
      <c r="AKR427" s="5"/>
      <c r="AKS427" s="5"/>
      <c r="AKT427" s="5"/>
      <c r="AKU427" s="5"/>
      <c r="AKV427" s="5"/>
      <c r="AKW427" s="5"/>
      <c r="AKX427" s="5"/>
      <c r="AKY427" s="5"/>
      <c r="AKZ427" s="5"/>
      <c r="ALA427" s="5"/>
      <c r="ALB427" s="5"/>
      <c r="ALC427" s="5"/>
    </row>
    <row r="428" spans="1:991">
      <c r="A428" s="4">
        <v>101</v>
      </c>
      <c r="B428" s="5" t="s">
        <v>116</v>
      </c>
      <c r="C428" s="4">
        <v>9</v>
      </c>
      <c r="D428" s="5" t="s">
        <v>46</v>
      </c>
      <c r="E428" s="4">
        <v>0.6</v>
      </c>
      <c r="F428" s="4">
        <v>3.8</v>
      </c>
      <c r="G428" s="4">
        <v>3.7</v>
      </c>
      <c r="H428" s="4">
        <v>2</v>
      </c>
      <c r="I428" s="4">
        <v>6.5</v>
      </c>
      <c r="J428" s="4">
        <v>0.8</v>
      </c>
      <c r="K428" s="4">
        <v>5.2</v>
      </c>
      <c r="L428" s="4">
        <v>6.7</v>
      </c>
      <c r="M428" s="4">
        <v>6.4</v>
      </c>
      <c r="N428" s="4"/>
      <c r="O428" s="26">
        <v>30</v>
      </c>
      <c r="P428" s="26">
        <v>30</v>
      </c>
      <c r="Q428" s="26">
        <v>26.4</v>
      </c>
      <c r="R428" s="26">
        <v>28.6</v>
      </c>
      <c r="S428" s="26">
        <v>28.3</v>
      </c>
      <c r="T428" s="26">
        <v>27.6</v>
      </c>
      <c r="U428" s="26">
        <v>27.6</v>
      </c>
      <c r="V428" s="26">
        <v>27.8</v>
      </c>
      <c r="W428" s="26">
        <v>30</v>
      </c>
      <c r="Y428">
        <f t="shared" si="439"/>
        <v>256.3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/>
      <c r="AJ428" s="4">
        <v>6</v>
      </c>
      <c r="AK428" s="4">
        <v>7</v>
      </c>
      <c r="AL428" s="4">
        <v>8</v>
      </c>
      <c r="AM428" s="4">
        <v>11</v>
      </c>
      <c r="AN428" s="4">
        <v>11</v>
      </c>
      <c r="AO428" s="4">
        <v>9</v>
      </c>
      <c r="AP428" s="4">
        <v>11</v>
      </c>
      <c r="AQ428" s="4">
        <v>10</v>
      </c>
      <c r="AR428" s="4">
        <v>10</v>
      </c>
      <c r="AS428" s="5"/>
      <c r="AU428">
        <f t="shared" si="440"/>
        <v>100</v>
      </c>
      <c r="AV428">
        <f t="shared" si="441"/>
        <v>100</v>
      </c>
      <c r="AW428">
        <f t="shared" si="442"/>
        <v>100</v>
      </c>
      <c r="AX428">
        <f t="shared" si="443"/>
        <v>100</v>
      </c>
      <c r="AY428">
        <f t="shared" si="444"/>
        <v>100</v>
      </c>
      <c r="AZ428">
        <f t="shared" si="445"/>
        <v>100</v>
      </c>
      <c r="BA428">
        <f t="shared" si="446"/>
        <v>100</v>
      </c>
      <c r="BB428">
        <f t="shared" si="447"/>
        <v>100</v>
      </c>
      <c r="BC428">
        <f t="shared" si="448"/>
        <v>100</v>
      </c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5"/>
      <c r="AGV428" s="5"/>
      <c r="AGW428" s="5"/>
      <c r="AGX428" s="5"/>
      <c r="AGY428" s="5"/>
      <c r="AGZ428" s="5"/>
      <c r="AHA428" s="5"/>
      <c r="AHB428" s="5"/>
      <c r="AHC428" s="5"/>
      <c r="AHD428" s="5"/>
      <c r="AHE428" s="5"/>
      <c r="AHF428" s="5"/>
      <c r="AHG428" s="5"/>
      <c r="AHH428" s="5"/>
      <c r="AHI428" s="5"/>
      <c r="AHJ428" s="5"/>
      <c r="AHK428" s="5"/>
      <c r="AHL428" s="5"/>
      <c r="AHM428" s="5"/>
      <c r="AHN428" s="5"/>
      <c r="AHO428" s="5"/>
      <c r="AHP428" s="5"/>
      <c r="AHQ428" s="5"/>
      <c r="AHR428" s="5"/>
      <c r="AHS428" s="5"/>
      <c r="AHT428" s="5"/>
      <c r="AHU428" s="5"/>
      <c r="AHV428" s="5"/>
      <c r="AHW428" s="5"/>
      <c r="AHX428" s="5"/>
      <c r="AHY428" s="5"/>
      <c r="AHZ428" s="5"/>
      <c r="AIA428" s="5"/>
      <c r="AIB428" s="5"/>
      <c r="AIC428" s="5"/>
      <c r="AID428" s="5"/>
      <c r="AIE428" s="5"/>
      <c r="AIF428" s="5"/>
      <c r="AIG428" s="5"/>
      <c r="AIH428" s="5"/>
      <c r="AII428" s="5"/>
      <c r="AIJ428" s="5"/>
      <c r="AIK428" s="5"/>
      <c r="AIL428" s="5"/>
      <c r="AIM428" s="5"/>
      <c r="AIN428" s="5"/>
      <c r="AIO428" s="5"/>
      <c r="AIP428" s="5"/>
      <c r="AIQ428" s="5"/>
      <c r="AIR428" s="5"/>
      <c r="AIS428" s="5"/>
      <c r="AIT428" s="5"/>
      <c r="AIU428" s="5"/>
      <c r="AIV428" s="5"/>
      <c r="AIW428" s="5"/>
      <c r="AIX428" s="5"/>
      <c r="AIY428" s="5"/>
      <c r="AIZ428" s="5"/>
      <c r="AJA428" s="5"/>
      <c r="AJB428" s="5"/>
      <c r="AJC428" s="5"/>
      <c r="AJD428" s="5"/>
      <c r="AJE428" s="5"/>
      <c r="AJF428" s="5"/>
      <c r="AJG428" s="5"/>
      <c r="AJH428" s="5"/>
      <c r="AJI428" s="5"/>
      <c r="AJJ428" s="5"/>
      <c r="AJK428" s="5"/>
      <c r="AJL428" s="5"/>
      <c r="AJM428" s="5"/>
      <c r="AJN428" s="5"/>
      <c r="AJO428" s="5"/>
      <c r="AJP428" s="5"/>
      <c r="AJQ428" s="5"/>
      <c r="AJR428" s="5"/>
      <c r="AJS428" s="5"/>
      <c r="AJT428" s="5"/>
      <c r="AJU428" s="5"/>
      <c r="AJV428" s="5"/>
      <c r="AJW428" s="5"/>
      <c r="AJX428" s="5"/>
      <c r="AJY428" s="5"/>
      <c r="AJZ428" s="5"/>
      <c r="AKA428" s="5"/>
      <c r="AKB428" s="5"/>
      <c r="AKC428" s="5"/>
      <c r="AKD428" s="5"/>
      <c r="AKE428" s="5"/>
      <c r="AKF428" s="5"/>
      <c r="AKG428" s="5"/>
      <c r="AKH428" s="5"/>
      <c r="AKI428" s="5"/>
      <c r="AKJ428" s="5"/>
      <c r="AKK428" s="5"/>
      <c r="AKL428" s="5"/>
      <c r="AKM428" s="5"/>
      <c r="AKN428" s="5"/>
      <c r="AKO428" s="5"/>
      <c r="AKP428" s="5"/>
      <c r="AKQ428" s="5"/>
      <c r="AKR428" s="5"/>
      <c r="AKS428" s="5"/>
      <c r="AKT428" s="5"/>
      <c r="AKU428" s="5"/>
      <c r="AKV428" s="5"/>
      <c r="AKW428" s="5"/>
      <c r="AKX428" s="5"/>
      <c r="AKY428" s="5"/>
      <c r="AKZ428" s="5"/>
      <c r="ALA428" s="5"/>
      <c r="ALB428" s="5"/>
      <c r="ALC428" s="5"/>
    </row>
    <row r="429" spans="1:991">
      <c r="A429" s="4">
        <v>102</v>
      </c>
      <c r="B429" s="5" t="s">
        <v>117</v>
      </c>
      <c r="C429" s="4">
        <v>9</v>
      </c>
      <c r="D429" s="5" t="s">
        <v>48</v>
      </c>
      <c r="E429" s="4">
        <v>4.4000000000000004</v>
      </c>
      <c r="F429" s="4">
        <v>1.5</v>
      </c>
      <c r="G429" s="4">
        <v>2.6</v>
      </c>
      <c r="H429" s="4">
        <v>2.1</v>
      </c>
      <c r="I429" s="4">
        <v>2.2999999999999998</v>
      </c>
      <c r="J429" s="4">
        <v>1.2</v>
      </c>
      <c r="K429" s="4">
        <v>3.1</v>
      </c>
      <c r="L429" s="4">
        <v>2.2000000000000002</v>
      </c>
      <c r="M429" s="4">
        <v>0.9</v>
      </c>
      <c r="N429" s="4"/>
      <c r="O429" s="26">
        <v>27.5</v>
      </c>
      <c r="P429" s="26">
        <v>28.8</v>
      </c>
      <c r="Q429" s="26">
        <v>28.2</v>
      </c>
      <c r="R429" s="26">
        <v>28.2</v>
      </c>
      <c r="S429" s="26">
        <v>25.6</v>
      </c>
      <c r="T429" s="26">
        <v>25.8</v>
      </c>
      <c r="U429" s="26">
        <v>25</v>
      </c>
      <c r="V429" s="26">
        <v>26</v>
      </c>
      <c r="W429" s="26">
        <v>27.8</v>
      </c>
      <c r="Y429">
        <f t="shared" si="439"/>
        <v>242.90000000000003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2</v>
      </c>
      <c r="AG429" s="4">
        <v>0</v>
      </c>
      <c r="AH429" s="4">
        <v>0</v>
      </c>
      <c r="AI429" s="4"/>
      <c r="AJ429" s="4">
        <v>10</v>
      </c>
      <c r="AK429" s="4">
        <v>14</v>
      </c>
      <c r="AL429" s="4">
        <v>22</v>
      </c>
      <c r="AM429" s="4">
        <v>9</v>
      </c>
      <c r="AN429" s="4">
        <v>15</v>
      </c>
      <c r="AO429" s="4">
        <v>14</v>
      </c>
      <c r="AP429" s="4">
        <v>20</v>
      </c>
      <c r="AQ429" s="4">
        <v>18</v>
      </c>
      <c r="AR429" s="4">
        <v>21</v>
      </c>
      <c r="AS429" s="5"/>
      <c r="AU429">
        <f t="shared" si="440"/>
        <v>100</v>
      </c>
      <c r="AV429">
        <f t="shared" si="441"/>
        <v>100</v>
      </c>
      <c r="AW429">
        <f t="shared" si="442"/>
        <v>100</v>
      </c>
      <c r="AX429">
        <f t="shared" si="443"/>
        <v>100</v>
      </c>
      <c r="AY429">
        <f t="shared" si="444"/>
        <v>100</v>
      </c>
      <c r="AZ429">
        <f t="shared" si="445"/>
        <v>100</v>
      </c>
      <c r="BA429">
        <f t="shared" si="446"/>
        <v>81.818181818181827</v>
      </c>
      <c r="BB429">
        <f t="shared" si="447"/>
        <v>100</v>
      </c>
      <c r="BC429">
        <f t="shared" si="448"/>
        <v>100</v>
      </c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5"/>
      <c r="AGV429" s="5"/>
      <c r="AGW429" s="5"/>
      <c r="AGX429" s="5"/>
      <c r="AGY429" s="5"/>
      <c r="AGZ429" s="5"/>
      <c r="AHA429" s="5"/>
      <c r="AHB429" s="5"/>
      <c r="AHC429" s="5"/>
      <c r="AHD429" s="5"/>
      <c r="AHE429" s="5"/>
      <c r="AHF429" s="5"/>
      <c r="AHG429" s="5"/>
      <c r="AHH429" s="5"/>
      <c r="AHI429" s="5"/>
      <c r="AHJ429" s="5"/>
      <c r="AHK429" s="5"/>
      <c r="AHL429" s="5"/>
      <c r="AHM429" s="5"/>
      <c r="AHN429" s="5"/>
      <c r="AHO429" s="5"/>
      <c r="AHP429" s="5"/>
      <c r="AHQ429" s="5"/>
      <c r="AHR429" s="5"/>
      <c r="AHS429" s="5"/>
      <c r="AHT429" s="5"/>
      <c r="AHU429" s="5"/>
      <c r="AHV429" s="5"/>
      <c r="AHW429" s="5"/>
      <c r="AHX429" s="5"/>
      <c r="AHY429" s="5"/>
      <c r="AHZ429" s="5"/>
      <c r="AIA429" s="5"/>
      <c r="AIB429" s="5"/>
      <c r="AIC429" s="5"/>
      <c r="AID429" s="5"/>
      <c r="AIE429" s="5"/>
      <c r="AIF429" s="5"/>
      <c r="AIG429" s="5"/>
      <c r="AIH429" s="5"/>
      <c r="AII429" s="5"/>
      <c r="AIJ429" s="5"/>
      <c r="AIK429" s="5"/>
      <c r="AIL429" s="5"/>
      <c r="AIM429" s="5"/>
      <c r="AIN429" s="5"/>
      <c r="AIO429" s="5"/>
      <c r="AIP429" s="5"/>
      <c r="AIQ429" s="5"/>
      <c r="AIR429" s="5"/>
      <c r="AIS429" s="5"/>
      <c r="AIT429" s="5"/>
      <c r="AIU429" s="5"/>
      <c r="AIV429" s="5"/>
      <c r="AIW429" s="5"/>
      <c r="AIX429" s="5"/>
      <c r="AIY429" s="5"/>
      <c r="AIZ429" s="5"/>
      <c r="AJA429" s="5"/>
      <c r="AJB429" s="5"/>
      <c r="AJC429" s="5"/>
      <c r="AJD429" s="5"/>
      <c r="AJE429" s="5"/>
      <c r="AJF429" s="5"/>
      <c r="AJG429" s="5"/>
      <c r="AJH429" s="5"/>
      <c r="AJI429" s="5"/>
      <c r="AJJ429" s="5"/>
      <c r="AJK429" s="5"/>
      <c r="AJL429" s="5"/>
      <c r="AJM429" s="5"/>
      <c r="AJN429" s="5"/>
      <c r="AJO429" s="5"/>
      <c r="AJP429" s="5"/>
      <c r="AJQ429" s="5"/>
      <c r="AJR429" s="5"/>
      <c r="AJS429" s="5"/>
      <c r="AJT429" s="5"/>
      <c r="AJU429" s="5"/>
      <c r="AJV429" s="5"/>
      <c r="AJW429" s="5"/>
      <c r="AJX429" s="5"/>
      <c r="AJY429" s="5"/>
      <c r="AJZ429" s="5"/>
      <c r="AKA429" s="5"/>
      <c r="AKB429" s="5"/>
      <c r="AKC429" s="5"/>
      <c r="AKD429" s="5"/>
      <c r="AKE429" s="5"/>
      <c r="AKF429" s="5"/>
      <c r="AKG429" s="5"/>
      <c r="AKH429" s="5"/>
      <c r="AKI429" s="5"/>
      <c r="AKJ429" s="5"/>
      <c r="AKK429" s="5"/>
      <c r="AKL429" s="5"/>
      <c r="AKM429" s="5"/>
      <c r="AKN429" s="5"/>
      <c r="AKO429" s="5"/>
      <c r="AKP429" s="5"/>
      <c r="AKQ429" s="5"/>
      <c r="AKR429" s="5"/>
      <c r="AKS429" s="5"/>
      <c r="AKT429" s="5"/>
      <c r="AKU429" s="5"/>
      <c r="AKV429" s="5"/>
      <c r="AKW429" s="5"/>
      <c r="AKX429" s="5"/>
      <c r="AKY429" s="5"/>
      <c r="AKZ429" s="5"/>
      <c r="ALA429" s="5"/>
      <c r="ALB429" s="5"/>
      <c r="ALC429" s="5"/>
    </row>
    <row r="430" spans="1:991">
      <c r="A430" s="4">
        <v>106</v>
      </c>
      <c r="B430" s="5" t="s">
        <v>118</v>
      </c>
      <c r="C430" s="4">
        <v>9</v>
      </c>
      <c r="D430" s="5" t="s">
        <v>42</v>
      </c>
      <c r="E430" s="4">
        <v>9</v>
      </c>
      <c r="F430" s="4">
        <v>3.8</v>
      </c>
      <c r="G430" s="4">
        <v>9.1999999999999993</v>
      </c>
      <c r="H430" s="4">
        <v>7.6</v>
      </c>
      <c r="I430" s="4">
        <v>6</v>
      </c>
      <c r="J430" s="4">
        <v>7.3</v>
      </c>
      <c r="K430" s="4">
        <v>10.3</v>
      </c>
      <c r="L430" s="4">
        <v>4.5</v>
      </c>
      <c r="M430" s="4">
        <v>3.3</v>
      </c>
      <c r="N430" s="4"/>
      <c r="O430" s="26">
        <v>27.9</v>
      </c>
      <c r="P430" s="26">
        <v>28.9</v>
      </c>
      <c r="Q430" s="26">
        <v>27</v>
      </c>
      <c r="R430" s="26">
        <v>27.4</v>
      </c>
      <c r="S430" s="26">
        <v>26.5</v>
      </c>
      <c r="T430" s="26">
        <v>24.9</v>
      </c>
      <c r="U430" s="26">
        <v>25.5</v>
      </c>
      <c r="V430" s="26">
        <v>27</v>
      </c>
      <c r="W430" s="26">
        <v>26.1</v>
      </c>
      <c r="Y430">
        <f t="shared" si="439"/>
        <v>241.2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2</v>
      </c>
      <c r="AF430" s="4">
        <v>0</v>
      </c>
      <c r="AG430" s="4">
        <v>2</v>
      </c>
      <c r="AH430" s="4">
        <v>0</v>
      </c>
      <c r="AI430" s="4"/>
      <c r="AJ430" s="4">
        <v>15</v>
      </c>
      <c r="AK430" s="4">
        <v>18</v>
      </c>
      <c r="AL430" s="4">
        <v>17</v>
      </c>
      <c r="AM430" s="4">
        <v>19</v>
      </c>
      <c r="AN430" s="4">
        <v>20</v>
      </c>
      <c r="AO430" s="4">
        <v>24</v>
      </c>
      <c r="AP430" s="4">
        <v>13</v>
      </c>
      <c r="AQ430" s="4">
        <v>22</v>
      </c>
      <c r="AR430" s="4">
        <v>27</v>
      </c>
      <c r="AS430" s="5"/>
      <c r="AU430">
        <f t="shared" si="440"/>
        <v>100</v>
      </c>
      <c r="AV430">
        <f t="shared" si="441"/>
        <v>100</v>
      </c>
      <c r="AW430">
        <f t="shared" si="442"/>
        <v>100</v>
      </c>
      <c r="AX430">
        <f t="shared" si="443"/>
        <v>100</v>
      </c>
      <c r="AY430">
        <f t="shared" si="444"/>
        <v>100</v>
      </c>
      <c r="AZ430">
        <f t="shared" si="445"/>
        <v>84.615384615384613</v>
      </c>
      <c r="BA430">
        <f t="shared" si="446"/>
        <v>100</v>
      </c>
      <c r="BB430">
        <f t="shared" si="447"/>
        <v>83.333333333333343</v>
      </c>
      <c r="BC430">
        <f t="shared" si="448"/>
        <v>100</v>
      </c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5"/>
      <c r="AGV430" s="5"/>
      <c r="AGW430" s="5"/>
      <c r="AGX430" s="5"/>
      <c r="AGY430" s="5"/>
      <c r="AGZ430" s="5"/>
      <c r="AHA430" s="5"/>
      <c r="AHB430" s="5"/>
      <c r="AHC430" s="5"/>
      <c r="AHD430" s="5"/>
      <c r="AHE430" s="5"/>
      <c r="AHF430" s="5"/>
      <c r="AHG430" s="5"/>
      <c r="AHH430" s="5"/>
      <c r="AHI430" s="5"/>
      <c r="AHJ430" s="5"/>
      <c r="AHK430" s="5"/>
      <c r="AHL430" s="5"/>
      <c r="AHM430" s="5"/>
      <c r="AHN430" s="5"/>
      <c r="AHO430" s="5"/>
      <c r="AHP430" s="5"/>
      <c r="AHQ430" s="5"/>
      <c r="AHR430" s="5"/>
      <c r="AHS430" s="5"/>
      <c r="AHT430" s="5"/>
      <c r="AHU430" s="5"/>
      <c r="AHV430" s="5"/>
      <c r="AHW430" s="5"/>
      <c r="AHX430" s="5"/>
      <c r="AHY430" s="5"/>
      <c r="AHZ430" s="5"/>
      <c r="AIA430" s="5"/>
      <c r="AIB430" s="5"/>
      <c r="AIC430" s="5"/>
      <c r="AID430" s="5"/>
      <c r="AIE430" s="5"/>
      <c r="AIF430" s="5"/>
      <c r="AIG430" s="5"/>
      <c r="AIH430" s="5"/>
      <c r="AII430" s="5"/>
      <c r="AIJ430" s="5"/>
      <c r="AIK430" s="5"/>
      <c r="AIL430" s="5"/>
      <c r="AIM430" s="5"/>
      <c r="AIN430" s="5"/>
      <c r="AIO430" s="5"/>
      <c r="AIP430" s="5"/>
      <c r="AIQ430" s="5"/>
      <c r="AIR430" s="5"/>
      <c r="AIS430" s="5"/>
      <c r="AIT430" s="5"/>
      <c r="AIU430" s="5"/>
      <c r="AIV430" s="5"/>
      <c r="AIW430" s="5"/>
      <c r="AIX430" s="5"/>
      <c r="AIY430" s="5"/>
      <c r="AIZ430" s="5"/>
      <c r="AJA430" s="5"/>
      <c r="AJB430" s="5"/>
      <c r="AJC430" s="5"/>
      <c r="AJD430" s="5"/>
      <c r="AJE430" s="5"/>
      <c r="AJF430" s="5"/>
      <c r="AJG430" s="5"/>
      <c r="AJH430" s="5"/>
      <c r="AJI430" s="5"/>
      <c r="AJJ430" s="5"/>
      <c r="AJK430" s="5"/>
      <c r="AJL430" s="5"/>
      <c r="AJM430" s="5"/>
      <c r="AJN430" s="5"/>
      <c r="AJO430" s="5"/>
      <c r="AJP430" s="5"/>
      <c r="AJQ430" s="5"/>
      <c r="AJR430" s="5"/>
      <c r="AJS430" s="5"/>
      <c r="AJT430" s="5"/>
      <c r="AJU430" s="5"/>
      <c r="AJV430" s="5"/>
      <c r="AJW430" s="5"/>
      <c r="AJX430" s="5"/>
      <c r="AJY430" s="5"/>
      <c r="AJZ430" s="5"/>
      <c r="AKA430" s="5"/>
      <c r="AKB430" s="5"/>
      <c r="AKC430" s="5"/>
      <c r="AKD430" s="5"/>
      <c r="AKE430" s="5"/>
      <c r="AKF430" s="5"/>
      <c r="AKG430" s="5"/>
      <c r="AKH430" s="5"/>
      <c r="AKI430" s="5"/>
      <c r="AKJ430" s="5"/>
      <c r="AKK430" s="5"/>
      <c r="AKL430" s="5"/>
      <c r="AKM430" s="5"/>
      <c r="AKN430" s="5"/>
      <c r="AKO430" s="5"/>
      <c r="AKP430" s="5"/>
      <c r="AKQ430" s="5"/>
      <c r="AKR430" s="5"/>
      <c r="AKS430" s="5"/>
      <c r="AKT430" s="5"/>
      <c r="AKU430" s="5"/>
      <c r="AKV430" s="5"/>
      <c r="AKW430" s="5"/>
      <c r="AKX430" s="5"/>
      <c r="AKY430" s="5"/>
      <c r="AKZ430" s="5"/>
      <c r="ALA430" s="5"/>
      <c r="ALB430" s="5"/>
      <c r="ALC430" s="5"/>
    </row>
    <row r="431" spans="1:991">
      <c r="A431" s="4">
        <v>107</v>
      </c>
      <c r="B431" s="5" t="s">
        <v>119</v>
      </c>
      <c r="C431" s="4">
        <v>9</v>
      </c>
      <c r="D431" s="5" t="s">
        <v>44</v>
      </c>
      <c r="E431" s="4">
        <v>8.6</v>
      </c>
      <c r="F431" s="4">
        <v>10.4</v>
      </c>
      <c r="G431" s="4">
        <v>4.4000000000000004</v>
      </c>
      <c r="H431" s="4">
        <v>4.4000000000000004</v>
      </c>
      <c r="I431" s="4">
        <v>3</v>
      </c>
      <c r="J431" s="4">
        <v>2</v>
      </c>
      <c r="K431" s="4">
        <v>3.7</v>
      </c>
      <c r="L431" s="4">
        <v>3.7</v>
      </c>
      <c r="M431" s="4">
        <v>2.2999999999999998</v>
      </c>
      <c r="N431" s="4"/>
      <c r="O431" s="26">
        <v>29.4</v>
      </c>
      <c r="P431" s="26">
        <v>28.3</v>
      </c>
      <c r="Q431" s="26">
        <v>28.6</v>
      </c>
      <c r="R431" s="26">
        <v>27.7</v>
      </c>
      <c r="S431" s="26">
        <v>28.9</v>
      </c>
      <c r="T431" s="26">
        <v>23.8</v>
      </c>
      <c r="U431" s="26">
        <v>26.9</v>
      </c>
      <c r="V431" s="26">
        <v>21.6</v>
      </c>
      <c r="W431" s="26">
        <v>25.7</v>
      </c>
      <c r="Y431">
        <f t="shared" si="439"/>
        <v>240.9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4</v>
      </c>
      <c r="AF431" s="4">
        <v>0</v>
      </c>
      <c r="AG431" s="4">
        <v>2</v>
      </c>
      <c r="AH431" s="4">
        <v>0</v>
      </c>
      <c r="AI431" s="4"/>
      <c r="AJ431" s="4">
        <v>33</v>
      </c>
      <c r="AK431" s="4">
        <v>22</v>
      </c>
      <c r="AL431" s="4">
        <v>33</v>
      </c>
      <c r="AM431" s="4">
        <v>37</v>
      </c>
      <c r="AN431" s="4">
        <v>29</v>
      </c>
      <c r="AO431" s="4">
        <v>30</v>
      </c>
      <c r="AP431" s="4">
        <v>31</v>
      </c>
      <c r="AQ431" s="4">
        <v>30</v>
      </c>
      <c r="AR431" s="4">
        <v>30</v>
      </c>
      <c r="AS431" s="5"/>
      <c r="AU431">
        <f t="shared" si="440"/>
        <v>100</v>
      </c>
      <c r="AV431">
        <f t="shared" si="441"/>
        <v>100</v>
      </c>
      <c r="AW431">
        <f t="shared" si="442"/>
        <v>100</v>
      </c>
      <c r="AX431">
        <f t="shared" si="443"/>
        <v>100</v>
      </c>
      <c r="AY431">
        <f t="shared" si="444"/>
        <v>100</v>
      </c>
      <c r="AZ431">
        <f t="shared" si="445"/>
        <v>76.470588235294116</v>
      </c>
      <c r="BA431">
        <f t="shared" si="446"/>
        <v>100</v>
      </c>
      <c r="BB431">
        <f t="shared" si="447"/>
        <v>87.5</v>
      </c>
      <c r="BC431">
        <f t="shared" si="448"/>
        <v>100</v>
      </c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5"/>
      <c r="AGV431" s="5"/>
      <c r="AGW431" s="5"/>
      <c r="AGX431" s="5"/>
      <c r="AGY431" s="5"/>
      <c r="AGZ431" s="5"/>
      <c r="AHA431" s="5"/>
      <c r="AHB431" s="5"/>
      <c r="AHC431" s="5"/>
      <c r="AHD431" s="5"/>
      <c r="AHE431" s="5"/>
      <c r="AHF431" s="5"/>
      <c r="AHG431" s="5"/>
      <c r="AHH431" s="5"/>
      <c r="AHI431" s="5"/>
      <c r="AHJ431" s="5"/>
      <c r="AHK431" s="5"/>
      <c r="AHL431" s="5"/>
      <c r="AHM431" s="5"/>
      <c r="AHN431" s="5"/>
      <c r="AHO431" s="5"/>
      <c r="AHP431" s="5"/>
      <c r="AHQ431" s="5"/>
      <c r="AHR431" s="5"/>
      <c r="AHS431" s="5"/>
      <c r="AHT431" s="5"/>
      <c r="AHU431" s="5"/>
      <c r="AHV431" s="5"/>
      <c r="AHW431" s="5"/>
      <c r="AHX431" s="5"/>
      <c r="AHY431" s="5"/>
      <c r="AHZ431" s="5"/>
      <c r="AIA431" s="5"/>
      <c r="AIB431" s="5"/>
      <c r="AIC431" s="5"/>
      <c r="AID431" s="5"/>
      <c r="AIE431" s="5"/>
      <c r="AIF431" s="5"/>
      <c r="AIG431" s="5"/>
      <c r="AIH431" s="5"/>
      <c r="AII431" s="5"/>
      <c r="AIJ431" s="5"/>
      <c r="AIK431" s="5"/>
      <c r="AIL431" s="5"/>
      <c r="AIM431" s="5"/>
      <c r="AIN431" s="5"/>
      <c r="AIO431" s="5"/>
      <c r="AIP431" s="5"/>
      <c r="AIQ431" s="5"/>
      <c r="AIR431" s="5"/>
      <c r="AIS431" s="5"/>
      <c r="AIT431" s="5"/>
      <c r="AIU431" s="5"/>
      <c r="AIV431" s="5"/>
      <c r="AIW431" s="5"/>
      <c r="AIX431" s="5"/>
      <c r="AIY431" s="5"/>
      <c r="AIZ431" s="5"/>
      <c r="AJA431" s="5"/>
      <c r="AJB431" s="5"/>
      <c r="AJC431" s="5"/>
      <c r="AJD431" s="5"/>
      <c r="AJE431" s="5"/>
      <c r="AJF431" s="5"/>
      <c r="AJG431" s="5"/>
      <c r="AJH431" s="5"/>
      <c r="AJI431" s="5"/>
      <c r="AJJ431" s="5"/>
      <c r="AJK431" s="5"/>
      <c r="AJL431" s="5"/>
      <c r="AJM431" s="5"/>
      <c r="AJN431" s="5"/>
      <c r="AJO431" s="5"/>
      <c r="AJP431" s="5"/>
      <c r="AJQ431" s="5"/>
      <c r="AJR431" s="5"/>
      <c r="AJS431" s="5"/>
      <c r="AJT431" s="5"/>
      <c r="AJU431" s="5"/>
      <c r="AJV431" s="5"/>
      <c r="AJW431" s="5"/>
      <c r="AJX431" s="5"/>
      <c r="AJY431" s="5"/>
      <c r="AJZ431" s="5"/>
      <c r="AKA431" s="5"/>
      <c r="AKB431" s="5"/>
      <c r="AKC431" s="5"/>
      <c r="AKD431" s="5"/>
      <c r="AKE431" s="5"/>
      <c r="AKF431" s="5"/>
      <c r="AKG431" s="5"/>
      <c r="AKH431" s="5"/>
      <c r="AKI431" s="5"/>
      <c r="AKJ431" s="5"/>
      <c r="AKK431" s="5"/>
      <c r="AKL431" s="5"/>
      <c r="AKM431" s="5"/>
      <c r="AKN431" s="5"/>
      <c r="AKO431" s="5"/>
      <c r="AKP431" s="5"/>
      <c r="AKQ431" s="5"/>
      <c r="AKR431" s="5"/>
      <c r="AKS431" s="5"/>
      <c r="AKT431" s="5"/>
      <c r="AKU431" s="5"/>
      <c r="AKV431" s="5"/>
      <c r="AKW431" s="5"/>
      <c r="AKX431" s="5"/>
      <c r="AKY431" s="5"/>
      <c r="AKZ431" s="5"/>
      <c r="ALA431" s="5"/>
      <c r="ALB431" s="5"/>
      <c r="ALC431" s="5"/>
    </row>
    <row r="432" spans="1:991">
      <c r="A432" s="4">
        <v>105</v>
      </c>
      <c r="B432" s="5" t="s">
        <v>120</v>
      </c>
      <c r="C432" s="4">
        <v>9</v>
      </c>
      <c r="D432" s="5" t="s">
        <v>46</v>
      </c>
      <c r="E432" s="4">
        <v>6.6</v>
      </c>
      <c r="F432" s="4">
        <v>3.5</v>
      </c>
      <c r="G432" s="4">
        <v>1.4</v>
      </c>
      <c r="H432" s="4">
        <v>0.9</v>
      </c>
      <c r="I432" s="4">
        <v>0</v>
      </c>
      <c r="J432" s="4">
        <v>2.7</v>
      </c>
      <c r="K432" s="4">
        <v>0</v>
      </c>
      <c r="L432" s="4">
        <v>0</v>
      </c>
      <c r="M432" s="4">
        <v>0.9</v>
      </c>
      <c r="N432" s="4"/>
      <c r="O432" s="26">
        <v>28.3</v>
      </c>
      <c r="P432" s="26">
        <v>28.3</v>
      </c>
      <c r="Q432" s="26">
        <v>29.3</v>
      </c>
      <c r="R432" s="26">
        <v>26.6</v>
      </c>
      <c r="S432" s="26">
        <v>16.399999999999999</v>
      </c>
      <c r="T432" s="26">
        <v>25.8</v>
      </c>
      <c r="U432" s="26">
        <v>24.5</v>
      </c>
      <c r="V432" s="26">
        <v>25.5</v>
      </c>
      <c r="W432" s="26">
        <v>25.7</v>
      </c>
      <c r="Y432">
        <f t="shared" si="439"/>
        <v>230.4</v>
      </c>
      <c r="Z432" s="4">
        <v>0</v>
      </c>
      <c r="AA432" s="4">
        <v>0</v>
      </c>
      <c r="AB432" s="4">
        <v>0</v>
      </c>
      <c r="AC432" s="4">
        <v>2</v>
      </c>
      <c r="AD432" s="4">
        <v>4</v>
      </c>
      <c r="AE432" s="4">
        <v>0</v>
      </c>
      <c r="AF432" s="4">
        <v>2</v>
      </c>
      <c r="AG432" s="4">
        <v>0</v>
      </c>
      <c r="AH432" s="4">
        <v>0</v>
      </c>
      <c r="AI432" s="4"/>
      <c r="AJ432" s="4">
        <v>11</v>
      </c>
      <c r="AK432" s="4">
        <v>12</v>
      </c>
      <c r="AL432" s="4">
        <v>17</v>
      </c>
      <c r="AM432" s="4">
        <v>22</v>
      </c>
      <c r="AN432" s="4">
        <v>16</v>
      </c>
      <c r="AO432" s="4">
        <v>16</v>
      </c>
      <c r="AP432" s="4">
        <v>10</v>
      </c>
      <c r="AQ432" s="4">
        <v>17</v>
      </c>
      <c r="AR432" s="4">
        <v>14</v>
      </c>
      <c r="AS432" s="5"/>
      <c r="AU432">
        <f t="shared" si="440"/>
        <v>100</v>
      </c>
      <c r="AV432">
        <f t="shared" si="441"/>
        <v>100</v>
      </c>
      <c r="AW432">
        <f t="shared" si="442"/>
        <v>100</v>
      </c>
      <c r="AX432">
        <f t="shared" si="443"/>
        <v>83.333333333333343</v>
      </c>
      <c r="AY432">
        <f t="shared" si="444"/>
        <v>60</v>
      </c>
      <c r="AZ432">
        <f t="shared" si="445"/>
        <v>100</v>
      </c>
      <c r="BA432">
        <f t="shared" si="446"/>
        <v>66.666666666666657</v>
      </c>
      <c r="BB432">
        <f t="shared" si="447"/>
        <v>100</v>
      </c>
      <c r="BC432">
        <f t="shared" si="448"/>
        <v>100</v>
      </c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5"/>
      <c r="AGV432" s="5"/>
      <c r="AGW432" s="5"/>
      <c r="AGX432" s="5"/>
      <c r="AGY432" s="5"/>
      <c r="AGZ432" s="5"/>
      <c r="AHA432" s="5"/>
      <c r="AHB432" s="5"/>
      <c r="AHC432" s="5"/>
      <c r="AHD432" s="5"/>
      <c r="AHE432" s="5"/>
      <c r="AHF432" s="5"/>
      <c r="AHG432" s="5"/>
      <c r="AHH432" s="5"/>
      <c r="AHI432" s="5"/>
      <c r="AHJ432" s="5"/>
      <c r="AHK432" s="5"/>
      <c r="AHL432" s="5"/>
      <c r="AHM432" s="5"/>
      <c r="AHN432" s="5"/>
      <c r="AHO432" s="5"/>
      <c r="AHP432" s="5"/>
      <c r="AHQ432" s="5"/>
      <c r="AHR432" s="5"/>
      <c r="AHS432" s="5"/>
      <c r="AHT432" s="5"/>
      <c r="AHU432" s="5"/>
      <c r="AHV432" s="5"/>
      <c r="AHW432" s="5"/>
      <c r="AHX432" s="5"/>
      <c r="AHY432" s="5"/>
      <c r="AHZ432" s="5"/>
      <c r="AIA432" s="5"/>
      <c r="AIB432" s="5"/>
      <c r="AIC432" s="5"/>
      <c r="AID432" s="5"/>
      <c r="AIE432" s="5"/>
      <c r="AIF432" s="5"/>
      <c r="AIG432" s="5"/>
      <c r="AIH432" s="5"/>
      <c r="AII432" s="5"/>
      <c r="AIJ432" s="5"/>
      <c r="AIK432" s="5"/>
      <c r="AIL432" s="5"/>
      <c r="AIM432" s="5"/>
      <c r="AIN432" s="5"/>
      <c r="AIO432" s="5"/>
      <c r="AIP432" s="5"/>
      <c r="AIQ432" s="5"/>
      <c r="AIR432" s="5"/>
      <c r="AIS432" s="5"/>
      <c r="AIT432" s="5"/>
      <c r="AIU432" s="5"/>
      <c r="AIV432" s="5"/>
      <c r="AIW432" s="5"/>
      <c r="AIX432" s="5"/>
      <c r="AIY432" s="5"/>
      <c r="AIZ432" s="5"/>
      <c r="AJA432" s="5"/>
      <c r="AJB432" s="5"/>
      <c r="AJC432" s="5"/>
      <c r="AJD432" s="5"/>
      <c r="AJE432" s="5"/>
      <c r="AJF432" s="5"/>
      <c r="AJG432" s="5"/>
      <c r="AJH432" s="5"/>
      <c r="AJI432" s="5"/>
      <c r="AJJ432" s="5"/>
      <c r="AJK432" s="5"/>
      <c r="AJL432" s="5"/>
      <c r="AJM432" s="5"/>
      <c r="AJN432" s="5"/>
      <c r="AJO432" s="5"/>
      <c r="AJP432" s="5"/>
      <c r="AJQ432" s="5"/>
      <c r="AJR432" s="5"/>
      <c r="AJS432" s="5"/>
      <c r="AJT432" s="5"/>
      <c r="AJU432" s="5"/>
      <c r="AJV432" s="5"/>
      <c r="AJW432" s="5"/>
      <c r="AJX432" s="5"/>
      <c r="AJY432" s="5"/>
      <c r="AJZ432" s="5"/>
      <c r="AKA432" s="5"/>
      <c r="AKB432" s="5"/>
      <c r="AKC432" s="5"/>
      <c r="AKD432" s="5"/>
      <c r="AKE432" s="5"/>
      <c r="AKF432" s="5"/>
      <c r="AKG432" s="5"/>
      <c r="AKH432" s="5"/>
      <c r="AKI432" s="5"/>
      <c r="AKJ432" s="5"/>
      <c r="AKK432" s="5"/>
      <c r="AKL432" s="5"/>
      <c r="AKM432" s="5"/>
      <c r="AKN432" s="5"/>
      <c r="AKO432" s="5"/>
      <c r="AKP432" s="5"/>
      <c r="AKQ432" s="5"/>
      <c r="AKR432" s="5"/>
      <c r="AKS432" s="5"/>
      <c r="AKT432" s="5"/>
      <c r="AKU432" s="5"/>
      <c r="AKV432" s="5"/>
      <c r="AKW432" s="5"/>
      <c r="AKX432" s="5"/>
      <c r="AKY432" s="5"/>
      <c r="AKZ432" s="5"/>
      <c r="ALA432" s="5"/>
      <c r="ALB432" s="5"/>
      <c r="ALC432" s="5"/>
    </row>
    <row r="433" spans="1:991">
      <c r="A433" s="4">
        <v>108</v>
      </c>
      <c r="B433" s="5" t="s">
        <v>121</v>
      </c>
      <c r="C433" s="4">
        <v>9</v>
      </c>
      <c r="D433" s="5" t="s">
        <v>48</v>
      </c>
      <c r="E433" s="4">
        <v>6.1</v>
      </c>
      <c r="F433" s="4">
        <v>5.5</v>
      </c>
      <c r="G433" s="4">
        <v>9.6999999999999993</v>
      </c>
      <c r="H433" s="4">
        <v>2.6</v>
      </c>
      <c r="I433" s="4">
        <v>5.5</v>
      </c>
      <c r="J433" s="4">
        <v>9.3000000000000007</v>
      </c>
      <c r="K433" s="4">
        <v>2.9</v>
      </c>
      <c r="L433" s="4">
        <v>1.3</v>
      </c>
      <c r="M433" s="4">
        <v>12.8</v>
      </c>
      <c r="N433" s="4"/>
      <c r="O433" s="26">
        <v>28.3</v>
      </c>
      <c r="P433" s="26">
        <v>28.3</v>
      </c>
      <c r="Q433" s="26">
        <v>30</v>
      </c>
      <c r="R433" s="26">
        <v>28.7</v>
      </c>
      <c r="S433" s="26">
        <v>29</v>
      </c>
      <c r="T433" s="26">
        <v>30</v>
      </c>
      <c r="U433" s="26">
        <v>28.7</v>
      </c>
      <c r="V433" s="26">
        <v>26.8</v>
      </c>
      <c r="W433" s="26">
        <v>27.1</v>
      </c>
      <c r="Y433">
        <f t="shared" si="439"/>
        <v>256.90000000000003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/>
      <c r="AJ433" s="4">
        <v>12</v>
      </c>
      <c r="AK433" s="4">
        <v>11</v>
      </c>
      <c r="AL433" s="4">
        <v>12</v>
      </c>
      <c r="AM433" s="4">
        <v>12</v>
      </c>
      <c r="AN433" s="4">
        <v>12</v>
      </c>
      <c r="AO433" s="4">
        <v>7</v>
      </c>
      <c r="AP433" s="4">
        <v>9</v>
      </c>
      <c r="AQ433" s="4">
        <v>9</v>
      </c>
      <c r="AR433" s="4">
        <v>12</v>
      </c>
      <c r="AS433" s="5"/>
      <c r="AU433">
        <f t="shared" si="440"/>
        <v>100</v>
      </c>
      <c r="AV433">
        <f t="shared" si="441"/>
        <v>100</v>
      </c>
      <c r="AW433">
        <f t="shared" si="442"/>
        <v>100</v>
      </c>
      <c r="AX433">
        <f t="shared" si="443"/>
        <v>100</v>
      </c>
      <c r="AY433">
        <f t="shared" si="444"/>
        <v>100</v>
      </c>
      <c r="AZ433">
        <f t="shared" si="445"/>
        <v>100</v>
      </c>
      <c r="BA433">
        <f t="shared" si="446"/>
        <v>100</v>
      </c>
      <c r="BB433">
        <f t="shared" si="447"/>
        <v>100</v>
      </c>
      <c r="BC433">
        <f t="shared" si="448"/>
        <v>100</v>
      </c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5"/>
      <c r="AGV433" s="5"/>
      <c r="AGW433" s="5"/>
      <c r="AGX433" s="5"/>
      <c r="AGY433" s="5"/>
      <c r="AGZ433" s="5"/>
      <c r="AHA433" s="5"/>
      <c r="AHB433" s="5"/>
      <c r="AHC433" s="5"/>
      <c r="AHD433" s="5"/>
      <c r="AHE433" s="5"/>
      <c r="AHF433" s="5"/>
      <c r="AHG433" s="5"/>
      <c r="AHH433" s="5"/>
      <c r="AHI433" s="5"/>
      <c r="AHJ433" s="5"/>
      <c r="AHK433" s="5"/>
      <c r="AHL433" s="5"/>
      <c r="AHM433" s="5"/>
      <c r="AHN433" s="5"/>
      <c r="AHO433" s="5"/>
      <c r="AHP433" s="5"/>
      <c r="AHQ433" s="5"/>
      <c r="AHR433" s="5"/>
      <c r="AHS433" s="5"/>
      <c r="AHT433" s="5"/>
      <c r="AHU433" s="5"/>
      <c r="AHV433" s="5"/>
      <c r="AHW433" s="5"/>
      <c r="AHX433" s="5"/>
      <c r="AHY433" s="5"/>
      <c r="AHZ433" s="5"/>
      <c r="AIA433" s="5"/>
      <c r="AIB433" s="5"/>
      <c r="AIC433" s="5"/>
      <c r="AID433" s="5"/>
      <c r="AIE433" s="5"/>
      <c r="AIF433" s="5"/>
      <c r="AIG433" s="5"/>
      <c r="AIH433" s="5"/>
      <c r="AII433" s="5"/>
      <c r="AIJ433" s="5"/>
      <c r="AIK433" s="5"/>
      <c r="AIL433" s="5"/>
      <c r="AIM433" s="5"/>
      <c r="AIN433" s="5"/>
      <c r="AIO433" s="5"/>
      <c r="AIP433" s="5"/>
      <c r="AIQ433" s="5"/>
      <c r="AIR433" s="5"/>
      <c r="AIS433" s="5"/>
      <c r="AIT433" s="5"/>
      <c r="AIU433" s="5"/>
      <c r="AIV433" s="5"/>
      <c r="AIW433" s="5"/>
      <c r="AIX433" s="5"/>
      <c r="AIY433" s="5"/>
      <c r="AIZ433" s="5"/>
      <c r="AJA433" s="5"/>
      <c r="AJB433" s="5"/>
      <c r="AJC433" s="5"/>
      <c r="AJD433" s="5"/>
      <c r="AJE433" s="5"/>
      <c r="AJF433" s="5"/>
      <c r="AJG433" s="5"/>
      <c r="AJH433" s="5"/>
      <c r="AJI433" s="5"/>
      <c r="AJJ433" s="5"/>
      <c r="AJK433" s="5"/>
      <c r="AJL433" s="5"/>
      <c r="AJM433" s="5"/>
      <c r="AJN433" s="5"/>
      <c r="AJO433" s="5"/>
      <c r="AJP433" s="5"/>
      <c r="AJQ433" s="5"/>
      <c r="AJR433" s="5"/>
      <c r="AJS433" s="5"/>
      <c r="AJT433" s="5"/>
      <c r="AJU433" s="5"/>
      <c r="AJV433" s="5"/>
      <c r="AJW433" s="5"/>
      <c r="AJX433" s="5"/>
      <c r="AJY433" s="5"/>
      <c r="AJZ433" s="5"/>
      <c r="AKA433" s="5"/>
      <c r="AKB433" s="5"/>
      <c r="AKC433" s="5"/>
      <c r="AKD433" s="5"/>
      <c r="AKE433" s="5"/>
      <c r="AKF433" s="5"/>
      <c r="AKG433" s="5"/>
      <c r="AKH433" s="5"/>
      <c r="AKI433" s="5"/>
      <c r="AKJ433" s="5"/>
      <c r="AKK433" s="5"/>
      <c r="AKL433" s="5"/>
      <c r="AKM433" s="5"/>
      <c r="AKN433" s="5"/>
      <c r="AKO433" s="5"/>
      <c r="AKP433" s="5"/>
      <c r="AKQ433" s="5"/>
      <c r="AKR433" s="5"/>
      <c r="AKS433" s="5"/>
      <c r="AKT433" s="5"/>
      <c r="AKU433" s="5"/>
      <c r="AKV433" s="5"/>
      <c r="AKW433" s="5"/>
      <c r="AKX433" s="5"/>
      <c r="AKY433" s="5"/>
      <c r="AKZ433" s="5"/>
      <c r="ALA433" s="5"/>
      <c r="ALB433" s="5"/>
      <c r="ALC433" s="5"/>
    </row>
    <row r="434" spans="1:991">
      <c r="A434">
        <v>50</v>
      </c>
      <c r="B434" t="s">
        <v>263</v>
      </c>
      <c r="C434">
        <v>9</v>
      </c>
      <c r="D434" t="s">
        <v>42</v>
      </c>
      <c r="E434">
        <v>11.7</v>
      </c>
      <c r="F434">
        <v>24.2</v>
      </c>
      <c r="G434">
        <v>22.5</v>
      </c>
      <c r="H434">
        <v>20.399999999999999</v>
      </c>
      <c r="I434">
        <v>16.600000000000001</v>
      </c>
      <c r="J434">
        <v>19.3</v>
      </c>
      <c r="K434">
        <v>16.100000000000001</v>
      </c>
      <c r="L434">
        <v>10.7</v>
      </c>
      <c r="M434">
        <v>11.1</v>
      </c>
      <c r="O434" s="23">
        <v>30</v>
      </c>
      <c r="P434" s="23">
        <v>30</v>
      </c>
      <c r="Q434" s="23">
        <v>30</v>
      </c>
      <c r="R434" s="23">
        <v>30</v>
      </c>
      <c r="S434" s="23">
        <v>28.2</v>
      </c>
      <c r="T434" s="23">
        <v>30</v>
      </c>
      <c r="U434" s="23">
        <v>28</v>
      </c>
      <c r="V434" s="23">
        <v>28.8</v>
      </c>
      <c r="W434" s="23">
        <v>27.9</v>
      </c>
      <c r="Y434">
        <f t="shared" si="439"/>
        <v>262.89999999999998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J434">
        <v>3</v>
      </c>
      <c r="AK434">
        <v>1</v>
      </c>
      <c r="AL434">
        <v>3</v>
      </c>
      <c r="AM434">
        <v>2</v>
      </c>
      <c r="AN434">
        <v>2</v>
      </c>
      <c r="AO434">
        <v>0</v>
      </c>
      <c r="AP434">
        <v>4</v>
      </c>
      <c r="AQ434">
        <v>2</v>
      </c>
      <c r="AR434">
        <v>2</v>
      </c>
    </row>
    <row r="435" spans="1:991">
      <c r="A435">
        <v>52</v>
      </c>
      <c r="B435" t="s">
        <v>264</v>
      </c>
      <c r="C435">
        <v>9</v>
      </c>
      <c r="D435" t="s">
        <v>44</v>
      </c>
      <c r="E435">
        <v>17</v>
      </c>
      <c r="F435">
        <v>21.2</v>
      </c>
      <c r="G435">
        <v>21</v>
      </c>
      <c r="H435">
        <v>14.5</v>
      </c>
      <c r="I435">
        <v>21.5</v>
      </c>
      <c r="J435">
        <v>21.1</v>
      </c>
      <c r="K435">
        <v>20.100000000000001</v>
      </c>
      <c r="L435">
        <v>21</v>
      </c>
      <c r="M435">
        <v>7.3</v>
      </c>
      <c r="O435" s="23">
        <v>24.5</v>
      </c>
      <c r="P435" s="23">
        <v>29</v>
      </c>
      <c r="Q435" s="23">
        <v>28.8</v>
      </c>
      <c r="R435" s="23">
        <v>23</v>
      </c>
      <c r="S435" s="23">
        <v>30</v>
      </c>
      <c r="T435" s="23">
        <v>27.6</v>
      </c>
      <c r="U435" s="23">
        <v>23.7</v>
      </c>
      <c r="V435" s="23">
        <v>26.4</v>
      </c>
      <c r="W435" s="23">
        <v>22</v>
      </c>
      <c r="Y435">
        <f t="shared" si="439"/>
        <v>235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J435">
        <v>8</v>
      </c>
      <c r="AK435">
        <v>0</v>
      </c>
      <c r="AL435">
        <v>6</v>
      </c>
      <c r="AM435">
        <v>11</v>
      </c>
      <c r="AN435">
        <v>17</v>
      </c>
      <c r="AO435">
        <v>12</v>
      </c>
      <c r="AP435">
        <v>15</v>
      </c>
      <c r="AQ435">
        <v>11</v>
      </c>
      <c r="AR435">
        <v>26</v>
      </c>
    </row>
    <row r="436" spans="1:991">
      <c r="A436">
        <v>49</v>
      </c>
      <c r="B436" t="s">
        <v>265</v>
      </c>
      <c r="C436">
        <v>9</v>
      </c>
      <c r="D436" t="s">
        <v>46</v>
      </c>
      <c r="E436">
        <v>10.1</v>
      </c>
      <c r="F436">
        <v>8.4</v>
      </c>
      <c r="G436">
        <v>4.4000000000000004</v>
      </c>
      <c r="H436">
        <v>9.6</v>
      </c>
      <c r="I436">
        <v>12.3</v>
      </c>
      <c r="J436">
        <v>8.1999999999999993</v>
      </c>
      <c r="K436">
        <v>10.8</v>
      </c>
      <c r="L436">
        <v>16.100000000000001</v>
      </c>
      <c r="M436">
        <v>12.7</v>
      </c>
      <c r="O436" s="23">
        <v>23.1</v>
      </c>
      <c r="P436" s="23">
        <v>20.100000000000001</v>
      </c>
      <c r="Q436" s="23">
        <v>15.8</v>
      </c>
      <c r="R436" s="23">
        <v>30</v>
      </c>
      <c r="S436" s="23">
        <v>30</v>
      </c>
      <c r="T436" s="23">
        <v>28.9</v>
      </c>
      <c r="U436" s="23">
        <v>28.5</v>
      </c>
      <c r="V436" s="23">
        <v>28.7</v>
      </c>
      <c r="W436" s="23">
        <v>27.4</v>
      </c>
      <c r="Y436">
        <f t="shared" si="439"/>
        <v>232.5</v>
      </c>
      <c r="Z436">
        <v>0</v>
      </c>
      <c r="AA436">
        <v>0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J436">
        <v>3</v>
      </c>
      <c r="AK436">
        <v>3</v>
      </c>
      <c r="AL436">
        <v>2</v>
      </c>
      <c r="AM436">
        <v>0</v>
      </c>
      <c r="AN436">
        <v>3</v>
      </c>
      <c r="AO436">
        <v>7</v>
      </c>
      <c r="AP436">
        <v>7</v>
      </c>
      <c r="AQ436">
        <v>8</v>
      </c>
      <c r="AR436">
        <v>10</v>
      </c>
    </row>
    <row r="437" spans="1:991">
      <c r="A437">
        <v>51</v>
      </c>
      <c r="B437" t="s">
        <v>266</v>
      </c>
      <c r="C437">
        <v>9</v>
      </c>
      <c r="D437" t="s">
        <v>48</v>
      </c>
      <c r="E437">
        <v>21.1</v>
      </c>
      <c r="F437">
        <v>24</v>
      </c>
      <c r="G437">
        <v>24.1</v>
      </c>
      <c r="H437">
        <v>14.6</v>
      </c>
      <c r="I437">
        <v>20</v>
      </c>
      <c r="J437">
        <v>20.5</v>
      </c>
      <c r="K437">
        <v>8.3000000000000007</v>
      </c>
      <c r="L437">
        <v>12</v>
      </c>
      <c r="M437">
        <v>16.899999999999999</v>
      </c>
      <c r="O437" s="23">
        <v>30</v>
      </c>
      <c r="P437" s="23">
        <v>30</v>
      </c>
      <c r="Q437" s="23">
        <v>30</v>
      </c>
      <c r="R437" s="23">
        <v>30</v>
      </c>
      <c r="S437" s="23">
        <v>30</v>
      </c>
      <c r="T437" s="23">
        <v>30</v>
      </c>
      <c r="U437" s="23">
        <v>30</v>
      </c>
      <c r="V437" s="23">
        <v>27.5</v>
      </c>
      <c r="W437" s="23">
        <v>30</v>
      </c>
      <c r="Y437">
        <f t="shared" si="439"/>
        <v>267.5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J437">
        <v>0</v>
      </c>
      <c r="AK437">
        <v>0</v>
      </c>
      <c r="AL437">
        <v>0</v>
      </c>
      <c r="AM437">
        <v>2</v>
      </c>
      <c r="AN437">
        <v>0</v>
      </c>
      <c r="AO437">
        <v>3</v>
      </c>
      <c r="AP437">
        <v>0</v>
      </c>
      <c r="AQ437">
        <v>1</v>
      </c>
      <c r="AR437">
        <v>1</v>
      </c>
    </row>
    <row r="438" spans="1:991">
      <c r="A438">
        <v>54</v>
      </c>
      <c r="B438" t="s">
        <v>267</v>
      </c>
      <c r="C438">
        <v>9</v>
      </c>
      <c r="D438" t="s">
        <v>42</v>
      </c>
      <c r="E438">
        <v>18.100000000000001</v>
      </c>
      <c r="F438">
        <v>9.8000000000000007</v>
      </c>
      <c r="G438">
        <v>8.9</v>
      </c>
      <c r="H438">
        <v>7.2</v>
      </c>
      <c r="I438">
        <v>9.8000000000000007</v>
      </c>
      <c r="J438">
        <v>8.1</v>
      </c>
      <c r="K438">
        <v>7.3</v>
      </c>
      <c r="L438">
        <v>10.7</v>
      </c>
      <c r="M438">
        <v>7.5</v>
      </c>
      <c r="O438" s="23">
        <v>30</v>
      </c>
      <c r="P438" s="23">
        <v>30</v>
      </c>
      <c r="Q438" s="23">
        <v>30</v>
      </c>
      <c r="R438" s="23">
        <v>20.8</v>
      </c>
      <c r="S438" s="23">
        <v>30</v>
      </c>
      <c r="T438" s="23">
        <v>30</v>
      </c>
      <c r="U438" s="23">
        <v>30</v>
      </c>
      <c r="V438" s="23">
        <v>30</v>
      </c>
      <c r="W438" s="23">
        <v>27.2</v>
      </c>
      <c r="Y438">
        <f t="shared" si="439"/>
        <v>258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J438">
        <v>2</v>
      </c>
      <c r="AK438">
        <v>2</v>
      </c>
      <c r="AL438">
        <v>3</v>
      </c>
      <c r="AM438">
        <v>5</v>
      </c>
      <c r="AN438">
        <v>0</v>
      </c>
      <c r="AO438">
        <v>2</v>
      </c>
      <c r="AP438">
        <v>4</v>
      </c>
      <c r="AQ438">
        <v>3</v>
      </c>
      <c r="AR438">
        <v>1</v>
      </c>
    </row>
    <row r="439" spans="1:991">
      <c r="A439">
        <v>53</v>
      </c>
      <c r="B439" t="s">
        <v>268</v>
      </c>
      <c r="C439">
        <v>9</v>
      </c>
      <c r="D439" t="s">
        <v>44</v>
      </c>
      <c r="E439">
        <v>8.6</v>
      </c>
      <c r="F439">
        <v>4.9000000000000004</v>
      </c>
      <c r="G439">
        <v>8.1999999999999993</v>
      </c>
      <c r="H439">
        <v>21.1</v>
      </c>
      <c r="I439">
        <v>20.7</v>
      </c>
      <c r="J439">
        <v>18</v>
      </c>
      <c r="K439">
        <v>21.5</v>
      </c>
      <c r="L439">
        <v>18.7</v>
      </c>
      <c r="M439">
        <v>19.899999999999999</v>
      </c>
      <c r="O439" s="23">
        <v>30</v>
      </c>
      <c r="P439" s="23">
        <v>23.7</v>
      </c>
      <c r="Q439" s="23">
        <v>27</v>
      </c>
      <c r="R439" s="23">
        <v>30</v>
      </c>
      <c r="S439" s="23">
        <v>28.3</v>
      </c>
      <c r="T439" s="23">
        <v>27.9</v>
      </c>
      <c r="U439" s="23">
        <v>28</v>
      </c>
      <c r="V439" s="23">
        <v>27.7</v>
      </c>
      <c r="W439" s="23">
        <v>25.8</v>
      </c>
      <c r="Y439">
        <f t="shared" si="439"/>
        <v>248.4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J439">
        <v>7</v>
      </c>
      <c r="AK439">
        <v>6</v>
      </c>
      <c r="AL439">
        <v>5</v>
      </c>
      <c r="AM439">
        <v>2</v>
      </c>
      <c r="AN439">
        <v>4</v>
      </c>
      <c r="AO439">
        <v>4</v>
      </c>
      <c r="AP439">
        <v>14</v>
      </c>
      <c r="AQ439">
        <v>9</v>
      </c>
      <c r="AR439">
        <v>2</v>
      </c>
    </row>
    <row r="440" spans="1:991">
      <c r="E440" s="8">
        <f>AVERAGE(E400:E439)/30*100</f>
        <v>29.416666666666675</v>
      </c>
      <c r="F440" s="8">
        <f t="shared" ref="F440" si="449">AVERAGE(F400:F439)/30*100</f>
        <v>28.791666666666664</v>
      </c>
      <c r="G440" s="8">
        <f t="shared" ref="G440" si="450">AVERAGE(G400:G439)/30*100</f>
        <v>28.766666666666662</v>
      </c>
      <c r="H440" s="8">
        <f t="shared" ref="H440" si="451">AVERAGE(H400:H439)/30*100</f>
        <v>24.866666666666671</v>
      </c>
      <c r="I440" s="8">
        <f t="shared" ref="I440" si="452">AVERAGE(I400:I439)/30*100</f>
        <v>26.5</v>
      </c>
      <c r="J440" s="8">
        <f t="shared" ref="J440" si="453">AVERAGE(J400:J439)/30*100</f>
        <v>25.883333333333336</v>
      </c>
      <c r="K440" s="8">
        <f t="shared" ref="K440" si="454">AVERAGE(K400:K439)/30*100</f>
        <v>29.058333333333337</v>
      </c>
      <c r="L440" s="8">
        <f t="shared" ref="L440" si="455">AVERAGE(L400:L439)/30*100</f>
        <v>24.849999999999994</v>
      </c>
      <c r="M440" s="8">
        <f t="shared" ref="M440" si="456">AVERAGE(M400:M439)/30*100</f>
        <v>25.499999999999996</v>
      </c>
      <c r="N440" s="8"/>
      <c r="O440" s="27">
        <f>AVERAGE(O400:O439)/30*100</f>
        <v>93.741666666666646</v>
      </c>
      <c r="P440" s="27">
        <f t="shared" ref="P440" si="457">AVERAGE(P400:P439)/30*100</f>
        <v>92.816666666666663</v>
      </c>
      <c r="Q440" s="27">
        <f t="shared" ref="Q440" si="458">AVERAGE(Q400:Q439)/30*100</f>
        <v>90.308333333333351</v>
      </c>
      <c r="R440" s="27">
        <f t="shared" ref="R440" si="459">AVERAGE(R400:R439)/30*100</f>
        <v>88.975000000000009</v>
      </c>
      <c r="S440" s="27">
        <f t="shared" ref="S440" si="460">AVERAGE(S400:S439)/30*100</f>
        <v>84.758333333333326</v>
      </c>
      <c r="T440" s="27">
        <f t="shared" ref="T440" si="461">AVERAGE(T400:T439)/30*100</f>
        <v>88.233333333333348</v>
      </c>
      <c r="U440" s="27">
        <f t="shared" ref="U440" si="462">AVERAGE(U400:U439)/30*100</f>
        <v>85.683333333333351</v>
      </c>
      <c r="V440" s="27">
        <f t="shared" ref="V440" si="463">AVERAGE(V400:V439)/30*100</f>
        <v>85.766666666666652</v>
      </c>
      <c r="W440" s="27">
        <f t="shared" ref="W440" si="464">AVERAGE(W400:W439)/30*100</f>
        <v>83.7</v>
      </c>
      <c r="Y440" s="8"/>
      <c r="Z440" s="8">
        <f>AVERAGE(Z400:Z439)</f>
        <v>0</v>
      </c>
      <c r="AA440" s="8">
        <f t="shared" ref="AA440" si="465">AVERAGE(AA400:AA439)</f>
        <v>0.3</v>
      </c>
      <c r="AB440" s="8">
        <f t="shared" ref="AB440" si="466">AVERAGE(AB400:AB439)</f>
        <v>0.55000000000000004</v>
      </c>
      <c r="AC440" s="8">
        <f t="shared" ref="AC440" si="467">AVERAGE(AC400:AC439)</f>
        <v>0.2</v>
      </c>
      <c r="AD440" s="8">
        <f t="shared" ref="AD440" si="468">AVERAGE(AD400:AD439)</f>
        <v>0.7</v>
      </c>
      <c r="AE440" s="8">
        <f t="shared" ref="AE440" si="469">AVERAGE(AE400:AE439)</f>
        <v>0.65</v>
      </c>
      <c r="AF440" s="8">
        <f t="shared" ref="AF440" si="470">AVERAGE(AF400:AF439)</f>
        <v>0.85</v>
      </c>
      <c r="AG440" s="8">
        <f t="shared" ref="AG440" si="471">AVERAGE(AG400:AG439)</f>
        <v>0.85</v>
      </c>
      <c r="AH440" s="8">
        <f t="shared" ref="AH440" si="472">AVERAGE(AH400:AH439)</f>
        <v>0.45</v>
      </c>
      <c r="AI440" s="8"/>
      <c r="AJ440" s="8">
        <f>AVERAGE(AJ400:AJ439)</f>
        <v>11.675000000000001</v>
      </c>
      <c r="AK440" s="8">
        <f t="shared" ref="AK440" si="473">AVERAGE(AK400:AK439)</f>
        <v>9.0749999999999993</v>
      </c>
      <c r="AL440" s="8">
        <f t="shared" ref="AL440" si="474">AVERAGE(AL400:AL439)</f>
        <v>12.125</v>
      </c>
      <c r="AM440" s="8">
        <f t="shared" ref="AM440" si="475">AVERAGE(AM400:AM439)</f>
        <v>11.1</v>
      </c>
      <c r="AN440" s="8">
        <f t="shared" ref="AN440" si="476">AVERAGE(AN400:AN439)</f>
        <v>10.324999999999999</v>
      </c>
      <c r="AO440" s="8">
        <f t="shared" ref="AO440" si="477">AVERAGE(AO400:AO439)</f>
        <v>11.675000000000001</v>
      </c>
      <c r="AP440" s="8">
        <f t="shared" ref="AP440" si="478">AVERAGE(AP400:AP439)</f>
        <v>12.125</v>
      </c>
      <c r="AQ440" s="8">
        <f t="shared" ref="AQ440" si="479">AVERAGE(AQ400:AQ439)</f>
        <v>12.574999999999999</v>
      </c>
      <c r="AR440" s="8">
        <f t="shared" ref="AR440" si="480">AVERAGE(AR400:AR439)</f>
        <v>11.725</v>
      </c>
      <c r="AU440" s="8">
        <f>AVERAGE(AU400:AU439)</f>
        <v>94.117647058823536</v>
      </c>
      <c r="AV440" s="8">
        <f t="shared" ref="AV440" si="481">AVERAGE(AV400:AV439)</f>
        <v>82.184873949579824</v>
      </c>
      <c r="AW440" s="8">
        <f t="shared" ref="AW440" si="482">AVERAGE(AW400:AW439)</f>
        <v>85.964306319805047</v>
      </c>
      <c r="AX440" s="8">
        <f t="shared" ref="AX440" si="483">AVERAGE(AX400:AX439)</f>
        <v>91.782034733353214</v>
      </c>
      <c r="AY440" s="8">
        <f t="shared" ref="AY440" si="484">AVERAGE(AY400:AY439)</f>
        <v>77.569114602362674</v>
      </c>
      <c r="AZ440" s="8">
        <f t="shared" ref="AZ440" si="485">AVERAGE(AZ400:AZ439)</f>
        <v>82.172926326996631</v>
      </c>
      <c r="BA440" s="8">
        <f t="shared" ref="BA440" si="486">AVERAGE(BA400:BA439)</f>
        <v>77.134815648747534</v>
      </c>
      <c r="BB440" s="8">
        <f t="shared" ref="BB440" si="487">AVERAGE(BB400:BB439)</f>
        <v>82.400498796009643</v>
      </c>
      <c r="BC440" s="8">
        <f t="shared" ref="BC440" si="488">AVERAGE(BC400:BC439)</f>
        <v>80.635284579018588</v>
      </c>
    </row>
    <row r="441" spans="1:991">
      <c r="E441" s="8">
        <f>(STDEV(E400:E439)/SQRT(40))/30*100</f>
        <v>3.6649131393647374</v>
      </c>
      <c r="F441" s="8">
        <f t="shared" ref="F441:H441" si="489">(STDEV(F400:F439)/SQRT(40))/30*100</f>
        <v>3.9724063820796913</v>
      </c>
      <c r="G441" s="8">
        <f t="shared" si="489"/>
        <v>3.768103500251021</v>
      </c>
      <c r="H441" s="8">
        <f t="shared" si="489"/>
        <v>3.5694533406387521</v>
      </c>
      <c r="I441" s="8">
        <f>(STDEV(I400:I439)/SQRT(40))/30*100</f>
        <v>3.5708338943242226</v>
      </c>
      <c r="J441" s="8">
        <f t="shared" ref="J441:L441" si="490">(STDEV(J400:J439)/SQRT(40))/30*100</f>
        <v>3.7723418029206561</v>
      </c>
      <c r="K441" s="8">
        <f t="shared" si="490"/>
        <v>3.7543685380710983</v>
      </c>
      <c r="L441" s="8">
        <f t="shared" si="490"/>
        <v>3.266617608213517</v>
      </c>
      <c r="M441" s="8">
        <f>(STDEV(M400:M439)/SQRT(40))/30*100</f>
        <v>3.2722392726617442</v>
      </c>
      <c r="N441" s="8"/>
      <c r="O441" s="27">
        <f>(STDEV(O400:O439)/SQRT(40))/30*100</f>
        <v>1.0745361087477929</v>
      </c>
      <c r="P441" s="27">
        <f t="shared" ref="P441:W441" si="491">(STDEV(P400:P439)/SQRT(40))/30*100</f>
        <v>1.7069470088928</v>
      </c>
      <c r="Q441" s="27">
        <f t="shared" si="491"/>
        <v>1.7913764424052503</v>
      </c>
      <c r="R441" s="27">
        <f t="shared" si="491"/>
        <v>1.9848926392059132</v>
      </c>
      <c r="S441" s="27">
        <f t="shared" si="491"/>
        <v>3.0830616073383768</v>
      </c>
      <c r="T441" s="27">
        <f t="shared" si="491"/>
        <v>1.9787762772874289</v>
      </c>
      <c r="U441" s="27">
        <f t="shared" si="491"/>
        <v>3.2377085122438602</v>
      </c>
      <c r="V441" s="27">
        <f t="shared" si="491"/>
        <v>2.6532031922729247</v>
      </c>
      <c r="W441" s="27">
        <f t="shared" si="491"/>
        <v>3.206781453957734</v>
      </c>
      <c r="Y441" s="8"/>
      <c r="Z441" s="8">
        <f>STDEV(Z400:Z439)/SQRT(40)</f>
        <v>0</v>
      </c>
      <c r="AA441" s="8">
        <f t="shared" ref="AA441:AH441" si="492">STDEV(AA400:AA439)/SQRT(40)</f>
        <v>0.15275252316519466</v>
      </c>
      <c r="AB441" s="8">
        <f t="shared" si="492"/>
        <v>0.15992786835609066</v>
      </c>
      <c r="AC441" s="8">
        <f t="shared" si="492"/>
        <v>9.6076892283052287E-2</v>
      </c>
      <c r="AD441" s="8">
        <f t="shared" si="492"/>
        <v>0.26360420991930211</v>
      </c>
      <c r="AE441" s="8">
        <f t="shared" si="492"/>
        <v>0.24165561424770557</v>
      </c>
      <c r="AF441" s="8">
        <f t="shared" si="492"/>
        <v>0.33502774473704372</v>
      </c>
      <c r="AG441" s="8">
        <f t="shared" si="492"/>
        <v>0.33502774473704372</v>
      </c>
      <c r="AH441" s="8">
        <f t="shared" si="492"/>
        <v>0.18239854925199039</v>
      </c>
      <c r="AI441" s="8"/>
      <c r="AJ441" s="8">
        <f>STDEV(AJ400:AJ439)/SQRT(40)</f>
        <v>1.3896999768442919</v>
      </c>
      <c r="AK441" s="8">
        <f t="shared" ref="AK441:AR441" si="493">STDEV(AK400:AK439)/SQRT(40)</f>
        <v>1.14544107504937</v>
      </c>
      <c r="AL441" s="8">
        <f t="shared" si="493"/>
        <v>1.3555146151166617</v>
      </c>
      <c r="AM441" s="8">
        <f t="shared" si="493"/>
        <v>1.2530987232682069</v>
      </c>
      <c r="AN441" s="8">
        <f t="shared" si="493"/>
        <v>1.1102018181047428</v>
      </c>
      <c r="AO441" s="8">
        <f t="shared" si="493"/>
        <v>1.3045224590453957</v>
      </c>
      <c r="AP441" s="8">
        <f t="shared" si="493"/>
        <v>1.2404442442435382</v>
      </c>
      <c r="AQ441" s="8">
        <f t="shared" si="493"/>
        <v>1.3199103990568684</v>
      </c>
      <c r="AR441" s="8">
        <f t="shared" si="493"/>
        <v>1.3885924897406376</v>
      </c>
      <c r="AU441" s="8">
        <f>STDEV(AU400:AU439)/SQRT(40)</f>
        <v>3.776274560246804</v>
      </c>
      <c r="AV441" s="8">
        <f t="shared" ref="AV441:BC441" si="494">STDEV(AV400:AV439)/SQRT(40)</f>
        <v>5.7424186513148463</v>
      </c>
      <c r="AW441" s="8">
        <f t="shared" si="494"/>
        <v>4.5890682860083443</v>
      </c>
      <c r="AX441" s="8">
        <f t="shared" si="494"/>
        <v>3.8385172276139561</v>
      </c>
      <c r="AY441" s="8">
        <f t="shared" si="494"/>
        <v>5.951639032210652</v>
      </c>
      <c r="AZ441" s="8">
        <f t="shared" si="494"/>
        <v>5.4842206614179432</v>
      </c>
      <c r="BA441" s="8">
        <f t="shared" si="494"/>
        <v>5.9866550425877572</v>
      </c>
      <c r="BB441" s="8">
        <f t="shared" si="494"/>
        <v>4.9531862328096263</v>
      </c>
      <c r="BC441" s="8">
        <f t="shared" si="494"/>
        <v>5.6225014747227524</v>
      </c>
    </row>
    <row r="442" spans="1:991">
      <c r="O442" s="27">
        <f>AVERAGE(O400:O439)</f>
        <v>28.122499999999995</v>
      </c>
      <c r="P442" s="27">
        <f t="shared" ref="P442:V442" si="495">AVERAGE(P400:P439)</f>
        <v>27.844999999999999</v>
      </c>
      <c r="Q442" s="27">
        <f t="shared" si="495"/>
        <v>27.092500000000008</v>
      </c>
      <c r="R442" s="27">
        <f t="shared" si="495"/>
        <v>26.692500000000003</v>
      </c>
      <c r="S442" s="27">
        <f t="shared" si="495"/>
        <v>25.427499999999998</v>
      </c>
      <c r="T442" s="27">
        <f t="shared" si="495"/>
        <v>26.470000000000006</v>
      </c>
      <c r="U442" s="27">
        <f t="shared" si="495"/>
        <v>25.705000000000002</v>
      </c>
      <c r="V442" s="27">
        <f t="shared" si="495"/>
        <v>25.729999999999997</v>
      </c>
      <c r="W442" s="27">
        <f>AVERAGE(W400:W439)</f>
        <v>25.110000000000003</v>
      </c>
      <c r="Y442" s="10">
        <f>SUM(O442:W442)</f>
        <v>238.19500000000002</v>
      </c>
    </row>
    <row r="452" spans="1:55">
      <c r="A452">
        <v>129</v>
      </c>
      <c r="B452" t="s">
        <v>41</v>
      </c>
      <c r="C452">
        <v>10</v>
      </c>
      <c r="D452" t="s">
        <v>42</v>
      </c>
      <c r="E452">
        <v>2.4</v>
      </c>
      <c r="F452">
        <v>4.3</v>
      </c>
      <c r="G452">
        <v>12.7</v>
      </c>
      <c r="H452">
        <v>9.9</v>
      </c>
      <c r="I452">
        <v>3</v>
      </c>
      <c r="J452">
        <v>9.6</v>
      </c>
      <c r="K452">
        <v>3.5</v>
      </c>
      <c r="L452">
        <v>9.3000000000000007</v>
      </c>
      <c r="M452">
        <v>6.3</v>
      </c>
      <c r="O452" s="23">
        <v>27.2</v>
      </c>
      <c r="P452" s="23">
        <v>30</v>
      </c>
      <c r="Q452" s="23">
        <v>26.4</v>
      </c>
      <c r="R452" s="23">
        <v>27.4</v>
      </c>
      <c r="S452" s="23">
        <v>4.5</v>
      </c>
      <c r="T452" s="23">
        <v>30</v>
      </c>
      <c r="U452" s="23">
        <v>27.7</v>
      </c>
      <c r="V452" s="23">
        <v>25.7</v>
      </c>
      <c r="W452" s="23">
        <v>30</v>
      </c>
      <c r="Y452">
        <f>SUM(O452:W452)</f>
        <v>228.89999999999998</v>
      </c>
      <c r="Z452">
        <v>0</v>
      </c>
      <c r="AA452">
        <v>0</v>
      </c>
      <c r="AB452">
        <v>0</v>
      </c>
      <c r="AC452">
        <v>0</v>
      </c>
      <c r="AD452">
        <v>8</v>
      </c>
      <c r="AE452">
        <v>0</v>
      </c>
      <c r="AF452">
        <v>2</v>
      </c>
      <c r="AG452">
        <v>0</v>
      </c>
      <c r="AH452">
        <v>0</v>
      </c>
      <c r="AJ452">
        <v>20</v>
      </c>
      <c r="AK452">
        <v>16</v>
      </c>
      <c r="AL452">
        <v>9</v>
      </c>
      <c r="AM452">
        <v>16</v>
      </c>
      <c r="AN452">
        <v>13</v>
      </c>
      <c r="AO452">
        <v>3</v>
      </c>
      <c r="AP452">
        <v>10</v>
      </c>
      <c r="AQ452">
        <v>4</v>
      </c>
      <c r="AR452">
        <v>0</v>
      </c>
      <c r="AU452">
        <f>(AJ452-Z452)/(AJ452+Z452)*100</f>
        <v>100</v>
      </c>
      <c r="AV452">
        <f t="shared" ref="AV452:BC467" si="496">(AK452-AA452)/(AK452+AA452)*100</f>
        <v>100</v>
      </c>
      <c r="AW452">
        <f t="shared" si="496"/>
        <v>100</v>
      </c>
      <c r="AX452">
        <f t="shared" si="496"/>
        <v>100</v>
      </c>
      <c r="AY452">
        <f t="shared" si="496"/>
        <v>23.809523809523807</v>
      </c>
      <c r="AZ452">
        <f t="shared" si="496"/>
        <v>100</v>
      </c>
      <c r="BA452">
        <f t="shared" si="496"/>
        <v>66.666666666666657</v>
      </c>
      <c r="BB452">
        <f t="shared" si="496"/>
        <v>100</v>
      </c>
      <c r="BC452">
        <v>0</v>
      </c>
    </row>
    <row r="453" spans="1:55">
      <c r="A453">
        <v>127</v>
      </c>
      <c r="B453" t="s">
        <v>43</v>
      </c>
      <c r="C453">
        <v>10</v>
      </c>
      <c r="D453" t="s">
        <v>44</v>
      </c>
      <c r="E453">
        <v>10.3</v>
      </c>
      <c r="F453">
        <v>8.4</v>
      </c>
      <c r="G453">
        <v>10.4</v>
      </c>
      <c r="H453">
        <v>20.9</v>
      </c>
      <c r="I453">
        <v>14.4</v>
      </c>
      <c r="J453">
        <v>13.5</v>
      </c>
      <c r="K453">
        <v>9.1999999999999993</v>
      </c>
      <c r="L453">
        <v>9.9</v>
      </c>
      <c r="M453">
        <v>4.9000000000000004</v>
      </c>
      <c r="O453" s="23">
        <v>28.5</v>
      </c>
      <c r="P453" s="23">
        <v>28</v>
      </c>
      <c r="Q453" s="23">
        <v>28.5</v>
      </c>
      <c r="R453" s="23">
        <v>28.7</v>
      </c>
      <c r="S453" s="23">
        <v>27.4</v>
      </c>
      <c r="T453" s="23">
        <v>28.2</v>
      </c>
      <c r="U453" s="23">
        <v>25.7</v>
      </c>
      <c r="V453" s="23">
        <v>26.5</v>
      </c>
      <c r="W453" s="23">
        <v>24.3</v>
      </c>
      <c r="Y453">
        <f t="shared" ref="Y453:Y491" si="497">SUM(O453:W453)</f>
        <v>245.79999999999998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J453">
        <v>13</v>
      </c>
      <c r="AK453">
        <v>14</v>
      </c>
      <c r="AL453">
        <v>20</v>
      </c>
      <c r="AM453">
        <v>10</v>
      </c>
      <c r="AN453">
        <v>10</v>
      </c>
      <c r="AO453">
        <v>10</v>
      </c>
      <c r="AP453">
        <v>11</v>
      </c>
      <c r="AQ453">
        <v>6</v>
      </c>
      <c r="AR453">
        <v>17</v>
      </c>
      <c r="AU453">
        <f t="shared" ref="AU453:AU485" si="498">(AJ453-Z453)/(AJ453+Z453)*100</f>
        <v>100</v>
      </c>
      <c r="AV453">
        <f t="shared" si="496"/>
        <v>100</v>
      </c>
      <c r="AW453">
        <f t="shared" si="496"/>
        <v>100</v>
      </c>
      <c r="AX453">
        <f t="shared" si="496"/>
        <v>100</v>
      </c>
      <c r="AY453">
        <f t="shared" si="496"/>
        <v>100</v>
      </c>
      <c r="AZ453">
        <f t="shared" si="496"/>
        <v>100</v>
      </c>
      <c r="BA453">
        <f t="shared" si="496"/>
        <v>100</v>
      </c>
      <c r="BB453">
        <f t="shared" si="496"/>
        <v>100</v>
      </c>
      <c r="BC453">
        <f t="shared" si="496"/>
        <v>100</v>
      </c>
    </row>
    <row r="454" spans="1:55">
      <c r="A454">
        <v>130</v>
      </c>
      <c r="B454" t="s">
        <v>45</v>
      </c>
      <c r="C454">
        <v>10</v>
      </c>
      <c r="D454" t="s">
        <v>46</v>
      </c>
      <c r="E454">
        <v>0</v>
      </c>
      <c r="F454">
        <v>7.3</v>
      </c>
      <c r="G454">
        <v>1.1000000000000001</v>
      </c>
      <c r="H454">
        <v>2.5</v>
      </c>
      <c r="I454">
        <v>3.1</v>
      </c>
      <c r="J454">
        <v>3</v>
      </c>
      <c r="K454">
        <v>2.4</v>
      </c>
      <c r="L454">
        <v>3.1</v>
      </c>
      <c r="M454">
        <v>1.8</v>
      </c>
      <c r="O454" s="23">
        <v>23.1</v>
      </c>
      <c r="P454" s="23">
        <v>28.4</v>
      </c>
      <c r="Q454" s="23">
        <v>27.8</v>
      </c>
      <c r="R454" s="23">
        <v>24.4</v>
      </c>
      <c r="S454" s="23">
        <v>23.4</v>
      </c>
      <c r="T454" s="23">
        <v>23.6</v>
      </c>
      <c r="U454" s="23">
        <v>23.9</v>
      </c>
      <c r="V454" s="23">
        <v>25.5</v>
      </c>
      <c r="W454" s="23">
        <v>25.9</v>
      </c>
      <c r="Y454">
        <f t="shared" si="497"/>
        <v>226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J454">
        <v>17</v>
      </c>
      <c r="AK454">
        <v>11</v>
      </c>
      <c r="AL454">
        <v>13</v>
      </c>
      <c r="AM454">
        <v>12</v>
      </c>
      <c r="AN454">
        <v>10</v>
      </c>
      <c r="AO454">
        <v>16</v>
      </c>
      <c r="AP454">
        <v>11</v>
      </c>
      <c r="AQ454">
        <v>12</v>
      </c>
      <c r="AR454">
        <v>17</v>
      </c>
      <c r="AU454">
        <f t="shared" si="498"/>
        <v>100</v>
      </c>
      <c r="AV454">
        <f t="shared" si="496"/>
        <v>100</v>
      </c>
      <c r="AW454">
        <f t="shared" si="496"/>
        <v>100</v>
      </c>
      <c r="AX454">
        <f t="shared" si="496"/>
        <v>100</v>
      </c>
      <c r="AY454">
        <f t="shared" si="496"/>
        <v>100</v>
      </c>
      <c r="AZ454">
        <f t="shared" si="496"/>
        <v>100</v>
      </c>
      <c r="BA454">
        <f t="shared" si="496"/>
        <v>100</v>
      </c>
      <c r="BB454">
        <f t="shared" si="496"/>
        <v>100</v>
      </c>
      <c r="BC454">
        <f t="shared" si="496"/>
        <v>78.94736842105263</v>
      </c>
    </row>
    <row r="455" spans="1:55">
      <c r="A455">
        <v>128</v>
      </c>
      <c r="B455" t="s">
        <v>47</v>
      </c>
      <c r="C455">
        <v>10</v>
      </c>
      <c r="D455" t="s">
        <v>48</v>
      </c>
      <c r="E455">
        <v>0</v>
      </c>
      <c r="F455">
        <v>0.7</v>
      </c>
      <c r="G455">
        <v>1</v>
      </c>
      <c r="H455">
        <v>2.2999999999999998</v>
      </c>
      <c r="I455">
        <v>2.6</v>
      </c>
      <c r="J455">
        <v>0.3</v>
      </c>
      <c r="K455">
        <v>0.5</v>
      </c>
      <c r="L455">
        <v>0.9</v>
      </c>
      <c r="M455">
        <v>0</v>
      </c>
      <c r="O455" s="23">
        <v>28.7</v>
      </c>
      <c r="P455" s="23">
        <v>29.3</v>
      </c>
      <c r="Q455" s="23">
        <v>28.1</v>
      </c>
      <c r="R455" s="23">
        <v>28.7</v>
      </c>
      <c r="S455" s="23">
        <v>30</v>
      </c>
      <c r="T455" s="23">
        <v>28.6</v>
      </c>
      <c r="U455" s="23">
        <v>28</v>
      </c>
      <c r="V455" s="23">
        <v>28.2</v>
      </c>
      <c r="W455" s="23">
        <v>27.6</v>
      </c>
      <c r="Y455">
        <f t="shared" si="497"/>
        <v>257.2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0</v>
      </c>
      <c r="AH455">
        <v>0</v>
      </c>
      <c r="AJ455">
        <v>17</v>
      </c>
      <c r="AK455">
        <v>9</v>
      </c>
      <c r="AL455">
        <v>18</v>
      </c>
      <c r="AM455">
        <v>18</v>
      </c>
      <c r="AN455">
        <v>11</v>
      </c>
      <c r="AO455">
        <v>8</v>
      </c>
      <c r="AP455">
        <v>5</v>
      </c>
      <c r="AQ455">
        <v>3</v>
      </c>
      <c r="AR455">
        <v>11</v>
      </c>
      <c r="AU455">
        <f t="shared" si="498"/>
        <v>100</v>
      </c>
      <c r="AV455">
        <f t="shared" si="496"/>
        <v>100</v>
      </c>
      <c r="AW455">
        <f t="shared" si="496"/>
        <v>100</v>
      </c>
      <c r="AX455">
        <f t="shared" si="496"/>
        <v>100</v>
      </c>
      <c r="AY455">
        <f t="shared" si="496"/>
        <v>100</v>
      </c>
      <c r="AZ455">
        <f t="shared" si="496"/>
        <v>100</v>
      </c>
      <c r="BA455">
        <f t="shared" si="496"/>
        <v>42.857142857142854</v>
      </c>
      <c r="BB455">
        <f t="shared" si="496"/>
        <v>100</v>
      </c>
      <c r="BC455">
        <f t="shared" si="496"/>
        <v>100</v>
      </c>
    </row>
    <row r="456" spans="1:55">
      <c r="A456">
        <v>132</v>
      </c>
      <c r="B456" t="s">
        <v>49</v>
      </c>
      <c r="C456">
        <v>10</v>
      </c>
      <c r="D456" t="s">
        <v>42</v>
      </c>
      <c r="E456">
        <v>7.6</v>
      </c>
      <c r="F456">
        <v>0</v>
      </c>
      <c r="G456">
        <v>7.4</v>
      </c>
      <c r="H456">
        <v>0.3</v>
      </c>
      <c r="I456">
        <v>12.3</v>
      </c>
      <c r="J456">
        <v>9</v>
      </c>
      <c r="K456">
        <v>0.3</v>
      </c>
      <c r="L456">
        <v>5.8</v>
      </c>
      <c r="M456">
        <v>13.1</v>
      </c>
      <c r="O456" s="23">
        <v>27.2</v>
      </c>
      <c r="P456" s="23">
        <v>29</v>
      </c>
      <c r="Q456" s="23">
        <v>28.8</v>
      </c>
      <c r="R456" s="23">
        <v>27.8</v>
      </c>
      <c r="S456" s="23">
        <v>26.5</v>
      </c>
      <c r="T456" s="23">
        <v>28.8</v>
      </c>
      <c r="U456" s="23">
        <v>28</v>
      </c>
      <c r="V456" s="23">
        <v>28.2</v>
      </c>
      <c r="W456" s="23">
        <v>27.2</v>
      </c>
      <c r="Y456">
        <f t="shared" si="497"/>
        <v>251.5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J456">
        <v>14</v>
      </c>
      <c r="AK456">
        <v>4</v>
      </c>
      <c r="AL456">
        <v>25</v>
      </c>
      <c r="AM456">
        <v>13</v>
      </c>
      <c r="AN456">
        <v>17</v>
      </c>
      <c r="AO456">
        <v>16</v>
      </c>
      <c r="AP456">
        <v>14</v>
      </c>
      <c r="AQ456">
        <v>11</v>
      </c>
      <c r="AR456">
        <v>23</v>
      </c>
      <c r="AU456">
        <f t="shared" si="498"/>
        <v>100</v>
      </c>
      <c r="AV456">
        <f t="shared" si="496"/>
        <v>100</v>
      </c>
      <c r="AW456">
        <f t="shared" si="496"/>
        <v>100</v>
      </c>
      <c r="AX456">
        <f t="shared" si="496"/>
        <v>100</v>
      </c>
      <c r="AY456">
        <f t="shared" si="496"/>
        <v>100</v>
      </c>
      <c r="AZ456">
        <f t="shared" si="496"/>
        <v>100</v>
      </c>
      <c r="BA456">
        <f t="shared" si="496"/>
        <v>100</v>
      </c>
      <c r="BB456">
        <f t="shared" si="496"/>
        <v>100</v>
      </c>
      <c r="BC456">
        <f t="shared" si="496"/>
        <v>100</v>
      </c>
    </row>
    <row r="457" spans="1:55">
      <c r="A457">
        <v>131</v>
      </c>
      <c r="B457" t="s">
        <v>50</v>
      </c>
      <c r="C457">
        <v>10</v>
      </c>
      <c r="D457" t="s">
        <v>44</v>
      </c>
      <c r="E457">
        <v>13.7</v>
      </c>
      <c r="F457">
        <v>16.899999999999999</v>
      </c>
      <c r="G457">
        <v>16.100000000000001</v>
      </c>
      <c r="H457">
        <v>17.3</v>
      </c>
      <c r="I457">
        <v>13.3</v>
      </c>
      <c r="J457">
        <v>20</v>
      </c>
      <c r="K457">
        <v>17.100000000000001</v>
      </c>
      <c r="L457">
        <v>13.5</v>
      </c>
      <c r="M457">
        <v>14.9</v>
      </c>
      <c r="O457" s="23">
        <v>30</v>
      </c>
      <c r="P457" s="23">
        <v>27.9</v>
      </c>
      <c r="Q457" s="23">
        <v>28.9</v>
      </c>
      <c r="R457" s="23">
        <v>25.8</v>
      </c>
      <c r="S457" s="23">
        <v>5.9</v>
      </c>
      <c r="T457" s="23">
        <v>27.9</v>
      </c>
      <c r="U457" s="23">
        <v>28.9</v>
      </c>
      <c r="V457" s="23">
        <v>23.2</v>
      </c>
      <c r="W457" s="23">
        <v>28.2</v>
      </c>
      <c r="Y457">
        <f t="shared" si="497"/>
        <v>226.7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</v>
      </c>
      <c r="AJ457">
        <v>15</v>
      </c>
      <c r="AK457">
        <v>15</v>
      </c>
      <c r="AL457">
        <v>15</v>
      </c>
      <c r="AM457">
        <v>12</v>
      </c>
      <c r="AN457">
        <v>18</v>
      </c>
      <c r="AO457">
        <v>7</v>
      </c>
      <c r="AP457">
        <v>7</v>
      </c>
      <c r="AQ457">
        <v>14</v>
      </c>
      <c r="AR457">
        <v>14</v>
      </c>
      <c r="AU457">
        <f t="shared" si="498"/>
        <v>100</v>
      </c>
      <c r="AV457">
        <f t="shared" si="496"/>
        <v>100</v>
      </c>
      <c r="AW457">
        <f t="shared" si="496"/>
        <v>100</v>
      </c>
      <c r="AX457">
        <f t="shared" si="496"/>
        <v>71.428571428571431</v>
      </c>
      <c r="AY457">
        <f t="shared" si="496"/>
        <v>100</v>
      </c>
      <c r="AZ457">
        <f t="shared" si="496"/>
        <v>100</v>
      </c>
      <c r="BA457">
        <f t="shared" si="496"/>
        <v>100</v>
      </c>
      <c r="BB457">
        <f t="shared" si="496"/>
        <v>100</v>
      </c>
      <c r="BC457">
        <f t="shared" si="496"/>
        <v>100</v>
      </c>
    </row>
    <row r="458" spans="1:55">
      <c r="A458">
        <v>133</v>
      </c>
      <c r="B458" t="s">
        <v>51</v>
      </c>
      <c r="C458">
        <v>10</v>
      </c>
      <c r="D458" t="s">
        <v>46</v>
      </c>
      <c r="E458">
        <v>9.6</v>
      </c>
      <c r="F458">
        <v>16.399999999999999</v>
      </c>
      <c r="G458">
        <v>10.5</v>
      </c>
      <c r="H458">
        <v>16.100000000000001</v>
      </c>
      <c r="I458">
        <v>10.6</v>
      </c>
      <c r="J458">
        <v>13.8</v>
      </c>
      <c r="K458">
        <v>16.100000000000001</v>
      </c>
      <c r="L458">
        <v>14.7</v>
      </c>
      <c r="M458">
        <v>8.6</v>
      </c>
      <c r="O458" s="23">
        <v>28.2</v>
      </c>
      <c r="P458" s="23">
        <v>28.3</v>
      </c>
      <c r="Q458" s="23">
        <v>26</v>
      </c>
      <c r="R458" s="23">
        <v>24.5</v>
      </c>
      <c r="S458" s="23">
        <v>23.6</v>
      </c>
      <c r="T458" s="23">
        <v>23.7</v>
      </c>
      <c r="U458" s="23">
        <v>22.1</v>
      </c>
      <c r="V458" s="23">
        <v>23.2</v>
      </c>
      <c r="W458" s="23">
        <v>25.1</v>
      </c>
      <c r="Y458">
        <f t="shared" si="497"/>
        <v>224.69999999999996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J458">
        <v>12</v>
      </c>
      <c r="AK458">
        <v>14</v>
      </c>
      <c r="AL458">
        <v>8</v>
      </c>
      <c r="AM458">
        <v>10</v>
      </c>
      <c r="AN458">
        <v>11</v>
      </c>
      <c r="AO458">
        <v>14</v>
      </c>
      <c r="AP458">
        <v>6</v>
      </c>
      <c r="AQ458">
        <v>12</v>
      </c>
      <c r="AR458">
        <v>15</v>
      </c>
      <c r="AU458">
        <f t="shared" si="498"/>
        <v>100</v>
      </c>
      <c r="AV458">
        <f t="shared" si="496"/>
        <v>100</v>
      </c>
      <c r="AW458">
        <f t="shared" si="496"/>
        <v>100</v>
      </c>
      <c r="AX458">
        <f t="shared" si="496"/>
        <v>100</v>
      </c>
      <c r="AY458">
        <f t="shared" si="496"/>
        <v>100</v>
      </c>
      <c r="AZ458">
        <f t="shared" si="496"/>
        <v>100</v>
      </c>
      <c r="BA458">
        <f t="shared" si="496"/>
        <v>100</v>
      </c>
      <c r="BB458">
        <f t="shared" si="496"/>
        <v>100</v>
      </c>
      <c r="BC458">
        <f t="shared" si="496"/>
        <v>100</v>
      </c>
    </row>
    <row r="459" spans="1:55">
      <c r="A459">
        <v>134</v>
      </c>
      <c r="B459" t="s">
        <v>52</v>
      </c>
      <c r="C459">
        <v>10</v>
      </c>
      <c r="D459" t="s">
        <v>48</v>
      </c>
      <c r="E459">
        <v>0</v>
      </c>
      <c r="F459">
        <v>0</v>
      </c>
      <c r="G459">
        <v>11.2</v>
      </c>
      <c r="H459">
        <v>0</v>
      </c>
      <c r="I459">
        <v>0</v>
      </c>
      <c r="J459">
        <v>0.7</v>
      </c>
      <c r="K459">
        <v>0</v>
      </c>
      <c r="L459">
        <v>2</v>
      </c>
      <c r="M459">
        <v>0</v>
      </c>
      <c r="O459" s="23">
        <v>28.8</v>
      </c>
      <c r="P459" s="23">
        <v>29.2</v>
      </c>
      <c r="Q459" s="23">
        <v>28.9</v>
      </c>
      <c r="R459" s="23">
        <v>30</v>
      </c>
      <c r="S459" s="23">
        <v>28.9</v>
      </c>
      <c r="T459" s="23">
        <v>28.8</v>
      </c>
      <c r="U459" s="23">
        <v>28.8</v>
      </c>
      <c r="V459" s="23">
        <v>26.9</v>
      </c>
      <c r="W459" s="23">
        <v>23</v>
      </c>
      <c r="Y459">
        <f t="shared" si="497"/>
        <v>253.30000000000004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J459">
        <v>7</v>
      </c>
      <c r="AK459">
        <v>3</v>
      </c>
      <c r="AL459">
        <v>15</v>
      </c>
      <c r="AM459">
        <v>9</v>
      </c>
      <c r="AN459">
        <v>10</v>
      </c>
      <c r="AO459">
        <v>16</v>
      </c>
      <c r="AP459">
        <v>7</v>
      </c>
      <c r="AQ459">
        <v>12</v>
      </c>
      <c r="AR459">
        <v>18</v>
      </c>
      <c r="AU459">
        <f t="shared" si="498"/>
        <v>100</v>
      </c>
      <c r="AV459">
        <f t="shared" si="496"/>
        <v>100</v>
      </c>
      <c r="AW459">
        <f t="shared" si="496"/>
        <v>100</v>
      </c>
      <c r="AX459">
        <f t="shared" si="496"/>
        <v>100</v>
      </c>
      <c r="AY459">
        <f t="shared" si="496"/>
        <v>100</v>
      </c>
      <c r="AZ459">
        <f t="shared" si="496"/>
        <v>100</v>
      </c>
      <c r="BA459">
        <f t="shared" si="496"/>
        <v>100</v>
      </c>
      <c r="BB459">
        <f t="shared" si="496"/>
        <v>100</v>
      </c>
      <c r="BC459">
        <f t="shared" si="496"/>
        <v>100</v>
      </c>
    </row>
    <row r="460" spans="1:55">
      <c r="A460">
        <v>138</v>
      </c>
      <c r="B460" t="s">
        <v>53</v>
      </c>
      <c r="C460">
        <v>10</v>
      </c>
      <c r="D460" t="s">
        <v>42</v>
      </c>
      <c r="E460">
        <v>21.7</v>
      </c>
      <c r="F460">
        <v>18.7</v>
      </c>
      <c r="G460">
        <v>19.7</v>
      </c>
      <c r="H460">
        <v>23.3</v>
      </c>
      <c r="I460">
        <v>9.8000000000000007</v>
      </c>
      <c r="J460">
        <v>0</v>
      </c>
      <c r="K460">
        <v>18.100000000000001</v>
      </c>
      <c r="L460">
        <v>26.6</v>
      </c>
      <c r="M460">
        <v>18.7</v>
      </c>
      <c r="O460" s="23">
        <v>28.4</v>
      </c>
      <c r="P460" s="23">
        <v>27.2</v>
      </c>
      <c r="Q460" s="23">
        <v>25.8</v>
      </c>
      <c r="R460" s="23">
        <v>28.3</v>
      </c>
      <c r="S460" s="23">
        <v>18.100000000000001</v>
      </c>
      <c r="T460" s="23">
        <v>1.6</v>
      </c>
      <c r="U460" s="23">
        <v>28.3</v>
      </c>
      <c r="V460" s="23">
        <v>30</v>
      </c>
      <c r="W460" s="23">
        <v>27.2</v>
      </c>
      <c r="Y460">
        <f t="shared" si="497"/>
        <v>214.89999999999998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J460">
        <v>12</v>
      </c>
      <c r="AK460">
        <v>5</v>
      </c>
      <c r="AL460">
        <v>7</v>
      </c>
      <c r="AM460">
        <v>11</v>
      </c>
      <c r="AN460">
        <v>15</v>
      </c>
      <c r="AO460">
        <v>25</v>
      </c>
      <c r="AP460">
        <v>0</v>
      </c>
      <c r="AQ460">
        <v>3</v>
      </c>
      <c r="AR460">
        <v>3</v>
      </c>
      <c r="AU460">
        <f t="shared" si="498"/>
        <v>100</v>
      </c>
      <c r="AV460">
        <f t="shared" si="496"/>
        <v>100</v>
      </c>
      <c r="AW460">
        <f t="shared" si="496"/>
        <v>100</v>
      </c>
      <c r="AX460">
        <f t="shared" si="496"/>
        <v>100</v>
      </c>
      <c r="AY460">
        <f t="shared" si="496"/>
        <v>100</v>
      </c>
      <c r="AZ460">
        <f t="shared" si="496"/>
        <v>100</v>
      </c>
      <c r="BA460">
        <v>0</v>
      </c>
      <c r="BB460">
        <f t="shared" si="496"/>
        <v>100</v>
      </c>
      <c r="BC460">
        <f t="shared" si="496"/>
        <v>100</v>
      </c>
    </row>
    <row r="461" spans="1:55">
      <c r="A461">
        <v>136</v>
      </c>
      <c r="B461" t="s">
        <v>54</v>
      </c>
      <c r="C461">
        <v>10</v>
      </c>
      <c r="D461" t="s">
        <v>44</v>
      </c>
      <c r="E461">
        <v>2.5</v>
      </c>
      <c r="F461">
        <v>9.6999999999999993</v>
      </c>
      <c r="G461">
        <v>3.1</v>
      </c>
      <c r="H461">
        <v>8.3000000000000007</v>
      </c>
      <c r="I461">
        <v>5.2</v>
      </c>
      <c r="J461">
        <v>3.7</v>
      </c>
      <c r="K461">
        <v>2.6</v>
      </c>
      <c r="L461">
        <v>4.4000000000000004</v>
      </c>
      <c r="M461">
        <v>12.7</v>
      </c>
      <c r="O461" s="23">
        <v>24.5</v>
      </c>
      <c r="P461" s="23">
        <v>27</v>
      </c>
      <c r="Q461" s="23">
        <v>25.9</v>
      </c>
      <c r="R461" s="23">
        <v>27.9</v>
      </c>
      <c r="S461" s="23">
        <v>27.2</v>
      </c>
      <c r="T461" s="23">
        <v>19.5</v>
      </c>
      <c r="U461" s="23">
        <v>23.5</v>
      </c>
      <c r="V461" s="23">
        <v>24.6</v>
      </c>
      <c r="W461" s="23">
        <v>27</v>
      </c>
      <c r="Y461">
        <f t="shared" si="497"/>
        <v>227.1</v>
      </c>
      <c r="Z461">
        <v>2</v>
      </c>
      <c r="AA461">
        <v>0</v>
      </c>
      <c r="AB461">
        <v>2</v>
      </c>
      <c r="AC461">
        <v>0</v>
      </c>
      <c r="AD461">
        <v>2</v>
      </c>
      <c r="AE461">
        <v>6</v>
      </c>
      <c r="AF461">
        <v>6</v>
      </c>
      <c r="AG461">
        <v>4</v>
      </c>
      <c r="AH461">
        <v>2</v>
      </c>
      <c r="AJ461">
        <v>22</v>
      </c>
      <c r="AK461">
        <v>20</v>
      </c>
      <c r="AL461">
        <v>21</v>
      </c>
      <c r="AM461">
        <v>18</v>
      </c>
      <c r="AN461">
        <v>19</v>
      </c>
      <c r="AO461">
        <v>17</v>
      </c>
      <c r="AP461">
        <v>17</v>
      </c>
      <c r="AQ461">
        <v>20</v>
      </c>
      <c r="AR461">
        <v>20</v>
      </c>
      <c r="AU461">
        <f t="shared" si="498"/>
        <v>83.333333333333343</v>
      </c>
      <c r="AV461">
        <f t="shared" si="496"/>
        <v>100</v>
      </c>
      <c r="AW461">
        <f t="shared" si="496"/>
        <v>82.608695652173907</v>
      </c>
      <c r="AX461">
        <f t="shared" si="496"/>
        <v>100</v>
      </c>
      <c r="AY461">
        <f t="shared" si="496"/>
        <v>80.952380952380949</v>
      </c>
      <c r="AZ461">
        <f t="shared" si="496"/>
        <v>47.826086956521742</v>
      </c>
      <c r="BA461">
        <f t="shared" si="496"/>
        <v>47.826086956521742</v>
      </c>
      <c r="BB461">
        <f t="shared" si="496"/>
        <v>66.666666666666657</v>
      </c>
      <c r="BC461">
        <f t="shared" si="496"/>
        <v>81.818181818181827</v>
      </c>
    </row>
    <row r="462" spans="1:55">
      <c r="A462">
        <v>137</v>
      </c>
      <c r="B462" t="s">
        <v>55</v>
      </c>
      <c r="C462">
        <v>10</v>
      </c>
      <c r="D462" t="s">
        <v>46</v>
      </c>
      <c r="E462">
        <v>13.1</v>
      </c>
      <c r="F462">
        <v>14.7</v>
      </c>
      <c r="G462">
        <v>19.8</v>
      </c>
      <c r="H462">
        <v>19.399999999999999</v>
      </c>
      <c r="I462">
        <v>16.399999999999999</v>
      </c>
      <c r="J462">
        <v>14.4</v>
      </c>
      <c r="K462">
        <v>2.5</v>
      </c>
      <c r="L462">
        <v>9.1999999999999993</v>
      </c>
      <c r="M462">
        <v>16.100000000000001</v>
      </c>
      <c r="O462" s="23">
        <v>30</v>
      </c>
      <c r="P462" s="23">
        <v>27.7</v>
      </c>
      <c r="Q462" s="23">
        <v>26.7</v>
      </c>
      <c r="R462" s="23">
        <v>28.6</v>
      </c>
      <c r="S462" s="23">
        <v>27.9</v>
      </c>
      <c r="T462" s="23">
        <v>24.5</v>
      </c>
      <c r="U462" s="23">
        <v>1.9</v>
      </c>
      <c r="V462" s="23">
        <v>22</v>
      </c>
      <c r="W462" s="23">
        <v>28.2</v>
      </c>
      <c r="Y462">
        <f t="shared" si="497"/>
        <v>217.5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J462">
        <v>7</v>
      </c>
      <c r="AK462">
        <v>10</v>
      </c>
      <c r="AL462">
        <v>1</v>
      </c>
      <c r="AM462">
        <v>6</v>
      </c>
      <c r="AN462">
        <v>7</v>
      </c>
      <c r="AO462">
        <v>6</v>
      </c>
      <c r="AP462">
        <v>7</v>
      </c>
      <c r="AQ462">
        <v>12</v>
      </c>
      <c r="AR462">
        <v>5</v>
      </c>
      <c r="AU462">
        <f t="shared" si="498"/>
        <v>100</v>
      </c>
      <c r="AV462">
        <f t="shared" si="496"/>
        <v>100</v>
      </c>
      <c r="AW462">
        <f t="shared" si="496"/>
        <v>100</v>
      </c>
      <c r="AX462">
        <f t="shared" si="496"/>
        <v>100</v>
      </c>
      <c r="AY462">
        <f t="shared" si="496"/>
        <v>100</v>
      </c>
      <c r="AZ462">
        <f t="shared" si="496"/>
        <v>100</v>
      </c>
      <c r="BA462">
        <f t="shared" si="496"/>
        <v>100</v>
      </c>
      <c r="BB462">
        <f t="shared" si="496"/>
        <v>71.428571428571431</v>
      </c>
      <c r="BC462">
        <f t="shared" si="496"/>
        <v>100</v>
      </c>
    </row>
    <row r="463" spans="1:55">
      <c r="A463">
        <v>135</v>
      </c>
      <c r="B463" t="s">
        <v>56</v>
      </c>
      <c r="C463">
        <v>10</v>
      </c>
      <c r="D463" t="s">
        <v>48</v>
      </c>
      <c r="E463">
        <v>1.2</v>
      </c>
      <c r="F463">
        <v>1.6</v>
      </c>
      <c r="G463">
        <v>3.9</v>
      </c>
      <c r="H463">
        <v>1.1000000000000001</v>
      </c>
      <c r="I463">
        <v>0</v>
      </c>
      <c r="J463">
        <v>0</v>
      </c>
      <c r="K463">
        <v>0.8</v>
      </c>
      <c r="L463">
        <v>0</v>
      </c>
      <c r="M463">
        <v>0</v>
      </c>
      <c r="O463" s="23">
        <v>30</v>
      </c>
      <c r="P463" s="23">
        <v>28.4</v>
      </c>
      <c r="Q463" s="23">
        <v>27.4</v>
      </c>
      <c r="R463" s="23">
        <v>28.8</v>
      </c>
      <c r="S463" s="23">
        <v>24.8</v>
      </c>
      <c r="T463" s="23">
        <v>27.1</v>
      </c>
      <c r="U463" s="23">
        <v>21.4</v>
      </c>
      <c r="V463" s="23">
        <v>23.6</v>
      </c>
      <c r="W463" s="23">
        <v>23.5</v>
      </c>
      <c r="Y463">
        <f t="shared" si="497"/>
        <v>235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J463">
        <v>1</v>
      </c>
      <c r="AK463">
        <v>11</v>
      </c>
      <c r="AL463">
        <v>7</v>
      </c>
      <c r="AM463">
        <v>13</v>
      </c>
      <c r="AN463">
        <v>9</v>
      </c>
      <c r="AO463">
        <v>10</v>
      </c>
      <c r="AP463">
        <v>10</v>
      </c>
      <c r="AQ463">
        <v>11</v>
      </c>
      <c r="AR463">
        <v>13</v>
      </c>
      <c r="AU463">
        <f t="shared" si="498"/>
        <v>100</v>
      </c>
      <c r="AV463">
        <f t="shared" si="496"/>
        <v>100</v>
      </c>
      <c r="AW463">
        <f t="shared" si="496"/>
        <v>100</v>
      </c>
      <c r="AX463">
        <f t="shared" si="496"/>
        <v>100</v>
      </c>
      <c r="AY463">
        <f t="shared" si="496"/>
        <v>100</v>
      </c>
      <c r="AZ463">
        <f t="shared" si="496"/>
        <v>100</v>
      </c>
      <c r="BA463">
        <f t="shared" si="496"/>
        <v>100</v>
      </c>
      <c r="BB463">
        <f t="shared" si="496"/>
        <v>100</v>
      </c>
      <c r="BC463">
        <f t="shared" si="496"/>
        <v>100</v>
      </c>
    </row>
    <row r="464" spans="1:55">
      <c r="A464">
        <v>140</v>
      </c>
      <c r="B464" t="s">
        <v>57</v>
      </c>
      <c r="C464">
        <v>10</v>
      </c>
      <c r="D464" t="s">
        <v>42</v>
      </c>
      <c r="E464">
        <v>11.5</v>
      </c>
      <c r="F464">
        <v>21.1</v>
      </c>
      <c r="G464">
        <v>16.2</v>
      </c>
      <c r="H464">
        <v>8.6999999999999993</v>
      </c>
      <c r="I464">
        <v>12.1</v>
      </c>
      <c r="J464">
        <v>7.4</v>
      </c>
      <c r="K464">
        <v>9.5</v>
      </c>
      <c r="L464">
        <v>22.3</v>
      </c>
      <c r="M464">
        <v>17.899999999999999</v>
      </c>
      <c r="O464" s="23">
        <v>30</v>
      </c>
      <c r="P464" s="23">
        <v>30</v>
      </c>
      <c r="Q464" s="23">
        <v>29.1</v>
      </c>
      <c r="R464" s="23">
        <v>25.3</v>
      </c>
      <c r="S464" s="23">
        <v>24.1</v>
      </c>
      <c r="T464" s="23">
        <v>27</v>
      </c>
      <c r="U464" s="23">
        <v>30</v>
      </c>
      <c r="V464" s="23">
        <v>30</v>
      </c>
      <c r="W464" s="23">
        <v>30</v>
      </c>
      <c r="Y464">
        <f t="shared" si="497"/>
        <v>255.5</v>
      </c>
      <c r="Z464">
        <v>0</v>
      </c>
      <c r="AA464">
        <v>0</v>
      </c>
      <c r="AB464">
        <v>0</v>
      </c>
      <c r="AC464">
        <v>2</v>
      </c>
      <c r="AD464">
        <v>0</v>
      </c>
      <c r="AE464">
        <v>0</v>
      </c>
      <c r="AF464">
        <v>0</v>
      </c>
      <c r="AG464">
        <v>0</v>
      </c>
      <c r="AH464">
        <v>0</v>
      </c>
      <c r="AJ464">
        <v>1</v>
      </c>
      <c r="AK464">
        <v>2</v>
      </c>
      <c r="AL464">
        <v>7</v>
      </c>
      <c r="AM464">
        <v>14</v>
      </c>
      <c r="AN464">
        <v>4</v>
      </c>
      <c r="AO464">
        <v>14</v>
      </c>
      <c r="AP464">
        <v>3</v>
      </c>
      <c r="AQ464">
        <v>0</v>
      </c>
      <c r="AR464">
        <v>0</v>
      </c>
      <c r="AU464">
        <f t="shared" si="498"/>
        <v>100</v>
      </c>
      <c r="AV464">
        <f t="shared" si="496"/>
        <v>100</v>
      </c>
      <c r="AW464">
        <f t="shared" si="496"/>
        <v>100</v>
      </c>
      <c r="AX464">
        <f t="shared" si="496"/>
        <v>75</v>
      </c>
      <c r="AY464">
        <f t="shared" si="496"/>
        <v>100</v>
      </c>
      <c r="AZ464">
        <f t="shared" si="496"/>
        <v>100</v>
      </c>
      <c r="BA464">
        <f t="shared" si="496"/>
        <v>100</v>
      </c>
      <c r="BB464">
        <v>0</v>
      </c>
      <c r="BC464">
        <v>0</v>
      </c>
    </row>
    <row r="465" spans="1:991">
      <c r="A465">
        <v>139</v>
      </c>
      <c r="B465" t="s">
        <v>58</v>
      </c>
      <c r="C465">
        <v>10</v>
      </c>
      <c r="D465" t="s">
        <v>44</v>
      </c>
      <c r="E465">
        <v>5.3</v>
      </c>
      <c r="F465">
        <v>11.6</v>
      </c>
      <c r="G465">
        <v>2.7</v>
      </c>
      <c r="H465">
        <v>12.1</v>
      </c>
      <c r="I465">
        <v>22.8</v>
      </c>
      <c r="J465">
        <v>4</v>
      </c>
      <c r="K465">
        <v>1.1000000000000001</v>
      </c>
      <c r="L465">
        <v>22.5</v>
      </c>
      <c r="M465">
        <v>25.8</v>
      </c>
      <c r="O465" s="23">
        <v>30</v>
      </c>
      <c r="P465" s="23">
        <v>25.2</v>
      </c>
      <c r="Q465" s="23">
        <v>5.0999999999999996</v>
      </c>
      <c r="R465" s="23">
        <v>27.1</v>
      </c>
      <c r="S465" s="23">
        <v>30</v>
      </c>
      <c r="T465" s="23">
        <v>6.7</v>
      </c>
      <c r="U465" s="23">
        <v>10.9</v>
      </c>
      <c r="V465" s="23">
        <v>30</v>
      </c>
      <c r="W465" s="23">
        <v>30</v>
      </c>
      <c r="Y465">
        <f t="shared" si="497"/>
        <v>195</v>
      </c>
      <c r="Z465">
        <v>0</v>
      </c>
      <c r="AA465">
        <v>4</v>
      </c>
      <c r="AB465">
        <v>6</v>
      </c>
      <c r="AC465">
        <v>0</v>
      </c>
      <c r="AD465">
        <v>0</v>
      </c>
      <c r="AE465">
        <v>10</v>
      </c>
      <c r="AF465">
        <v>8</v>
      </c>
      <c r="AG465">
        <v>0</v>
      </c>
      <c r="AH465">
        <v>0</v>
      </c>
      <c r="AJ465">
        <v>1</v>
      </c>
      <c r="AK465">
        <v>3</v>
      </c>
      <c r="AL465">
        <v>7</v>
      </c>
      <c r="AM465">
        <v>2</v>
      </c>
      <c r="AN465">
        <v>0</v>
      </c>
      <c r="AO465">
        <v>10</v>
      </c>
      <c r="AP465">
        <v>2</v>
      </c>
      <c r="AQ465">
        <v>0</v>
      </c>
      <c r="AR465">
        <v>0</v>
      </c>
      <c r="AU465">
        <f t="shared" si="498"/>
        <v>100</v>
      </c>
      <c r="AV465">
        <f t="shared" si="496"/>
        <v>-14.285714285714285</v>
      </c>
      <c r="AW465">
        <f t="shared" si="496"/>
        <v>7.6923076923076925</v>
      </c>
      <c r="AX465">
        <f t="shared" si="496"/>
        <v>100</v>
      </c>
      <c r="AY465">
        <v>0</v>
      </c>
      <c r="AZ465">
        <f t="shared" si="496"/>
        <v>0</v>
      </c>
      <c r="BA465">
        <f t="shared" si="496"/>
        <v>-60</v>
      </c>
      <c r="BB465">
        <v>0</v>
      </c>
      <c r="BC465">
        <v>0</v>
      </c>
    </row>
    <row r="466" spans="1:991">
      <c r="A466">
        <v>76</v>
      </c>
      <c r="B466" t="s">
        <v>102</v>
      </c>
      <c r="C466">
        <v>10</v>
      </c>
      <c r="D466" t="s">
        <v>42</v>
      </c>
      <c r="E466">
        <v>0</v>
      </c>
      <c r="F466">
        <v>0.3</v>
      </c>
      <c r="G466">
        <v>3.9</v>
      </c>
      <c r="H466">
        <v>1.9</v>
      </c>
      <c r="I466">
        <v>1.5</v>
      </c>
      <c r="J466">
        <v>0.3</v>
      </c>
      <c r="K466">
        <v>0.6</v>
      </c>
      <c r="L466">
        <v>3.5</v>
      </c>
      <c r="M466">
        <v>0.6</v>
      </c>
      <c r="O466" s="23">
        <v>30</v>
      </c>
      <c r="P466" s="23">
        <v>30</v>
      </c>
      <c r="Q466" s="23">
        <v>30</v>
      </c>
      <c r="R466" s="23">
        <v>30</v>
      </c>
      <c r="S466" s="23">
        <v>30</v>
      </c>
      <c r="T466" s="23">
        <v>30</v>
      </c>
      <c r="U466" s="23">
        <v>30</v>
      </c>
      <c r="V466" s="23">
        <v>30</v>
      </c>
      <c r="W466" s="23">
        <v>30</v>
      </c>
      <c r="Y466">
        <f t="shared" si="497"/>
        <v>270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991">
      <c r="A467">
        <v>75</v>
      </c>
      <c r="B467" t="s">
        <v>103</v>
      </c>
      <c r="C467">
        <v>10</v>
      </c>
      <c r="D467" t="s">
        <v>44</v>
      </c>
      <c r="E467">
        <v>19.7</v>
      </c>
      <c r="F467">
        <v>17.899999999999999</v>
      </c>
      <c r="G467">
        <v>11.4</v>
      </c>
      <c r="H467">
        <v>7.7</v>
      </c>
      <c r="I467">
        <v>9.4</v>
      </c>
      <c r="J467">
        <v>8.4</v>
      </c>
      <c r="K467">
        <v>4.8</v>
      </c>
      <c r="L467">
        <v>2.7</v>
      </c>
      <c r="M467">
        <v>9</v>
      </c>
      <c r="O467" s="23">
        <v>29.2</v>
      </c>
      <c r="P467" s="23">
        <v>28.1</v>
      </c>
      <c r="Q467" s="23">
        <v>24.5</v>
      </c>
      <c r="R467" s="23">
        <v>23.4</v>
      </c>
      <c r="S467" s="23">
        <v>20.9</v>
      </c>
      <c r="T467" s="23">
        <v>22.1</v>
      </c>
      <c r="U467" s="23">
        <v>25.6</v>
      </c>
      <c r="V467" s="23">
        <v>19.2</v>
      </c>
      <c r="W467" s="23">
        <v>27.2</v>
      </c>
      <c r="Y467">
        <f t="shared" si="497"/>
        <v>220.19999999999996</v>
      </c>
      <c r="Z467">
        <v>0</v>
      </c>
      <c r="AA467">
        <v>2</v>
      </c>
      <c r="AB467">
        <v>0</v>
      </c>
      <c r="AC467">
        <v>2</v>
      </c>
      <c r="AD467">
        <v>0</v>
      </c>
      <c r="AE467">
        <v>0</v>
      </c>
      <c r="AF467">
        <v>0</v>
      </c>
      <c r="AG467">
        <v>0</v>
      </c>
      <c r="AH467">
        <v>2</v>
      </c>
      <c r="AJ467">
        <v>20</v>
      </c>
      <c r="AK467">
        <v>21</v>
      </c>
      <c r="AL467">
        <v>21</v>
      </c>
      <c r="AM467">
        <v>11</v>
      </c>
      <c r="AN467">
        <v>13</v>
      </c>
      <c r="AO467">
        <v>15</v>
      </c>
      <c r="AP467">
        <v>19</v>
      </c>
      <c r="AQ467">
        <v>27</v>
      </c>
      <c r="AR467">
        <v>27</v>
      </c>
      <c r="AU467">
        <f t="shared" si="498"/>
        <v>100</v>
      </c>
      <c r="AV467">
        <f t="shared" si="496"/>
        <v>82.608695652173907</v>
      </c>
      <c r="AW467">
        <f t="shared" si="496"/>
        <v>100</v>
      </c>
      <c r="AX467">
        <f t="shared" si="496"/>
        <v>69.230769230769226</v>
      </c>
      <c r="AY467">
        <f t="shared" si="496"/>
        <v>100</v>
      </c>
      <c r="AZ467">
        <f t="shared" si="496"/>
        <v>100</v>
      </c>
      <c r="BA467">
        <f t="shared" si="496"/>
        <v>100</v>
      </c>
      <c r="BB467">
        <f t="shared" si="496"/>
        <v>100</v>
      </c>
      <c r="BC467">
        <f t="shared" si="496"/>
        <v>86.206896551724128</v>
      </c>
    </row>
    <row r="468" spans="1:991">
      <c r="A468">
        <v>73</v>
      </c>
      <c r="B468" t="s">
        <v>104</v>
      </c>
      <c r="C468">
        <v>10</v>
      </c>
      <c r="D468" t="s">
        <v>46</v>
      </c>
      <c r="E468">
        <v>22.6</v>
      </c>
      <c r="F468">
        <v>13.2</v>
      </c>
      <c r="G468">
        <v>14.2</v>
      </c>
      <c r="H468">
        <v>13.7</v>
      </c>
      <c r="I468">
        <v>4.8</v>
      </c>
      <c r="J468">
        <v>4.5</v>
      </c>
      <c r="K468">
        <v>4.9000000000000004</v>
      </c>
      <c r="L468">
        <v>5.3</v>
      </c>
      <c r="M468">
        <v>6.1</v>
      </c>
      <c r="O468" s="23">
        <v>28.8</v>
      </c>
      <c r="P468" s="23">
        <v>29.1</v>
      </c>
      <c r="Q468" s="23">
        <v>28.6</v>
      </c>
      <c r="R468" s="23">
        <v>26.9</v>
      </c>
      <c r="S468" s="23">
        <v>27.4</v>
      </c>
      <c r="T468" s="23">
        <v>28.7</v>
      </c>
      <c r="U468" s="23">
        <v>29.1</v>
      </c>
      <c r="V468" s="23">
        <v>28.1</v>
      </c>
      <c r="W468" s="23">
        <v>27.1</v>
      </c>
      <c r="Y468">
        <f t="shared" si="497"/>
        <v>253.79999999999998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J468">
        <v>13</v>
      </c>
      <c r="AK468">
        <v>13</v>
      </c>
      <c r="AL468">
        <v>19</v>
      </c>
      <c r="AM468">
        <v>14</v>
      </c>
      <c r="AN468">
        <v>19</v>
      </c>
      <c r="AO468">
        <v>9</v>
      </c>
      <c r="AP468">
        <v>10</v>
      </c>
      <c r="AQ468">
        <v>4</v>
      </c>
      <c r="AR468">
        <v>11</v>
      </c>
      <c r="AU468">
        <f t="shared" si="498"/>
        <v>73.333333333333329</v>
      </c>
      <c r="AV468">
        <f t="shared" ref="AV468:AV485" si="499">(AK468-AA468)/(AK468+AA468)*100</f>
        <v>100</v>
      </c>
      <c r="AW468">
        <f t="shared" ref="AW468:AW485" si="500">(AL468-AB468)/(AL468+AB468)*100</f>
        <v>100</v>
      </c>
      <c r="AX468">
        <f t="shared" ref="AX468:AX485" si="501">(AM468-AC468)/(AM468+AC468)*100</f>
        <v>100</v>
      </c>
      <c r="AY468">
        <f t="shared" ref="AY468:AY485" si="502">(AN468-AD468)/(AN468+AD468)*100</f>
        <v>100</v>
      </c>
      <c r="AZ468">
        <f t="shared" ref="AZ468:AZ485" si="503">(AO468-AE468)/(AO468+AE468)*100</f>
        <v>100</v>
      </c>
      <c r="BA468">
        <f t="shared" ref="BA468:BA485" si="504">(AP468-AF468)/(AP468+AF468)*100</f>
        <v>100</v>
      </c>
      <c r="BB468">
        <f t="shared" ref="BB468:BB485" si="505">(AQ468-AG468)/(AQ468+AG468)*100</f>
        <v>100</v>
      </c>
      <c r="BC468">
        <f t="shared" ref="BC468:BC484" si="506">(AR468-AH468)/(AR468+AH468)*100</f>
        <v>100</v>
      </c>
    </row>
    <row r="469" spans="1:991">
      <c r="A469">
        <v>74</v>
      </c>
      <c r="B469" t="s">
        <v>105</v>
      </c>
      <c r="C469">
        <v>10</v>
      </c>
      <c r="D469" t="s">
        <v>48</v>
      </c>
      <c r="E469">
        <v>1.7</v>
      </c>
      <c r="F469">
        <v>1.4</v>
      </c>
      <c r="G469">
        <v>1.8</v>
      </c>
      <c r="H469">
        <v>4.0999999999999996</v>
      </c>
      <c r="I469">
        <v>3.4</v>
      </c>
      <c r="J469">
        <v>3</v>
      </c>
      <c r="K469">
        <v>1.1000000000000001</v>
      </c>
      <c r="L469">
        <v>1.8</v>
      </c>
      <c r="M469">
        <v>3.1</v>
      </c>
      <c r="O469" s="23">
        <v>29.1</v>
      </c>
      <c r="P469" s="23">
        <v>28.6</v>
      </c>
      <c r="Q469" s="23">
        <v>26.7</v>
      </c>
      <c r="R469" s="23">
        <v>30</v>
      </c>
      <c r="S469" s="23">
        <v>28.6</v>
      </c>
      <c r="T469" s="23">
        <v>29.3</v>
      </c>
      <c r="U469" s="23">
        <v>26.3</v>
      </c>
      <c r="V469" s="23">
        <v>30</v>
      </c>
      <c r="W469" s="23">
        <v>26.9</v>
      </c>
      <c r="Y469">
        <f t="shared" si="497"/>
        <v>255.50000000000003</v>
      </c>
      <c r="Z469">
        <v>0</v>
      </c>
      <c r="AA469">
        <v>0</v>
      </c>
      <c r="AB469">
        <v>2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0</v>
      </c>
      <c r="AJ469">
        <v>24</v>
      </c>
      <c r="AK469">
        <v>11</v>
      </c>
      <c r="AL469">
        <v>14</v>
      </c>
      <c r="AM469">
        <v>10</v>
      </c>
      <c r="AN469">
        <v>21</v>
      </c>
      <c r="AO469">
        <v>16</v>
      </c>
      <c r="AP469">
        <v>27</v>
      </c>
      <c r="AQ469">
        <v>14</v>
      </c>
      <c r="AR469">
        <v>23</v>
      </c>
      <c r="AU469">
        <f t="shared" si="498"/>
        <v>100</v>
      </c>
      <c r="AV469">
        <f t="shared" si="499"/>
        <v>100</v>
      </c>
      <c r="AW469">
        <f t="shared" si="500"/>
        <v>75</v>
      </c>
      <c r="AX469">
        <f t="shared" si="501"/>
        <v>100</v>
      </c>
      <c r="AY469">
        <f t="shared" si="502"/>
        <v>82.608695652173907</v>
      </c>
      <c r="AZ469">
        <f t="shared" si="503"/>
        <v>100</v>
      </c>
      <c r="BA469">
        <f t="shared" si="504"/>
        <v>100</v>
      </c>
      <c r="BB469">
        <f t="shared" si="505"/>
        <v>100</v>
      </c>
      <c r="BC469">
        <f t="shared" si="506"/>
        <v>100</v>
      </c>
    </row>
    <row r="470" spans="1:991">
      <c r="A470">
        <v>77</v>
      </c>
      <c r="B470" t="s">
        <v>106</v>
      </c>
      <c r="C470">
        <v>10</v>
      </c>
      <c r="D470" t="s">
        <v>42</v>
      </c>
      <c r="E470">
        <v>3.9</v>
      </c>
      <c r="F470">
        <v>4.5999999999999996</v>
      </c>
      <c r="G470">
        <v>5.7</v>
      </c>
      <c r="H470">
        <v>3</v>
      </c>
      <c r="I470">
        <v>8.6</v>
      </c>
      <c r="J470">
        <v>13</v>
      </c>
      <c r="K470">
        <v>8.6</v>
      </c>
      <c r="L470">
        <v>16.7</v>
      </c>
      <c r="M470">
        <v>9.6</v>
      </c>
      <c r="O470" s="23">
        <v>28</v>
      </c>
      <c r="P470" s="23">
        <v>28.2</v>
      </c>
      <c r="Q470" s="23">
        <v>29.5</v>
      </c>
      <c r="R470" s="23">
        <v>28.4</v>
      </c>
      <c r="S470" s="23">
        <v>30</v>
      </c>
      <c r="T470" s="23">
        <v>30</v>
      </c>
      <c r="U470" s="23">
        <v>30</v>
      </c>
      <c r="V470" s="23">
        <v>30</v>
      </c>
      <c r="W470" s="23">
        <v>30</v>
      </c>
      <c r="Y470">
        <f t="shared" si="497"/>
        <v>264.10000000000002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J470">
        <v>11</v>
      </c>
      <c r="AK470">
        <v>5</v>
      </c>
      <c r="AL470">
        <v>8</v>
      </c>
      <c r="AM470">
        <v>24</v>
      </c>
      <c r="AN470">
        <v>0</v>
      </c>
      <c r="AO470">
        <v>0</v>
      </c>
      <c r="AP470">
        <v>0</v>
      </c>
      <c r="AQ470">
        <v>0</v>
      </c>
      <c r="AR470">
        <v>0</v>
      </c>
      <c r="AU470">
        <f t="shared" si="498"/>
        <v>69.230769230769226</v>
      </c>
      <c r="AV470">
        <f t="shared" si="499"/>
        <v>100</v>
      </c>
      <c r="AW470">
        <f t="shared" si="500"/>
        <v>100</v>
      </c>
      <c r="AX470">
        <f t="shared" si="501"/>
        <v>100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991">
      <c r="A471">
        <v>79</v>
      </c>
      <c r="B471" t="s">
        <v>107</v>
      </c>
      <c r="C471">
        <v>10</v>
      </c>
      <c r="D471" t="s">
        <v>44</v>
      </c>
      <c r="E471">
        <v>2.2999999999999998</v>
      </c>
      <c r="F471">
        <v>10.5</v>
      </c>
      <c r="G471">
        <v>7.8</v>
      </c>
      <c r="H471">
        <v>3.7</v>
      </c>
      <c r="I471">
        <v>2.4</v>
      </c>
      <c r="J471">
        <v>4.4000000000000004</v>
      </c>
      <c r="K471">
        <v>1</v>
      </c>
      <c r="L471">
        <v>3.3</v>
      </c>
      <c r="M471">
        <v>1.2</v>
      </c>
      <c r="O471" s="23">
        <v>30</v>
      </c>
      <c r="P471" s="23">
        <v>29.2</v>
      </c>
      <c r="Q471" s="23">
        <v>27.5</v>
      </c>
      <c r="R471" s="23">
        <v>28.9</v>
      </c>
      <c r="S471" s="23">
        <v>25.4</v>
      </c>
      <c r="T471" s="23">
        <v>20.7</v>
      </c>
      <c r="U471" s="23">
        <v>24.7</v>
      </c>
      <c r="V471" s="23">
        <v>29</v>
      </c>
      <c r="W471" s="23">
        <v>27.4</v>
      </c>
      <c r="Y471">
        <f t="shared" si="497"/>
        <v>242.79999999999998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</v>
      </c>
      <c r="AF471">
        <v>6</v>
      </c>
      <c r="AG471">
        <v>0</v>
      </c>
      <c r="AH471">
        <v>0</v>
      </c>
      <c r="AJ471">
        <v>31</v>
      </c>
      <c r="AK471">
        <v>9</v>
      </c>
      <c r="AL471">
        <v>20</v>
      </c>
      <c r="AM471">
        <v>25</v>
      </c>
      <c r="AN471">
        <v>25</v>
      </c>
      <c r="AO471">
        <v>30</v>
      </c>
      <c r="AP471">
        <v>28</v>
      </c>
      <c r="AQ471">
        <v>15</v>
      </c>
      <c r="AR471">
        <v>31</v>
      </c>
      <c r="AU471">
        <f t="shared" si="498"/>
        <v>100</v>
      </c>
      <c r="AV471">
        <f t="shared" si="499"/>
        <v>100</v>
      </c>
      <c r="AW471">
        <f t="shared" si="500"/>
        <v>100</v>
      </c>
      <c r="AX471">
        <f t="shared" si="501"/>
        <v>100</v>
      </c>
      <c r="AY471">
        <f t="shared" si="502"/>
        <v>100</v>
      </c>
      <c r="AZ471">
        <f t="shared" si="503"/>
        <v>76.470588235294116</v>
      </c>
      <c r="BA471">
        <f t="shared" si="504"/>
        <v>64.705882352941174</v>
      </c>
      <c r="BB471">
        <f t="shared" si="505"/>
        <v>100</v>
      </c>
      <c r="BC471">
        <f t="shared" si="506"/>
        <v>100</v>
      </c>
    </row>
    <row r="472" spans="1:991">
      <c r="A472">
        <v>80</v>
      </c>
      <c r="B472" t="s">
        <v>108</v>
      </c>
      <c r="C472">
        <v>10</v>
      </c>
      <c r="D472" t="s">
        <v>46</v>
      </c>
      <c r="E472">
        <v>8.8000000000000007</v>
      </c>
      <c r="F472">
        <v>10.7</v>
      </c>
      <c r="G472">
        <v>9.3000000000000007</v>
      </c>
      <c r="H472">
        <v>6.8</v>
      </c>
      <c r="I472">
        <v>6.1</v>
      </c>
      <c r="J472">
        <v>14.1</v>
      </c>
      <c r="K472">
        <v>6.6</v>
      </c>
      <c r="L472">
        <v>9.9</v>
      </c>
      <c r="M472">
        <v>6.3</v>
      </c>
      <c r="O472" s="23">
        <v>23.9</v>
      </c>
      <c r="P472" s="23">
        <v>17.600000000000001</v>
      </c>
      <c r="Q472" s="23">
        <v>17.8</v>
      </c>
      <c r="R472" s="23">
        <v>12.4</v>
      </c>
      <c r="S472" s="23">
        <v>22.2</v>
      </c>
      <c r="T472" s="23">
        <v>23.3</v>
      </c>
      <c r="U472" s="23">
        <v>22.7</v>
      </c>
      <c r="V472" s="23">
        <v>26.9</v>
      </c>
      <c r="W472" s="23">
        <v>20.8</v>
      </c>
      <c r="Y472">
        <f t="shared" si="497"/>
        <v>187.60000000000002</v>
      </c>
      <c r="Z472">
        <v>0</v>
      </c>
      <c r="AA472">
        <v>0</v>
      </c>
      <c r="AB472">
        <v>8</v>
      </c>
      <c r="AC472">
        <v>8</v>
      </c>
      <c r="AD472">
        <v>4</v>
      </c>
      <c r="AE472">
        <v>4</v>
      </c>
      <c r="AF472">
        <v>2</v>
      </c>
      <c r="AG472">
        <v>0</v>
      </c>
      <c r="AH472">
        <v>4</v>
      </c>
      <c r="AJ472">
        <v>21</v>
      </c>
      <c r="AK472">
        <v>19</v>
      </c>
      <c r="AL472">
        <v>30</v>
      </c>
      <c r="AM472">
        <v>40</v>
      </c>
      <c r="AN472">
        <v>26</v>
      </c>
      <c r="AO472">
        <v>27</v>
      </c>
      <c r="AP472">
        <v>27</v>
      </c>
      <c r="AQ472">
        <v>25</v>
      </c>
      <c r="AR472">
        <v>32</v>
      </c>
      <c r="AU472">
        <f t="shared" si="498"/>
        <v>100</v>
      </c>
      <c r="AV472">
        <f t="shared" si="499"/>
        <v>100</v>
      </c>
      <c r="AW472">
        <f t="shared" si="500"/>
        <v>57.894736842105267</v>
      </c>
      <c r="AX472">
        <f t="shared" si="501"/>
        <v>66.666666666666657</v>
      </c>
      <c r="AY472">
        <f t="shared" si="502"/>
        <v>73.333333333333329</v>
      </c>
      <c r="AZ472">
        <f t="shared" si="503"/>
        <v>74.193548387096769</v>
      </c>
      <c r="BA472">
        <f t="shared" si="504"/>
        <v>86.206896551724128</v>
      </c>
      <c r="BB472">
        <f t="shared" si="505"/>
        <v>100</v>
      </c>
      <c r="BC472">
        <f t="shared" si="506"/>
        <v>77.777777777777786</v>
      </c>
    </row>
    <row r="473" spans="1:991">
      <c r="A473">
        <v>78</v>
      </c>
      <c r="B473" t="s">
        <v>109</v>
      </c>
      <c r="C473">
        <v>10</v>
      </c>
      <c r="D473" t="s">
        <v>48</v>
      </c>
      <c r="E473">
        <v>0.4</v>
      </c>
      <c r="F473">
        <v>0.6</v>
      </c>
      <c r="G473">
        <v>0.4</v>
      </c>
      <c r="H473">
        <v>0.3</v>
      </c>
      <c r="I473">
        <v>0.8</v>
      </c>
      <c r="J473">
        <v>1.3</v>
      </c>
      <c r="K473">
        <v>0.3</v>
      </c>
      <c r="L473">
        <v>2</v>
      </c>
      <c r="M473">
        <v>0</v>
      </c>
      <c r="O473" s="23">
        <v>30</v>
      </c>
      <c r="P473" s="23">
        <v>23.6</v>
      </c>
      <c r="Q473" s="23">
        <v>28.8</v>
      </c>
      <c r="R473" s="23">
        <v>27.9</v>
      </c>
      <c r="S473" s="23">
        <v>28.2</v>
      </c>
      <c r="T473" s="23">
        <v>30</v>
      </c>
      <c r="U473" s="23">
        <v>29.1</v>
      </c>
      <c r="V473" s="23">
        <v>27.1</v>
      </c>
      <c r="W473" s="23">
        <v>28.5</v>
      </c>
      <c r="Y473">
        <f t="shared" si="497"/>
        <v>253.2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J473">
        <v>16</v>
      </c>
      <c r="AK473">
        <v>18</v>
      </c>
      <c r="AL473">
        <v>13</v>
      </c>
      <c r="AM473">
        <v>26</v>
      </c>
      <c r="AN473">
        <v>25</v>
      </c>
      <c r="AO473">
        <v>15</v>
      </c>
      <c r="AP473">
        <v>18</v>
      </c>
      <c r="AQ473">
        <v>10</v>
      </c>
      <c r="AR473">
        <v>23</v>
      </c>
      <c r="AU473">
        <f t="shared" si="498"/>
        <v>100</v>
      </c>
      <c r="AV473">
        <f t="shared" si="499"/>
        <v>100</v>
      </c>
      <c r="AW473">
        <f t="shared" si="500"/>
        <v>100</v>
      </c>
      <c r="AX473">
        <f t="shared" si="501"/>
        <v>100</v>
      </c>
      <c r="AY473">
        <f t="shared" si="502"/>
        <v>100</v>
      </c>
      <c r="AZ473">
        <f t="shared" si="503"/>
        <v>100</v>
      </c>
      <c r="BA473">
        <f t="shared" si="504"/>
        <v>100</v>
      </c>
      <c r="BB473">
        <f t="shared" si="505"/>
        <v>100</v>
      </c>
      <c r="BC473">
        <f t="shared" si="506"/>
        <v>100</v>
      </c>
    </row>
    <row r="474" spans="1:991">
      <c r="A474" s="4">
        <v>112</v>
      </c>
      <c r="B474" s="5" t="s">
        <v>110</v>
      </c>
      <c r="C474" s="4">
        <v>10</v>
      </c>
      <c r="D474" s="5" t="s">
        <v>42</v>
      </c>
      <c r="E474" s="4">
        <v>2.1</v>
      </c>
      <c r="F474" s="4">
        <v>0.3</v>
      </c>
      <c r="G474" s="4">
        <v>1.6</v>
      </c>
      <c r="H474" s="4">
        <v>4.9000000000000004</v>
      </c>
      <c r="I474" s="4">
        <v>2.4</v>
      </c>
      <c r="J474" s="4">
        <v>0.8</v>
      </c>
      <c r="K474" s="4">
        <v>0.4</v>
      </c>
      <c r="L474" s="4">
        <v>0</v>
      </c>
      <c r="M474" s="4">
        <v>0.4</v>
      </c>
      <c r="N474" s="4"/>
      <c r="O474" s="26">
        <v>27.2</v>
      </c>
      <c r="P474" s="26">
        <v>27.6</v>
      </c>
      <c r="Q474" s="26">
        <v>29.2</v>
      </c>
      <c r="R474" s="26">
        <v>27.3</v>
      </c>
      <c r="S474" s="26">
        <v>19.5</v>
      </c>
      <c r="T474" s="26">
        <v>25.8</v>
      </c>
      <c r="U474" s="26">
        <v>27.5</v>
      </c>
      <c r="V474" s="26">
        <v>28.5</v>
      </c>
      <c r="W474" s="26">
        <v>22.8</v>
      </c>
      <c r="Y474">
        <f t="shared" si="497"/>
        <v>235.40000000000003</v>
      </c>
      <c r="Z474" s="4">
        <v>0</v>
      </c>
      <c r="AA474" s="4">
        <v>0</v>
      </c>
      <c r="AB474" s="4">
        <v>0</v>
      </c>
      <c r="AC474" s="4">
        <v>0</v>
      </c>
      <c r="AD474" s="4">
        <v>2</v>
      </c>
      <c r="AE474" s="4">
        <v>0</v>
      </c>
      <c r="AF474" s="4">
        <v>0</v>
      </c>
      <c r="AG474" s="4">
        <v>0</v>
      </c>
      <c r="AH474" s="4">
        <v>0</v>
      </c>
      <c r="AI474" s="4"/>
      <c r="AJ474" s="4">
        <v>9</v>
      </c>
      <c r="AK474" s="4">
        <v>16</v>
      </c>
      <c r="AL474" s="4">
        <v>17</v>
      </c>
      <c r="AM474" s="4">
        <v>14</v>
      </c>
      <c r="AN474" s="4">
        <v>8</v>
      </c>
      <c r="AO474" s="4">
        <v>6</v>
      </c>
      <c r="AP474" s="4">
        <v>9</v>
      </c>
      <c r="AQ474" s="4">
        <v>6</v>
      </c>
      <c r="AR474" s="4">
        <v>9</v>
      </c>
      <c r="AS474" s="5"/>
      <c r="AU474">
        <f t="shared" si="498"/>
        <v>100</v>
      </c>
      <c r="AV474">
        <f t="shared" si="499"/>
        <v>100</v>
      </c>
      <c r="AW474">
        <f t="shared" si="500"/>
        <v>100</v>
      </c>
      <c r="AX474">
        <f t="shared" si="501"/>
        <v>100</v>
      </c>
      <c r="AY474">
        <f t="shared" si="502"/>
        <v>60</v>
      </c>
      <c r="AZ474">
        <f t="shared" si="503"/>
        <v>100</v>
      </c>
      <c r="BA474">
        <f t="shared" si="504"/>
        <v>100</v>
      </c>
      <c r="BB474">
        <f t="shared" si="505"/>
        <v>100</v>
      </c>
      <c r="BC474">
        <f t="shared" si="506"/>
        <v>100</v>
      </c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5"/>
      <c r="AGV474" s="5"/>
      <c r="AGW474" s="5"/>
      <c r="AGX474" s="5"/>
      <c r="AGY474" s="5"/>
      <c r="AGZ474" s="5"/>
      <c r="AHA474" s="5"/>
      <c r="AHB474" s="5"/>
      <c r="AHC474" s="5"/>
      <c r="AHD474" s="5"/>
      <c r="AHE474" s="5"/>
      <c r="AHF474" s="5"/>
      <c r="AHG474" s="5"/>
      <c r="AHH474" s="5"/>
      <c r="AHI474" s="5"/>
      <c r="AHJ474" s="5"/>
      <c r="AHK474" s="5"/>
      <c r="AHL474" s="5"/>
      <c r="AHM474" s="5"/>
      <c r="AHN474" s="5"/>
      <c r="AHO474" s="5"/>
      <c r="AHP474" s="5"/>
      <c r="AHQ474" s="5"/>
      <c r="AHR474" s="5"/>
      <c r="AHS474" s="5"/>
      <c r="AHT474" s="5"/>
      <c r="AHU474" s="5"/>
      <c r="AHV474" s="5"/>
      <c r="AHW474" s="5"/>
      <c r="AHX474" s="5"/>
      <c r="AHY474" s="5"/>
      <c r="AHZ474" s="5"/>
      <c r="AIA474" s="5"/>
      <c r="AIB474" s="5"/>
      <c r="AIC474" s="5"/>
      <c r="AID474" s="5"/>
      <c r="AIE474" s="5"/>
      <c r="AIF474" s="5"/>
      <c r="AIG474" s="5"/>
      <c r="AIH474" s="5"/>
      <c r="AII474" s="5"/>
      <c r="AIJ474" s="5"/>
      <c r="AIK474" s="5"/>
      <c r="AIL474" s="5"/>
      <c r="AIM474" s="5"/>
      <c r="AIN474" s="5"/>
      <c r="AIO474" s="5"/>
      <c r="AIP474" s="5"/>
      <c r="AIQ474" s="5"/>
      <c r="AIR474" s="5"/>
      <c r="AIS474" s="5"/>
      <c r="AIT474" s="5"/>
      <c r="AIU474" s="5"/>
      <c r="AIV474" s="5"/>
      <c r="AIW474" s="5"/>
      <c r="AIX474" s="5"/>
      <c r="AIY474" s="5"/>
      <c r="AIZ474" s="5"/>
      <c r="AJA474" s="5"/>
      <c r="AJB474" s="5"/>
      <c r="AJC474" s="5"/>
      <c r="AJD474" s="5"/>
      <c r="AJE474" s="5"/>
      <c r="AJF474" s="5"/>
      <c r="AJG474" s="5"/>
      <c r="AJH474" s="5"/>
      <c r="AJI474" s="5"/>
      <c r="AJJ474" s="5"/>
      <c r="AJK474" s="5"/>
      <c r="AJL474" s="5"/>
      <c r="AJM474" s="5"/>
      <c r="AJN474" s="5"/>
      <c r="AJO474" s="5"/>
      <c r="AJP474" s="5"/>
      <c r="AJQ474" s="5"/>
      <c r="AJR474" s="5"/>
      <c r="AJS474" s="5"/>
      <c r="AJT474" s="5"/>
      <c r="AJU474" s="5"/>
      <c r="AJV474" s="5"/>
      <c r="AJW474" s="5"/>
      <c r="AJX474" s="5"/>
      <c r="AJY474" s="5"/>
      <c r="AJZ474" s="5"/>
      <c r="AKA474" s="5"/>
      <c r="AKB474" s="5"/>
      <c r="AKC474" s="5"/>
      <c r="AKD474" s="5"/>
      <c r="AKE474" s="5"/>
      <c r="AKF474" s="5"/>
      <c r="AKG474" s="5"/>
      <c r="AKH474" s="5"/>
      <c r="AKI474" s="5"/>
      <c r="AKJ474" s="5"/>
      <c r="AKK474" s="5"/>
      <c r="AKL474" s="5"/>
      <c r="AKM474" s="5"/>
      <c r="AKN474" s="5"/>
      <c r="AKO474" s="5"/>
      <c r="AKP474" s="5"/>
      <c r="AKQ474" s="5"/>
      <c r="AKR474" s="5"/>
      <c r="AKS474" s="5"/>
      <c r="AKT474" s="5"/>
      <c r="AKU474" s="5"/>
      <c r="AKV474" s="5"/>
      <c r="AKW474" s="5"/>
      <c r="AKX474" s="5"/>
      <c r="AKY474" s="5"/>
      <c r="AKZ474" s="5"/>
      <c r="ALA474" s="5"/>
      <c r="ALB474" s="5"/>
      <c r="ALC474" s="5"/>
    </row>
    <row r="475" spans="1:991">
      <c r="A475" s="4">
        <v>110</v>
      </c>
      <c r="B475" s="5" t="s">
        <v>111</v>
      </c>
      <c r="C475" s="4">
        <v>10</v>
      </c>
      <c r="D475" s="5" t="s">
        <v>44</v>
      </c>
      <c r="E475" s="4">
        <v>0</v>
      </c>
      <c r="F475" s="4">
        <v>0</v>
      </c>
      <c r="G475" s="4">
        <v>0</v>
      </c>
      <c r="H475" s="4">
        <v>5.0999999999999996</v>
      </c>
      <c r="I475" s="4">
        <v>1.1000000000000001</v>
      </c>
      <c r="J475" s="4">
        <v>0.4</v>
      </c>
      <c r="K475" s="4">
        <v>0</v>
      </c>
      <c r="L475" s="4">
        <v>0.3</v>
      </c>
      <c r="M475" s="4">
        <v>1.2</v>
      </c>
      <c r="N475" s="4"/>
      <c r="O475" s="26">
        <v>23.4</v>
      </c>
      <c r="P475" s="26">
        <v>11.9</v>
      </c>
      <c r="Q475" s="26">
        <v>27.1</v>
      </c>
      <c r="R475" s="26">
        <v>26.1</v>
      </c>
      <c r="S475" s="26">
        <v>25.9</v>
      </c>
      <c r="T475" s="26">
        <v>23.8</v>
      </c>
      <c r="U475" s="26">
        <v>23.2</v>
      </c>
      <c r="V475" s="26">
        <v>24.1</v>
      </c>
      <c r="W475" s="26">
        <v>25.6</v>
      </c>
      <c r="Y475">
        <f t="shared" si="497"/>
        <v>211.1</v>
      </c>
      <c r="Z475" s="4">
        <v>2</v>
      </c>
      <c r="AA475" s="4">
        <v>12</v>
      </c>
      <c r="AB475" s="4">
        <v>0</v>
      </c>
      <c r="AC475" s="4">
        <v>0</v>
      </c>
      <c r="AD475" s="4">
        <v>2</v>
      </c>
      <c r="AE475" s="4">
        <v>2</v>
      </c>
      <c r="AF475" s="4">
        <v>4</v>
      </c>
      <c r="AG475" s="4">
        <v>2</v>
      </c>
      <c r="AH475" s="4">
        <v>2</v>
      </c>
      <c r="AI475" s="4"/>
      <c r="AJ475" s="4">
        <v>23</v>
      </c>
      <c r="AK475" s="4">
        <v>14</v>
      </c>
      <c r="AL475" s="4">
        <v>22</v>
      </c>
      <c r="AM475" s="4">
        <v>28</v>
      </c>
      <c r="AN475" s="4">
        <v>27</v>
      </c>
      <c r="AO475" s="4">
        <v>28</v>
      </c>
      <c r="AP475" s="4">
        <v>26</v>
      </c>
      <c r="AQ475" s="4">
        <v>28</v>
      </c>
      <c r="AR475" s="4">
        <v>32</v>
      </c>
      <c r="AS475" s="5"/>
      <c r="AU475">
        <f t="shared" si="498"/>
        <v>84</v>
      </c>
      <c r="AV475">
        <f t="shared" si="499"/>
        <v>7.6923076923076925</v>
      </c>
      <c r="AW475">
        <f t="shared" si="500"/>
        <v>100</v>
      </c>
      <c r="AX475">
        <f t="shared" si="501"/>
        <v>100</v>
      </c>
      <c r="AY475">
        <f t="shared" si="502"/>
        <v>86.206896551724128</v>
      </c>
      <c r="AZ475">
        <f t="shared" si="503"/>
        <v>86.666666666666671</v>
      </c>
      <c r="BA475">
        <f t="shared" si="504"/>
        <v>73.333333333333329</v>
      </c>
      <c r="BB475">
        <f t="shared" si="505"/>
        <v>86.666666666666671</v>
      </c>
      <c r="BC475">
        <f t="shared" si="506"/>
        <v>88.235294117647058</v>
      </c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5"/>
      <c r="AGV475" s="5"/>
      <c r="AGW475" s="5"/>
      <c r="AGX475" s="5"/>
      <c r="AGY475" s="5"/>
      <c r="AGZ475" s="5"/>
      <c r="AHA475" s="5"/>
      <c r="AHB475" s="5"/>
      <c r="AHC475" s="5"/>
      <c r="AHD475" s="5"/>
      <c r="AHE475" s="5"/>
      <c r="AHF475" s="5"/>
      <c r="AHG475" s="5"/>
      <c r="AHH475" s="5"/>
      <c r="AHI475" s="5"/>
      <c r="AHJ475" s="5"/>
      <c r="AHK475" s="5"/>
      <c r="AHL475" s="5"/>
      <c r="AHM475" s="5"/>
      <c r="AHN475" s="5"/>
      <c r="AHO475" s="5"/>
      <c r="AHP475" s="5"/>
      <c r="AHQ475" s="5"/>
      <c r="AHR475" s="5"/>
      <c r="AHS475" s="5"/>
      <c r="AHT475" s="5"/>
      <c r="AHU475" s="5"/>
      <c r="AHV475" s="5"/>
      <c r="AHW475" s="5"/>
      <c r="AHX475" s="5"/>
      <c r="AHY475" s="5"/>
      <c r="AHZ475" s="5"/>
      <c r="AIA475" s="5"/>
      <c r="AIB475" s="5"/>
      <c r="AIC475" s="5"/>
      <c r="AID475" s="5"/>
      <c r="AIE475" s="5"/>
      <c r="AIF475" s="5"/>
      <c r="AIG475" s="5"/>
      <c r="AIH475" s="5"/>
      <c r="AII475" s="5"/>
      <c r="AIJ475" s="5"/>
      <c r="AIK475" s="5"/>
      <c r="AIL475" s="5"/>
      <c r="AIM475" s="5"/>
      <c r="AIN475" s="5"/>
      <c r="AIO475" s="5"/>
      <c r="AIP475" s="5"/>
      <c r="AIQ475" s="5"/>
      <c r="AIR475" s="5"/>
      <c r="AIS475" s="5"/>
      <c r="AIT475" s="5"/>
      <c r="AIU475" s="5"/>
      <c r="AIV475" s="5"/>
      <c r="AIW475" s="5"/>
      <c r="AIX475" s="5"/>
      <c r="AIY475" s="5"/>
      <c r="AIZ475" s="5"/>
      <c r="AJA475" s="5"/>
      <c r="AJB475" s="5"/>
      <c r="AJC475" s="5"/>
      <c r="AJD475" s="5"/>
      <c r="AJE475" s="5"/>
      <c r="AJF475" s="5"/>
      <c r="AJG475" s="5"/>
      <c r="AJH475" s="5"/>
      <c r="AJI475" s="5"/>
      <c r="AJJ475" s="5"/>
      <c r="AJK475" s="5"/>
      <c r="AJL475" s="5"/>
      <c r="AJM475" s="5"/>
      <c r="AJN475" s="5"/>
      <c r="AJO475" s="5"/>
      <c r="AJP475" s="5"/>
      <c r="AJQ475" s="5"/>
      <c r="AJR475" s="5"/>
      <c r="AJS475" s="5"/>
      <c r="AJT475" s="5"/>
      <c r="AJU475" s="5"/>
      <c r="AJV475" s="5"/>
      <c r="AJW475" s="5"/>
      <c r="AJX475" s="5"/>
      <c r="AJY475" s="5"/>
      <c r="AJZ475" s="5"/>
      <c r="AKA475" s="5"/>
      <c r="AKB475" s="5"/>
      <c r="AKC475" s="5"/>
      <c r="AKD475" s="5"/>
      <c r="AKE475" s="5"/>
      <c r="AKF475" s="5"/>
      <c r="AKG475" s="5"/>
      <c r="AKH475" s="5"/>
      <c r="AKI475" s="5"/>
      <c r="AKJ475" s="5"/>
      <c r="AKK475" s="5"/>
      <c r="AKL475" s="5"/>
      <c r="AKM475" s="5"/>
      <c r="AKN475" s="5"/>
      <c r="AKO475" s="5"/>
      <c r="AKP475" s="5"/>
      <c r="AKQ475" s="5"/>
      <c r="AKR475" s="5"/>
      <c r="AKS475" s="5"/>
      <c r="AKT475" s="5"/>
      <c r="AKU475" s="5"/>
      <c r="AKV475" s="5"/>
      <c r="AKW475" s="5"/>
      <c r="AKX475" s="5"/>
      <c r="AKY475" s="5"/>
      <c r="AKZ475" s="5"/>
      <c r="ALA475" s="5"/>
      <c r="ALB475" s="5"/>
      <c r="ALC475" s="5"/>
    </row>
    <row r="476" spans="1:991">
      <c r="A476" s="4">
        <v>111</v>
      </c>
      <c r="B476" s="5" t="s">
        <v>112</v>
      </c>
      <c r="C476" s="4">
        <v>10</v>
      </c>
      <c r="D476" s="5" t="s">
        <v>46</v>
      </c>
      <c r="E476" s="4">
        <v>0.4</v>
      </c>
      <c r="F476" s="4">
        <v>2.8</v>
      </c>
      <c r="G476" s="4">
        <v>0.3</v>
      </c>
      <c r="H476" s="4">
        <v>3.5</v>
      </c>
      <c r="I476" s="4">
        <v>4.9000000000000004</v>
      </c>
      <c r="J476" s="4">
        <v>2.6</v>
      </c>
      <c r="K476" s="4">
        <v>2.2000000000000002</v>
      </c>
      <c r="L476" s="4">
        <v>1.4</v>
      </c>
      <c r="M476" s="4">
        <v>0.4</v>
      </c>
      <c r="N476" s="4"/>
      <c r="O476" s="26">
        <v>28.9</v>
      </c>
      <c r="P476" s="26">
        <v>28.9</v>
      </c>
      <c r="Q476" s="26">
        <v>27.3</v>
      </c>
      <c r="R476" s="26">
        <v>30</v>
      </c>
      <c r="S476" s="26">
        <v>28.6</v>
      </c>
      <c r="T476" s="26">
        <v>26.5</v>
      </c>
      <c r="U476" s="26">
        <v>29</v>
      </c>
      <c r="V476" s="26">
        <v>28.1</v>
      </c>
      <c r="W476" s="26">
        <v>27.2</v>
      </c>
      <c r="Y476">
        <f t="shared" si="497"/>
        <v>254.49999999999997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/>
      <c r="AJ476" s="4">
        <v>13</v>
      </c>
      <c r="AK476" s="4">
        <v>9</v>
      </c>
      <c r="AL476" s="4">
        <v>8</v>
      </c>
      <c r="AM476" s="4">
        <v>6</v>
      </c>
      <c r="AN476" s="4">
        <v>9</v>
      </c>
      <c r="AO476" s="4">
        <v>9</v>
      </c>
      <c r="AP476" s="4">
        <v>14</v>
      </c>
      <c r="AQ476" s="4">
        <v>15</v>
      </c>
      <c r="AR476" s="4">
        <v>12</v>
      </c>
      <c r="AS476" s="5"/>
      <c r="AU476">
        <f t="shared" si="498"/>
        <v>100</v>
      </c>
      <c r="AV476">
        <f t="shared" si="499"/>
        <v>100</v>
      </c>
      <c r="AW476">
        <f t="shared" si="500"/>
        <v>100</v>
      </c>
      <c r="AX476">
        <f t="shared" si="501"/>
        <v>100</v>
      </c>
      <c r="AY476">
        <f t="shared" si="502"/>
        <v>100</v>
      </c>
      <c r="AZ476">
        <f t="shared" si="503"/>
        <v>100</v>
      </c>
      <c r="BA476">
        <f t="shared" si="504"/>
        <v>100</v>
      </c>
      <c r="BB476">
        <f t="shared" si="505"/>
        <v>100</v>
      </c>
      <c r="BC476">
        <f t="shared" si="506"/>
        <v>100</v>
      </c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5"/>
      <c r="AGV476" s="5"/>
      <c r="AGW476" s="5"/>
      <c r="AGX476" s="5"/>
      <c r="AGY476" s="5"/>
      <c r="AGZ476" s="5"/>
      <c r="AHA476" s="5"/>
      <c r="AHB476" s="5"/>
      <c r="AHC476" s="5"/>
      <c r="AHD476" s="5"/>
      <c r="AHE476" s="5"/>
      <c r="AHF476" s="5"/>
      <c r="AHG476" s="5"/>
      <c r="AHH476" s="5"/>
      <c r="AHI476" s="5"/>
      <c r="AHJ476" s="5"/>
      <c r="AHK476" s="5"/>
      <c r="AHL476" s="5"/>
      <c r="AHM476" s="5"/>
      <c r="AHN476" s="5"/>
      <c r="AHO476" s="5"/>
      <c r="AHP476" s="5"/>
      <c r="AHQ476" s="5"/>
      <c r="AHR476" s="5"/>
      <c r="AHS476" s="5"/>
      <c r="AHT476" s="5"/>
      <c r="AHU476" s="5"/>
      <c r="AHV476" s="5"/>
      <c r="AHW476" s="5"/>
      <c r="AHX476" s="5"/>
      <c r="AHY476" s="5"/>
      <c r="AHZ476" s="5"/>
      <c r="AIA476" s="5"/>
      <c r="AIB476" s="5"/>
      <c r="AIC476" s="5"/>
      <c r="AID476" s="5"/>
      <c r="AIE476" s="5"/>
      <c r="AIF476" s="5"/>
      <c r="AIG476" s="5"/>
      <c r="AIH476" s="5"/>
      <c r="AII476" s="5"/>
      <c r="AIJ476" s="5"/>
      <c r="AIK476" s="5"/>
      <c r="AIL476" s="5"/>
      <c r="AIM476" s="5"/>
      <c r="AIN476" s="5"/>
      <c r="AIO476" s="5"/>
      <c r="AIP476" s="5"/>
      <c r="AIQ476" s="5"/>
      <c r="AIR476" s="5"/>
      <c r="AIS476" s="5"/>
      <c r="AIT476" s="5"/>
      <c r="AIU476" s="5"/>
      <c r="AIV476" s="5"/>
      <c r="AIW476" s="5"/>
      <c r="AIX476" s="5"/>
      <c r="AIY476" s="5"/>
      <c r="AIZ476" s="5"/>
      <c r="AJA476" s="5"/>
      <c r="AJB476" s="5"/>
      <c r="AJC476" s="5"/>
      <c r="AJD476" s="5"/>
      <c r="AJE476" s="5"/>
      <c r="AJF476" s="5"/>
      <c r="AJG476" s="5"/>
      <c r="AJH476" s="5"/>
      <c r="AJI476" s="5"/>
      <c r="AJJ476" s="5"/>
      <c r="AJK476" s="5"/>
      <c r="AJL476" s="5"/>
      <c r="AJM476" s="5"/>
      <c r="AJN476" s="5"/>
      <c r="AJO476" s="5"/>
      <c r="AJP476" s="5"/>
      <c r="AJQ476" s="5"/>
      <c r="AJR476" s="5"/>
      <c r="AJS476" s="5"/>
      <c r="AJT476" s="5"/>
      <c r="AJU476" s="5"/>
      <c r="AJV476" s="5"/>
      <c r="AJW476" s="5"/>
      <c r="AJX476" s="5"/>
      <c r="AJY476" s="5"/>
      <c r="AJZ476" s="5"/>
      <c r="AKA476" s="5"/>
      <c r="AKB476" s="5"/>
      <c r="AKC476" s="5"/>
      <c r="AKD476" s="5"/>
      <c r="AKE476" s="5"/>
      <c r="AKF476" s="5"/>
      <c r="AKG476" s="5"/>
      <c r="AKH476" s="5"/>
      <c r="AKI476" s="5"/>
      <c r="AKJ476" s="5"/>
      <c r="AKK476" s="5"/>
      <c r="AKL476" s="5"/>
      <c r="AKM476" s="5"/>
      <c r="AKN476" s="5"/>
      <c r="AKO476" s="5"/>
      <c r="AKP476" s="5"/>
      <c r="AKQ476" s="5"/>
      <c r="AKR476" s="5"/>
      <c r="AKS476" s="5"/>
      <c r="AKT476" s="5"/>
      <c r="AKU476" s="5"/>
      <c r="AKV476" s="5"/>
      <c r="AKW476" s="5"/>
      <c r="AKX476" s="5"/>
      <c r="AKY476" s="5"/>
      <c r="AKZ476" s="5"/>
      <c r="ALA476" s="5"/>
      <c r="ALB476" s="5"/>
      <c r="ALC476" s="5"/>
    </row>
    <row r="477" spans="1:991">
      <c r="A477" s="4">
        <v>109</v>
      </c>
      <c r="B477" s="5" t="s">
        <v>113</v>
      </c>
      <c r="C477" s="4">
        <v>10</v>
      </c>
      <c r="D477" s="5" t="s">
        <v>48</v>
      </c>
      <c r="E477" s="4">
        <v>10.8</v>
      </c>
      <c r="F477" s="4">
        <v>15.6</v>
      </c>
      <c r="G477" s="4">
        <v>4.7</v>
      </c>
      <c r="H477" s="4">
        <v>4.5</v>
      </c>
      <c r="I477" s="4">
        <v>14.4</v>
      </c>
      <c r="J477" s="4">
        <v>11.8</v>
      </c>
      <c r="K477" s="4">
        <v>5.6</v>
      </c>
      <c r="L477" s="4">
        <v>7.1</v>
      </c>
      <c r="M477" s="4">
        <v>4.4000000000000004</v>
      </c>
      <c r="N477" s="4"/>
      <c r="O477" s="26">
        <v>28.8</v>
      </c>
      <c r="P477" s="26">
        <v>29.4</v>
      </c>
      <c r="Q477" s="26">
        <v>19.2</v>
      </c>
      <c r="R477" s="26">
        <v>25</v>
      </c>
      <c r="S477" s="26">
        <v>29.1</v>
      </c>
      <c r="T477" s="26">
        <v>29.2</v>
      </c>
      <c r="U477" s="26">
        <v>28.6</v>
      </c>
      <c r="V477" s="26">
        <v>23.2</v>
      </c>
      <c r="W477" s="26">
        <v>25.7</v>
      </c>
      <c r="Y477">
        <f t="shared" si="497"/>
        <v>238.19999999999996</v>
      </c>
      <c r="Z477" s="4">
        <v>0</v>
      </c>
      <c r="AA477" s="4">
        <v>0</v>
      </c>
      <c r="AB477" s="4">
        <v>6</v>
      </c>
      <c r="AC477" s="4">
        <v>2</v>
      </c>
      <c r="AD477" s="4">
        <v>0</v>
      </c>
      <c r="AE477" s="4">
        <v>0</v>
      </c>
      <c r="AF477" s="4">
        <v>0</v>
      </c>
      <c r="AG477" s="4">
        <v>2</v>
      </c>
      <c r="AH477" s="4">
        <v>2</v>
      </c>
      <c r="AI477" s="4"/>
      <c r="AJ477" s="4">
        <v>26</v>
      </c>
      <c r="AK477" s="4">
        <v>10</v>
      </c>
      <c r="AL477" s="4">
        <v>20</v>
      </c>
      <c r="AM477" s="4">
        <v>9</v>
      </c>
      <c r="AN477" s="4">
        <v>13</v>
      </c>
      <c r="AO477" s="4">
        <v>11</v>
      </c>
      <c r="AP477" s="4">
        <v>17</v>
      </c>
      <c r="AQ477" s="4">
        <v>11</v>
      </c>
      <c r="AR477" s="4">
        <v>15</v>
      </c>
      <c r="AS477" s="5"/>
      <c r="AU477">
        <f t="shared" si="498"/>
        <v>100</v>
      </c>
      <c r="AV477">
        <f t="shared" si="499"/>
        <v>100</v>
      </c>
      <c r="AW477">
        <f t="shared" si="500"/>
        <v>53.846153846153847</v>
      </c>
      <c r="AX477">
        <f t="shared" si="501"/>
        <v>63.636363636363633</v>
      </c>
      <c r="AY477">
        <f t="shared" si="502"/>
        <v>100</v>
      </c>
      <c r="AZ477">
        <f t="shared" si="503"/>
        <v>100</v>
      </c>
      <c r="BA477">
        <f>(AP477-AF477)/(AP477+AF477)*100</f>
        <v>100</v>
      </c>
      <c r="BB477">
        <f t="shared" si="505"/>
        <v>69.230769230769226</v>
      </c>
      <c r="BC477">
        <f>(AR477-AH477)/(AR477+AH477)*100</f>
        <v>76.470588235294116</v>
      </c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5"/>
      <c r="AGV477" s="5"/>
      <c r="AGW477" s="5"/>
      <c r="AGX477" s="5"/>
      <c r="AGY477" s="5"/>
      <c r="AGZ477" s="5"/>
      <c r="AHA477" s="5"/>
      <c r="AHB477" s="5"/>
      <c r="AHC477" s="5"/>
      <c r="AHD477" s="5"/>
      <c r="AHE477" s="5"/>
      <c r="AHF477" s="5"/>
      <c r="AHG477" s="5"/>
      <c r="AHH477" s="5"/>
      <c r="AHI477" s="5"/>
      <c r="AHJ477" s="5"/>
      <c r="AHK477" s="5"/>
      <c r="AHL477" s="5"/>
      <c r="AHM477" s="5"/>
      <c r="AHN477" s="5"/>
      <c r="AHO477" s="5"/>
      <c r="AHP477" s="5"/>
      <c r="AHQ477" s="5"/>
      <c r="AHR477" s="5"/>
      <c r="AHS477" s="5"/>
      <c r="AHT477" s="5"/>
      <c r="AHU477" s="5"/>
      <c r="AHV477" s="5"/>
      <c r="AHW477" s="5"/>
      <c r="AHX477" s="5"/>
      <c r="AHY477" s="5"/>
      <c r="AHZ477" s="5"/>
      <c r="AIA477" s="5"/>
      <c r="AIB477" s="5"/>
      <c r="AIC477" s="5"/>
      <c r="AID477" s="5"/>
      <c r="AIE477" s="5"/>
      <c r="AIF477" s="5"/>
      <c r="AIG477" s="5"/>
      <c r="AIH477" s="5"/>
      <c r="AII477" s="5"/>
      <c r="AIJ477" s="5"/>
      <c r="AIK477" s="5"/>
      <c r="AIL477" s="5"/>
      <c r="AIM477" s="5"/>
      <c r="AIN477" s="5"/>
      <c r="AIO477" s="5"/>
      <c r="AIP477" s="5"/>
      <c r="AIQ477" s="5"/>
      <c r="AIR477" s="5"/>
      <c r="AIS477" s="5"/>
      <c r="AIT477" s="5"/>
      <c r="AIU477" s="5"/>
      <c r="AIV477" s="5"/>
      <c r="AIW477" s="5"/>
      <c r="AIX477" s="5"/>
      <c r="AIY477" s="5"/>
      <c r="AIZ477" s="5"/>
      <c r="AJA477" s="5"/>
      <c r="AJB477" s="5"/>
      <c r="AJC477" s="5"/>
      <c r="AJD477" s="5"/>
      <c r="AJE477" s="5"/>
      <c r="AJF477" s="5"/>
      <c r="AJG477" s="5"/>
      <c r="AJH477" s="5"/>
      <c r="AJI477" s="5"/>
      <c r="AJJ477" s="5"/>
      <c r="AJK477" s="5"/>
      <c r="AJL477" s="5"/>
      <c r="AJM477" s="5"/>
      <c r="AJN477" s="5"/>
      <c r="AJO477" s="5"/>
      <c r="AJP477" s="5"/>
      <c r="AJQ477" s="5"/>
      <c r="AJR477" s="5"/>
      <c r="AJS477" s="5"/>
      <c r="AJT477" s="5"/>
      <c r="AJU477" s="5"/>
      <c r="AJV477" s="5"/>
      <c r="AJW477" s="5"/>
      <c r="AJX477" s="5"/>
      <c r="AJY477" s="5"/>
      <c r="AJZ477" s="5"/>
      <c r="AKA477" s="5"/>
      <c r="AKB477" s="5"/>
      <c r="AKC477" s="5"/>
      <c r="AKD477" s="5"/>
      <c r="AKE477" s="5"/>
      <c r="AKF477" s="5"/>
      <c r="AKG477" s="5"/>
      <c r="AKH477" s="5"/>
      <c r="AKI477" s="5"/>
      <c r="AKJ477" s="5"/>
      <c r="AKK477" s="5"/>
      <c r="AKL477" s="5"/>
      <c r="AKM477" s="5"/>
      <c r="AKN477" s="5"/>
      <c r="AKO477" s="5"/>
      <c r="AKP477" s="5"/>
      <c r="AKQ477" s="5"/>
      <c r="AKR477" s="5"/>
      <c r="AKS477" s="5"/>
      <c r="AKT477" s="5"/>
      <c r="AKU477" s="5"/>
      <c r="AKV477" s="5"/>
      <c r="AKW477" s="5"/>
      <c r="AKX477" s="5"/>
      <c r="AKY477" s="5"/>
      <c r="AKZ477" s="5"/>
      <c r="ALA477" s="5"/>
      <c r="ALB477" s="5"/>
      <c r="ALC477" s="5"/>
    </row>
    <row r="478" spans="1:991">
      <c r="A478" s="4">
        <v>114</v>
      </c>
      <c r="B478" s="5" t="s">
        <v>114</v>
      </c>
      <c r="C478" s="4">
        <v>10</v>
      </c>
      <c r="D478" s="5" t="s">
        <v>42</v>
      </c>
      <c r="E478" s="4">
        <v>5.6</v>
      </c>
      <c r="F478" s="4">
        <v>3.7</v>
      </c>
      <c r="G478" s="4">
        <v>1.2</v>
      </c>
      <c r="H478" s="4">
        <v>0.5</v>
      </c>
      <c r="I478" s="4">
        <v>0</v>
      </c>
      <c r="J478" s="4">
        <v>1.6</v>
      </c>
      <c r="K478" s="4">
        <v>3.7</v>
      </c>
      <c r="L478" s="4">
        <v>1.2</v>
      </c>
      <c r="M478" s="4">
        <v>1.3</v>
      </c>
      <c r="N478" s="4"/>
      <c r="O478" s="26">
        <v>27.9</v>
      </c>
      <c r="P478" s="26">
        <v>28.1</v>
      </c>
      <c r="Q478" s="26">
        <v>27.8</v>
      </c>
      <c r="R478" s="26">
        <v>23.7</v>
      </c>
      <c r="S478" s="26">
        <v>15.9</v>
      </c>
      <c r="T478" s="26">
        <v>27.5</v>
      </c>
      <c r="U478" s="26">
        <v>18.899999999999999</v>
      </c>
      <c r="V478" s="26">
        <v>22</v>
      </c>
      <c r="W478" s="26">
        <v>24.6</v>
      </c>
      <c r="Y478">
        <f t="shared" si="497"/>
        <v>216.4</v>
      </c>
      <c r="Z478" s="4">
        <v>0</v>
      </c>
      <c r="AA478" s="4">
        <v>0</v>
      </c>
      <c r="AB478" s="4">
        <v>2</v>
      </c>
      <c r="AC478" s="4">
        <v>0</v>
      </c>
      <c r="AD478" s="4">
        <v>6</v>
      </c>
      <c r="AE478" s="4">
        <v>0</v>
      </c>
      <c r="AF478" s="4">
        <v>2</v>
      </c>
      <c r="AG478" s="4">
        <v>0</v>
      </c>
      <c r="AH478" s="4">
        <v>2</v>
      </c>
      <c r="AI478" s="4"/>
      <c r="AJ478" s="4">
        <v>32</v>
      </c>
      <c r="AK478" s="4">
        <v>28</v>
      </c>
      <c r="AL478" s="4">
        <v>30</v>
      </c>
      <c r="AM478" s="4">
        <v>40</v>
      </c>
      <c r="AN478" s="4">
        <v>24</v>
      </c>
      <c r="AO478" s="4">
        <v>31</v>
      </c>
      <c r="AP478" s="4">
        <v>35</v>
      </c>
      <c r="AQ478" s="4">
        <v>29</v>
      </c>
      <c r="AR478" s="4">
        <v>47</v>
      </c>
      <c r="AS478" s="5"/>
      <c r="AU478">
        <f t="shared" si="498"/>
        <v>100</v>
      </c>
      <c r="AV478">
        <f t="shared" si="499"/>
        <v>100</v>
      </c>
      <c r="AW478">
        <f t="shared" si="500"/>
        <v>87.5</v>
      </c>
      <c r="AX478">
        <f t="shared" si="501"/>
        <v>100</v>
      </c>
      <c r="AY478">
        <f t="shared" si="502"/>
        <v>60</v>
      </c>
      <c r="AZ478">
        <f t="shared" si="503"/>
        <v>100</v>
      </c>
      <c r="BA478">
        <f t="shared" si="504"/>
        <v>89.189189189189193</v>
      </c>
      <c r="BB478">
        <f t="shared" si="505"/>
        <v>100</v>
      </c>
      <c r="BC478">
        <f t="shared" si="506"/>
        <v>91.83673469387756</v>
      </c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5"/>
      <c r="AGV478" s="5"/>
      <c r="AGW478" s="5"/>
      <c r="AGX478" s="5"/>
      <c r="AGY478" s="5"/>
      <c r="AGZ478" s="5"/>
      <c r="AHA478" s="5"/>
      <c r="AHB478" s="5"/>
      <c r="AHC478" s="5"/>
      <c r="AHD478" s="5"/>
      <c r="AHE478" s="5"/>
      <c r="AHF478" s="5"/>
      <c r="AHG478" s="5"/>
      <c r="AHH478" s="5"/>
      <c r="AHI478" s="5"/>
      <c r="AHJ478" s="5"/>
      <c r="AHK478" s="5"/>
      <c r="AHL478" s="5"/>
      <c r="AHM478" s="5"/>
      <c r="AHN478" s="5"/>
      <c r="AHO478" s="5"/>
      <c r="AHP478" s="5"/>
      <c r="AHQ478" s="5"/>
      <c r="AHR478" s="5"/>
      <c r="AHS478" s="5"/>
      <c r="AHT478" s="5"/>
      <c r="AHU478" s="5"/>
      <c r="AHV478" s="5"/>
      <c r="AHW478" s="5"/>
      <c r="AHX478" s="5"/>
      <c r="AHY478" s="5"/>
      <c r="AHZ478" s="5"/>
      <c r="AIA478" s="5"/>
      <c r="AIB478" s="5"/>
      <c r="AIC478" s="5"/>
      <c r="AID478" s="5"/>
      <c r="AIE478" s="5"/>
      <c r="AIF478" s="5"/>
      <c r="AIG478" s="5"/>
      <c r="AIH478" s="5"/>
      <c r="AII478" s="5"/>
      <c r="AIJ478" s="5"/>
      <c r="AIK478" s="5"/>
      <c r="AIL478" s="5"/>
      <c r="AIM478" s="5"/>
      <c r="AIN478" s="5"/>
      <c r="AIO478" s="5"/>
      <c r="AIP478" s="5"/>
      <c r="AIQ478" s="5"/>
      <c r="AIR478" s="5"/>
      <c r="AIS478" s="5"/>
      <c r="AIT478" s="5"/>
      <c r="AIU478" s="5"/>
      <c r="AIV478" s="5"/>
      <c r="AIW478" s="5"/>
      <c r="AIX478" s="5"/>
      <c r="AIY478" s="5"/>
      <c r="AIZ478" s="5"/>
      <c r="AJA478" s="5"/>
      <c r="AJB478" s="5"/>
      <c r="AJC478" s="5"/>
      <c r="AJD478" s="5"/>
      <c r="AJE478" s="5"/>
      <c r="AJF478" s="5"/>
      <c r="AJG478" s="5"/>
      <c r="AJH478" s="5"/>
      <c r="AJI478" s="5"/>
      <c r="AJJ478" s="5"/>
      <c r="AJK478" s="5"/>
      <c r="AJL478" s="5"/>
      <c r="AJM478" s="5"/>
      <c r="AJN478" s="5"/>
      <c r="AJO478" s="5"/>
      <c r="AJP478" s="5"/>
      <c r="AJQ478" s="5"/>
      <c r="AJR478" s="5"/>
      <c r="AJS478" s="5"/>
      <c r="AJT478" s="5"/>
      <c r="AJU478" s="5"/>
      <c r="AJV478" s="5"/>
      <c r="AJW478" s="5"/>
      <c r="AJX478" s="5"/>
      <c r="AJY478" s="5"/>
      <c r="AJZ478" s="5"/>
      <c r="AKA478" s="5"/>
      <c r="AKB478" s="5"/>
      <c r="AKC478" s="5"/>
      <c r="AKD478" s="5"/>
      <c r="AKE478" s="5"/>
      <c r="AKF478" s="5"/>
      <c r="AKG478" s="5"/>
      <c r="AKH478" s="5"/>
      <c r="AKI478" s="5"/>
      <c r="AKJ478" s="5"/>
      <c r="AKK478" s="5"/>
      <c r="AKL478" s="5"/>
      <c r="AKM478" s="5"/>
      <c r="AKN478" s="5"/>
      <c r="AKO478" s="5"/>
      <c r="AKP478" s="5"/>
      <c r="AKQ478" s="5"/>
      <c r="AKR478" s="5"/>
      <c r="AKS478" s="5"/>
      <c r="AKT478" s="5"/>
      <c r="AKU478" s="5"/>
      <c r="AKV478" s="5"/>
      <c r="AKW478" s="5"/>
      <c r="AKX478" s="5"/>
      <c r="AKY478" s="5"/>
      <c r="AKZ478" s="5"/>
      <c r="ALA478" s="5"/>
      <c r="ALB478" s="5"/>
      <c r="ALC478" s="5"/>
    </row>
    <row r="479" spans="1:991">
      <c r="A479" s="4">
        <v>115</v>
      </c>
      <c r="B479" s="5" t="s">
        <v>115</v>
      </c>
      <c r="C479" s="4">
        <v>10</v>
      </c>
      <c r="D479" s="5" t="s">
        <v>44</v>
      </c>
      <c r="E479" s="4">
        <v>0</v>
      </c>
      <c r="F479" s="4">
        <v>1.5</v>
      </c>
      <c r="G479" s="4">
        <v>0</v>
      </c>
      <c r="H479" s="4">
        <v>0.5</v>
      </c>
      <c r="I479" s="4">
        <v>0.9</v>
      </c>
      <c r="J479" s="4">
        <v>1.4</v>
      </c>
      <c r="K479" s="4">
        <v>0</v>
      </c>
      <c r="L479" s="4">
        <v>0</v>
      </c>
      <c r="M479" s="4">
        <v>0.4</v>
      </c>
      <c r="N479" s="4"/>
      <c r="O479" s="26">
        <v>27</v>
      </c>
      <c r="P479" s="26">
        <v>28.5</v>
      </c>
      <c r="Q479" s="26">
        <v>27.3</v>
      </c>
      <c r="R479" s="26">
        <v>26.6</v>
      </c>
      <c r="S479" s="26">
        <v>28.6</v>
      </c>
      <c r="T479" s="26">
        <v>28.1</v>
      </c>
      <c r="U479" s="26">
        <v>20.8</v>
      </c>
      <c r="V479" s="26">
        <v>13.9</v>
      </c>
      <c r="W479" s="26">
        <v>28.2</v>
      </c>
      <c r="Y479">
        <f t="shared" si="497"/>
        <v>229</v>
      </c>
      <c r="Z479" s="4">
        <v>0</v>
      </c>
      <c r="AA479" s="4">
        <v>0</v>
      </c>
      <c r="AB479" s="4">
        <v>0</v>
      </c>
      <c r="AC479" s="4">
        <v>2</v>
      </c>
      <c r="AD479" s="4">
        <v>0</v>
      </c>
      <c r="AE479" s="4">
        <v>0</v>
      </c>
      <c r="AF479" s="4">
        <v>2</v>
      </c>
      <c r="AG479" s="4">
        <v>4</v>
      </c>
      <c r="AH479" s="4">
        <v>0</v>
      </c>
      <c r="AI479" s="4"/>
      <c r="AJ479" s="4">
        <v>8</v>
      </c>
      <c r="AK479" s="4">
        <v>22</v>
      </c>
      <c r="AL479" s="4">
        <v>21</v>
      </c>
      <c r="AM479" s="4">
        <v>21</v>
      </c>
      <c r="AN479" s="4">
        <v>22</v>
      </c>
      <c r="AO479" s="4">
        <v>19</v>
      </c>
      <c r="AP479" s="4">
        <v>24</v>
      </c>
      <c r="AQ479" s="4">
        <v>22</v>
      </c>
      <c r="AR479" s="4">
        <v>23</v>
      </c>
      <c r="AS479" s="5"/>
      <c r="AU479">
        <f t="shared" si="498"/>
        <v>100</v>
      </c>
      <c r="AV479">
        <f t="shared" si="499"/>
        <v>100</v>
      </c>
      <c r="AW479">
        <f t="shared" si="500"/>
        <v>100</v>
      </c>
      <c r="AX479">
        <f t="shared" si="501"/>
        <v>82.608695652173907</v>
      </c>
      <c r="AY479">
        <f t="shared" si="502"/>
        <v>100</v>
      </c>
      <c r="AZ479">
        <f t="shared" si="503"/>
        <v>100</v>
      </c>
      <c r="BA479">
        <f t="shared" si="504"/>
        <v>84.615384615384613</v>
      </c>
      <c r="BB479">
        <f t="shared" si="505"/>
        <v>69.230769230769226</v>
      </c>
      <c r="BC479">
        <f t="shared" si="506"/>
        <v>100</v>
      </c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5"/>
      <c r="AGV479" s="5"/>
      <c r="AGW479" s="5"/>
      <c r="AGX479" s="5"/>
      <c r="AGY479" s="5"/>
      <c r="AGZ479" s="5"/>
      <c r="AHA479" s="5"/>
      <c r="AHB479" s="5"/>
      <c r="AHC479" s="5"/>
      <c r="AHD479" s="5"/>
      <c r="AHE479" s="5"/>
      <c r="AHF479" s="5"/>
      <c r="AHG479" s="5"/>
      <c r="AHH479" s="5"/>
      <c r="AHI479" s="5"/>
      <c r="AHJ479" s="5"/>
      <c r="AHK479" s="5"/>
      <c r="AHL479" s="5"/>
      <c r="AHM479" s="5"/>
      <c r="AHN479" s="5"/>
      <c r="AHO479" s="5"/>
      <c r="AHP479" s="5"/>
      <c r="AHQ479" s="5"/>
      <c r="AHR479" s="5"/>
      <c r="AHS479" s="5"/>
      <c r="AHT479" s="5"/>
      <c r="AHU479" s="5"/>
      <c r="AHV479" s="5"/>
      <c r="AHW479" s="5"/>
      <c r="AHX479" s="5"/>
      <c r="AHY479" s="5"/>
      <c r="AHZ479" s="5"/>
      <c r="AIA479" s="5"/>
      <c r="AIB479" s="5"/>
      <c r="AIC479" s="5"/>
      <c r="AID479" s="5"/>
      <c r="AIE479" s="5"/>
      <c r="AIF479" s="5"/>
      <c r="AIG479" s="5"/>
      <c r="AIH479" s="5"/>
      <c r="AII479" s="5"/>
      <c r="AIJ479" s="5"/>
      <c r="AIK479" s="5"/>
      <c r="AIL479" s="5"/>
      <c r="AIM479" s="5"/>
      <c r="AIN479" s="5"/>
      <c r="AIO479" s="5"/>
      <c r="AIP479" s="5"/>
      <c r="AIQ479" s="5"/>
      <c r="AIR479" s="5"/>
      <c r="AIS479" s="5"/>
      <c r="AIT479" s="5"/>
      <c r="AIU479" s="5"/>
      <c r="AIV479" s="5"/>
      <c r="AIW479" s="5"/>
      <c r="AIX479" s="5"/>
      <c r="AIY479" s="5"/>
      <c r="AIZ479" s="5"/>
      <c r="AJA479" s="5"/>
      <c r="AJB479" s="5"/>
      <c r="AJC479" s="5"/>
      <c r="AJD479" s="5"/>
      <c r="AJE479" s="5"/>
      <c r="AJF479" s="5"/>
      <c r="AJG479" s="5"/>
      <c r="AJH479" s="5"/>
      <c r="AJI479" s="5"/>
      <c r="AJJ479" s="5"/>
      <c r="AJK479" s="5"/>
      <c r="AJL479" s="5"/>
      <c r="AJM479" s="5"/>
      <c r="AJN479" s="5"/>
      <c r="AJO479" s="5"/>
      <c r="AJP479" s="5"/>
      <c r="AJQ479" s="5"/>
      <c r="AJR479" s="5"/>
      <c r="AJS479" s="5"/>
      <c r="AJT479" s="5"/>
      <c r="AJU479" s="5"/>
      <c r="AJV479" s="5"/>
      <c r="AJW479" s="5"/>
      <c r="AJX479" s="5"/>
      <c r="AJY479" s="5"/>
      <c r="AJZ479" s="5"/>
      <c r="AKA479" s="5"/>
      <c r="AKB479" s="5"/>
      <c r="AKC479" s="5"/>
      <c r="AKD479" s="5"/>
      <c r="AKE479" s="5"/>
      <c r="AKF479" s="5"/>
      <c r="AKG479" s="5"/>
      <c r="AKH479" s="5"/>
      <c r="AKI479" s="5"/>
      <c r="AKJ479" s="5"/>
      <c r="AKK479" s="5"/>
      <c r="AKL479" s="5"/>
      <c r="AKM479" s="5"/>
      <c r="AKN479" s="5"/>
      <c r="AKO479" s="5"/>
      <c r="AKP479" s="5"/>
      <c r="AKQ479" s="5"/>
      <c r="AKR479" s="5"/>
      <c r="AKS479" s="5"/>
      <c r="AKT479" s="5"/>
      <c r="AKU479" s="5"/>
      <c r="AKV479" s="5"/>
      <c r="AKW479" s="5"/>
      <c r="AKX479" s="5"/>
      <c r="AKY479" s="5"/>
      <c r="AKZ479" s="5"/>
      <c r="ALA479" s="5"/>
      <c r="ALB479" s="5"/>
      <c r="ALC479" s="5"/>
    </row>
    <row r="480" spans="1:991">
      <c r="A480" s="4">
        <v>116</v>
      </c>
      <c r="B480" s="5" t="s">
        <v>116</v>
      </c>
      <c r="C480" s="4">
        <v>10</v>
      </c>
      <c r="D480" s="5" t="s">
        <v>46</v>
      </c>
      <c r="E480" s="4">
        <v>0</v>
      </c>
      <c r="F480" s="4">
        <v>3.1</v>
      </c>
      <c r="G480" s="4">
        <v>4.0999999999999996</v>
      </c>
      <c r="H480" s="4">
        <v>2.2999999999999998</v>
      </c>
      <c r="I480" s="4">
        <v>1.8</v>
      </c>
      <c r="J480" s="4">
        <v>0</v>
      </c>
      <c r="K480" s="4">
        <v>2.1</v>
      </c>
      <c r="L480" s="4">
        <v>9.6</v>
      </c>
      <c r="M480" s="4">
        <v>9.5</v>
      </c>
      <c r="N480" s="4"/>
      <c r="O480" s="26">
        <v>26.3</v>
      </c>
      <c r="P480" s="26">
        <v>27.5</v>
      </c>
      <c r="Q480" s="26">
        <v>28.3</v>
      </c>
      <c r="R480" s="26">
        <v>29.1</v>
      </c>
      <c r="S480" s="26">
        <v>22.3</v>
      </c>
      <c r="T480" s="26">
        <v>16.3</v>
      </c>
      <c r="U480" s="26">
        <v>24.5</v>
      </c>
      <c r="V480" s="26">
        <v>28.3</v>
      </c>
      <c r="W480" s="26">
        <v>30</v>
      </c>
      <c r="Y480">
        <f t="shared" si="497"/>
        <v>232.60000000000002</v>
      </c>
      <c r="Z480" s="4">
        <v>2</v>
      </c>
      <c r="AA480" s="4">
        <v>0</v>
      </c>
      <c r="AB480" s="4">
        <v>0</v>
      </c>
      <c r="AC480" s="4">
        <v>0</v>
      </c>
      <c r="AD480" s="4">
        <v>4</v>
      </c>
      <c r="AE480" s="4">
        <v>2</v>
      </c>
      <c r="AF480" s="4">
        <v>4</v>
      </c>
      <c r="AG480" s="4">
        <v>0</v>
      </c>
      <c r="AH480" s="4">
        <v>0</v>
      </c>
      <c r="AI480" s="4"/>
      <c r="AJ480" s="4">
        <v>8</v>
      </c>
      <c r="AK480" s="4">
        <v>13</v>
      </c>
      <c r="AL480" s="4">
        <v>12</v>
      </c>
      <c r="AM480" s="4">
        <v>4</v>
      </c>
      <c r="AN480" s="4">
        <v>6</v>
      </c>
      <c r="AO480" s="4">
        <v>12</v>
      </c>
      <c r="AP480" s="4">
        <v>8</v>
      </c>
      <c r="AQ480" s="4">
        <v>5</v>
      </c>
      <c r="AR480" s="4">
        <v>11</v>
      </c>
      <c r="AS480" s="5"/>
      <c r="AU480">
        <f t="shared" si="498"/>
        <v>60</v>
      </c>
      <c r="AV480">
        <f t="shared" si="499"/>
        <v>100</v>
      </c>
      <c r="AW480">
        <f t="shared" si="500"/>
        <v>100</v>
      </c>
      <c r="AX480">
        <f t="shared" si="501"/>
        <v>100</v>
      </c>
      <c r="AY480">
        <f t="shared" si="502"/>
        <v>20</v>
      </c>
      <c r="AZ480">
        <f t="shared" si="503"/>
        <v>71.428571428571431</v>
      </c>
      <c r="BA480">
        <f t="shared" si="504"/>
        <v>33.333333333333329</v>
      </c>
      <c r="BB480">
        <f t="shared" si="505"/>
        <v>100</v>
      </c>
      <c r="BC480">
        <f t="shared" si="506"/>
        <v>100</v>
      </c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5"/>
      <c r="AGV480" s="5"/>
      <c r="AGW480" s="5"/>
      <c r="AGX480" s="5"/>
      <c r="AGY480" s="5"/>
      <c r="AGZ480" s="5"/>
      <c r="AHA480" s="5"/>
      <c r="AHB480" s="5"/>
      <c r="AHC480" s="5"/>
      <c r="AHD480" s="5"/>
      <c r="AHE480" s="5"/>
      <c r="AHF480" s="5"/>
      <c r="AHG480" s="5"/>
      <c r="AHH480" s="5"/>
      <c r="AHI480" s="5"/>
      <c r="AHJ480" s="5"/>
      <c r="AHK480" s="5"/>
      <c r="AHL480" s="5"/>
      <c r="AHM480" s="5"/>
      <c r="AHN480" s="5"/>
      <c r="AHO480" s="5"/>
      <c r="AHP480" s="5"/>
      <c r="AHQ480" s="5"/>
      <c r="AHR480" s="5"/>
      <c r="AHS480" s="5"/>
      <c r="AHT480" s="5"/>
      <c r="AHU480" s="5"/>
      <c r="AHV480" s="5"/>
      <c r="AHW480" s="5"/>
      <c r="AHX480" s="5"/>
      <c r="AHY480" s="5"/>
      <c r="AHZ480" s="5"/>
      <c r="AIA480" s="5"/>
      <c r="AIB480" s="5"/>
      <c r="AIC480" s="5"/>
      <c r="AID480" s="5"/>
      <c r="AIE480" s="5"/>
      <c r="AIF480" s="5"/>
      <c r="AIG480" s="5"/>
      <c r="AIH480" s="5"/>
      <c r="AII480" s="5"/>
      <c r="AIJ480" s="5"/>
      <c r="AIK480" s="5"/>
      <c r="AIL480" s="5"/>
      <c r="AIM480" s="5"/>
      <c r="AIN480" s="5"/>
      <c r="AIO480" s="5"/>
      <c r="AIP480" s="5"/>
      <c r="AIQ480" s="5"/>
      <c r="AIR480" s="5"/>
      <c r="AIS480" s="5"/>
      <c r="AIT480" s="5"/>
      <c r="AIU480" s="5"/>
      <c r="AIV480" s="5"/>
      <c r="AIW480" s="5"/>
      <c r="AIX480" s="5"/>
      <c r="AIY480" s="5"/>
      <c r="AIZ480" s="5"/>
      <c r="AJA480" s="5"/>
      <c r="AJB480" s="5"/>
      <c r="AJC480" s="5"/>
      <c r="AJD480" s="5"/>
      <c r="AJE480" s="5"/>
      <c r="AJF480" s="5"/>
      <c r="AJG480" s="5"/>
      <c r="AJH480" s="5"/>
      <c r="AJI480" s="5"/>
      <c r="AJJ480" s="5"/>
      <c r="AJK480" s="5"/>
      <c r="AJL480" s="5"/>
      <c r="AJM480" s="5"/>
      <c r="AJN480" s="5"/>
      <c r="AJO480" s="5"/>
      <c r="AJP480" s="5"/>
      <c r="AJQ480" s="5"/>
      <c r="AJR480" s="5"/>
      <c r="AJS480" s="5"/>
      <c r="AJT480" s="5"/>
      <c r="AJU480" s="5"/>
      <c r="AJV480" s="5"/>
      <c r="AJW480" s="5"/>
      <c r="AJX480" s="5"/>
      <c r="AJY480" s="5"/>
      <c r="AJZ480" s="5"/>
      <c r="AKA480" s="5"/>
      <c r="AKB480" s="5"/>
      <c r="AKC480" s="5"/>
      <c r="AKD480" s="5"/>
      <c r="AKE480" s="5"/>
      <c r="AKF480" s="5"/>
      <c r="AKG480" s="5"/>
      <c r="AKH480" s="5"/>
      <c r="AKI480" s="5"/>
      <c r="AKJ480" s="5"/>
      <c r="AKK480" s="5"/>
      <c r="AKL480" s="5"/>
      <c r="AKM480" s="5"/>
      <c r="AKN480" s="5"/>
      <c r="AKO480" s="5"/>
      <c r="AKP480" s="5"/>
      <c r="AKQ480" s="5"/>
      <c r="AKR480" s="5"/>
      <c r="AKS480" s="5"/>
      <c r="AKT480" s="5"/>
      <c r="AKU480" s="5"/>
      <c r="AKV480" s="5"/>
      <c r="AKW480" s="5"/>
      <c r="AKX480" s="5"/>
      <c r="AKY480" s="5"/>
      <c r="AKZ480" s="5"/>
      <c r="ALA480" s="5"/>
      <c r="ALB480" s="5"/>
      <c r="ALC480" s="5"/>
    </row>
    <row r="481" spans="1:991">
      <c r="A481" s="4">
        <v>113</v>
      </c>
      <c r="B481" s="5" t="s">
        <v>117</v>
      </c>
      <c r="C481" s="4">
        <v>10</v>
      </c>
      <c r="D481" s="5" t="s">
        <v>48</v>
      </c>
      <c r="E481" s="4">
        <v>3.6</v>
      </c>
      <c r="F481" s="4">
        <v>0.3</v>
      </c>
      <c r="G481" s="4">
        <v>0</v>
      </c>
      <c r="H481" s="4">
        <v>0.5</v>
      </c>
      <c r="I481" s="4">
        <v>0</v>
      </c>
      <c r="J481" s="4">
        <v>1.9</v>
      </c>
      <c r="K481" s="4">
        <v>3.3</v>
      </c>
      <c r="L481" s="4">
        <v>7</v>
      </c>
      <c r="M481" s="4">
        <v>0.4</v>
      </c>
      <c r="N481" s="4"/>
      <c r="O481" s="26">
        <v>28.7</v>
      </c>
      <c r="P481" s="26">
        <v>26.6</v>
      </c>
      <c r="Q481" s="26">
        <v>17.5</v>
      </c>
      <c r="R481" s="26">
        <v>22.2</v>
      </c>
      <c r="S481" s="26">
        <v>24.7</v>
      </c>
      <c r="T481" s="26">
        <v>20.2</v>
      </c>
      <c r="U481" s="26">
        <v>24.4</v>
      </c>
      <c r="V481" s="26">
        <v>23.9</v>
      </c>
      <c r="W481" s="26">
        <v>23.7</v>
      </c>
      <c r="Y481">
        <f t="shared" si="497"/>
        <v>211.9</v>
      </c>
      <c r="Z481" s="4">
        <v>0</v>
      </c>
      <c r="AA481" s="4">
        <v>0</v>
      </c>
      <c r="AB481" s="4">
        <v>4</v>
      </c>
      <c r="AC481" s="4">
        <v>0</v>
      </c>
      <c r="AD481" s="4">
        <v>2</v>
      </c>
      <c r="AE481" s="4">
        <v>0</v>
      </c>
      <c r="AF481" s="4">
        <v>2</v>
      </c>
      <c r="AG481" s="4">
        <v>0</v>
      </c>
      <c r="AH481" s="4">
        <v>2</v>
      </c>
      <c r="AI481" s="4"/>
      <c r="AJ481" s="4">
        <v>20</v>
      </c>
      <c r="AK481" s="4">
        <v>16</v>
      </c>
      <c r="AL481" s="4">
        <v>17</v>
      </c>
      <c r="AM481" s="4">
        <v>20</v>
      </c>
      <c r="AN481" s="4">
        <v>18</v>
      </c>
      <c r="AO481" s="4">
        <v>18</v>
      </c>
      <c r="AP481" s="4">
        <v>22</v>
      </c>
      <c r="AQ481" s="4">
        <v>18</v>
      </c>
      <c r="AR481" s="4">
        <v>23</v>
      </c>
      <c r="AS481" s="5"/>
      <c r="AU481">
        <f t="shared" si="498"/>
        <v>100</v>
      </c>
      <c r="AV481">
        <f t="shared" si="499"/>
        <v>100</v>
      </c>
      <c r="AW481">
        <f t="shared" si="500"/>
        <v>61.904761904761905</v>
      </c>
      <c r="AX481">
        <f t="shared" si="501"/>
        <v>100</v>
      </c>
      <c r="AY481">
        <f t="shared" si="502"/>
        <v>80</v>
      </c>
      <c r="AZ481">
        <f t="shared" si="503"/>
        <v>100</v>
      </c>
      <c r="BA481">
        <f t="shared" si="504"/>
        <v>83.333333333333343</v>
      </c>
      <c r="BB481">
        <f t="shared" si="505"/>
        <v>100</v>
      </c>
      <c r="BC481">
        <f t="shared" si="506"/>
        <v>84</v>
      </c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5"/>
      <c r="AGV481" s="5"/>
      <c r="AGW481" s="5"/>
      <c r="AGX481" s="5"/>
      <c r="AGY481" s="5"/>
      <c r="AGZ481" s="5"/>
      <c r="AHA481" s="5"/>
      <c r="AHB481" s="5"/>
      <c r="AHC481" s="5"/>
      <c r="AHD481" s="5"/>
      <c r="AHE481" s="5"/>
      <c r="AHF481" s="5"/>
      <c r="AHG481" s="5"/>
      <c r="AHH481" s="5"/>
      <c r="AHI481" s="5"/>
      <c r="AHJ481" s="5"/>
      <c r="AHK481" s="5"/>
      <c r="AHL481" s="5"/>
      <c r="AHM481" s="5"/>
      <c r="AHN481" s="5"/>
      <c r="AHO481" s="5"/>
      <c r="AHP481" s="5"/>
      <c r="AHQ481" s="5"/>
      <c r="AHR481" s="5"/>
      <c r="AHS481" s="5"/>
      <c r="AHT481" s="5"/>
      <c r="AHU481" s="5"/>
      <c r="AHV481" s="5"/>
      <c r="AHW481" s="5"/>
      <c r="AHX481" s="5"/>
      <c r="AHY481" s="5"/>
      <c r="AHZ481" s="5"/>
      <c r="AIA481" s="5"/>
      <c r="AIB481" s="5"/>
      <c r="AIC481" s="5"/>
      <c r="AID481" s="5"/>
      <c r="AIE481" s="5"/>
      <c r="AIF481" s="5"/>
      <c r="AIG481" s="5"/>
      <c r="AIH481" s="5"/>
      <c r="AII481" s="5"/>
      <c r="AIJ481" s="5"/>
      <c r="AIK481" s="5"/>
      <c r="AIL481" s="5"/>
      <c r="AIM481" s="5"/>
      <c r="AIN481" s="5"/>
      <c r="AIO481" s="5"/>
      <c r="AIP481" s="5"/>
      <c r="AIQ481" s="5"/>
      <c r="AIR481" s="5"/>
      <c r="AIS481" s="5"/>
      <c r="AIT481" s="5"/>
      <c r="AIU481" s="5"/>
      <c r="AIV481" s="5"/>
      <c r="AIW481" s="5"/>
      <c r="AIX481" s="5"/>
      <c r="AIY481" s="5"/>
      <c r="AIZ481" s="5"/>
      <c r="AJA481" s="5"/>
      <c r="AJB481" s="5"/>
      <c r="AJC481" s="5"/>
      <c r="AJD481" s="5"/>
      <c r="AJE481" s="5"/>
      <c r="AJF481" s="5"/>
      <c r="AJG481" s="5"/>
      <c r="AJH481" s="5"/>
      <c r="AJI481" s="5"/>
      <c r="AJJ481" s="5"/>
      <c r="AJK481" s="5"/>
      <c r="AJL481" s="5"/>
      <c r="AJM481" s="5"/>
      <c r="AJN481" s="5"/>
      <c r="AJO481" s="5"/>
      <c r="AJP481" s="5"/>
      <c r="AJQ481" s="5"/>
      <c r="AJR481" s="5"/>
      <c r="AJS481" s="5"/>
      <c r="AJT481" s="5"/>
      <c r="AJU481" s="5"/>
      <c r="AJV481" s="5"/>
      <c r="AJW481" s="5"/>
      <c r="AJX481" s="5"/>
      <c r="AJY481" s="5"/>
      <c r="AJZ481" s="5"/>
      <c r="AKA481" s="5"/>
      <c r="AKB481" s="5"/>
      <c r="AKC481" s="5"/>
      <c r="AKD481" s="5"/>
      <c r="AKE481" s="5"/>
      <c r="AKF481" s="5"/>
      <c r="AKG481" s="5"/>
      <c r="AKH481" s="5"/>
      <c r="AKI481" s="5"/>
      <c r="AKJ481" s="5"/>
      <c r="AKK481" s="5"/>
      <c r="AKL481" s="5"/>
      <c r="AKM481" s="5"/>
      <c r="AKN481" s="5"/>
      <c r="AKO481" s="5"/>
      <c r="AKP481" s="5"/>
      <c r="AKQ481" s="5"/>
      <c r="AKR481" s="5"/>
      <c r="AKS481" s="5"/>
      <c r="AKT481" s="5"/>
      <c r="AKU481" s="5"/>
      <c r="AKV481" s="5"/>
      <c r="AKW481" s="5"/>
      <c r="AKX481" s="5"/>
      <c r="AKY481" s="5"/>
      <c r="AKZ481" s="5"/>
      <c r="ALA481" s="5"/>
      <c r="ALB481" s="5"/>
      <c r="ALC481" s="5"/>
    </row>
    <row r="482" spans="1:991">
      <c r="A482" s="4">
        <v>118</v>
      </c>
      <c r="B482" s="5" t="s">
        <v>118</v>
      </c>
      <c r="C482" s="4">
        <v>10</v>
      </c>
      <c r="D482" s="5" t="s">
        <v>42</v>
      </c>
      <c r="E482" s="4">
        <v>4.0999999999999996</v>
      </c>
      <c r="F482" s="4">
        <v>0.9</v>
      </c>
      <c r="G482" s="4">
        <v>6.1</v>
      </c>
      <c r="H482" s="4">
        <v>5.8</v>
      </c>
      <c r="I482" s="4">
        <v>0.4</v>
      </c>
      <c r="J482" s="4">
        <v>0.6</v>
      </c>
      <c r="K482" s="4">
        <v>0.9</v>
      </c>
      <c r="L482" s="4">
        <v>0</v>
      </c>
      <c r="M482" s="4">
        <v>13.7</v>
      </c>
      <c r="N482" s="4"/>
      <c r="O482" s="26">
        <v>26.9</v>
      </c>
      <c r="P482" s="26">
        <v>26.6</v>
      </c>
      <c r="Q482" s="26">
        <v>28.7</v>
      </c>
      <c r="R482" s="26">
        <v>30</v>
      </c>
      <c r="S482" s="26">
        <v>28</v>
      </c>
      <c r="T482" s="26">
        <v>27.1</v>
      </c>
      <c r="U482" s="26">
        <v>26.3</v>
      </c>
      <c r="V482" s="26">
        <v>16.7</v>
      </c>
      <c r="W482" s="26">
        <v>28.4</v>
      </c>
      <c r="Y482">
        <f t="shared" si="497"/>
        <v>238.7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6</v>
      </c>
      <c r="AH482" s="4">
        <v>0</v>
      </c>
      <c r="AI482" s="4"/>
      <c r="AJ482" s="4">
        <v>18</v>
      </c>
      <c r="AK482" s="4">
        <v>18</v>
      </c>
      <c r="AL482" s="4">
        <v>16</v>
      </c>
      <c r="AM482" s="4">
        <v>15</v>
      </c>
      <c r="AN482" s="4">
        <v>23</v>
      </c>
      <c r="AO482" s="4">
        <v>9</v>
      </c>
      <c r="AP482" s="4">
        <v>15</v>
      </c>
      <c r="AQ482" s="4">
        <v>18</v>
      </c>
      <c r="AR482" s="4">
        <v>9</v>
      </c>
      <c r="AS482" s="5"/>
      <c r="AU482">
        <f t="shared" si="498"/>
        <v>100</v>
      </c>
      <c r="AV482">
        <f t="shared" si="499"/>
        <v>100</v>
      </c>
      <c r="AW482">
        <f t="shared" si="500"/>
        <v>100</v>
      </c>
      <c r="AX482">
        <f t="shared" si="501"/>
        <v>100</v>
      </c>
      <c r="AY482">
        <f t="shared" si="502"/>
        <v>100</v>
      </c>
      <c r="AZ482">
        <f t="shared" si="503"/>
        <v>100</v>
      </c>
      <c r="BA482">
        <f t="shared" si="504"/>
        <v>100</v>
      </c>
      <c r="BB482">
        <f t="shared" si="505"/>
        <v>50</v>
      </c>
      <c r="BC482">
        <f t="shared" si="506"/>
        <v>100</v>
      </c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5"/>
      <c r="AGV482" s="5"/>
      <c r="AGW482" s="5"/>
      <c r="AGX482" s="5"/>
      <c r="AGY482" s="5"/>
      <c r="AGZ482" s="5"/>
      <c r="AHA482" s="5"/>
      <c r="AHB482" s="5"/>
      <c r="AHC482" s="5"/>
      <c r="AHD482" s="5"/>
      <c r="AHE482" s="5"/>
      <c r="AHF482" s="5"/>
      <c r="AHG482" s="5"/>
      <c r="AHH482" s="5"/>
      <c r="AHI482" s="5"/>
      <c r="AHJ482" s="5"/>
      <c r="AHK482" s="5"/>
      <c r="AHL482" s="5"/>
      <c r="AHM482" s="5"/>
      <c r="AHN482" s="5"/>
      <c r="AHO482" s="5"/>
      <c r="AHP482" s="5"/>
      <c r="AHQ482" s="5"/>
      <c r="AHR482" s="5"/>
      <c r="AHS482" s="5"/>
      <c r="AHT482" s="5"/>
      <c r="AHU482" s="5"/>
      <c r="AHV482" s="5"/>
      <c r="AHW482" s="5"/>
      <c r="AHX482" s="5"/>
      <c r="AHY482" s="5"/>
      <c r="AHZ482" s="5"/>
      <c r="AIA482" s="5"/>
      <c r="AIB482" s="5"/>
      <c r="AIC482" s="5"/>
      <c r="AID482" s="5"/>
      <c r="AIE482" s="5"/>
      <c r="AIF482" s="5"/>
      <c r="AIG482" s="5"/>
      <c r="AIH482" s="5"/>
      <c r="AII482" s="5"/>
      <c r="AIJ482" s="5"/>
      <c r="AIK482" s="5"/>
      <c r="AIL482" s="5"/>
      <c r="AIM482" s="5"/>
      <c r="AIN482" s="5"/>
      <c r="AIO482" s="5"/>
      <c r="AIP482" s="5"/>
      <c r="AIQ482" s="5"/>
      <c r="AIR482" s="5"/>
      <c r="AIS482" s="5"/>
      <c r="AIT482" s="5"/>
      <c r="AIU482" s="5"/>
      <c r="AIV482" s="5"/>
      <c r="AIW482" s="5"/>
      <c r="AIX482" s="5"/>
      <c r="AIY482" s="5"/>
      <c r="AIZ482" s="5"/>
      <c r="AJA482" s="5"/>
      <c r="AJB482" s="5"/>
      <c r="AJC482" s="5"/>
      <c r="AJD482" s="5"/>
      <c r="AJE482" s="5"/>
      <c r="AJF482" s="5"/>
      <c r="AJG482" s="5"/>
      <c r="AJH482" s="5"/>
      <c r="AJI482" s="5"/>
      <c r="AJJ482" s="5"/>
      <c r="AJK482" s="5"/>
      <c r="AJL482" s="5"/>
      <c r="AJM482" s="5"/>
      <c r="AJN482" s="5"/>
      <c r="AJO482" s="5"/>
      <c r="AJP482" s="5"/>
      <c r="AJQ482" s="5"/>
      <c r="AJR482" s="5"/>
      <c r="AJS482" s="5"/>
      <c r="AJT482" s="5"/>
      <c r="AJU482" s="5"/>
      <c r="AJV482" s="5"/>
      <c r="AJW482" s="5"/>
      <c r="AJX482" s="5"/>
      <c r="AJY482" s="5"/>
      <c r="AJZ482" s="5"/>
      <c r="AKA482" s="5"/>
      <c r="AKB482" s="5"/>
      <c r="AKC482" s="5"/>
      <c r="AKD482" s="5"/>
      <c r="AKE482" s="5"/>
      <c r="AKF482" s="5"/>
      <c r="AKG482" s="5"/>
      <c r="AKH482" s="5"/>
      <c r="AKI482" s="5"/>
      <c r="AKJ482" s="5"/>
      <c r="AKK482" s="5"/>
      <c r="AKL482" s="5"/>
      <c r="AKM482" s="5"/>
      <c r="AKN482" s="5"/>
      <c r="AKO482" s="5"/>
      <c r="AKP482" s="5"/>
      <c r="AKQ482" s="5"/>
      <c r="AKR482" s="5"/>
      <c r="AKS482" s="5"/>
      <c r="AKT482" s="5"/>
      <c r="AKU482" s="5"/>
      <c r="AKV482" s="5"/>
      <c r="AKW482" s="5"/>
      <c r="AKX482" s="5"/>
      <c r="AKY482" s="5"/>
      <c r="AKZ482" s="5"/>
      <c r="ALA482" s="5"/>
      <c r="ALB482" s="5"/>
      <c r="ALC482" s="5"/>
    </row>
    <row r="483" spans="1:991">
      <c r="A483" s="4">
        <v>117</v>
      </c>
      <c r="B483" s="5" t="s">
        <v>119</v>
      </c>
      <c r="C483" s="4">
        <v>10</v>
      </c>
      <c r="D483" s="5" t="s">
        <v>44</v>
      </c>
      <c r="E483" s="4">
        <v>0.5</v>
      </c>
      <c r="F483" s="4">
        <v>0</v>
      </c>
      <c r="G483" s="4">
        <v>3.4</v>
      </c>
      <c r="H483" s="4">
        <v>1.2</v>
      </c>
      <c r="I483" s="4">
        <v>0.4</v>
      </c>
      <c r="J483" s="4">
        <v>1.9</v>
      </c>
      <c r="K483" s="4">
        <v>2.8</v>
      </c>
      <c r="L483" s="4">
        <v>1.5</v>
      </c>
      <c r="M483" s="4">
        <v>0.8</v>
      </c>
      <c r="N483" s="4"/>
      <c r="O483" s="26">
        <v>27.3</v>
      </c>
      <c r="P483" s="26">
        <v>27.8</v>
      </c>
      <c r="Q483" s="26">
        <v>28.9</v>
      </c>
      <c r="R483" s="26">
        <v>28.3</v>
      </c>
      <c r="S483" s="26">
        <v>8.6999999999999993</v>
      </c>
      <c r="T483" s="26">
        <v>23.3</v>
      </c>
      <c r="U483" s="26">
        <v>22.9</v>
      </c>
      <c r="V483" s="26">
        <v>23.5</v>
      </c>
      <c r="W483" s="26">
        <v>11.7</v>
      </c>
      <c r="Y483">
        <f t="shared" si="497"/>
        <v>202.4</v>
      </c>
      <c r="Z483" s="4">
        <v>0</v>
      </c>
      <c r="AA483" s="4">
        <v>0</v>
      </c>
      <c r="AB483" s="4">
        <v>0</v>
      </c>
      <c r="AC483" s="4">
        <v>0</v>
      </c>
      <c r="AD483" s="4">
        <v>16</v>
      </c>
      <c r="AE483" s="4">
        <v>2</v>
      </c>
      <c r="AF483" s="4">
        <v>4</v>
      </c>
      <c r="AG483" s="4">
        <v>2</v>
      </c>
      <c r="AH483" s="4">
        <v>18</v>
      </c>
      <c r="AI483" s="4"/>
      <c r="AJ483" s="4">
        <v>34</v>
      </c>
      <c r="AK483" s="4">
        <v>25</v>
      </c>
      <c r="AL483" s="4">
        <v>49</v>
      </c>
      <c r="AM483" s="4">
        <v>26</v>
      </c>
      <c r="AN483" s="4">
        <v>36</v>
      </c>
      <c r="AO483" s="4">
        <v>35</v>
      </c>
      <c r="AP483" s="4">
        <v>33</v>
      </c>
      <c r="AQ483" s="4">
        <v>31</v>
      </c>
      <c r="AR483" s="4">
        <v>38</v>
      </c>
      <c r="AS483" s="5"/>
      <c r="AU483">
        <f t="shared" si="498"/>
        <v>100</v>
      </c>
      <c r="AV483">
        <f t="shared" si="499"/>
        <v>100</v>
      </c>
      <c r="AW483">
        <f t="shared" si="500"/>
        <v>100</v>
      </c>
      <c r="AX483">
        <f t="shared" si="501"/>
        <v>100</v>
      </c>
      <c r="AY483">
        <f t="shared" si="502"/>
        <v>38.461538461538467</v>
      </c>
      <c r="AZ483">
        <f t="shared" si="503"/>
        <v>89.189189189189193</v>
      </c>
      <c r="BA483">
        <f t="shared" si="504"/>
        <v>78.378378378378372</v>
      </c>
      <c r="BB483">
        <f t="shared" si="505"/>
        <v>87.878787878787875</v>
      </c>
      <c r="BC483">
        <f t="shared" si="506"/>
        <v>35.714285714285715</v>
      </c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5"/>
      <c r="AGV483" s="5"/>
      <c r="AGW483" s="5"/>
      <c r="AGX483" s="5"/>
      <c r="AGY483" s="5"/>
      <c r="AGZ483" s="5"/>
      <c r="AHA483" s="5"/>
      <c r="AHB483" s="5"/>
      <c r="AHC483" s="5"/>
      <c r="AHD483" s="5"/>
      <c r="AHE483" s="5"/>
      <c r="AHF483" s="5"/>
      <c r="AHG483" s="5"/>
      <c r="AHH483" s="5"/>
      <c r="AHI483" s="5"/>
      <c r="AHJ483" s="5"/>
      <c r="AHK483" s="5"/>
      <c r="AHL483" s="5"/>
      <c r="AHM483" s="5"/>
      <c r="AHN483" s="5"/>
      <c r="AHO483" s="5"/>
      <c r="AHP483" s="5"/>
      <c r="AHQ483" s="5"/>
      <c r="AHR483" s="5"/>
      <c r="AHS483" s="5"/>
      <c r="AHT483" s="5"/>
      <c r="AHU483" s="5"/>
      <c r="AHV483" s="5"/>
      <c r="AHW483" s="5"/>
      <c r="AHX483" s="5"/>
      <c r="AHY483" s="5"/>
      <c r="AHZ483" s="5"/>
      <c r="AIA483" s="5"/>
      <c r="AIB483" s="5"/>
      <c r="AIC483" s="5"/>
      <c r="AID483" s="5"/>
      <c r="AIE483" s="5"/>
      <c r="AIF483" s="5"/>
      <c r="AIG483" s="5"/>
      <c r="AIH483" s="5"/>
      <c r="AII483" s="5"/>
      <c r="AIJ483" s="5"/>
      <c r="AIK483" s="5"/>
      <c r="AIL483" s="5"/>
      <c r="AIM483" s="5"/>
      <c r="AIN483" s="5"/>
      <c r="AIO483" s="5"/>
      <c r="AIP483" s="5"/>
      <c r="AIQ483" s="5"/>
      <c r="AIR483" s="5"/>
      <c r="AIS483" s="5"/>
      <c r="AIT483" s="5"/>
      <c r="AIU483" s="5"/>
      <c r="AIV483" s="5"/>
      <c r="AIW483" s="5"/>
      <c r="AIX483" s="5"/>
      <c r="AIY483" s="5"/>
      <c r="AIZ483" s="5"/>
      <c r="AJA483" s="5"/>
      <c r="AJB483" s="5"/>
      <c r="AJC483" s="5"/>
      <c r="AJD483" s="5"/>
      <c r="AJE483" s="5"/>
      <c r="AJF483" s="5"/>
      <c r="AJG483" s="5"/>
      <c r="AJH483" s="5"/>
      <c r="AJI483" s="5"/>
      <c r="AJJ483" s="5"/>
      <c r="AJK483" s="5"/>
      <c r="AJL483" s="5"/>
      <c r="AJM483" s="5"/>
      <c r="AJN483" s="5"/>
      <c r="AJO483" s="5"/>
      <c r="AJP483" s="5"/>
      <c r="AJQ483" s="5"/>
      <c r="AJR483" s="5"/>
      <c r="AJS483" s="5"/>
      <c r="AJT483" s="5"/>
      <c r="AJU483" s="5"/>
      <c r="AJV483" s="5"/>
      <c r="AJW483" s="5"/>
      <c r="AJX483" s="5"/>
      <c r="AJY483" s="5"/>
      <c r="AJZ483" s="5"/>
      <c r="AKA483" s="5"/>
      <c r="AKB483" s="5"/>
      <c r="AKC483" s="5"/>
      <c r="AKD483" s="5"/>
      <c r="AKE483" s="5"/>
      <c r="AKF483" s="5"/>
      <c r="AKG483" s="5"/>
      <c r="AKH483" s="5"/>
      <c r="AKI483" s="5"/>
      <c r="AKJ483" s="5"/>
      <c r="AKK483" s="5"/>
      <c r="AKL483" s="5"/>
      <c r="AKM483" s="5"/>
      <c r="AKN483" s="5"/>
      <c r="AKO483" s="5"/>
      <c r="AKP483" s="5"/>
      <c r="AKQ483" s="5"/>
      <c r="AKR483" s="5"/>
      <c r="AKS483" s="5"/>
      <c r="AKT483" s="5"/>
      <c r="AKU483" s="5"/>
      <c r="AKV483" s="5"/>
      <c r="AKW483" s="5"/>
      <c r="AKX483" s="5"/>
      <c r="AKY483" s="5"/>
      <c r="AKZ483" s="5"/>
      <c r="ALA483" s="5"/>
      <c r="ALB483" s="5"/>
      <c r="ALC483" s="5"/>
    </row>
    <row r="484" spans="1:991">
      <c r="A484" s="4">
        <v>120</v>
      </c>
      <c r="B484" s="5" t="s">
        <v>120</v>
      </c>
      <c r="C484" s="4">
        <v>10</v>
      </c>
      <c r="D484" s="5" t="s">
        <v>46</v>
      </c>
      <c r="E484" s="4">
        <v>0</v>
      </c>
      <c r="F484" s="4">
        <v>0</v>
      </c>
      <c r="G484" s="4">
        <v>1.7</v>
      </c>
      <c r="H484" s="4">
        <v>0.6</v>
      </c>
      <c r="I484" s="4">
        <v>4.5</v>
      </c>
      <c r="J484" s="4">
        <v>2.1</v>
      </c>
      <c r="K484" s="4">
        <v>1.2</v>
      </c>
      <c r="L484" s="4">
        <v>2.4</v>
      </c>
      <c r="M484" s="4">
        <v>0</v>
      </c>
      <c r="N484" s="4"/>
      <c r="O484" s="26">
        <v>26</v>
      </c>
      <c r="P484" s="26">
        <v>24.4</v>
      </c>
      <c r="Q484" s="26">
        <v>27.1</v>
      </c>
      <c r="R484" s="26">
        <v>25.4</v>
      </c>
      <c r="S484" s="26">
        <v>28.1</v>
      </c>
      <c r="T484" s="26">
        <v>28.1</v>
      </c>
      <c r="U484" s="26">
        <v>25.5</v>
      </c>
      <c r="V484" s="26">
        <v>23.5</v>
      </c>
      <c r="W484" s="26">
        <v>24.8</v>
      </c>
      <c r="Y484">
        <f t="shared" si="497"/>
        <v>232.9</v>
      </c>
      <c r="Z484" s="4">
        <v>2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2</v>
      </c>
      <c r="AG484" s="4">
        <v>2</v>
      </c>
      <c r="AH484" s="4">
        <v>0</v>
      </c>
      <c r="AI484" s="4"/>
      <c r="AJ484" s="4">
        <v>20</v>
      </c>
      <c r="AK484" s="4">
        <v>19</v>
      </c>
      <c r="AL484" s="4">
        <v>17</v>
      </c>
      <c r="AM484" s="4">
        <v>17</v>
      </c>
      <c r="AN484" s="4">
        <v>11</v>
      </c>
      <c r="AO484" s="4">
        <v>18</v>
      </c>
      <c r="AP484" s="4">
        <v>21</v>
      </c>
      <c r="AQ484" s="4">
        <v>21</v>
      </c>
      <c r="AR484" s="4">
        <v>12</v>
      </c>
      <c r="AS484" s="5"/>
      <c r="AU484">
        <f t="shared" si="498"/>
        <v>81.818181818181827</v>
      </c>
      <c r="AV484">
        <f t="shared" si="499"/>
        <v>100</v>
      </c>
      <c r="AW484">
        <f t="shared" si="500"/>
        <v>100</v>
      </c>
      <c r="AX484">
        <f t="shared" si="501"/>
        <v>100</v>
      </c>
      <c r="AY484">
        <f t="shared" si="502"/>
        <v>100</v>
      </c>
      <c r="AZ484">
        <f t="shared" si="503"/>
        <v>100</v>
      </c>
      <c r="BA484">
        <f t="shared" si="504"/>
        <v>82.608695652173907</v>
      </c>
      <c r="BB484">
        <f t="shared" si="505"/>
        <v>82.608695652173907</v>
      </c>
      <c r="BC484">
        <f t="shared" si="506"/>
        <v>100</v>
      </c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5"/>
      <c r="AGV484" s="5"/>
      <c r="AGW484" s="5"/>
      <c r="AGX484" s="5"/>
      <c r="AGY484" s="5"/>
      <c r="AGZ484" s="5"/>
      <c r="AHA484" s="5"/>
      <c r="AHB484" s="5"/>
      <c r="AHC484" s="5"/>
      <c r="AHD484" s="5"/>
      <c r="AHE484" s="5"/>
      <c r="AHF484" s="5"/>
      <c r="AHG484" s="5"/>
      <c r="AHH484" s="5"/>
      <c r="AHI484" s="5"/>
      <c r="AHJ484" s="5"/>
      <c r="AHK484" s="5"/>
      <c r="AHL484" s="5"/>
      <c r="AHM484" s="5"/>
      <c r="AHN484" s="5"/>
      <c r="AHO484" s="5"/>
      <c r="AHP484" s="5"/>
      <c r="AHQ484" s="5"/>
      <c r="AHR484" s="5"/>
      <c r="AHS484" s="5"/>
      <c r="AHT484" s="5"/>
      <c r="AHU484" s="5"/>
      <c r="AHV484" s="5"/>
      <c r="AHW484" s="5"/>
      <c r="AHX484" s="5"/>
      <c r="AHY484" s="5"/>
      <c r="AHZ484" s="5"/>
      <c r="AIA484" s="5"/>
      <c r="AIB484" s="5"/>
      <c r="AIC484" s="5"/>
      <c r="AID484" s="5"/>
      <c r="AIE484" s="5"/>
      <c r="AIF484" s="5"/>
      <c r="AIG484" s="5"/>
      <c r="AIH484" s="5"/>
      <c r="AII484" s="5"/>
      <c r="AIJ484" s="5"/>
      <c r="AIK484" s="5"/>
      <c r="AIL484" s="5"/>
      <c r="AIM484" s="5"/>
      <c r="AIN484" s="5"/>
      <c r="AIO484" s="5"/>
      <c r="AIP484" s="5"/>
      <c r="AIQ484" s="5"/>
      <c r="AIR484" s="5"/>
      <c r="AIS484" s="5"/>
      <c r="AIT484" s="5"/>
      <c r="AIU484" s="5"/>
      <c r="AIV484" s="5"/>
      <c r="AIW484" s="5"/>
      <c r="AIX484" s="5"/>
      <c r="AIY484" s="5"/>
      <c r="AIZ484" s="5"/>
      <c r="AJA484" s="5"/>
      <c r="AJB484" s="5"/>
      <c r="AJC484" s="5"/>
      <c r="AJD484" s="5"/>
      <c r="AJE484" s="5"/>
      <c r="AJF484" s="5"/>
      <c r="AJG484" s="5"/>
      <c r="AJH484" s="5"/>
      <c r="AJI484" s="5"/>
      <c r="AJJ484" s="5"/>
      <c r="AJK484" s="5"/>
      <c r="AJL484" s="5"/>
      <c r="AJM484" s="5"/>
      <c r="AJN484" s="5"/>
      <c r="AJO484" s="5"/>
      <c r="AJP484" s="5"/>
      <c r="AJQ484" s="5"/>
      <c r="AJR484" s="5"/>
      <c r="AJS484" s="5"/>
      <c r="AJT484" s="5"/>
      <c r="AJU484" s="5"/>
      <c r="AJV484" s="5"/>
      <c r="AJW484" s="5"/>
      <c r="AJX484" s="5"/>
      <c r="AJY484" s="5"/>
      <c r="AJZ484" s="5"/>
      <c r="AKA484" s="5"/>
      <c r="AKB484" s="5"/>
      <c r="AKC484" s="5"/>
      <c r="AKD484" s="5"/>
      <c r="AKE484" s="5"/>
      <c r="AKF484" s="5"/>
      <c r="AKG484" s="5"/>
      <c r="AKH484" s="5"/>
      <c r="AKI484" s="5"/>
      <c r="AKJ484" s="5"/>
      <c r="AKK484" s="5"/>
      <c r="AKL484" s="5"/>
      <c r="AKM484" s="5"/>
      <c r="AKN484" s="5"/>
      <c r="AKO484" s="5"/>
      <c r="AKP484" s="5"/>
      <c r="AKQ484" s="5"/>
      <c r="AKR484" s="5"/>
      <c r="AKS484" s="5"/>
      <c r="AKT484" s="5"/>
      <c r="AKU484" s="5"/>
      <c r="AKV484" s="5"/>
      <c r="AKW484" s="5"/>
      <c r="AKX484" s="5"/>
      <c r="AKY484" s="5"/>
      <c r="AKZ484" s="5"/>
      <c r="ALA484" s="5"/>
      <c r="ALB484" s="5"/>
      <c r="ALC484" s="5"/>
    </row>
    <row r="485" spans="1:991">
      <c r="A485" s="4">
        <v>119</v>
      </c>
      <c r="B485" s="5" t="s">
        <v>121</v>
      </c>
      <c r="C485" s="4">
        <v>10</v>
      </c>
      <c r="D485" s="5" t="s">
        <v>48</v>
      </c>
      <c r="E485" s="4">
        <v>2.6</v>
      </c>
      <c r="F485" s="4">
        <v>2.2000000000000002</v>
      </c>
      <c r="G485" s="4">
        <v>5.6</v>
      </c>
      <c r="H485" s="4">
        <v>1.9</v>
      </c>
      <c r="I485" s="4">
        <v>5.6</v>
      </c>
      <c r="J485" s="4">
        <v>2.1</v>
      </c>
      <c r="K485" s="4">
        <v>8</v>
      </c>
      <c r="L485" s="4">
        <v>4.5</v>
      </c>
      <c r="M485" s="4">
        <v>2.8</v>
      </c>
      <c r="N485" s="4"/>
      <c r="O485" s="26">
        <v>27.2</v>
      </c>
      <c r="P485" s="26">
        <v>28.8</v>
      </c>
      <c r="Q485" s="26">
        <v>28.7</v>
      </c>
      <c r="R485" s="26">
        <v>27.8</v>
      </c>
      <c r="S485" s="26">
        <v>26.5</v>
      </c>
      <c r="T485" s="26">
        <v>27.7</v>
      </c>
      <c r="U485" s="26">
        <v>18.899999999999999</v>
      </c>
      <c r="V485" s="26">
        <v>28.4</v>
      </c>
      <c r="W485" s="26">
        <v>26.8</v>
      </c>
      <c r="Y485">
        <f t="shared" si="497"/>
        <v>240.8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2</v>
      </c>
      <c r="AG485" s="4">
        <v>0</v>
      </c>
      <c r="AH485" s="4">
        <v>0</v>
      </c>
      <c r="AI485" s="4"/>
      <c r="AJ485" s="4">
        <v>17</v>
      </c>
      <c r="AK485" s="4">
        <v>19</v>
      </c>
      <c r="AL485" s="4">
        <v>12</v>
      </c>
      <c r="AM485" s="4">
        <v>29</v>
      </c>
      <c r="AN485" s="4">
        <v>22</v>
      </c>
      <c r="AO485" s="4">
        <v>8</v>
      </c>
      <c r="AP485" s="4">
        <v>9</v>
      </c>
      <c r="AQ485" s="4">
        <v>18</v>
      </c>
      <c r="AR485" s="4">
        <v>17</v>
      </c>
      <c r="AS485" s="5"/>
      <c r="AU485">
        <f t="shared" si="498"/>
        <v>100</v>
      </c>
      <c r="AV485">
        <f t="shared" si="499"/>
        <v>100</v>
      </c>
      <c r="AW485">
        <f t="shared" si="500"/>
        <v>100</v>
      </c>
      <c r="AX485">
        <f t="shared" si="501"/>
        <v>100</v>
      </c>
      <c r="AY485">
        <f t="shared" si="502"/>
        <v>100</v>
      </c>
      <c r="AZ485">
        <f t="shared" si="503"/>
        <v>100</v>
      </c>
      <c r="BA485">
        <f t="shared" si="504"/>
        <v>63.636363636363633</v>
      </c>
      <c r="BB485">
        <f t="shared" si="505"/>
        <v>100</v>
      </c>
      <c r="BC485">
        <f>(AR485-AH485)/(AR485+AH485)*100</f>
        <v>100</v>
      </c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5"/>
      <c r="UM485" s="5"/>
      <c r="UN485" s="5"/>
      <c r="UO485" s="5"/>
      <c r="UP485" s="5"/>
      <c r="UQ485" s="5"/>
      <c r="UR485" s="5"/>
      <c r="US485" s="5"/>
      <c r="UT485" s="5"/>
      <c r="UU485" s="5"/>
      <c r="UV485" s="5"/>
      <c r="UW485" s="5"/>
      <c r="UX485" s="5"/>
      <c r="UY485" s="5"/>
      <c r="UZ485" s="5"/>
      <c r="VA485" s="5"/>
      <c r="VB485" s="5"/>
      <c r="VC485" s="5"/>
      <c r="VD485" s="5"/>
      <c r="VE485" s="5"/>
      <c r="VF485" s="5"/>
      <c r="VG485" s="5"/>
      <c r="VH485" s="5"/>
      <c r="VI485" s="5"/>
      <c r="VJ485" s="5"/>
      <c r="VK485" s="5"/>
      <c r="VL485" s="5"/>
      <c r="VM485" s="5"/>
      <c r="VN485" s="5"/>
      <c r="VO485" s="5"/>
      <c r="VP485" s="5"/>
      <c r="VQ485" s="5"/>
      <c r="VR485" s="5"/>
      <c r="VS485" s="5"/>
      <c r="VT485" s="5"/>
      <c r="VU485" s="5"/>
      <c r="VV485" s="5"/>
      <c r="VW485" s="5"/>
      <c r="VX485" s="5"/>
      <c r="VY485" s="5"/>
      <c r="VZ485" s="5"/>
      <c r="WA485" s="5"/>
      <c r="WB485" s="5"/>
      <c r="WC485" s="5"/>
      <c r="WD485" s="5"/>
      <c r="WE485" s="5"/>
      <c r="WF485" s="5"/>
      <c r="WG485" s="5"/>
      <c r="WH485" s="5"/>
      <c r="WI485" s="5"/>
      <c r="WJ485" s="5"/>
      <c r="WK485" s="5"/>
      <c r="WL485" s="5"/>
      <c r="WM485" s="5"/>
      <c r="WN485" s="5"/>
      <c r="WO485" s="5"/>
      <c r="WP485" s="5"/>
      <c r="WQ485" s="5"/>
      <c r="WR485" s="5"/>
      <c r="WS485" s="5"/>
      <c r="WT485" s="5"/>
      <c r="WU485" s="5"/>
      <c r="WV485" s="5"/>
      <c r="WW485" s="5"/>
      <c r="WX485" s="5"/>
      <c r="WY485" s="5"/>
      <c r="WZ485" s="5"/>
      <c r="XA485" s="5"/>
      <c r="XB485" s="5"/>
      <c r="XC485" s="5"/>
      <c r="XD485" s="5"/>
      <c r="XE485" s="5"/>
      <c r="XF485" s="5"/>
      <c r="XG485" s="5"/>
      <c r="XH485" s="5"/>
      <c r="XI485" s="5"/>
      <c r="XJ485" s="5"/>
      <c r="XK485" s="5"/>
      <c r="XL485" s="5"/>
      <c r="XM485" s="5"/>
      <c r="XN485" s="5"/>
      <c r="XO485" s="5"/>
      <c r="XP485" s="5"/>
      <c r="XQ485" s="5"/>
      <c r="XR485" s="5"/>
      <c r="XS485" s="5"/>
      <c r="XT485" s="5"/>
      <c r="XU485" s="5"/>
      <c r="XV485" s="5"/>
      <c r="XW485" s="5"/>
      <c r="XX485" s="5"/>
      <c r="XY485" s="5"/>
      <c r="XZ485" s="5"/>
      <c r="YA485" s="5"/>
      <c r="YB485" s="5"/>
      <c r="YC485" s="5"/>
      <c r="YD485" s="5"/>
      <c r="YE485" s="5"/>
      <c r="YF485" s="5"/>
      <c r="YG485" s="5"/>
      <c r="YH485" s="5"/>
      <c r="YI485" s="5"/>
      <c r="YJ485" s="5"/>
      <c r="YK485" s="5"/>
      <c r="YL485" s="5"/>
      <c r="YM485" s="5"/>
      <c r="YN485" s="5"/>
      <c r="YO485" s="5"/>
      <c r="YP485" s="5"/>
      <c r="YQ485" s="5"/>
      <c r="YR485" s="5"/>
      <c r="YS485" s="5"/>
      <c r="YT485" s="5"/>
      <c r="YU485" s="5"/>
      <c r="YV485" s="5"/>
      <c r="YW485" s="5"/>
      <c r="YX485" s="5"/>
      <c r="YY485" s="5"/>
      <c r="YZ485" s="5"/>
      <c r="ZA485" s="5"/>
      <c r="ZB485" s="5"/>
      <c r="ZC485" s="5"/>
      <c r="ZD485" s="5"/>
      <c r="ZE485" s="5"/>
      <c r="ZF485" s="5"/>
      <c r="ZG485" s="5"/>
      <c r="ZH485" s="5"/>
      <c r="ZI485" s="5"/>
      <c r="ZJ485" s="5"/>
      <c r="ZK485" s="5"/>
      <c r="ZL485" s="5"/>
      <c r="ZM485" s="5"/>
      <c r="ZN485" s="5"/>
      <c r="ZO485" s="5"/>
      <c r="ZP485" s="5"/>
      <c r="ZQ485" s="5"/>
      <c r="ZR485" s="5"/>
      <c r="ZS485" s="5"/>
      <c r="ZT485" s="5"/>
      <c r="ZU485" s="5"/>
      <c r="ZV485" s="5"/>
      <c r="ZW485" s="5"/>
      <c r="ZX485" s="5"/>
      <c r="ZY485" s="5"/>
      <c r="ZZ485" s="5"/>
      <c r="AAA485" s="5"/>
      <c r="AAB485" s="5"/>
      <c r="AAC485" s="5"/>
      <c r="AAD485" s="5"/>
      <c r="AAE485" s="5"/>
      <c r="AAF485" s="5"/>
      <c r="AAG485" s="5"/>
      <c r="AAH485" s="5"/>
      <c r="AAI485" s="5"/>
      <c r="AAJ485" s="5"/>
      <c r="AAK485" s="5"/>
      <c r="AAL485" s="5"/>
      <c r="AAM485" s="5"/>
      <c r="AAN485" s="5"/>
      <c r="AAO485" s="5"/>
      <c r="AAP485" s="5"/>
      <c r="AAQ485" s="5"/>
      <c r="AAR485" s="5"/>
      <c r="AAS485" s="5"/>
      <c r="AAT485" s="5"/>
      <c r="AAU485" s="5"/>
      <c r="AAV485" s="5"/>
      <c r="AAW485" s="5"/>
      <c r="AAX485" s="5"/>
      <c r="AAY485" s="5"/>
      <c r="AAZ485" s="5"/>
      <c r="ABA485" s="5"/>
      <c r="ABB485" s="5"/>
      <c r="ABC485" s="5"/>
      <c r="ABD485" s="5"/>
      <c r="ABE485" s="5"/>
      <c r="ABF485" s="5"/>
      <c r="ABG485" s="5"/>
      <c r="ABH485" s="5"/>
      <c r="ABI485" s="5"/>
      <c r="ABJ485" s="5"/>
      <c r="ABK485" s="5"/>
      <c r="ABL485" s="5"/>
      <c r="ABM485" s="5"/>
      <c r="ABN485" s="5"/>
      <c r="ABO485" s="5"/>
      <c r="ABP485" s="5"/>
      <c r="ABQ485" s="5"/>
      <c r="ABR485" s="5"/>
      <c r="ABS485" s="5"/>
      <c r="ABT485" s="5"/>
      <c r="ABU485" s="5"/>
      <c r="ABV485" s="5"/>
      <c r="ABW485" s="5"/>
      <c r="ABX485" s="5"/>
      <c r="ABY485" s="5"/>
      <c r="ABZ485" s="5"/>
      <c r="ACA485" s="5"/>
      <c r="ACB485" s="5"/>
      <c r="ACC485" s="5"/>
      <c r="ACD485" s="5"/>
      <c r="ACE485" s="5"/>
      <c r="ACF485" s="5"/>
      <c r="ACG485" s="5"/>
      <c r="ACH485" s="5"/>
      <c r="ACI485" s="5"/>
      <c r="ACJ485" s="5"/>
      <c r="ACK485" s="5"/>
      <c r="ACL485" s="5"/>
      <c r="ACM485" s="5"/>
      <c r="ACN485" s="5"/>
      <c r="ACO485" s="5"/>
      <c r="ACP485" s="5"/>
      <c r="ACQ485" s="5"/>
      <c r="ACR485" s="5"/>
      <c r="ACS485" s="5"/>
      <c r="ACT485" s="5"/>
      <c r="ACU485" s="5"/>
      <c r="ACV485" s="5"/>
      <c r="ACW485" s="5"/>
      <c r="ACX485" s="5"/>
      <c r="ACY485" s="5"/>
      <c r="ACZ485" s="5"/>
      <c r="ADA485" s="5"/>
      <c r="ADB485" s="5"/>
      <c r="ADC485" s="5"/>
      <c r="ADD485" s="5"/>
      <c r="ADE485" s="5"/>
      <c r="ADF485" s="5"/>
      <c r="ADG485" s="5"/>
      <c r="ADH485" s="5"/>
      <c r="ADI485" s="5"/>
      <c r="ADJ485" s="5"/>
      <c r="ADK485" s="5"/>
      <c r="ADL485" s="5"/>
      <c r="ADM485" s="5"/>
      <c r="ADN485" s="5"/>
      <c r="ADO485" s="5"/>
      <c r="ADP485" s="5"/>
      <c r="ADQ485" s="5"/>
      <c r="ADR485" s="5"/>
      <c r="ADS485" s="5"/>
      <c r="ADT485" s="5"/>
      <c r="ADU485" s="5"/>
      <c r="ADV485" s="5"/>
      <c r="ADW485" s="5"/>
      <c r="ADX485" s="5"/>
      <c r="ADY485" s="5"/>
      <c r="ADZ485" s="5"/>
      <c r="AEA485" s="5"/>
      <c r="AEB485" s="5"/>
      <c r="AEC485" s="5"/>
      <c r="AED485" s="5"/>
      <c r="AEE485" s="5"/>
      <c r="AEF485" s="5"/>
      <c r="AEG485" s="5"/>
      <c r="AEH485" s="5"/>
      <c r="AEI485" s="5"/>
      <c r="AEJ485" s="5"/>
      <c r="AEK485" s="5"/>
      <c r="AEL485" s="5"/>
      <c r="AEM485" s="5"/>
      <c r="AEN485" s="5"/>
      <c r="AEO485" s="5"/>
      <c r="AEP485" s="5"/>
      <c r="AEQ485" s="5"/>
      <c r="AER485" s="5"/>
      <c r="AES485" s="5"/>
      <c r="AET485" s="5"/>
      <c r="AEU485" s="5"/>
      <c r="AEV485" s="5"/>
      <c r="AEW485" s="5"/>
      <c r="AEX485" s="5"/>
      <c r="AEY485" s="5"/>
      <c r="AEZ485" s="5"/>
      <c r="AFA485" s="5"/>
      <c r="AFB485" s="5"/>
      <c r="AFC485" s="5"/>
      <c r="AFD485" s="5"/>
      <c r="AFE485" s="5"/>
      <c r="AFF485" s="5"/>
      <c r="AFG485" s="5"/>
      <c r="AFH485" s="5"/>
      <c r="AFI485" s="5"/>
      <c r="AFJ485" s="5"/>
      <c r="AFK485" s="5"/>
      <c r="AFL485" s="5"/>
      <c r="AFM485" s="5"/>
      <c r="AFN485" s="5"/>
      <c r="AFO485" s="5"/>
      <c r="AFP485" s="5"/>
      <c r="AFQ485" s="5"/>
      <c r="AFR485" s="5"/>
      <c r="AFS485" s="5"/>
      <c r="AFT485" s="5"/>
      <c r="AFU485" s="5"/>
      <c r="AFV485" s="5"/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5"/>
      <c r="AGV485" s="5"/>
      <c r="AGW485" s="5"/>
      <c r="AGX485" s="5"/>
      <c r="AGY485" s="5"/>
      <c r="AGZ485" s="5"/>
      <c r="AHA485" s="5"/>
      <c r="AHB485" s="5"/>
      <c r="AHC485" s="5"/>
      <c r="AHD485" s="5"/>
      <c r="AHE485" s="5"/>
      <c r="AHF485" s="5"/>
      <c r="AHG485" s="5"/>
      <c r="AHH485" s="5"/>
      <c r="AHI485" s="5"/>
      <c r="AHJ485" s="5"/>
      <c r="AHK485" s="5"/>
      <c r="AHL485" s="5"/>
      <c r="AHM485" s="5"/>
      <c r="AHN485" s="5"/>
      <c r="AHO485" s="5"/>
      <c r="AHP485" s="5"/>
      <c r="AHQ485" s="5"/>
      <c r="AHR485" s="5"/>
      <c r="AHS485" s="5"/>
      <c r="AHT485" s="5"/>
      <c r="AHU485" s="5"/>
      <c r="AHV485" s="5"/>
      <c r="AHW485" s="5"/>
      <c r="AHX485" s="5"/>
      <c r="AHY485" s="5"/>
      <c r="AHZ485" s="5"/>
      <c r="AIA485" s="5"/>
      <c r="AIB485" s="5"/>
      <c r="AIC485" s="5"/>
      <c r="AID485" s="5"/>
      <c r="AIE485" s="5"/>
      <c r="AIF485" s="5"/>
      <c r="AIG485" s="5"/>
      <c r="AIH485" s="5"/>
      <c r="AII485" s="5"/>
      <c r="AIJ485" s="5"/>
      <c r="AIK485" s="5"/>
      <c r="AIL485" s="5"/>
      <c r="AIM485" s="5"/>
      <c r="AIN485" s="5"/>
      <c r="AIO485" s="5"/>
      <c r="AIP485" s="5"/>
      <c r="AIQ485" s="5"/>
      <c r="AIR485" s="5"/>
      <c r="AIS485" s="5"/>
      <c r="AIT485" s="5"/>
      <c r="AIU485" s="5"/>
      <c r="AIV485" s="5"/>
      <c r="AIW485" s="5"/>
      <c r="AIX485" s="5"/>
      <c r="AIY485" s="5"/>
      <c r="AIZ485" s="5"/>
      <c r="AJA485" s="5"/>
      <c r="AJB485" s="5"/>
      <c r="AJC485" s="5"/>
      <c r="AJD485" s="5"/>
      <c r="AJE485" s="5"/>
      <c r="AJF485" s="5"/>
      <c r="AJG485" s="5"/>
      <c r="AJH485" s="5"/>
      <c r="AJI485" s="5"/>
      <c r="AJJ485" s="5"/>
      <c r="AJK485" s="5"/>
      <c r="AJL485" s="5"/>
      <c r="AJM485" s="5"/>
      <c r="AJN485" s="5"/>
      <c r="AJO485" s="5"/>
      <c r="AJP485" s="5"/>
      <c r="AJQ485" s="5"/>
      <c r="AJR485" s="5"/>
      <c r="AJS485" s="5"/>
      <c r="AJT485" s="5"/>
      <c r="AJU485" s="5"/>
      <c r="AJV485" s="5"/>
      <c r="AJW485" s="5"/>
      <c r="AJX485" s="5"/>
      <c r="AJY485" s="5"/>
      <c r="AJZ485" s="5"/>
      <c r="AKA485" s="5"/>
      <c r="AKB485" s="5"/>
      <c r="AKC485" s="5"/>
      <c r="AKD485" s="5"/>
      <c r="AKE485" s="5"/>
      <c r="AKF485" s="5"/>
      <c r="AKG485" s="5"/>
      <c r="AKH485" s="5"/>
      <c r="AKI485" s="5"/>
      <c r="AKJ485" s="5"/>
      <c r="AKK485" s="5"/>
      <c r="AKL485" s="5"/>
      <c r="AKM485" s="5"/>
      <c r="AKN485" s="5"/>
      <c r="AKO485" s="5"/>
      <c r="AKP485" s="5"/>
      <c r="AKQ485" s="5"/>
      <c r="AKR485" s="5"/>
      <c r="AKS485" s="5"/>
      <c r="AKT485" s="5"/>
      <c r="AKU485" s="5"/>
      <c r="AKV485" s="5"/>
      <c r="AKW485" s="5"/>
      <c r="AKX485" s="5"/>
      <c r="AKY485" s="5"/>
      <c r="AKZ485" s="5"/>
      <c r="ALA485" s="5"/>
      <c r="ALB485" s="5"/>
      <c r="ALC485" s="5"/>
    </row>
    <row r="486" spans="1:991">
      <c r="A486">
        <v>58</v>
      </c>
      <c r="B486" t="s">
        <v>263</v>
      </c>
      <c r="C486">
        <v>10</v>
      </c>
      <c r="D486" t="s">
        <v>42</v>
      </c>
      <c r="E486">
        <v>8.8000000000000007</v>
      </c>
      <c r="F486">
        <v>9</v>
      </c>
      <c r="G486">
        <v>23.8</v>
      </c>
      <c r="H486">
        <v>16.899999999999999</v>
      </c>
      <c r="I486">
        <v>16.5</v>
      </c>
      <c r="J486">
        <v>16.399999999999999</v>
      </c>
      <c r="K486">
        <v>17.100000000000001</v>
      </c>
      <c r="L486">
        <v>13.6</v>
      </c>
      <c r="M486">
        <v>16</v>
      </c>
      <c r="O486" s="23">
        <v>13.6</v>
      </c>
      <c r="P486" s="23">
        <v>30</v>
      </c>
      <c r="Q486" s="23">
        <v>30</v>
      </c>
      <c r="R486" s="23">
        <v>30</v>
      </c>
      <c r="S486" s="23">
        <v>30</v>
      </c>
      <c r="T486" s="23">
        <v>29</v>
      </c>
      <c r="U486" s="23">
        <v>30</v>
      </c>
      <c r="V486" s="23">
        <v>30</v>
      </c>
      <c r="W486" s="23">
        <v>30</v>
      </c>
      <c r="Y486">
        <f t="shared" si="497"/>
        <v>252.6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J486">
        <v>5</v>
      </c>
      <c r="AK486">
        <v>4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1</v>
      </c>
    </row>
    <row r="487" spans="1:991">
      <c r="A487">
        <v>55</v>
      </c>
      <c r="B487" t="s">
        <v>264</v>
      </c>
      <c r="C487">
        <v>10</v>
      </c>
      <c r="D487" t="s">
        <v>44</v>
      </c>
      <c r="E487">
        <v>25.5</v>
      </c>
      <c r="F487">
        <v>24.4</v>
      </c>
      <c r="G487">
        <v>24.6</v>
      </c>
      <c r="H487">
        <v>21.9</v>
      </c>
      <c r="I487">
        <v>24.5</v>
      </c>
      <c r="J487">
        <v>23.2</v>
      </c>
      <c r="K487">
        <v>24.4</v>
      </c>
      <c r="L487">
        <v>20.6</v>
      </c>
      <c r="M487">
        <v>16.7</v>
      </c>
      <c r="O487" s="23">
        <v>29.1</v>
      </c>
      <c r="P487" s="23">
        <v>30</v>
      </c>
      <c r="Q487" s="23">
        <v>30</v>
      </c>
      <c r="R487" s="23">
        <v>30</v>
      </c>
      <c r="S487" s="23">
        <v>30</v>
      </c>
      <c r="T487" s="23">
        <v>27.9</v>
      </c>
      <c r="U487" s="23">
        <v>27.5</v>
      </c>
      <c r="V487" s="23">
        <v>26.8</v>
      </c>
      <c r="W487" s="23">
        <v>21</v>
      </c>
      <c r="Y487">
        <f t="shared" si="497"/>
        <v>252.3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J487">
        <v>3</v>
      </c>
      <c r="AK487">
        <v>0</v>
      </c>
      <c r="AL487">
        <v>0</v>
      </c>
      <c r="AM487">
        <v>1</v>
      </c>
      <c r="AN487">
        <v>0</v>
      </c>
      <c r="AO487">
        <v>5</v>
      </c>
      <c r="AP487">
        <v>9</v>
      </c>
      <c r="AQ487">
        <v>5</v>
      </c>
      <c r="AR487">
        <v>8</v>
      </c>
    </row>
    <row r="488" spans="1:991">
      <c r="A488">
        <v>56</v>
      </c>
      <c r="B488" t="s">
        <v>265</v>
      </c>
      <c r="C488">
        <v>10</v>
      </c>
      <c r="D488" t="s">
        <v>46</v>
      </c>
      <c r="E488">
        <v>0</v>
      </c>
      <c r="F488">
        <v>0</v>
      </c>
      <c r="G488">
        <v>0</v>
      </c>
      <c r="H488">
        <v>0.3</v>
      </c>
      <c r="I488">
        <v>0</v>
      </c>
      <c r="J488">
        <v>1.3</v>
      </c>
      <c r="K488">
        <v>0.6</v>
      </c>
      <c r="L488">
        <v>0</v>
      </c>
      <c r="M488">
        <v>0.5</v>
      </c>
      <c r="O488" s="23">
        <v>27.3</v>
      </c>
      <c r="P488" s="23">
        <v>28.2</v>
      </c>
      <c r="Q488" s="23">
        <v>28.3</v>
      </c>
      <c r="R488" s="23">
        <v>27.8</v>
      </c>
      <c r="S488" s="23">
        <v>27.7</v>
      </c>
      <c r="T488" s="23">
        <v>28</v>
      </c>
      <c r="U488" s="23">
        <v>24.6</v>
      </c>
      <c r="V488" s="23">
        <v>16.600000000000001</v>
      </c>
      <c r="W488" s="23">
        <v>27</v>
      </c>
      <c r="Y488">
        <f t="shared" si="497"/>
        <v>235.49999999999997</v>
      </c>
      <c r="Z488">
        <v>0</v>
      </c>
      <c r="AA488">
        <v>0</v>
      </c>
      <c r="AB488">
        <v>0</v>
      </c>
      <c r="AC488">
        <v>0</v>
      </c>
      <c r="AD488">
        <v>2</v>
      </c>
      <c r="AE488">
        <v>0</v>
      </c>
      <c r="AF488">
        <v>0</v>
      </c>
      <c r="AG488">
        <v>0</v>
      </c>
      <c r="AH488">
        <v>2</v>
      </c>
      <c r="AJ488">
        <v>7</v>
      </c>
      <c r="AK488">
        <v>9</v>
      </c>
      <c r="AL488">
        <v>9</v>
      </c>
      <c r="AM488">
        <v>9</v>
      </c>
      <c r="AN488">
        <v>4</v>
      </c>
      <c r="AO488">
        <v>8</v>
      </c>
      <c r="AP488">
        <v>6</v>
      </c>
      <c r="AQ488">
        <v>11</v>
      </c>
      <c r="AR488">
        <v>6</v>
      </c>
    </row>
    <row r="489" spans="1:991">
      <c r="A489">
        <v>57</v>
      </c>
      <c r="B489" t="s">
        <v>266</v>
      </c>
      <c r="C489">
        <v>10</v>
      </c>
      <c r="D489" t="s">
        <v>48</v>
      </c>
      <c r="E489">
        <v>19.3</v>
      </c>
      <c r="F489">
        <v>26.7</v>
      </c>
      <c r="G489">
        <v>21.9</v>
      </c>
      <c r="H489">
        <v>15.8</v>
      </c>
      <c r="I489">
        <v>19.7</v>
      </c>
      <c r="J489">
        <v>16.3</v>
      </c>
      <c r="K489">
        <v>15.4</v>
      </c>
      <c r="L489">
        <v>14.5</v>
      </c>
      <c r="M489">
        <v>20.2</v>
      </c>
      <c r="O489" s="23">
        <v>27.6</v>
      </c>
      <c r="P489" s="23">
        <v>30</v>
      </c>
      <c r="Q489" s="23">
        <v>30</v>
      </c>
      <c r="R489" s="23">
        <v>27.7</v>
      </c>
      <c r="S489" s="23">
        <v>26.3</v>
      </c>
      <c r="T489" s="23">
        <v>27.9</v>
      </c>
      <c r="U489" s="23">
        <v>30</v>
      </c>
      <c r="V489" s="23">
        <v>25.7</v>
      </c>
      <c r="W489" s="23">
        <v>30</v>
      </c>
      <c r="Y489">
        <f t="shared" si="497"/>
        <v>255.2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J489">
        <v>2</v>
      </c>
      <c r="AK489">
        <v>0</v>
      </c>
      <c r="AL489">
        <v>3</v>
      </c>
      <c r="AM489">
        <v>3</v>
      </c>
      <c r="AN489">
        <v>5</v>
      </c>
      <c r="AO489">
        <v>8</v>
      </c>
      <c r="AP489">
        <v>5</v>
      </c>
      <c r="AQ489">
        <v>1</v>
      </c>
      <c r="AR489">
        <v>6</v>
      </c>
    </row>
    <row r="490" spans="1:991">
      <c r="A490">
        <v>60</v>
      </c>
      <c r="B490" t="s">
        <v>267</v>
      </c>
      <c r="C490">
        <v>10</v>
      </c>
      <c r="D490" t="s">
        <v>42</v>
      </c>
      <c r="E490">
        <v>11.2</v>
      </c>
      <c r="F490">
        <v>17.2</v>
      </c>
      <c r="G490">
        <v>7.4</v>
      </c>
      <c r="H490">
        <v>13.4</v>
      </c>
      <c r="I490">
        <v>5</v>
      </c>
      <c r="J490">
        <v>4.5999999999999996</v>
      </c>
      <c r="K490">
        <v>6.2</v>
      </c>
      <c r="L490">
        <v>4.9000000000000004</v>
      </c>
      <c r="M490">
        <v>7.4</v>
      </c>
      <c r="O490" s="23">
        <v>30</v>
      </c>
      <c r="P490" s="23">
        <v>30</v>
      </c>
      <c r="Q490" s="23">
        <v>30</v>
      </c>
      <c r="R490" s="23">
        <v>27.1</v>
      </c>
      <c r="S490" s="23">
        <v>23.9</v>
      </c>
      <c r="T490" s="23">
        <v>30</v>
      </c>
      <c r="U490" s="23">
        <v>20.399999999999999</v>
      </c>
      <c r="V490" s="23">
        <v>28.9</v>
      </c>
      <c r="W490" s="23">
        <v>30</v>
      </c>
      <c r="Y490">
        <f t="shared" si="497"/>
        <v>250.3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0</v>
      </c>
      <c r="AJ490">
        <v>1</v>
      </c>
      <c r="AK490">
        <v>1</v>
      </c>
      <c r="AL490">
        <v>3</v>
      </c>
      <c r="AM490">
        <v>11</v>
      </c>
      <c r="AN490">
        <v>13</v>
      </c>
      <c r="AO490">
        <v>8</v>
      </c>
      <c r="AP490">
        <v>6</v>
      </c>
      <c r="AQ490">
        <v>3</v>
      </c>
      <c r="AR490">
        <v>2</v>
      </c>
    </row>
    <row r="491" spans="1:991">
      <c r="A491">
        <v>59</v>
      </c>
      <c r="B491" t="s">
        <v>268</v>
      </c>
      <c r="C491">
        <v>10</v>
      </c>
      <c r="D491" t="s">
        <v>44</v>
      </c>
      <c r="E491">
        <v>12.4</v>
      </c>
      <c r="F491">
        <v>16.2</v>
      </c>
      <c r="G491">
        <v>13.9</v>
      </c>
      <c r="H491">
        <v>14.7</v>
      </c>
      <c r="I491">
        <v>16.399999999999999</v>
      </c>
      <c r="J491">
        <v>15.2</v>
      </c>
      <c r="K491">
        <v>8.9</v>
      </c>
      <c r="L491">
        <v>11</v>
      </c>
      <c r="M491">
        <v>14</v>
      </c>
      <c r="O491" s="23">
        <v>30</v>
      </c>
      <c r="P491" s="23">
        <v>27.1</v>
      </c>
      <c r="Q491" s="23">
        <v>27.4</v>
      </c>
      <c r="R491" s="23">
        <v>25.6</v>
      </c>
      <c r="S491" s="23">
        <v>28.1</v>
      </c>
      <c r="T491" s="23">
        <v>26.6</v>
      </c>
      <c r="U491" s="23">
        <v>28</v>
      </c>
      <c r="V491" s="23">
        <v>28.1</v>
      </c>
      <c r="W491" s="23">
        <v>30</v>
      </c>
      <c r="Y491">
        <f t="shared" si="497"/>
        <v>250.89999999999998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J491">
        <v>11</v>
      </c>
      <c r="AK491">
        <v>6</v>
      </c>
      <c r="AL491">
        <v>10</v>
      </c>
      <c r="AM491">
        <v>9</v>
      </c>
      <c r="AN491">
        <v>9</v>
      </c>
      <c r="AO491">
        <v>3</v>
      </c>
      <c r="AP491">
        <v>7</v>
      </c>
      <c r="AQ491">
        <v>5</v>
      </c>
      <c r="AR491">
        <v>7</v>
      </c>
    </row>
    <row r="492" spans="1:991">
      <c r="E492" s="8">
        <f>AVERAGE(E452:E491)/30*100</f>
        <v>22.1</v>
      </c>
      <c r="F492" s="8">
        <f t="shared" ref="F492" si="507">AVERAGE(F452:F491)/30*100</f>
        <v>26.208333333333329</v>
      </c>
      <c r="G492" s="8">
        <f t="shared" ref="G492" si="508">AVERAGE(G452:G491)/30*100</f>
        <v>25.883333333333326</v>
      </c>
      <c r="H492" s="8">
        <f t="shared" ref="H492" si="509">AVERAGE(H452:H491)/30*100</f>
        <v>24.808333333333326</v>
      </c>
      <c r="I492" s="8">
        <f t="shared" ref="I492" si="510">AVERAGE(I452:I491)/30*100</f>
        <v>23.425000000000001</v>
      </c>
      <c r="J492" s="8">
        <f t="shared" ref="J492" si="511">AVERAGE(J452:J491)/30*100</f>
        <v>21.050000000000004</v>
      </c>
      <c r="K492" s="8">
        <f t="shared" ref="K492" si="512">AVERAGE(K452:K491)/30*100</f>
        <v>17.866666666666664</v>
      </c>
      <c r="L492" s="8">
        <f t="shared" ref="L492" si="513">AVERAGE(L452:L491)/30*100</f>
        <v>24.083333333333332</v>
      </c>
      <c r="M492" s="8">
        <f t="shared" ref="M492" si="514">AVERAGE(M452:M491)/30*100</f>
        <v>23.9</v>
      </c>
      <c r="N492" s="8"/>
      <c r="O492" s="27">
        <f>AVERAGE(O452:O491)/30*100</f>
        <v>92.23333333333332</v>
      </c>
      <c r="P492" s="27">
        <f t="shared" ref="P492" si="515">AVERAGE(P452:P491)/30*100</f>
        <v>91.783333333333346</v>
      </c>
      <c r="Q492" s="27">
        <f t="shared" ref="Q492" si="516">AVERAGE(Q452:Q491)/30*100</f>
        <v>89.133333333333326</v>
      </c>
      <c r="R492" s="27">
        <f t="shared" ref="R492" si="517">AVERAGE(R452:R491)/30*100</f>
        <v>90.074999999999974</v>
      </c>
      <c r="S492" s="27">
        <f t="shared" ref="S492" si="518">AVERAGE(S452:S491)/30*100</f>
        <v>82.241666666666674</v>
      </c>
      <c r="T492" s="27">
        <f t="shared" ref="T492" si="519">AVERAGE(T452:T491)/30*100</f>
        <v>84.425000000000011</v>
      </c>
      <c r="U492" s="27">
        <f t="shared" ref="U492" si="520">AVERAGE(U452:U491)/30*100</f>
        <v>83.133333333333326</v>
      </c>
      <c r="V492" s="27">
        <f t="shared" ref="V492" si="521">AVERAGE(V452:V491)/30*100</f>
        <v>85.675000000000011</v>
      </c>
      <c r="W492" s="27">
        <f t="shared" ref="W492" si="522">AVERAGE(W452:W491)/30*100</f>
        <v>88.55</v>
      </c>
      <c r="Y492" s="8"/>
      <c r="Z492" s="8">
        <f>AVERAGE(Z452:Z491)</f>
        <v>0.35</v>
      </c>
      <c r="AA492" s="8">
        <f t="shared" ref="AA492" si="523">AVERAGE(AA452:AA491)</f>
        <v>0.45</v>
      </c>
      <c r="AB492" s="8">
        <f t="shared" ref="AB492" si="524">AVERAGE(AB452:AB491)</f>
        <v>0.75</v>
      </c>
      <c r="AC492" s="8">
        <f t="shared" ref="AC492" si="525">AVERAGE(AC452:AC491)</f>
        <v>0.45</v>
      </c>
      <c r="AD492" s="8">
        <f t="shared" ref="AD492" si="526">AVERAGE(AD452:AD491)</f>
        <v>1.25</v>
      </c>
      <c r="AE492" s="8">
        <f t="shared" ref="AE492" si="527">AVERAGE(AE452:AE491)</f>
        <v>0.75</v>
      </c>
      <c r="AF492" s="8">
        <f t="shared" ref="AF492" si="528">AVERAGE(AF452:AF491)</f>
        <v>1.25</v>
      </c>
      <c r="AG492" s="8">
        <f t="shared" ref="AG492" si="529">AVERAGE(AG452:AG491)</f>
        <v>0.6</v>
      </c>
      <c r="AH492" s="8">
        <f t="shared" ref="AH492" si="530">AVERAGE(AH452:AH491)</f>
        <v>0.95</v>
      </c>
      <c r="AI492" s="8"/>
      <c r="AJ492" s="8">
        <f>AVERAGE(AJ452:AJ491)</f>
        <v>13.8</v>
      </c>
      <c r="AK492" s="8">
        <f t="shared" ref="AK492" si="531">AVERAGE(AK452:AK491)</f>
        <v>11.55</v>
      </c>
      <c r="AL492" s="8">
        <f t="shared" ref="AL492" si="532">AVERAGE(AL452:AL491)</f>
        <v>14.1</v>
      </c>
      <c r="AM492" s="8">
        <f t="shared" ref="AM492" si="533">AVERAGE(AM452:AM491)</f>
        <v>14.4</v>
      </c>
      <c r="AN492" s="8">
        <f t="shared" ref="AN492" si="534">AVERAGE(AN452:AN491)</f>
        <v>13.35</v>
      </c>
      <c r="AO492" s="8">
        <f t="shared" ref="AO492" si="535">AVERAGE(AO452:AO491)</f>
        <v>13.025</v>
      </c>
      <c r="AP492" s="8">
        <f t="shared" ref="AP492" si="536">AVERAGE(AP452:AP491)</f>
        <v>12.625</v>
      </c>
      <c r="AQ492" s="8">
        <f t="shared" ref="AQ492" si="537">AVERAGE(AQ452:AQ491)</f>
        <v>11.55</v>
      </c>
      <c r="AR492" s="8">
        <f t="shared" ref="AR492" si="538">AVERAGE(AR452:AR491)</f>
        <v>14.525</v>
      </c>
      <c r="AU492" s="8">
        <f>AVERAGE(AU452:AU491)</f>
        <v>92.697518168106413</v>
      </c>
      <c r="AV492" s="8">
        <f t="shared" ref="AV492" si="539">AVERAGE(AV452:AV491)</f>
        <v>90.471037913493163</v>
      </c>
      <c r="AW492" s="8">
        <f t="shared" ref="AW492" si="540">AVERAGE(AW452:AW491)</f>
        <v>89.01313693933831</v>
      </c>
      <c r="AX492" s="8">
        <f t="shared" ref="AX492" si="541">AVERAGE(AX452:AX491)</f>
        <v>92.016796076898387</v>
      </c>
      <c r="AY492" s="8">
        <f t="shared" ref="AY492" si="542">AVERAGE(AY452:AY491)</f>
        <v>79.569775551784559</v>
      </c>
      <c r="AZ492" s="8">
        <f t="shared" ref="AZ492" si="543">AVERAGE(AZ452:AZ491)</f>
        <v>86.640430907745298</v>
      </c>
      <c r="BA492" s="8">
        <f t="shared" ref="BA492" si="544">AVERAGE(BA452:BA491)</f>
        <v>74.608549613426078</v>
      </c>
      <c r="BB492" s="8">
        <f t="shared" ref="BB492" si="545">AVERAGE(BB452:BB491)</f>
        <v>81.873850786894266</v>
      </c>
      <c r="BC492" s="8">
        <f t="shared" ref="BC492" si="546">AVERAGE(BC452:BC491)</f>
        <v>79.441386097936501</v>
      </c>
    </row>
    <row r="493" spans="1:991">
      <c r="E493" s="8">
        <f>(STDEV(E452:E491)/SQRT(40))/30*100</f>
        <v>3.8400016322408685</v>
      </c>
      <c r="F493" s="8">
        <f t="shared" ref="F493:H493" si="547">(STDEV(F452:F491)/SQRT(40))/30*100</f>
        <v>4.1687291903742159</v>
      </c>
      <c r="G493" s="8">
        <f t="shared" si="547"/>
        <v>3.8112621758702696</v>
      </c>
      <c r="H493" s="8">
        <f t="shared" si="547"/>
        <v>3.7509711468044582</v>
      </c>
      <c r="I493" s="8">
        <f>(STDEV(I452:I491)/SQRT(40))/30*100</f>
        <v>3.6277850584343381</v>
      </c>
      <c r="J493" s="8">
        <f t="shared" ref="J493:L493" si="548">(STDEV(J452:J491)/SQRT(40))/30*100</f>
        <v>3.4128663459263526</v>
      </c>
      <c r="K493" s="8">
        <f t="shared" si="548"/>
        <v>3.2552346622866852</v>
      </c>
      <c r="L493" s="8">
        <f t="shared" si="548"/>
        <v>3.7634232688942526</v>
      </c>
      <c r="M493" s="8">
        <f>(STDEV(M452:M491)/SQRT(40))/30*100</f>
        <v>3.7736566259378082</v>
      </c>
      <c r="N493" s="8"/>
      <c r="O493" s="27">
        <f>(STDEV(O452:O491)/SQRT(40))/30*100</f>
        <v>1.5517291154912434</v>
      </c>
      <c r="P493" s="27">
        <f t="shared" ref="P493:W493" si="549">(STDEV(P452:P491)/SQRT(40))/30*100</f>
        <v>1.7805353879679693</v>
      </c>
      <c r="Q493" s="27">
        <f t="shared" si="549"/>
        <v>2.4139256486141045</v>
      </c>
      <c r="R493" s="27">
        <f t="shared" si="549"/>
        <v>1.6432321487200301</v>
      </c>
      <c r="S493" s="27">
        <f t="shared" si="549"/>
        <v>3.316538620128425</v>
      </c>
      <c r="T493" s="27">
        <f t="shared" si="549"/>
        <v>3.1275357233538781</v>
      </c>
      <c r="U493" s="27">
        <f t="shared" si="549"/>
        <v>2.8787412174683213</v>
      </c>
      <c r="V493" s="27">
        <f t="shared" si="549"/>
        <v>2.1039403914892998</v>
      </c>
      <c r="W493" s="27">
        <f t="shared" si="549"/>
        <v>1.8554819832899108</v>
      </c>
      <c r="Y493" s="8"/>
      <c r="Z493" s="8">
        <f>STDEV(Z452:Z491)/SQRT(40)</f>
        <v>0.12168686168889518</v>
      </c>
      <c r="AA493" s="8">
        <f t="shared" ref="AA493:AH493" si="550">STDEV(AA452:AA491)/SQRT(40)</f>
        <v>0.31612639471562226</v>
      </c>
      <c r="AB493" s="8">
        <f t="shared" si="550"/>
        <v>0.30117292076999252</v>
      </c>
      <c r="AC493" s="8">
        <f t="shared" si="550"/>
        <v>0.22057616859907181</v>
      </c>
      <c r="AD493" s="8">
        <f t="shared" si="550"/>
        <v>0.4733270133200318</v>
      </c>
      <c r="AE493" s="8">
        <f t="shared" si="550"/>
        <v>0.31774445465112128</v>
      </c>
      <c r="AF493" s="8">
        <f t="shared" si="550"/>
        <v>0.31774445465112128</v>
      </c>
      <c r="AG493" s="8">
        <f t="shared" si="550"/>
        <v>0.21720839573894737</v>
      </c>
      <c r="AH493" s="8">
        <f t="shared" si="550"/>
        <v>0.46402641392544969</v>
      </c>
      <c r="AI493" s="8"/>
      <c r="AJ493" s="8">
        <f>STDEV(AJ452:AJ491)/SQRT(40)</f>
        <v>1.417021071808291</v>
      </c>
      <c r="AK493" s="8">
        <f t="shared" ref="AK493:AR493" si="551">STDEV(AK452:AK491)/SQRT(40)</f>
        <v>1.1535619308061131</v>
      </c>
      <c r="AL493" s="8">
        <f t="shared" si="551"/>
        <v>1.5253414918196735</v>
      </c>
      <c r="AM493" s="8">
        <f t="shared" si="551"/>
        <v>1.5286997994776728</v>
      </c>
      <c r="AN493" s="8">
        <f t="shared" si="551"/>
        <v>1.3888521362658648</v>
      </c>
      <c r="AO493" s="8">
        <f t="shared" si="551"/>
        <v>1.362260329426136</v>
      </c>
      <c r="AP493" s="8">
        <f t="shared" si="551"/>
        <v>1.4878514452313185</v>
      </c>
      <c r="AQ493" s="8">
        <f t="shared" si="551"/>
        <v>1.4119226752997631</v>
      </c>
      <c r="AR493" s="8">
        <f t="shared" si="551"/>
        <v>1.797429610618509</v>
      </c>
      <c r="AU493" s="8">
        <f>STDEV(AU452:AU491)/SQRT(40)</f>
        <v>3.0537012778634831</v>
      </c>
      <c r="AV493" s="8">
        <f t="shared" ref="AV493:BC493" si="552">STDEV(AV452:AV491)/SQRT(40)</f>
        <v>4.6707628658528364</v>
      </c>
      <c r="AW493" s="8">
        <f t="shared" si="552"/>
        <v>3.9747799591226438</v>
      </c>
      <c r="AX493" s="8">
        <f t="shared" si="552"/>
        <v>3.1330450618335353</v>
      </c>
      <c r="AY493" s="8">
        <f t="shared" si="552"/>
        <v>5.2920181869869181</v>
      </c>
      <c r="AZ493" s="8">
        <f t="shared" si="552"/>
        <v>4.685927220480349</v>
      </c>
      <c r="BA493" s="8">
        <f t="shared" si="552"/>
        <v>6.1602921195987941</v>
      </c>
      <c r="BB493" s="8">
        <f t="shared" si="552"/>
        <v>5.2061400298627074</v>
      </c>
      <c r="BC493" s="8">
        <f t="shared" si="552"/>
        <v>5.6565112365039631</v>
      </c>
    </row>
    <row r="494" spans="1:991">
      <c r="O494" s="27">
        <f>AVERAGE(O452:O491)</f>
        <v>27.669999999999998</v>
      </c>
      <c r="P494" s="27">
        <f t="shared" ref="P494:V494" si="553">AVERAGE(P452:P491)</f>
        <v>27.535000000000004</v>
      </c>
      <c r="Q494" s="27">
        <f t="shared" si="553"/>
        <v>26.74</v>
      </c>
      <c r="R494" s="27">
        <f t="shared" si="553"/>
        <v>27.02249999999999</v>
      </c>
      <c r="S494" s="27">
        <f t="shared" si="553"/>
        <v>24.672500000000003</v>
      </c>
      <c r="T494" s="27">
        <f t="shared" si="553"/>
        <v>25.327500000000004</v>
      </c>
      <c r="U494" s="27">
        <f t="shared" si="553"/>
        <v>24.939999999999998</v>
      </c>
      <c r="V494" s="27">
        <f t="shared" si="553"/>
        <v>25.702500000000004</v>
      </c>
      <c r="W494" s="27">
        <f>AVERAGE(W452:W491)</f>
        <v>26.564999999999998</v>
      </c>
      <c r="Y494" s="10">
        <f>SUM(O494:W494)</f>
        <v>236.17500000000001</v>
      </c>
    </row>
    <row r="504" spans="1:55">
      <c r="A504">
        <v>142</v>
      </c>
      <c r="B504" t="s">
        <v>41</v>
      </c>
      <c r="C504">
        <v>11</v>
      </c>
      <c r="D504" t="s">
        <v>42</v>
      </c>
      <c r="E504">
        <v>6.9</v>
      </c>
      <c r="F504">
        <v>8.1</v>
      </c>
      <c r="G504">
        <v>13.5</v>
      </c>
      <c r="H504">
        <v>14.3</v>
      </c>
      <c r="I504">
        <v>6.2</v>
      </c>
      <c r="J504">
        <v>9.1999999999999993</v>
      </c>
      <c r="K504">
        <v>9.1999999999999993</v>
      </c>
      <c r="L504">
        <v>5.6</v>
      </c>
      <c r="M504">
        <v>7</v>
      </c>
      <c r="O504" s="23">
        <v>28.5</v>
      </c>
      <c r="P504" s="23">
        <v>28.4</v>
      </c>
      <c r="Q504" s="23">
        <v>26.5</v>
      </c>
      <c r="R504" s="23">
        <v>30</v>
      </c>
      <c r="S504" s="23">
        <v>27.7</v>
      </c>
      <c r="T504" s="23">
        <v>27.9</v>
      </c>
      <c r="U504" s="23">
        <v>25.4</v>
      </c>
      <c r="V504" s="23">
        <v>28.6</v>
      </c>
      <c r="W504" s="23">
        <v>26.5</v>
      </c>
      <c r="Y504">
        <f>SUM(O504:W504)</f>
        <v>249.5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J504">
        <v>17</v>
      </c>
      <c r="AK504">
        <v>10</v>
      </c>
      <c r="AL504">
        <v>6</v>
      </c>
      <c r="AM504">
        <v>4</v>
      </c>
      <c r="AN504">
        <v>10</v>
      </c>
      <c r="AO504">
        <v>8</v>
      </c>
      <c r="AP504">
        <v>9</v>
      </c>
      <c r="AQ504">
        <v>12</v>
      </c>
      <c r="AR504">
        <v>23</v>
      </c>
      <c r="AU504">
        <f>(AJ504-Z504)/(AJ504+Z504)*100</f>
        <v>100</v>
      </c>
      <c r="AV504">
        <f t="shared" ref="AV504:BC519" si="554">(AK504-AA504)/(AK504+AA504)*100</f>
        <v>100</v>
      </c>
      <c r="AW504">
        <f t="shared" si="554"/>
        <v>100</v>
      </c>
      <c r="AX504">
        <f t="shared" si="554"/>
        <v>100</v>
      </c>
      <c r="AY504">
        <f t="shared" si="554"/>
        <v>100</v>
      </c>
      <c r="AZ504">
        <f t="shared" si="554"/>
        <v>100</v>
      </c>
      <c r="BA504">
        <f t="shared" si="554"/>
        <v>100</v>
      </c>
      <c r="BB504">
        <f t="shared" si="554"/>
        <v>100</v>
      </c>
      <c r="BC504">
        <f t="shared" si="554"/>
        <v>100</v>
      </c>
    </row>
    <row r="505" spans="1:55">
      <c r="A505">
        <v>141</v>
      </c>
      <c r="B505" t="s">
        <v>43</v>
      </c>
      <c r="C505">
        <v>11</v>
      </c>
      <c r="D505" t="s">
        <v>44</v>
      </c>
      <c r="E505">
        <v>7.6</v>
      </c>
      <c r="F505">
        <v>10.199999999999999</v>
      </c>
      <c r="G505">
        <v>13.3</v>
      </c>
      <c r="H505">
        <v>8.6999999999999993</v>
      </c>
      <c r="I505">
        <v>8.3000000000000007</v>
      </c>
      <c r="J505">
        <v>8.5</v>
      </c>
      <c r="K505">
        <v>13.9</v>
      </c>
      <c r="L505">
        <v>9.5</v>
      </c>
      <c r="M505">
        <v>4.0999999999999996</v>
      </c>
      <c r="O505" s="23">
        <v>27.9</v>
      </c>
      <c r="P505" s="23">
        <v>28.3</v>
      </c>
      <c r="Q505" s="23">
        <v>27.8</v>
      </c>
      <c r="R505" s="23">
        <v>28.4</v>
      </c>
      <c r="S505" s="23">
        <v>15.3</v>
      </c>
      <c r="T505" s="23">
        <v>27.7</v>
      </c>
      <c r="U505" s="23">
        <v>12.6</v>
      </c>
      <c r="V505" s="23">
        <v>28.4</v>
      </c>
      <c r="W505" s="23">
        <v>27.7</v>
      </c>
      <c r="Y505">
        <f t="shared" ref="Y505:Y543" si="555">SUM(O505:W505)</f>
        <v>224.1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J505">
        <v>6</v>
      </c>
      <c r="AK505">
        <v>9</v>
      </c>
      <c r="AL505">
        <v>11</v>
      </c>
      <c r="AM505">
        <v>17</v>
      </c>
      <c r="AN505">
        <v>13</v>
      </c>
      <c r="AO505">
        <v>3</v>
      </c>
      <c r="AP505">
        <v>8</v>
      </c>
      <c r="AQ505">
        <v>5</v>
      </c>
      <c r="AR505">
        <v>11</v>
      </c>
      <c r="AU505">
        <f t="shared" ref="AU505:AU537" si="556">(AJ505-Z505)/(AJ505+Z505)*100</f>
        <v>100</v>
      </c>
      <c r="AV505">
        <f t="shared" si="554"/>
        <v>100</v>
      </c>
      <c r="AW505">
        <f t="shared" si="554"/>
        <v>100</v>
      </c>
      <c r="AX505">
        <f t="shared" si="554"/>
        <v>100</v>
      </c>
      <c r="AY505">
        <f t="shared" si="554"/>
        <v>100</v>
      </c>
      <c r="AZ505">
        <f t="shared" si="554"/>
        <v>100</v>
      </c>
      <c r="BA505">
        <f t="shared" si="554"/>
        <v>100</v>
      </c>
      <c r="BB505">
        <f t="shared" si="554"/>
        <v>100</v>
      </c>
      <c r="BC505">
        <f t="shared" si="554"/>
        <v>100</v>
      </c>
    </row>
    <row r="506" spans="1:55">
      <c r="A506">
        <v>143</v>
      </c>
      <c r="B506" t="s">
        <v>45</v>
      </c>
      <c r="C506">
        <v>11</v>
      </c>
      <c r="D506" t="s">
        <v>46</v>
      </c>
      <c r="E506">
        <v>0.3</v>
      </c>
      <c r="F506">
        <v>0.8</v>
      </c>
      <c r="G506">
        <v>1.5</v>
      </c>
      <c r="H506">
        <v>1.1000000000000001</v>
      </c>
      <c r="I506">
        <v>2.9</v>
      </c>
      <c r="J506">
        <v>3.8</v>
      </c>
      <c r="K506">
        <v>11.4</v>
      </c>
      <c r="L506">
        <v>9.1999999999999993</v>
      </c>
      <c r="M506">
        <v>3.3</v>
      </c>
      <c r="O506" s="23">
        <v>28.2</v>
      </c>
      <c r="P506" s="23">
        <v>27.4</v>
      </c>
      <c r="Q506" s="23">
        <v>22.2</v>
      </c>
      <c r="R506" s="23">
        <v>26.6</v>
      </c>
      <c r="S506" s="23">
        <v>30</v>
      </c>
      <c r="T506" s="23">
        <v>28.1</v>
      </c>
      <c r="U506" s="23">
        <v>28.1</v>
      </c>
      <c r="V506" s="23">
        <v>25.3</v>
      </c>
      <c r="W506" s="23">
        <v>22.5</v>
      </c>
      <c r="Y506">
        <f t="shared" si="555"/>
        <v>238.4</v>
      </c>
      <c r="Z506">
        <v>0</v>
      </c>
      <c r="AA506">
        <v>0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</v>
      </c>
      <c r="AJ506">
        <v>18</v>
      </c>
      <c r="AK506">
        <v>9</v>
      </c>
      <c r="AL506">
        <v>8</v>
      </c>
      <c r="AM506">
        <v>7</v>
      </c>
      <c r="AN506">
        <v>3</v>
      </c>
      <c r="AO506">
        <v>11</v>
      </c>
      <c r="AP506">
        <v>9</v>
      </c>
      <c r="AQ506">
        <v>8</v>
      </c>
      <c r="AR506">
        <v>16</v>
      </c>
      <c r="AU506">
        <f t="shared" si="556"/>
        <v>100</v>
      </c>
      <c r="AV506">
        <f t="shared" si="554"/>
        <v>100</v>
      </c>
      <c r="AW506">
        <f t="shared" si="554"/>
        <v>60</v>
      </c>
      <c r="AX506">
        <f t="shared" si="554"/>
        <v>100</v>
      </c>
      <c r="AY506">
        <f t="shared" si="554"/>
        <v>100</v>
      </c>
      <c r="AZ506">
        <f t="shared" si="554"/>
        <v>100</v>
      </c>
      <c r="BA506">
        <f t="shared" si="554"/>
        <v>100</v>
      </c>
      <c r="BB506">
        <f t="shared" si="554"/>
        <v>100</v>
      </c>
      <c r="BC506">
        <f t="shared" si="554"/>
        <v>77.777777777777786</v>
      </c>
    </row>
    <row r="507" spans="1:55">
      <c r="A507">
        <v>144</v>
      </c>
      <c r="B507" t="s">
        <v>47</v>
      </c>
      <c r="C507">
        <v>11</v>
      </c>
      <c r="D507" t="s">
        <v>48</v>
      </c>
      <c r="E507">
        <v>9.4</v>
      </c>
      <c r="F507">
        <v>19.3</v>
      </c>
      <c r="G507">
        <v>11.2</v>
      </c>
      <c r="H507">
        <v>15.4</v>
      </c>
      <c r="I507">
        <v>15.2</v>
      </c>
      <c r="J507">
        <v>11.1</v>
      </c>
      <c r="K507">
        <v>6</v>
      </c>
      <c r="L507">
        <v>8.4</v>
      </c>
      <c r="M507">
        <v>17</v>
      </c>
      <c r="O507" s="23">
        <v>30</v>
      </c>
      <c r="P507" s="23">
        <v>27.7</v>
      </c>
      <c r="Q507" s="23">
        <v>27.8</v>
      </c>
      <c r="R507" s="23">
        <v>27.9</v>
      </c>
      <c r="S507" s="23">
        <v>27.5</v>
      </c>
      <c r="T507" s="23">
        <v>28.1</v>
      </c>
      <c r="U507" s="23">
        <v>26.7</v>
      </c>
      <c r="V507" s="23">
        <v>27.5</v>
      </c>
      <c r="W507" s="23">
        <v>28.1</v>
      </c>
      <c r="Y507">
        <f t="shared" si="555"/>
        <v>251.29999999999998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</v>
      </c>
      <c r="AG507">
        <v>0</v>
      </c>
      <c r="AH507">
        <v>0</v>
      </c>
      <c r="AJ507">
        <v>10</v>
      </c>
      <c r="AK507">
        <v>19</v>
      </c>
      <c r="AL507">
        <v>9</v>
      </c>
      <c r="AM507">
        <v>12</v>
      </c>
      <c r="AN507">
        <v>11</v>
      </c>
      <c r="AO507">
        <v>10</v>
      </c>
      <c r="AP507">
        <v>9</v>
      </c>
      <c r="AQ507">
        <v>13</v>
      </c>
      <c r="AR507">
        <v>9</v>
      </c>
      <c r="AU507">
        <f t="shared" si="556"/>
        <v>100</v>
      </c>
      <c r="AV507">
        <f t="shared" si="554"/>
        <v>100</v>
      </c>
      <c r="AW507">
        <f t="shared" si="554"/>
        <v>100</v>
      </c>
      <c r="AX507">
        <f t="shared" si="554"/>
        <v>100</v>
      </c>
      <c r="AY507">
        <f t="shared" si="554"/>
        <v>100</v>
      </c>
      <c r="AZ507">
        <f t="shared" si="554"/>
        <v>100</v>
      </c>
      <c r="BA507">
        <f t="shared" si="554"/>
        <v>63.636363636363633</v>
      </c>
      <c r="BB507">
        <f t="shared" si="554"/>
        <v>100</v>
      </c>
      <c r="BC507">
        <f t="shared" si="554"/>
        <v>100</v>
      </c>
    </row>
    <row r="508" spans="1:55">
      <c r="A508">
        <v>148</v>
      </c>
      <c r="B508" t="s">
        <v>49</v>
      </c>
      <c r="C508">
        <v>11</v>
      </c>
      <c r="D508" t="s">
        <v>42</v>
      </c>
      <c r="E508">
        <v>17.7</v>
      </c>
      <c r="F508">
        <v>10.4</v>
      </c>
      <c r="G508">
        <v>8.6</v>
      </c>
      <c r="H508">
        <v>15.6</v>
      </c>
      <c r="I508">
        <v>14.1</v>
      </c>
      <c r="J508">
        <v>15.1</v>
      </c>
      <c r="K508">
        <v>13.2</v>
      </c>
      <c r="L508">
        <v>13.1</v>
      </c>
      <c r="M508">
        <v>11.5</v>
      </c>
      <c r="O508" s="23">
        <v>30</v>
      </c>
      <c r="P508" s="23">
        <v>19.7</v>
      </c>
      <c r="Q508" s="23">
        <v>30</v>
      </c>
      <c r="R508" s="23">
        <v>27.5</v>
      </c>
      <c r="S508" s="23">
        <v>26.6</v>
      </c>
      <c r="T508" s="23">
        <v>28.1</v>
      </c>
      <c r="U508" s="23">
        <v>26.5</v>
      </c>
      <c r="V508" s="23">
        <v>30</v>
      </c>
      <c r="W508" s="23">
        <v>27</v>
      </c>
      <c r="Y508">
        <f t="shared" si="555"/>
        <v>245.4</v>
      </c>
      <c r="Z508">
        <v>0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J508">
        <v>9</v>
      </c>
      <c r="AK508">
        <v>12</v>
      </c>
      <c r="AL508">
        <v>11</v>
      </c>
      <c r="AM508">
        <v>19</v>
      </c>
      <c r="AN508">
        <v>9</v>
      </c>
      <c r="AO508">
        <v>14</v>
      </c>
      <c r="AP508">
        <v>28</v>
      </c>
      <c r="AQ508">
        <v>6</v>
      </c>
      <c r="AR508">
        <v>10</v>
      </c>
      <c r="AU508">
        <f t="shared" si="556"/>
        <v>100</v>
      </c>
      <c r="AV508">
        <f t="shared" si="554"/>
        <v>71.428571428571431</v>
      </c>
      <c r="AW508">
        <f t="shared" si="554"/>
        <v>100</v>
      </c>
      <c r="AX508">
        <f t="shared" si="554"/>
        <v>100</v>
      </c>
      <c r="AY508">
        <f t="shared" si="554"/>
        <v>100</v>
      </c>
      <c r="AZ508">
        <f t="shared" si="554"/>
        <v>100</v>
      </c>
      <c r="BA508">
        <f t="shared" si="554"/>
        <v>100</v>
      </c>
      <c r="BB508">
        <f t="shared" si="554"/>
        <v>100</v>
      </c>
      <c r="BC508">
        <f t="shared" si="554"/>
        <v>100</v>
      </c>
    </row>
    <row r="509" spans="1:55">
      <c r="A509">
        <v>147</v>
      </c>
      <c r="B509" t="s">
        <v>50</v>
      </c>
      <c r="C509">
        <v>11</v>
      </c>
      <c r="D509" t="s">
        <v>44</v>
      </c>
      <c r="E509">
        <v>15.4</v>
      </c>
      <c r="F509">
        <v>12</v>
      </c>
      <c r="G509">
        <v>9.9</v>
      </c>
      <c r="H509">
        <v>11.4</v>
      </c>
      <c r="I509">
        <v>12</v>
      </c>
      <c r="J509">
        <v>10.5</v>
      </c>
      <c r="K509">
        <v>17.600000000000001</v>
      </c>
      <c r="L509">
        <v>15.7</v>
      </c>
      <c r="M509">
        <v>9.1999999999999993</v>
      </c>
      <c r="O509" s="23">
        <v>28.4</v>
      </c>
      <c r="P509" s="23">
        <v>28.3</v>
      </c>
      <c r="Q509" s="23">
        <v>28.4</v>
      </c>
      <c r="R509" s="23">
        <v>27.3</v>
      </c>
      <c r="S509" s="23">
        <v>28</v>
      </c>
      <c r="T509" s="23">
        <v>27.8</v>
      </c>
      <c r="U509" s="23">
        <v>28.8</v>
      </c>
      <c r="V509" s="23">
        <v>26.3</v>
      </c>
      <c r="W509" s="23">
        <v>28.4</v>
      </c>
      <c r="Y509">
        <f t="shared" si="555"/>
        <v>251.70000000000002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J509">
        <v>9</v>
      </c>
      <c r="AK509">
        <v>19</v>
      </c>
      <c r="AL509">
        <v>17</v>
      </c>
      <c r="AM509">
        <v>17</v>
      </c>
      <c r="AN509">
        <v>20</v>
      </c>
      <c r="AO509">
        <v>20</v>
      </c>
      <c r="AP509">
        <v>15</v>
      </c>
      <c r="AQ509">
        <v>14</v>
      </c>
      <c r="AR509">
        <v>18</v>
      </c>
      <c r="AU509">
        <f t="shared" si="556"/>
        <v>100</v>
      </c>
      <c r="AV509">
        <f t="shared" si="554"/>
        <v>100</v>
      </c>
      <c r="AW509">
        <f t="shared" si="554"/>
        <v>100</v>
      </c>
      <c r="AX509">
        <f t="shared" si="554"/>
        <v>100</v>
      </c>
      <c r="AY509">
        <f t="shared" si="554"/>
        <v>100</v>
      </c>
      <c r="AZ509">
        <f t="shared" si="554"/>
        <v>100</v>
      </c>
      <c r="BA509">
        <f t="shared" si="554"/>
        <v>100</v>
      </c>
      <c r="BB509">
        <f t="shared" si="554"/>
        <v>100</v>
      </c>
      <c r="BC509">
        <f t="shared" si="554"/>
        <v>100</v>
      </c>
    </row>
    <row r="510" spans="1:55">
      <c r="A510">
        <v>145</v>
      </c>
      <c r="B510" t="s">
        <v>51</v>
      </c>
      <c r="C510">
        <v>11</v>
      </c>
      <c r="D510" t="s">
        <v>46</v>
      </c>
      <c r="E510">
        <v>13.7</v>
      </c>
      <c r="F510">
        <v>11.8</v>
      </c>
      <c r="G510">
        <v>12.7</v>
      </c>
      <c r="H510">
        <v>11.3</v>
      </c>
      <c r="I510">
        <v>10.8</v>
      </c>
      <c r="J510">
        <v>13.2</v>
      </c>
      <c r="K510">
        <v>15.2</v>
      </c>
      <c r="L510">
        <v>11.7</v>
      </c>
      <c r="M510">
        <v>19.399999999999999</v>
      </c>
      <c r="O510" s="23">
        <v>26.1</v>
      </c>
      <c r="P510" s="23">
        <v>26.9</v>
      </c>
      <c r="Q510" s="23">
        <v>19.7</v>
      </c>
      <c r="R510" s="23">
        <v>3</v>
      </c>
      <c r="S510" s="23">
        <v>14.1</v>
      </c>
      <c r="T510" s="23">
        <v>22.2</v>
      </c>
      <c r="U510" s="23">
        <v>14.8</v>
      </c>
      <c r="V510" s="23">
        <v>2.7</v>
      </c>
      <c r="W510" s="23">
        <v>12.9</v>
      </c>
      <c r="Y510">
        <f t="shared" si="555"/>
        <v>142.4</v>
      </c>
      <c r="Z510">
        <v>0</v>
      </c>
      <c r="AA510">
        <v>0</v>
      </c>
      <c r="AB510">
        <v>2</v>
      </c>
      <c r="AC510">
        <v>2</v>
      </c>
      <c r="AD510">
        <v>4</v>
      </c>
      <c r="AE510">
        <v>0</v>
      </c>
      <c r="AF510">
        <v>0</v>
      </c>
      <c r="AG510">
        <v>0</v>
      </c>
      <c r="AH510">
        <v>0</v>
      </c>
      <c r="AJ510">
        <v>9</v>
      </c>
      <c r="AK510">
        <v>19</v>
      </c>
      <c r="AL510">
        <v>19</v>
      </c>
      <c r="AM510">
        <v>13</v>
      </c>
      <c r="AN510">
        <v>13</v>
      </c>
      <c r="AO510">
        <v>12</v>
      </c>
      <c r="AP510">
        <v>11</v>
      </c>
      <c r="AQ510">
        <v>14</v>
      </c>
      <c r="AR510">
        <v>14</v>
      </c>
      <c r="AU510">
        <f t="shared" si="556"/>
        <v>100</v>
      </c>
      <c r="AV510">
        <f t="shared" si="554"/>
        <v>100</v>
      </c>
      <c r="AW510">
        <f t="shared" si="554"/>
        <v>80.952380952380949</v>
      </c>
      <c r="AX510">
        <f t="shared" si="554"/>
        <v>73.333333333333329</v>
      </c>
      <c r="AY510">
        <f t="shared" si="554"/>
        <v>52.941176470588239</v>
      </c>
      <c r="AZ510">
        <f t="shared" si="554"/>
        <v>100</v>
      </c>
      <c r="BA510">
        <f t="shared" si="554"/>
        <v>100</v>
      </c>
      <c r="BB510">
        <f t="shared" si="554"/>
        <v>100</v>
      </c>
      <c r="BC510">
        <f t="shared" si="554"/>
        <v>100</v>
      </c>
    </row>
    <row r="511" spans="1:55">
      <c r="A511">
        <v>146</v>
      </c>
      <c r="B511" t="s">
        <v>52</v>
      </c>
      <c r="C511">
        <v>11</v>
      </c>
      <c r="D511" t="s">
        <v>48</v>
      </c>
      <c r="E511">
        <v>12.2</v>
      </c>
      <c r="F511">
        <v>16.8</v>
      </c>
      <c r="G511">
        <v>17.2</v>
      </c>
      <c r="H511">
        <v>18.899999999999999</v>
      </c>
      <c r="I511">
        <v>17</v>
      </c>
      <c r="J511">
        <v>12.8</v>
      </c>
      <c r="K511">
        <v>12</v>
      </c>
      <c r="L511">
        <v>17.3</v>
      </c>
      <c r="M511">
        <v>6.9</v>
      </c>
      <c r="O511" s="23">
        <v>28.8</v>
      </c>
      <c r="P511" s="23">
        <v>28.7</v>
      </c>
      <c r="Q511" s="23">
        <v>29</v>
      </c>
      <c r="R511" s="23">
        <v>28.3</v>
      </c>
      <c r="S511" s="23">
        <v>28.5</v>
      </c>
      <c r="T511" s="23">
        <v>29.9</v>
      </c>
      <c r="U511" s="23">
        <v>27.6</v>
      </c>
      <c r="V511" s="23">
        <v>29.3</v>
      </c>
      <c r="W511" s="23">
        <v>27.6</v>
      </c>
      <c r="Y511">
        <f t="shared" si="555"/>
        <v>257.70000000000005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J511">
        <v>14</v>
      </c>
      <c r="AK511">
        <v>10</v>
      </c>
      <c r="AL511">
        <v>7</v>
      </c>
      <c r="AM511">
        <v>10</v>
      </c>
      <c r="AN511">
        <v>13</v>
      </c>
      <c r="AO511">
        <v>12</v>
      </c>
      <c r="AP511">
        <v>16</v>
      </c>
      <c r="AQ511">
        <v>9</v>
      </c>
      <c r="AR511">
        <v>10</v>
      </c>
      <c r="AU511">
        <f t="shared" si="556"/>
        <v>100</v>
      </c>
      <c r="AV511">
        <f t="shared" si="554"/>
        <v>100</v>
      </c>
      <c r="AW511">
        <f t="shared" si="554"/>
        <v>100</v>
      </c>
      <c r="AX511">
        <f t="shared" si="554"/>
        <v>100</v>
      </c>
      <c r="AY511">
        <f t="shared" si="554"/>
        <v>100</v>
      </c>
      <c r="AZ511">
        <f t="shared" si="554"/>
        <v>100</v>
      </c>
      <c r="BA511">
        <f t="shared" si="554"/>
        <v>100</v>
      </c>
      <c r="BB511">
        <f t="shared" si="554"/>
        <v>100</v>
      </c>
      <c r="BC511">
        <f t="shared" si="554"/>
        <v>100</v>
      </c>
    </row>
    <row r="512" spans="1:55">
      <c r="A512">
        <v>152</v>
      </c>
      <c r="B512" t="s">
        <v>53</v>
      </c>
      <c r="C512">
        <v>11</v>
      </c>
      <c r="D512" t="s">
        <v>42</v>
      </c>
      <c r="E512">
        <v>19.7</v>
      </c>
      <c r="F512">
        <v>18.7</v>
      </c>
      <c r="G512">
        <v>0</v>
      </c>
      <c r="H512">
        <v>17.600000000000001</v>
      </c>
      <c r="I512">
        <v>28.5</v>
      </c>
      <c r="J512">
        <v>16.899999999999999</v>
      </c>
      <c r="K512">
        <v>13.4</v>
      </c>
      <c r="L512">
        <v>17.600000000000001</v>
      </c>
      <c r="M512">
        <v>2.7</v>
      </c>
      <c r="O512" s="23">
        <v>27.2</v>
      </c>
      <c r="P512" s="23">
        <v>24.4</v>
      </c>
      <c r="Q512" s="23">
        <v>1.6</v>
      </c>
      <c r="R512" s="23">
        <v>28.8</v>
      </c>
      <c r="S512" s="23">
        <v>30</v>
      </c>
      <c r="T512" s="23">
        <v>25.4</v>
      </c>
      <c r="U512" s="23">
        <v>24.8</v>
      </c>
      <c r="V512" s="23">
        <v>26.4</v>
      </c>
      <c r="W512" s="23">
        <v>16.100000000000001</v>
      </c>
      <c r="Y512">
        <f t="shared" si="555"/>
        <v>204.70000000000002</v>
      </c>
      <c r="Z512">
        <v>0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</v>
      </c>
      <c r="AJ512">
        <v>22</v>
      </c>
      <c r="AK512">
        <v>8</v>
      </c>
      <c r="AL512">
        <v>24</v>
      </c>
      <c r="AM512">
        <v>8</v>
      </c>
      <c r="AN512">
        <v>5</v>
      </c>
      <c r="AO512">
        <v>16</v>
      </c>
      <c r="AP512">
        <v>13</v>
      </c>
      <c r="AQ512">
        <v>9</v>
      </c>
      <c r="AR512">
        <v>15</v>
      </c>
      <c r="AU512">
        <f t="shared" si="556"/>
        <v>100</v>
      </c>
      <c r="AV512">
        <f t="shared" si="554"/>
        <v>100</v>
      </c>
      <c r="AW512">
        <f t="shared" si="554"/>
        <v>84.615384615384613</v>
      </c>
      <c r="AX512">
        <f t="shared" si="554"/>
        <v>100</v>
      </c>
      <c r="AY512">
        <f t="shared" si="554"/>
        <v>100</v>
      </c>
      <c r="AZ512">
        <f t="shared" si="554"/>
        <v>100</v>
      </c>
      <c r="BA512">
        <f t="shared" si="554"/>
        <v>100</v>
      </c>
      <c r="BB512">
        <f t="shared" si="554"/>
        <v>100</v>
      </c>
      <c r="BC512">
        <f t="shared" si="554"/>
        <v>76.470588235294116</v>
      </c>
    </row>
    <row r="513" spans="1:991">
      <c r="A513">
        <v>149</v>
      </c>
      <c r="B513" t="s">
        <v>54</v>
      </c>
      <c r="C513">
        <v>11</v>
      </c>
      <c r="D513" t="s">
        <v>44</v>
      </c>
      <c r="E513">
        <v>0.9</v>
      </c>
      <c r="F513">
        <v>2.9</v>
      </c>
      <c r="G513">
        <v>2.1</v>
      </c>
      <c r="H513">
        <v>12.9</v>
      </c>
      <c r="I513">
        <v>9.3000000000000007</v>
      </c>
      <c r="J513">
        <v>9.1</v>
      </c>
      <c r="K513">
        <v>6.7</v>
      </c>
      <c r="L513">
        <v>8.9</v>
      </c>
      <c r="M513">
        <v>11.4</v>
      </c>
      <c r="O513" s="23">
        <v>23.7</v>
      </c>
      <c r="P513" s="23">
        <v>23.5</v>
      </c>
      <c r="Q513" s="23">
        <v>14.2</v>
      </c>
      <c r="R513" s="23">
        <v>28.2</v>
      </c>
      <c r="S513" s="23">
        <v>28.3</v>
      </c>
      <c r="T513" s="23">
        <v>27.7</v>
      </c>
      <c r="U513" s="23">
        <v>25.3</v>
      </c>
      <c r="V513" s="23">
        <v>28</v>
      </c>
      <c r="W513" s="23">
        <v>26.3</v>
      </c>
      <c r="Y513">
        <f t="shared" si="555"/>
        <v>225.20000000000002</v>
      </c>
      <c r="Z513">
        <v>4</v>
      </c>
      <c r="AA513">
        <v>4</v>
      </c>
      <c r="AB513">
        <v>8</v>
      </c>
      <c r="AC513">
        <v>0</v>
      </c>
      <c r="AD513">
        <v>0</v>
      </c>
      <c r="AE513">
        <v>0</v>
      </c>
      <c r="AF513">
        <v>4</v>
      </c>
      <c r="AG513">
        <v>0</v>
      </c>
      <c r="AH513">
        <v>4</v>
      </c>
      <c r="AJ513">
        <v>28</v>
      </c>
      <c r="AK513">
        <v>20</v>
      </c>
      <c r="AL513">
        <v>13</v>
      </c>
      <c r="AM513">
        <v>15</v>
      </c>
      <c r="AN513">
        <v>11</v>
      </c>
      <c r="AO513">
        <v>21</v>
      </c>
      <c r="AP513">
        <v>19</v>
      </c>
      <c r="AQ513">
        <v>24</v>
      </c>
      <c r="AR513">
        <v>16</v>
      </c>
      <c r="AU513">
        <f t="shared" si="556"/>
        <v>75</v>
      </c>
      <c r="AV513">
        <f t="shared" si="554"/>
        <v>66.666666666666657</v>
      </c>
      <c r="AW513">
        <f t="shared" si="554"/>
        <v>23.809523809523807</v>
      </c>
      <c r="AX513">
        <f t="shared" si="554"/>
        <v>100</v>
      </c>
      <c r="AY513">
        <f t="shared" si="554"/>
        <v>100</v>
      </c>
      <c r="AZ513">
        <f t="shared" si="554"/>
        <v>100</v>
      </c>
      <c r="BA513">
        <f t="shared" si="554"/>
        <v>65.217391304347828</v>
      </c>
      <c r="BB513">
        <f t="shared" si="554"/>
        <v>100</v>
      </c>
      <c r="BC513">
        <f t="shared" si="554"/>
        <v>60</v>
      </c>
    </row>
    <row r="514" spans="1:991">
      <c r="A514">
        <v>151</v>
      </c>
      <c r="B514" t="s">
        <v>55</v>
      </c>
      <c r="C514">
        <v>11</v>
      </c>
      <c r="D514" t="s">
        <v>46</v>
      </c>
      <c r="E514">
        <v>9</v>
      </c>
      <c r="F514">
        <v>11.5</v>
      </c>
      <c r="G514">
        <v>3.3</v>
      </c>
      <c r="H514">
        <v>16.3</v>
      </c>
      <c r="I514">
        <v>14.7</v>
      </c>
      <c r="J514">
        <v>14.6</v>
      </c>
      <c r="K514">
        <v>21.1</v>
      </c>
      <c r="L514">
        <v>22.9</v>
      </c>
      <c r="M514">
        <v>19.399999999999999</v>
      </c>
      <c r="O514" s="23">
        <v>27</v>
      </c>
      <c r="P514" s="23">
        <v>24.1</v>
      </c>
      <c r="Q514" s="23">
        <v>1.2</v>
      </c>
      <c r="R514" s="23">
        <v>29.2</v>
      </c>
      <c r="S514" s="23">
        <v>26</v>
      </c>
      <c r="T514" s="23">
        <v>27.4</v>
      </c>
      <c r="U514" s="23">
        <v>30</v>
      </c>
      <c r="V514" s="23">
        <v>30</v>
      </c>
      <c r="W514" s="23">
        <v>30</v>
      </c>
      <c r="Y514">
        <f t="shared" si="555"/>
        <v>224.9</v>
      </c>
      <c r="Z514">
        <v>0</v>
      </c>
      <c r="AA514">
        <v>0</v>
      </c>
      <c r="AB514">
        <v>6</v>
      </c>
      <c r="AC514">
        <v>0</v>
      </c>
      <c r="AD514">
        <v>0</v>
      </c>
      <c r="AE514">
        <v>2</v>
      </c>
      <c r="AF514">
        <v>0</v>
      </c>
      <c r="AG514">
        <v>0</v>
      </c>
      <c r="AH514">
        <v>0</v>
      </c>
      <c r="AJ514">
        <v>16</v>
      </c>
      <c r="AK514">
        <v>10</v>
      </c>
      <c r="AL514">
        <v>8</v>
      </c>
      <c r="AM514">
        <v>7</v>
      </c>
      <c r="AN514">
        <v>5</v>
      </c>
      <c r="AO514">
        <v>7</v>
      </c>
      <c r="AP514">
        <v>1</v>
      </c>
      <c r="AQ514">
        <v>0</v>
      </c>
      <c r="AR514">
        <v>2</v>
      </c>
      <c r="AU514">
        <f t="shared" si="556"/>
        <v>100</v>
      </c>
      <c r="AV514">
        <f t="shared" si="554"/>
        <v>100</v>
      </c>
      <c r="AW514">
        <f t="shared" si="554"/>
        <v>14.285714285714285</v>
      </c>
      <c r="AX514">
        <f t="shared" si="554"/>
        <v>100</v>
      </c>
      <c r="AY514">
        <f t="shared" si="554"/>
        <v>100</v>
      </c>
      <c r="AZ514">
        <f t="shared" si="554"/>
        <v>55.555555555555557</v>
      </c>
      <c r="BA514">
        <f t="shared" si="554"/>
        <v>100</v>
      </c>
      <c r="BB514">
        <v>0</v>
      </c>
      <c r="BC514">
        <f t="shared" si="554"/>
        <v>100</v>
      </c>
    </row>
    <row r="515" spans="1:991">
      <c r="A515">
        <v>150</v>
      </c>
      <c r="B515" t="s">
        <v>56</v>
      </c>
      <c r="C515">
        <v>11</v>
      </c>
      <c r="D515" t="s">
        <v>48</v>
      </c>
      <c r="E515">
        <v>6.3</v>
      </c>
      <c r="F515">
        <v>2.1</v>
      </c>
      <c r="G515">
        <v>0.4</v>
      </c>
      <c r="H515">
        <v>3.3</v>
      </c>
      <c r="I515">
        <v>0</v>
      </c>
      <c r="J515">
        <v>2</v>
      </c>
      <c r="K515">
        <v>0</v>
      </c>
      <c r="L515">
        <v>0</v>
      </c>
      <c r="M515">
        <v>1.6</v>
      </c>
      <c r="O515" s="23">
        <v>29</v>
      </c>
      <c r="P515" s="23">
        <v>29.6</v>
      </c>
      <c r="Q515" s="23">
        <v>18.3</v>
      </c>
      <c r="R515" s="23">
        <v>28.4</v>
      </c>
      <c r="S515" s="23">
        <v>28.3</v>
      </c>
      <c r="T515" s="23">
        <v>29</v>
      </c>
      <c r="U515" s="23">
        <v>28.4</v>
      </c>
      <c r="V515" s="23">
        <v>28.8</v>
      </c>
      <c r="W515" s="23">
        <v>28.9</v>
      </c>
      <c r="Y515">
        <f t="shared" si="555"/>
        <v>248.70000000000005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J515">
        <v>5</v>
      </c>
      <c r="AK515">
        <v>13</v>
      </c>
      <c r="AL515">
        <v>16</v>
      </c>
      <c r="AM515">
        <v>5</v>
      </c>
      <c r="AN515">
        <v>6</v>
      </c>
      <c r="AO515">
        <v>8</v>
      </c>
      <c r="AP515">
        <v>9</v>
      </c>
      <c r="AQ515">
        <v>5</v>
      </c>
      <c r="AR515">
        <v>7</v>
      </c>
      <c r="AU515">
        <f t="shared" si="556"/>
        <v>100</v>
      </c>
      <c r="AV515">
        <f t="shared" si="554"/>
        <v>100</v>
      </c>
      <c r="AW515">
        <f t="shared" si="554"/>
        <v>77.777777777777786</v>
      </c>
      <c r="AX515">
        <f t="shared" si="554"/>
        <v>100</v>
      </c>
      <c r="AY515">
        <f t="shared" si="554"/>
        <v>100</v>
      </c>
      <c r="AZ515">
        <f t="shared" si="554"/>
        <v>100</v>
      </c>
      <c r="BA515">
        <f t="shared" si="554"/>
        <v>100</v>
      </c>
      <c r="BB515">
        <f t="shared" si="554"/>
        <v>100</v>
      </c>
      <c r="BC515">
        <f t="shared" si="554"/>
        <v>100</v>
      </c>
    </row>
    <row r="516" spans="1:991">
      <c r="A516">
        <v>154</v>
      </c>
      <c r="B516" t="s">
        <v>57</v>
      </c>
      <c r="C516">
        <v>11</v>
      </c>
      <c r="D516" t="s">
        <v>42</v>
      </c>
      <c r="E516">
        <v>20.399999999999999</v>
      </c>
      <c r="F516">
        <v>7.3</v>
      </c>
      <c r="G516">
        <v>18.5</v>
      </c>
      <c r="H516">
        <v>5.6</v>
      </c>
      <c r="I516">
        <v>10.9</v>
      </c>
      <c r="J516">
        <v>16.2</v>
      </c>
      <c r="K516">
        <v>23.5</v>
      </c>
      <c r="L516">
        <v>17.7</v>
      </c>
      <c r="M516">
        <v>14.9</v>
      </c>
      <c r="O516" s="23">
        <v>28.5</v>
      </c>
      <c r="P516" s="23">
        <v>24.5</v>
      </c>
      <c r="Q516" s="23">
        <v>28.8</v>
      </c>
      <c r="R516" s="23">
        <v>23.2</v>
      </c>
      <c r="S516" s="23">
        <v>30</v>
      </c>
      <c r="T516" s="23">
        <v>30</v>
      </c>
      <c r="U516" s="23">
        <v>30</v>
      </c>
      <c r="V516" s="23">
        <v>30</v>
      </c>
      <c r="W516" s="23">
        <v>28.6</v>
      </c>
      <c r="Y516">
        <f t="shared" si="555"/>
        <v>253.6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J516">
        <v>8</v>
      </c>
      <c r="AK516">
        <v>18</v>
      </c>
      <c r="AL516">
        <v>13</v>
      </c>
      <c r="AM516">
        <v>14</v>
      </c>
      <c r="AN516">
        <v>0</v>
      </c>
      <c r="AO516">
        <v>0</v>
      </c>
      <c r="AP516">
        <v>0</v>
      </c>
      <c r="AQ516">
        <v>8</v>
      </c>
      <c r="AR516">
        <v>4</v>
      </c>
      <c r="AU516">
        <f t="shared" si="556"/>
        <v>100</v>
      </c>
      <c r="AV516">
        <f t="shared" si="554"/>
        <v>80</v>
      </c>
      <c r="AW516">
        <f t="shared" si="554"/>
        <v>100</v>
      </c>
      <c r="AX516">
        <f t="shared" si="554"/>
        <v>100</v>
      </c>
      <c r="AY516">
        <v>0</v>
      </c>
      <c r="AZ516">
        <v>0</v>
      </c>
      <c r="BA516">
        <v>0</v>
      </c>
      <c r="BB516">
        <f t="shared" si="554"/>
        <v>100</v>
      </c>
      <c r="BC516">
        <f t="shared" si="554"/>
        <v>100</v>
      </c>
    </row>
    <row r="517" spans="1:991">
      <c r="A517">
        <v>153</v>
      </c>
      <c r="B517" t="s">
        <v>58</v>
      </c>
      <c r="C517">
        <v>11</v>
      </c>
      <c r="D517" t="s">
        <v>44</v>
      </c>
      <c r="E517">
        <v>8.1999999999999993</v>
      </c>
      <c r="F517">
        <v>2.2999999999999998</v>
      </c>
      <c r="G517">
        <v>6.4</v>
      </c>
      <c r="H517">
        <v>3.5</v>
      </c>
      <c r="I517">
        <v>14.5</v>
      </c>
      <c r="J517">
        <v>12.3</v>
      </c>
      <c r="K517">
        <v>6.9</v>
      </c>
      <c r="L517">
        <v>18.5</v>
      </c>
      <c r="M517">
        <v>2.4</v>
      </c>
      <c r="O517" s="23">
        <v>23.9</v>
      </c>
      <c r="P517" s="23">
        <v>17.8</v>
      </c>
      <c r="Q517" s="23">
        <v>30</v>
      </c>
      <c r="R517" s="23">
        <v>21.9</v>
      </c>
      <c r="S517" s="23">
        <v>30</v>
      </c>
      <c r="T517" s="23">
        <v>30</v>
      </c>
      <c r="U517" s="23">
        <v>30</v>
      </c>
      <c r="V517" s="23">
        <v>30</v>
      </c>
      <c r="W517" s="23">
        <v>15.5</v>
      </c>
      <c r="Y517">
        <f t="shared" si="555"/>
        <v>229.1</v>
      </c>
      <c r="Z517">
        <v>2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16</v>
      </c>
      <c r="AJ517">
        <v>10</v>
      </c>
      <c r="AK517">
        <v>5</v>
      </c>
      <c r="AL517">
        <v>2</v>
      </c>
      <c r="AM517">
        <v>2</v>
      </c>
      <c r="AN517">
        <v>3</v>
      </c>
      <c r="AO517">
        <v>2</v>
      </c>
      <c r="AP517">
        <v>3</v>
      </c>
      <c r="AQ517">
        <v>1</v>
      </c>
      <c r="AR517">
        <v>8</v>
      </c>
      <c r="AU517">
        <f t="shared" si="556"/>
        <v>66.666666666666657</v>
      </c>
      <c r="AV517">
        <f t="shared" si="554"/>
        <v>100</v>
      </c>
      <c r="AW517">
        <f t="shared" si="554"/>
        <v>100</v>
      </c>
      <c r="AX517">
        <f t="shared" si="554"/>
        <v>-33.333333333333329</v>
      </c>
      <c r="AY517">
        <f t="shared" si="554"/>
        <v>100</v>
      </c>
      <c r="AZ517">
        <f t="shared" si="554"/>
        <v>100</v>
      </c>
      <c r="BA517">
        <f t="shared" si="554"/>
        <v>100</v>
      </c>
      <c r="BB517">
        <f t="shared" si="554"/>
        <v>100</v>
      </c>
      <c r="BC517">
        <f t="shared" si="554"/>
        <v>-33.333333333333329</v>
      </c>
    </row>
    <row r="518" spans="1:991">
      <c r="A518">
        <v>82</v>
      </c>
      <c r="B518" t="s">
        <v>102</v>
      </c>
      <c r="C518">
        <v>11</v>
      </c>
      <c r="D518" t="s">
        <v>42</v>
      </c>
      <c r="E518">
        <v>6.4</v>
      </c>
      <c r="F518">
        <v>1.1000000000000001</v>
      </c>
      <c r="G518">
        <v>2.4</v>
      </c>
      <c r="H518">
        <v>1.2</v>
      </c>
      <c r="I518">
        <v>1.4</v>
      </c>
      <c r="J518">
        <v>3.1</v>
      </c>
      <c r="K518">
        <v>4.5999999999999996</v>
      </c>
      <c r="L518">
        <v>3</v>
      </c>
      <c r="M518">
        <v>3.3</v>
      </c>
      <c r="O518" s="23">
        <v>30</v>
      </c>
      <c r="P518" s="23">
        <v>30</v>
      </c>
      <c r="Q518" s="23">
        <v>30</v>
      </c>
      <c r="R518" s="23">
        <v>30</v>
      </c>
      <c r="S518" s="23">
        <v>30</v>
      </c>
      <c r="T518" s="23">
        <v>30</v>
      </c>
      <c r="U518" s="23">
        <v>29.5</v>
      </c>
      <c r="V518" s="23">
        <v>29.1</v>
      </c>
      <c r="W518" s="23">
        <v>29</v>
      </c>
      <c r="Y518">
        <f t="shared" si="555"/>
        <v>267.60000000000002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5</v>
      </c>
      <c r="AR518">
        <v>10</v>
      </c>
      <c r="AU518">
        <f t="shared" si="556"/>
        <v>100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f t="shared" si="554"/>
        <v>100</v>
      </c>
      <c r="BB518">
        <f t="shared" si="554"/>
        <v>100</v>
      </c>
      <c r="BC518">
        <f t="shared" si="554"/>
        <v>100</v>
      </c>
    </row>
    <row r="519" spans="1:991">
      <c r="A519">
        <v>81</v>
      </c>
      <c r="B519" t="s">
        <v>103</v>
      </c>
      <c r="C519">
        <v>11</v>
      </c>
      <c r="D519" t="s">
        <v>44</v>
      </c>
      <c r="E519">
        <v>14.1</v>
      </c>
      <c r="F519">
        <v>16.899999999999999</v>
      </c>
      <c r="G519">
        <v>18.5</v>
      </c>
      <c r="H519">
        <v>15.6</v>
      </c>
      <c r="I519">
        <v>16.600000000000001</v>
      </c>
      <c r="J519">
        <v>15.7</v>
      </c>
      <c r="K519">
        <v>16.8</v>
      </c>
      <c r="L519">
        <v>12.3</v>
      </c>
      <c r="M519">
        <v>11.7</v>
      </c>
      <c r="O519" s="23">
        <v>29.2</v>
      </c>
      <c r="P519" s="23">
        <v>28</v>
      </c>
      <c r="Q519" s="23">
        <v>28.2</v>
      </c>
      <c r="R519" s="23">
        <v>30</v>
      </c>
      <c r="S519" s="23">
        <v>30</v>
      </c>
      <c r="T519" s="23">
        <v>27.1</v>
      </c>
      <c r="U519" s="23">
        <v>25.2</v>
      </c>
      <c r="V519" s="23">
        <v>23.9</v>
      </c>
      <c r="W519" s="23">
        <v>25.5</v>
      </c>
      <c r="Y519">
        <f t="shared" si="555"/>
        <v>247.1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J519">
        <v>20</v>
      </c>
      <c r="AK519">
        <v>17</v>
      </c>
      <c r="AL519">
        <v>13</v>
      </c>
      <c r="AM519">
        <v>10</v>
      </c>
      <c r="AN519">
        <v>12</v>
      </c>
      <c r="AO519">
        <v>22</v>
      </c>
      <c r="AP519">
        <v>12</v>
      </c>
      <c r="AQ519">
        <v>18</v>
      </c>
      <c r="AR519">
        <v>19</v>
      </c>
      <c r="AU519">
        <f t="shared" si="556"/>
        <v>100</v>
      </c>
      <c r="AV519">
        <f t="shared" si="554"/>
        <v>78.94736842105263</v>
      </c>
      <c r="AW519">
        <f t="shared" si="554"/>
        <v>100</v>
      </c>
      <c r="AX519">
        <f t="shared" si="554"/>
        <v>100</v>
      </c>
      <c r="AY519">
        <f t="shared" si="554"/>
        <v>100</v>
      </c>
      <c r="AZ519">
        <f t="shared" si="554"/>
        <v>100</v>
      </c>
      <c r="BA519">
        <f t="shared" si="554"/>
        <v>100</v>
      </c>
      <c r="BB519">
        <f t="shared" si="554"/>
        <v>100</v>
      </c>
      <c r="BC519">
        <f t="shared" si="554"/>
        <v>100</v>
      </c>
    </row>
    <row r="520" spans="1:991">
      <c r="A520">
        <v>83</v>
      </c>
      <c r="B520" t="s">
        <v>104</v>
      </c>
      <c r="C520">
        <v>11</v>
      </c>
      <c r="D520" t="s">
        <v>46</v>
      </c>
      <c r="E520">
        <v>11.7</v>
      </c>
      <c r="F520">
        <v>18.600000000000001</v>
      </c>
      <c r="G520">
        <v>19.600000000000001</v>
      </c>
      <c r="H520">
        <v>6.3</v>
      </c>
      <c r="I520">
        <v>8.1999999999999993</v>
      </c>
      <c r="J520">
        <v>11.2</v>
      </c>
      <c r="K520">
        <v>7.3</v>
      </c>
      <c r="L520">
        <v>13.8</v>
      </c>
      <c r="M520">
        <v>5.3</v>
      </c>
      <c r="O520" s="23">
        <v>28.9</v>
      </c>
      <c r="P520" s="23">
        <v>28</v>
      </c>
      <c r="Q520" s="23">
        <v>28.3</v>
      </c>
      <c r="R520" s="23">
        <v>27.9</v>
      </c>
      <c r="S520" s="23">
        <v>26.5</v>
      </c>
      <c r="T520" s="23">
        <v>28.4</v>
      </c>
      <c r="U520" s="23">
        <v>28.4</v>
      </c>
      <c r="V520" s="23">
        <v>29</v>
      </c>
      <c r="W520" s="23">
        <v>30</v>
      </c>
      <c r="Y520">
        <f t="shared" si="555"/>
        <v>255.4</v>
      </c>
      <c r="Z520">
        <v>0</v>
      </c>
      <c r="AA520">
        <v>0</v>
      </c>
      <c r="AB520">
        <v>0</v>
      </c>
      <c r="AC520">
        <v>0</v>
      </c>
      <c r="AD520">
        <v>2</v>
      </c>
      <c r="AE520">
        <v>0</v>
      </c>
      <c r="AF520">
        <v>0</v>
      </c>
      <c r="AG520">
        <v>0</v>
      </c>
      <c r="AH520">
        <v>0</v>
      </c>
      <c r="AJ520">
        <v>27</v>
      </c>
      <c r="AK520">
        <v>5</v>
      </c>
      <c r="AL520">
        <v>6</v>
      </c>
      <c r="AM520">
        <v>10</v>
      </c>
      <c r="AN520">
        <v>12</v>
      </c>
      <c r="AO520">
        <v>7</v>
      </c>
      <c r="AP520">
        <v>7</v>
      </c>
      <c r="AQ520">
        <v>3</v>
      </c>
      <c r="AR520">
        <v>5</v>
      </c>
      <c r="AU520">
        <f t="shared" si="556"/>
        <v>100</v>
      </c>
      <c r="AV520">
        <f t="shared" ref="AV520:AV537" si="557">(AK520-AA520)/(AK520+AA520)*100</f>
        <v>100</v>
      </c>
      <c r="AW520">
        <f t="shared" ref="AW520:AW537" si="558">(AL520-AB520)/(AL520+AB520)*100</f>
        <v>100</v>
      </c>
      <c r="AX520">
        <f t="shared" ref="AX520:AX537" si="559">(AM520-AC520)/(AM520+AC520)*100</f>
        <v>100</v>
      </c>
      <c r="AY520">
        <f t="shared" ref="AY520:AY537" si="560">(AN520-AD520)/(AN520+AD520)*100</f>
        <v>71.428571428571431</v>
      </c>
      <c r="AZ520">
        <f t="shared" ref="AZ520:AZ537" si="561">(AO520-AE520)/(AO520+AE520)*100</f>
        <v>100</v>
      </c>
      <c r="BA520">
        <f t="shared" ref="BA520:BA537" si="562">(AP520-AF520)/(AP520+AF520)*100</f>
        <v>100</v>
      </c>
      <c r="BB520">
        <f t="shared" ref="BB520:BB537" si="563">(AQ520-AG520)/(AQ520+AG520)*100</f>
        <v>100</v>
      </c>
      <c r="BC520">
        <f t="shared" ref="BC520:BC537" si="564">(AR520-AH520)/(AR520+AH520)*100</f>
        <v>100</v>
      </c>
    </row>
    <row r="521" spans="1:991">
      <c r="A521">
        <v>84</v>
      </c>
      <c r="B521" t="s">
        <v>105</v>
      </c>
      <c r="C521">
        <v>11</v>
      </c>
      <c r="D521" t="s">
        <v>48</v>
      </c>
      <c r="E521">
        <v>1.2</v>
      </c>
      <c r="F521">
        <v>0</v>
      </c>
      <c r="G521">
        <v>0</v>
      </c>
      <c r="H521">
        <v>0.7</v>
      </c>
      <c r="I521">
        <v>0</v>
      </c>
      <c r="J521">
        <v>0.3</v>
      </c>
      <c r="K521">
        <v>1.1000000000000001</v>
      </c>
      <c r="L521">
        <v>2.7</v>
      </c>
      <c r="M521">
        <v>1.8</v>
      </c>
      <c r="O521" s="23">
        <v>29.8</v>
      </c>
      <c r="P521" s="23">
        <v>27.6</v>
      </c>
      <c r="Q521" s="23">
        <v>28.4</v>
      </c>
      <c r="R521" s="23">
        <v>29</v>
      </c>
      <c r="S521" s="23">
        <v>29.8</v>
      </c>
      <c r="T521" s="23">
        <v>23.5</v>
      </c>
      <c r="U521" s="23">
        <v>28.6</v>
      </c>
      <c r="V521" s="23">
        <v>29.1</v>
      </c>
      <c r="W521" s="23">
        <v>28.3</v>
      </c>
      <c r="Y521">
        <f t="shared" si="555"/>
        <v>254.10000000000002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0</v>
      </c>
      <c r="AH521">
        <v>2</v>
      </c>
      <c r="AJ521">
        <v>15</v>
      </c>
      <c r="AK521">
        <v>15</v>
      </c>
      <c r="AL521">
        <v>13</v>
      </c>
      <c r="AM521">
        <v>19</v>
      </c>
      <c r="AN521">
        <v>18</v>
      </c>
      <c r="AO521">
        <v>16</v>
      </c>
      <c r="AP521">
        <v>17</v>
      </c>
      <c r="AQ521">
        <v>16</v>
      </c>
      <c r="AR521">
        <v>20</v>
      </c>
      <c r="AU521">
        <f t="shared" si="556"/>
        <v>100</v>
      </c>
      <c r="AV521">
        <f t="shared" si="557"/>
        <v>100</v>
      </c>
      <c r="AW521">
        <f t="shared" si="558"/>
        <v>100</v>
      </c>
      <c r="AX521">
        <f t="shared" si="559"/>
        <v>100</v>
      </c>
      <c r="AY521">
        <f t="shared" si="560"/>
        <v>100</v>
      </c>
      <c r="AZ521">
        <f t="shared" si="561"/>
        <v>77.777777777777786</v>
      </c>
      <c r="BA521">
        <f t="shared" si="562"/>
        <v>100</v>
      </c>
      <c r="BB521">
        <f t="shared" si="563"/>
        <v>100</v>
      </c>
      <c r="BC521">
        <f t="shared" si="564"/>
        <v>81.818181818181827</v>
      </c>
    </row>
    <row r="522" spans="1:991">
      <c r="A522">
        <v>88</v>
      </c>
      <c r="B522" t="s">
        <v>106</v>
      </c>
      <c r="C522">
        <v>11</v>
      </c>
      <c r="D522" t="s">
        <v>42</v>
      </c>
      <c r="E522">
        <v>8.3000000000000007</v>
      </c>
      <c r="F522">
        <v>13.4</v>
      </c>
      <c r="G522">
        <v>13.4</v>
      </c>
      <c r="H522">
        <v>12.2</v>
      </c>
      <c r="I522">
        <v>7</v>
      </c>
      <c r="J522">
        <v>9.5</v>
      </c>
      <c r="K522">
        <v>6.4</v>
      </c>
      <c r="L522">
        <v>4.9000000000000004</v>
      </c>
      <c r="M522">
        <v>2.6</v>
      </c>
      <c r="O522" s="23">
        <v>30</v>
      </c>
      <c r="P522" s="23">
        <v>30</v>
      </c>
      <c r="Q522" s="23">
        <v>30</v>
      </c>
      <c r="R522" s="23">
        <v>30</v>
      </c>
      <c r="S522" s="23">
        <v>28.8</v>
      </c>
      <c r="T522" s="23">
        <v>30</v>
      </c>
      <c r="U522" s="23">
        <v>28.7</v>
      </c>
      <c r="V522" s="23">
        <v>25.9</v>
      </c>
      <c r="W522" s="23">
        <v>24.7</v>
      </c>
      <c r="Y522">
        <f t="shared" si="555"/>
        <v>258.10000000000002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J522">
        <v>13</v>
      </c>
      <c r="AK522">
        <v>0</v>
      </c>
      <c r="AL522">
        <v>1</v>
      </c>
      <c r="AM522">
        <v>2</v>
      </c>
      <c r="AN522">
        <v>11</v>
      </c>
      <c r="AO522">
        <v>11</v>
      </c>
      <c r="AP522">
        <v>20</v>
      </c>
      <c r="AQ522">
        <v>20</v>
      </c>
      <c r="AR522">
        <v>28</v>
      </c>
      <c r="AU522">
        <f t="shared" si="556"/>
        <v>100</v>
      </c>
      <c r="AV522">
        <v>0</v>
      </c>
      <c r="AW522">
        <f t="shared" si="558"/>
        <v>100</v>
      </c>
      <c r="AX522">
        <f t="shared" si="559"/>
        <v>100</v>
      </c>
      <c r="AY522">
        <f t="shared" si="560"/>
        <v>100</v>
      </c>
      <c r="AZ522">
        <f t="shared" si="561"/>
        <v>100</v>
      </c>
      <c r="BA522">
        <f t="shared" si="562"/>
        <v>100</v>
      </c>
      <c r="BB522">
        <f t="shared" si="563"/>
        <v>100</v>
      </c>
      <c r="BC522">
        <f t="shared" si="564"/>
        <v>100</v>
      </c>
    </row>
    <row r="523" spans="1:991">
      <c r="A523">
        <v>87</v>
      </c>
      <c r="B523" t="s">
        <v>107</v>
      </c>
      <c r="C523">
        <v>11</v>
      </c>
      <c r="D523" t="s">
        <v>44</v>
      </c>
      <c r="E523">
        <v>4.9000000000000004</v>
      </c>
      <c r="F523">
        <v>3.1</v>
      </c>
      <c r="G523">
        <v>3</v>
      </c>
      <c r="H523">
        <v>4.8</v>
      </c>
      <c r="I523">
        <v>6.6</v>
      </c>
      <c r="J523">
        <v>4.9000000000000004</v>
      </c>
      <c r="K523">
        <v>7.6</v>
      </c>
      <c r="L523">
        <v>4.7</v>
      </c>
      <c r="M523">
        <v>1</v>
      </c>
      <c r="O523" s="23">
        <v>30</v>
      </c>
      <c r="P523" s="23">
        <v>29.1</v>
      </c>
      <c r="Q523" s="23">
        <v>28.5</v>
      </c>
      <c r="R523" s="23">
        <v>28.9</v>
      </c>
      <c r="S523" s="23">
        <v>28.2</v>
      </c>
      <c r="T523" s="23">
        <v>30</v>
      </c>
      <c r="U523" s="23">
        <v>27.6</v>
      </c>
      <c r="V523" s="23">
        <v>29</v>
      </c>
      <c r="W523" s="23">
        <v>29.6</v>
      </c>
      <c r="Y523">
        <f t="shared" si="555"/>
        <v>260.89999999999998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J523">
        <v>9</v>
      </c>
      <c r="AK523">
        <v>19</v>
      </c>
      <c r="AL523">
        <v>18</v>
      </c>
      <c r="AM523">
        <v>22</v>
      </c>
      <c r="AN523">
        <v>12</v>
      </c>
      <c r="AO523">
        <v>6</v>
      </c>
      <c r="AP523">
        <v>24</v>
      </c>
      <c r="AQ523">
        <v>28</v>
      </c>
      <c r="AR523">
        <v>20</v>
      </c>
      <c r="AU523">
        <f t="shared" si="556"/>
        <v>100</v>
      </c>
      <c r="AV523">
        <f t="shared" si="557"/>
        <v>100</v>
      </c>
      <c r="AW523">
        <f t="shared" si="558"/>
        <v>100</v>
      </c>
      <c r="AX523">
        <f t="shared" si="559"/>
        <v>100</v>
      </c>
      <c r="AY523">
        <f t="shared" si="560"/>
        <v>100</v>
      </c>
      <c r="AZ523">
        <f t="shared" si="561"/>
        <v>100</v>
      </c>
      <c r="BA523">
        <f t="shared" si="562"/>
        <v>100</v>
      </c>
      <c r="BB523">
        <f t="shared" si="563"/>
        <v>100</v>
      </c>
      <c r="BC523">
        <f t="shared" si="564"/>
        <v>100</v>
      </c>
    </row>
    <row r="524" spans="1:991">
      <c r="A524">
        <v>85</v>
      </c>
      <c r="B524" t="s">
        <v>108</v>
      </c>
      <c r="C524">
        <v>11</v>
      </c>
      <c r="D524" t="s">
        <v>46</v>
      </c>
      <c r="E524">
        <v>13.8</v>
      </c>
      <c r="F524">
        <v>11.8</v>
      </c>
      <c r="G524">
        <v>13</v>
      </c>
      <c r="H524">
        <v>8</v>
      </c>
      <c r="I524">
        <v>11.8</v>
      </c>
      <c r="J524">
        <v>7.3</v>
      </c>
      <c r="K524">
        <v>12.6</v>
      </c>
      <c r="L524">
        <v>17.399999999999999</v>
      </c>
      <c r="M524">
        <v>15.1</v>
      </c>
      <c r="O524" s="23">
        <v>28.9</v>
      </c>
      <c r="P524" s="23">
        <v>26.5</v>
      </c>
      <c r="Q524" s="23">
        <v>25.2</v>
      </c>
      <c r="R524" s="23">
        <v>27.8</v>
      </c>
      <c r="S524" s="23">
        <v>28.3</v>
      </c>
      <c r="T524" s="23">
        <v>25.8</v>
      </c>
      <c r="U524" s="23">
        <v>26.1</v>
      </c>
      <c r="V524" s="23">
        <v>26.2</v>
      </c>
      <c r="W524" s="23">
        <v>24.7</v>
      </c>
      <c r="Y524">
        <f t="shared" si="555"/>
        <v>239.49999999999997</v>
      </c>
      <c r="Z524">
        <v>0</v>
      </c>
      <c r="AA524">
        <v>0</v>
      </c>
      <c r="AB524">
        <v>2</v>
      </c>
      <c r="AC524">
        <v>2</v>
      </c>
      <c r="AD524">
        <v>0</v>
      </c>
      <c r="AE524">
        <v>0</v>
      </c>
      <c r="AF524">
        <v>0</v>
      </c>
      <c r="AG524">
        <v>0</v>
      </c>
      <c r="AH524">
        <v>0</v>
      </c>
      <c r="AJ524">
        <v>27</v>
      </c>
      <c r="AK524">
        <v>16</v>
      </c>
      <c r="AL524">
        <v>26</v>
      </c>
      <c r="AM524">
        <v>35</v>
      </c>
      <c r="AN524">
        <v>23</v>
      </c>
      <c r="AO524">
        <v>10</v>
      </c>
      <c r="AP524">
        <v>30</v>
      </c>
      <c r="AQ524">
        <v>14</v>
      </c>
      <c r="AR524">
        <v>5</v>
      </c>
      <c r="AU524">
        <f t="shared" si="556"/>
        <v>100</v>
      </c>
      <c r="AV524">
        <f t="shared" si="557"/>
        <v>100</v>
      </c>
      <c r="AW524">
        <f t="shared" si="558"/>
        <v>85.714285714285708</v>
      </c>
      <c r="AX524">
        <f t="shared" si="559"/>
        <v>89.189189189189193</v>
      </c>
      <c r="AY524">
        <f t="shared" si="560"/>
        <v>100</v>
      </c>
      <c r="AZ524">
        <f t="shared" si="561"/>
        <v>100</v>
      </c>
      <c r="BA524">
        <f t="shared" si="562"/>
        <v>100</v>
      </c>
      <c r="BB524">
        <f t="shared" si="563"/>
        <v>100</v>
      </c>
      <c r="BC524">
        <f t="shared" si="564"/>
        <v>100</v>
      </c>
    </row>
    <row r="525" spans="1:991">
      <c r="A525">
        <v>86</v>
      </c>
      <c r="B525" t="s">
        <v>109</v>
      </c>
      <c r="C525">
        <v>11</v>
      </c>
      <c r="D525" t="s">
        <v>48</v>
      </c>
      <c r="E525">
        <v>0</v>
      </c>
      <c r="F525">
        <v>0</v>
      </c>
      <c r="G525">
        <v>0</v>
      </c>
      <c r="H525">
        <v>0.8</v>
      </c>
      <c r="I525">
        <v>0</v>
      </c>
      <c r="J525">
        <v>0.3</v>
      </c>
      <c r="K525">
        <v>0</v>
      </c>
      <c r="L525">
        <v>0.5</v>
      </c>
      <c r="M525">
        <v>0</v>
      </c>
      <c r="O525" s="23">
        <v>29.6</v>
      </c>
      <c r="P525" s="23">
        <v>15.8</v>
      </c>
      <c r="Q525" s="23">
        <v>17.600000000000001</v>
      </c>
      <c r="R525" s="23">
        <v>29.7</v>
      </c>
      <c r="S525" s="23">
        <v>30</v>
      </c>
      <c r="T525" s="23">
        <v>28.1</v>
      </c>
      <c r="U525" s="23">
        <v>28.5</v>
      </c>
      <c r="V525" s="23">
        <v>28.6</v>
      </c>
      <c r="W525" s="23">
        <v>28.1</v>
      </c>
      <c r="Y525">
        <f t="shared" si="555"/>
        <v>236</v>
      </c>
      <c r="Z525">
        <v>0</v>
      </c>
      <c r="AA525">
        <v>8</v>
      </c>
      <c r="AB525">
        <v>4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0</v>
      </c>
      <c r="AJ525">
        <v>24</v>
      </c>
      <c r="AK525">
        <v>17</v>
      </c>
      <c r="AL525">
        <v>27</v>
      </c>
      <c r="AM525">
        <v>4</v>
      </c>
      <c r="AN525">
        <v>0</v>
      </c>
      <c r="AO525">
        <v>1</v>
      </c>
      <c r="AP525">
        <v>2</v>
      </c>
      <c r="AQ525">
        <v>11</v>
      </c>
      <c r="AR525">
        <v>10</v>
      </c>
      <c r="AU525">
        <f t="shared" si="556"/>
        <v>100</v>
      </c>
      <c r="AV525">
        <f t="shared" si="557"/>
        <v>36</v>
      </c>
      <c r="AW525">
        <f t="shared" si="558"/>
        <v>74.193548387096769</v>
      </c>
      <c r="AX525">
        <f t="shared" si="559"/>
        <v>100</v>
      </c>
      <c r="AY525">
        <v>0</v>
      </c>
      <c r="AZ525">
        <f t="shared" si="561"/>
        <v>100</v>
      </c>
      <c r="BA525">
        <f t="shared" si="562"/>
        <v>0</v>
      </c>
      <c r="BB525">
        <f t="shared" si="563"/>
        <v>100</v>
      </c>
      <c r="BC525">
        <f t="shared" si="564"/>
        <v>100</v>
      </c>
    </row>
    <row r="526" spans="1:991">
      <c r="A526" s="4">
        <v>124</v>
      </c>
      <c r="B526" s="5" t="s">
        <v>110</v>
      </c>
      <c r="C526" s="4">
        <v>11</v>
      </c>
      <c r="D526" s="5" t="s">
        <v>42</v>
      </c>
      <c r="E526" s="4">
        <v>3.1</v>
      </c>
      <c r="F526" s="4">
        <v>0.4</v>
      </c>
      <c r="G526" s="4">
        <v>3.9</v>
      </c>
      <c r="H526" s="4">
        <v>0.8</v>
      </c>
      <c r="I526" s="4">
        <v>0.5</v>
      </c>
      <c r="J526" s="4">
        <v>0.3</v>
      </c>
      <c r="K526" s="4">
        <v>0.5</v>
      </c>
      <c r="L526" s="4">
        <v>1.4</v>
      </c>
      <c r="M526" s="4">
        <v>1.9</v>
      </c>
      <c r="N526" s="4"/>
      <c r="O526" s="26">
        <v>25.5</v>
      </c>
      <c r="P526" s="26">
        <v>30</v>
      </c>
      <c r="Q526" s="26">
        <v>30</v>
      </c>
      <c r="R526" s="26">
        <v>18.3</v>
      </c>
      <c r="S526" s="26">
        <v>27.9</v>
      </c>
      <c r="T526" s="26">
        <v>4.9000000000000004</v>
      </c>
      <c r="U526" s="26">
        <v>27.6</v>
      </c>
      <c r="V526" s="26">
        <v>28.5</v>
      </c>
      <c r="W526" s="26">
        <v>30</v>
      </c>
      <c r="Y526">
        <f t="shared" si="555"/>
        <v>222.7</v>
      </c>
      <c r="Z526" s="4">
        <v>2</v>
      </c>
      <c r="AA526" s="4">
        <v>0</v>
      </c>
      <c r="AB526" s="4">
        <v>0</v>
      </c>
      <c r="AC526" s="4">
        <v>0</v>
      </c>
      <c r="AD526" s="4">
        <v>0</v>
      </c>
      <c r="AE526" s="4">
        <v>2</v>
      </c>
      <c r="AF526" s="4">
        <v>0</v>
      </c>
      <c r="AG526" s="4">
        <v>0</v>
      </c>
      <c r="AH526" s="4">
        <v>0</v>
      </c>
      <c r="AI526" s="4"/>
      <c r="AJ526" s="4">
        <v>9</v>
      </c>
      <c r="AK526" s="4">
        <v>14</v>
      </c>
      <c r="AL526" s="4">
        <v>17</v>
      </c>
      <c r="AM526" s="4">
        <v>11</v>
      </c>
      <c r="AN526" s="4">
        <v>14</v>
      </c>
      <c r="AO526" s="4">
        <v>15</v>
      </c>
      <c r="AP526" s="4">
        <v>8</v>
      </c>
      <c r="AQ526" s="4">
        <v>6</v>
      </c>
      <c r="AR526" s="4">
        <v>0</v>
      </c>
      <c r="AS526" s="5"/>
      <c r="AU526">
        <f t="shared" si="556"/>
        <v>63.636363636363633</v>
      </c>
      <c r="AV526">
        <f t="shared" si="557"/>
        <v>100</v>
      </c>
      <c r="AW526">
        <f t="shared" si="558"/>
        <v>100</v>
      </c>
      <c r="AX526">
        <f t="shared" si="559"/>
        <v>100</v>
      </c>
      <c r="AY526">
        <f t="shared" si="560"/>
        <v>100</v>
      </c>
      <c r="AZ526">
        <f t="shared" si="561"/>
        <v>76.470588235294116</v>
      </c>
      <c r="BA526">
        <f t="shared" si="562"/>
        <v>100</v>
      </c>
      <c r="BB526">
        <f t="shared" si="563"/>
        <v>100</v>
      </c>
      <c r="BC526">
        <v>0</v>
      </c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5"/>
      <c r="AGV526" s="5"/>
      <c r="AGW526" s="5"/>
      <c r="AGX526" s="5"/>
      <c r="AGY526" s="5"/>
      <c r="AGZ526" s="5"/>
      <c r="AHA526" s="5"/>
      <c r="AHB526" s="5"/>
      <c r="AHC526" s="5"/>
      <c r="AHD526" s="5"/>
      <c r="AHE526" s="5"/>
      <c r="AHF526" s="5"/>
      <c r="AHG526" s="5"/>
      <c r="AHH526" s="5"/>
      <c r="AHI526" s="5"/>
      <c r="AHJ526" s="5"/>
      <c r="AHK526" s="5"/>
      <c r="AHL526" s="5"/>
      <c r="AHM526" s="5"/>
      <c r="AHN526" s="5"/>
      <c r="AHO526" s="5"/>
      <c r="AHP526" s="5"/>
      <c r="AHQ526" s="5"/>
      <c r="AHR526" s="5"/>
      <c r="AHS526" s="5"/>
      <c r="AHT526" s="5"/>
      <c r="AHU526" s="5"/>
      <c r="AHV526" s="5"/>
      <c r="AHW526" s="5"/>
      <c r="AHX526" s="5"/>
      <c r="AHY526" s="5"/>
      <c r="AHZ526" s="5"/>
      <c r="AIA526" s="5"/>
      <c r="AIB526" s="5"/>
      <c r="AIC526" s="5"/>
      <c r="AID526" s="5"/>
      <c r="AIE526" s="5"/>
      <c r="AIF526" s="5"/>
      <c r="AIG526" s="5"/>
      <c r="AIH526" s="5"/>
      <c r="AII526" s="5"/>
      <c r="AIJ526" s="5"/>
      <c r="AIK526" s="5"/>
      <c r="AIL526" s="5"/>
      <c r="AIM526" s="5"/>
      <c r="AIN526" s="5"/>
      <c r="AIO526" s="5"/>
      <c r="AIP526" s="5"/>
      <c r="AIQ526" s="5"/>
      <c r="AIR526" s="5"/>
      <c r="AIS526" s="5"/>
      <c r="AIT526" s="5"/>
      <c r="AIU526" s="5"/>
      <c r="AIV526" s="5"/>
      <c r="AIW526" s="5"/>
      <c r="AIX526" s="5"/>
      <c r="AIY526" s="5"/>
      <c r="AIZ526" s="5"/>
      <c r="AJA526" s="5"/>
      <c r="AJB526" s="5"/>
      <c r="AJC526" s="5"/>
      <c r="AJD526" s="5"/>
      <c r="AJE526" s="5"/>
      <c r="AJF526" s="5"/>
      <c r="AJG526" s="5"/>
      <c r="AJH526" s="5"/>
      <c r="AJI526" s="5"/>
      <c r="AJJ526" s="5"/>
      <c r="AJK526" s="5"/>
      <c r="AJL526" s="5"/>
      <c r="AJM526" s="5"/>
      <c r="AJN526" s="5"/>
      <c r="AJO526" s="5"/>
      <c r="AJP526" s="5"/>
      <c r="AJQ526" s="5"/>
      <c r="AJR526" s="5"/>
      <c r="AJS526" s="5"/>
      <c r="AJT526" s="5"/>
      <c r="AJU526" s="5"/>
      <c r="AJV526" s="5"/>
      <c r="AJW526" s="5"/>
      <c r="AJX526" s="5"/>
      <c r="AJY526" s="5"/>
      <c r="AJZ526" s="5"/>
      <c r="AKA526" s="5"/>
      <c r="AKB526" s="5"/>
      <c r="AKC526" s="5"/>
      <c r="AKD526" s="5"/>
      <c r="AKE526" s="5"/>
      <c r="AKF526" s="5"/>
      <c r="AKG526" s="5"/>
      <c r="AKH526" s="5"/>
      <c r="AKI526" s="5"/>
      <c r="AKJ526" s="5"/>
      <c r="AKK526" s="5"/>
      <c r="AKL526" s="5"/>
      <c r="AKM526" s="5"/>
      <c r="AKN526" s="5"/>
      <c r="AKO526" s="5"/>
      <c r="AKP526" s="5"/>
      <c r="AKQ526" s="5"/>
      <c r="AKR526" s="5"/>
      <c r="AKS526" s="5"/>
      <c r="AKT526" s="5"/>
      <c r="AKU526" s="5"/>
      <c r="AKV526" s="5"/>
      <c r="AKW526" s="5"/>
      <c r="AKX526" s="5"/>
      <c r="AKY526" s="5"/>
      <c r="AKZ526" s="5"/>
      <c r="ALA526" s="5"/>
      <c r="ALB526" s="5"/>
      <c r="ALC526" s="5"/>
    </row>
    <row r="527" spans="1:991">
      <c r="A527" s="4">
        <v>121</v>
      </c>
      <c r="B527" s="5" t="s">
        <v>111</v>
      </c>
      <c r="C527" s="4">
        <v>11</v>
      </c>
      <c r="D527" s="5" t="s">
        <v>44</v>
      </c>
      <c r="E527" s="4">
        <v>0</v>
      </c>
      <c r="F527" s="4">
        <v>6.7</v>
      </c>
      <c r="G527" s="4">
        <v>6.3</v>
      </c>
      <c r="H527" s="4">
        <v>5</v>
      </c>
      <c r="I527" s="4">
        <v>1.7</v>
      </c>
      <c r="J527" s="4">
        <v>1.5</v>
      </c>
      <c r="K527" s="4">
        <v>3.2</v>
      </c>
      <c r="L527" s="4">
        <v>2.8</v>
      </c>
      <c r="M527" s="4">
        <v>0</v>
      </c>
      <c r="N527" s="4"/>
      <c r="O527" s="26">
        <v>27.5</v>
      </c>
      <c r="P527" s="26">
        <v>28.8</v>
      </c>
      <c r="Q527" s="26">
        <v>27.1</v>
      </c>
      <c r="R527" s="26">
        <v>24.7</v>
      </c>
      <c r="S527" s="26">
        <v>18.2</v>
      </c>
      <c r="T527" s="26">
        <v>28.2</v>
      </c>
      <c r="U527" s="26">
        <v>1.6</v>
      </c>
      <c r="V527" s="26">
        <v>23.4</v>
      </c>
      <c r="W527" s="26">
        <v>30</v>
      </c>
      <c r="Y527">
        <f t="shared" si="555"/>
        <v>209.5</v>
      </c>
      <c r="Z527" s="4">
        <v>0</v>
      </c>
      <c r="AA527" s="4">
        <v>0</v>
      </c>
      <c r="AB527" s="4">
        <v>0</v>
      </c>
      <c r="AC527" s="4">
        <v>2</v>
      </c>
      <c r="AD527" s="4">
        <v>2</v>
      </c>
      <c r="AE527" s="4">
        <v>0</v>
      </c>
      <c r="AF527" s="4">
        <v>0</v>
      </c>
      <c r="AG527" s="4">
        <v>2</v>
      </c>
      <c r="AH527" s="4">
        <v>0</v>
      </c>
      <c r="AI527" s="4"/>
      <c r="AJ527" s="4">
        <v>26</v>
      </c>
      <c r="AK527" s="4">
        <v>17</v>
      </c>
      <c r="AL527" s="4">
        <v>36</v>
      </c>
      <c r="AM527" s="4">
        <v>22</v>
      </c>
      <c r="AN527" s="4">
        <v>32</v>
      </c>
      <c r="AO527" s="4">
        <v>27</v>
      </c>
      <c r="AP527" s="4">
        <v>30</v>
      </c>
      <c r="AQ527" s="4">
        <v>28</v>
      </c>
      <c r="AR527" s="4">
        <v>22</v>
      </c>
      <c r="AS527" s="5"/>
      <c r="AU527">
        <f t="shared" si="556"/>
        <v>100</v>
      </c>
      <c r="AV527">
        <f t="shared" si="557"/>
        <v>100</v>
      </c>
      <c r="AW527">
        <f t="shared" si="558"/>
        <v>100</v>
      </c>
      <c r="AX527">
        <f t="shared" si="559"/>
        <v>83.333333333333343</v>
      </c>
      <c r="AY527">
        <f t="shared" si="560"/>
        <v>88.235294117647058</v>
      </c>
      <c r="AZ527">
        <f t="shared" si="561"/>
        <v>100</v>
      </c>
      <c r="BA527">
        <f t="shared" si="562"/>
        <v>100</v>
      </c>
      <c r="BB527">
        <f t="shared" si="563"/>
        <v>86.666666666666671</v>
      </c>
      <c r="BC527">
        <f t="shared" si="564"/>
        <v>100</v>
      </c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5"/>
      <c r="AGV527" s="5"/>
      <c r="AGW527" s="5"/>
      <c r="AGX527" s="5"/>
      <c r="AGY527" s="5"/>
      <c r="AGZ527" s="5"/>
      <c r="AHA527" s="5"/>
      <c r="AHB527" s="5"/>
      <c r="AHC527" s="5"/>
      <c r="AHD527" s="5"/>
      <c r="AHE527" s="5"/>
      <c r="AHF527" s="5"/>
      <c r="AHG527" s="5"/>
      <c r="AHH527" s="5"/>
      <c r="AHI527" s="5"/>
      <c r="AHJ527" s="5"/>
      <c r="AHK527" s="5"/>
      <c r="AHL527" s="5"/>
      <c r="AHM527" s="5"/>
      <c r="AHN527" s="5"/>
      <c r="AHO527" s="5"/>
      <c r="AHP527" s="5"/>
      <c r="AHQ527" s="5"/>
      <c r="AHR527" s="5"/>
      <c r="AHS527" s="5"/>
      <c r="AHT527" s="5"/>
      <c r="AHU527" s="5"/>
      <c r="AHV527" s="5"/>
      <c r="AHW527" s="5"/>
      <c r="AHX527" s="5"/>
      <c r="AHY527" s="5"/>
      <c r="AHZ527" s="5"/>
      <c r="AIA527" s="5"/>
      <c r="AIB527" s="5"/>
      <c r="AIC527" s="5"/>
      <c r="AID527" s="5"/>
      <c r="AIE527" s="5"/>
      <c r="AIF527" s="5"/>
      <c r="AIG527" s="5"/>
      <c r="AIH527" s="5"/>
      <c r="AII527" s="5"/>
      <c r="AIJ527" s="5"/>
      <c r="AIK527" s="5"/>
      <c r="AIL527" s="5"/>
      <c r="AIM527" s="5"/>
      <c r="AIN527" s="5"/>
      <c r="AIO527" s="5"/>
      <c r="AIP527" s="5"/>
      <c r="AIQ527" s="5"/>
      <c r="AIR527" s="5"/>
      <c r="AIS527" s="5"/>
      <c r="AIT527" s="5"/>
      <c r="AIU527" s="5"/>
      <c r="AIV527" s="5"/>
      <c r="AIW527" s="5"/>
      <c r="AIX527" s="5"/>
      <c r="AIY527" s="5"/>
      <c r="AIZ527" s="5"/>
      <c r="AJA527" s="5"/>
      <c r="AJB527" s="5"/>
      <c r="AJC527" s="5"/>
      <c r="AJD527" s="5"/>
      <c r="AJE527" s="5"/>
      <c r="AJF527" s="5"/>
      <c r="AJG527" s="5"/>
      <c r="AJH527" s="5"/>
      <c r="AJI527" s="5"/>
      <c r="AJJ527" s="5"/>
      <c r="AJK527" s="5"/>
      <c r="AJL527" s="5"/>
      <c r="AJM527" s="5"/>
      <c r="AJN527" s="5"/>
      <c r="AJO527" s="5"/>
      <c r="AJP527" s="5"/>
      <c r="AJQ527" s="5"/>
      <c r="AJR527" s="5"/>
      <c r="AJS527" s="5"/>
      <c r="AJT527" s="5"/>
      <c r="AJU527" s="5"/>
      <c r="AJV527" s="5"/>
      <c r="AJW527" s="5"/>
      <c r="AJX527" s="5"/>
      <c r="AJY527" s="5"/>
      <c r="AJZ527" s="5"/>
      <c r="AKA527" s="5"/>
      <c r="AKB527" s="5"/>
      <c r="AKC527" s="5"/>
      <c r="AKD527" s="5"/>
      <c r="AKE527" s="5"/>
      <c r="AKF527" s="5"/>
      <c r="AKG527" s="5"/>
      <c r="AKH527" s="5"/>
      <c r="AKI527" s="5"/>
      <c r="AKJ527" s="5"/>
      <c r="AKK527" s="5"/>
      <c r="AKL527" s="5"/>
      <c r="AKM527" s="5"/>
      <c r="AKN527" s="5"/>
      <c r="AKO527" s="5"/>
      <c r="AKP527" s="5"/>
      <c r="AKQ527" s="5"/>
      <c r="AKR527" s="5"/>
      <c r="AKS527" s="5"/>
      <c r="AKT527" s="5"/>
      <c r="AKU527" s="5"/>
      <c r="AKV527" s="5"/>
      <c r="AKW527" s="5"/>
      <c r="AKX527" s="5"/>
      <c r="AKY527" s="5"/>
      <c r="AKZ527" s="5"/>
      <c r="ALA527" s="5"/>
      <c r="ALB527" s="5"/>
      <c r="ALC527" s="5"/>
    </row>
    <row r="528" spans="1:991">
      <c r="A528" s="4">
        <v>122</v>
      </c>
      <c r="B528" s="5" t="s">
        <v>112</v>
      </c>
      <c r="C528" s="4">
        <v>11</v>
      </c>
      <c r="D528" s="5" t="s">
        <v>46</v>
      </c>
      <c r="E528" s="4">
        <v>0.8</v>
      </c>
      <c r="F528" s="4">
        <v>0</v>
      </c>
      <c r="G528" s="4">
        <v>0</v>
      </c>
      <c r="H528" s="4">
        <v>0.8</v>
      </c>
      <c r="I528" s="4">
        <v>0</v>
      </c>
      <c r="J528" s="4">
        <v>1.2</v>
      </c>
      <c r="K528" s="4">
        <v>0.6</v>
      </c>
      <c r="L528" s="4">
        <v>0</v>
      </c>
      <c r="M528" s="4">
        <v>1.2</v>
      </c>
      <c r="N528" s="4"/>
      <c r="O528" s="26">
        <v>29.1</v>
      </c>
      <c r="P528" s="26">
        <v>28.1</v>
      </c>
      <c r="Q528" s="26">
        <v>28.8</v>
      </c>
      <c r="R528" s="26">
        <v>26.5</v>
      </c>
      <c r="S528" s="26">
        <v>25.8</v>
      </c>
      <c r="T528" s="26">
        <v>27.2</v>
      </c>
      <c r="U528" s="26">
        <v>27.9</v>
      </c>
      <c r="V528" s="26">
        <v>28.7</v>
      </c>
      <c r="W528" s="26">
        <v>26.2</v>
      </c>
      <c r="Y528">
        <f t="shared" si="555"/>
        <v>248.29999999999998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/>
      <c r="AJ528" s="4">
        <v>9</v>
      </c>
      <c r="AK528" s="4">
        <v>13</v>
      </c>
      <c r="AL528" s="4">
        <v>12</v>
      </c>
      <c r="AM528" s="4">
        <v>12</v>
      </c>
      <c r="AN528" s="4">
        <v>14</v>
      </c>
      <c r="AO528" s="4">
        <v>11</v>
      </c>
      <c r="AP528" s="4">
        <v>11</v>
      </c>
      <c r="AQ528" s="4">
        <v>9</v>
      </c>
      <c r="AR528" s="4">
        <v>12</v>
      </c>
      <c r="AS528" s="5"/>
      <c r="AU528">
        <f t="shared" si="556"/>
        <v>100</v>
      </c>
      <c r="AV528">
        <f t="shared" si="557"/>
        <v>100</v>
      </c>
      <c r="AW528">
        <f t="shared" si="558"/>
        <v>100</v>
      </c>
      <c r="AX528">
        <f t="shared" si="559"/>
        <v>100</v>
      </c>
      <c r="AY528">
        <f t="shared" si="560"/>
        <v>100</v>
      </c>
      <c r="AZ528">
        <f t="shared" si="561"/>
        <v>100</v>
      </c>
      <c r="BA528">
        <f t="shared" si="562"/>
        <v>100</v>
      </c>
      <c r="BB528">
        <f t="shared" si="563"/>
        <v>100</v>
      </c>
      <c r="BC528">
        <f t="shared" si="564"/>
        <v>100</v>
      </c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5"/>
      <c r="AGV528" s="5"/>
      <c r="AGW528" s="5"/>
      <c r="AGX528" s="5"/>
      <c r="AGY528" s="5"/>
      <c r="AGZ528" s="5"/>
      <c r="AHA528" s="5"/>
      <c r="AHB528" s="5"/>
      <c r="AHC528" s="5"/>
      <c r="AHD528" s="5"/>
      <c r="AHE528" s="5"/>
      <c r="AHF528" s="5"/>
      <c r="AHG528" s="5"/>
      <c r="AHH528" s="5"/>
      <c r="AHI528" s="5"/>
      <c r="AHJ528" s="5"/>
      <c r="AHK528" s="5"/>
      <c r="AHL528" s="5"/>
      <c r="AHM528" s="5"/>
      <c r="AHN528" s="5"/>
      <c r="AHO528" s="5"/>
      <c r="AHP528" s="5"/>
      <c r="AHQ528" s="5"/>
      <c r="AHR528" s="5"/>
      <c r="AHS528" s="5"/>
      <c r="AHT528" s="5"/>
      <c r="AHU528" s="5"/>
      <c r="AHV528" s="5"/>
      <c r="AHW528" s="5"/>
      <c r="AHX528" s="5"/>
      <c r="AHY528" s="5"/>
      <c r="AHZ528" s="5"/>
      <c r="AIA528" s="5"/>
      <c r="AIB528" s="5"/>
      <c r="AIC528" s="5"/>
      <c r="AID528" s="5"/>
      <c r="AIE528" s="5"/>
      <c r="AIF528" s="5"/>
      <c r="AIG528" s="5"/>
      <c r="AIH528" s="5"/>
      <c r="AII528" s="5"/>
      <c r="AIJ528" s="5"/>
      <c r="AIK528" s="5"/>
      <c r="AIL528" s="5"/>
      <c r="AIM528" s="5"/>
      <c r="AIN528" s="5"/>
      <c r="AIO528" s="5"/>
      <c r="AIP528" s="5"/>
      <c r="AIQ528" s="5"/>
      <c r="AIR528" s="5"/>
      <c r="AIS528" s="5"/>
      <c r="AIT528" s="5"/>
      <c r="AIU528" s="5"/>
      <c r="AIV528" s="5"/>
      <c r="AIW528" s="5"/>
      <c r="AIX528" s="5"/>
      <c r="AIY528" s="5"/>
      <c r="AIZ528" s="5"/>
      <c r="AJA528" s="5"/>
      <c r="AJB528" s="5"/>
      <c r="AJC528" s="5"/>
      <c r="AJD528" s="5"/>
      <c r="AJE528" s="5"/>
      <c r="AJF528" s="5"/>
      <c r="AJG528" s="5"/>
      <c r="AJH528" s="5"/>
      <c r="AJI528" s="5"/>
      <c r="AJJ528" s="5"/>
      <c r="AJK528" s="5"/>
      <c r="AJL528" s="5"/>
      <c r="AJM528" s="5"/>
      <c r="AJN528" s="5"/>
      <c r="AJO528" s="5"/>
      <c r="AJP528" s="5"/>
      <c r="AJQ528" s="5"/>
      <c r="AJR528" s="5"/>
      <c r="AJS528" s="5"/>
      <c r="AJT528" s="5"/>
      <c r="AJU528" s="5"/>
      <c r="AJV528" s="5"/>
      <c r="AJW528" s="5"/>
      <c r="AJX528" s="5"/>
      <c r="AJY528" s="5"/>
      <c r="AJZ528" s="5"/>
      <c r="AKA528" s="5"/>
      <c r="AKB528" s="5"/>
      <c r="AKC528" s="5"/>
      <c r="AKD528" s="5"/>
      <c r="AKE528" s="5"/>
      <c r="AKF528" s="5"/>
      <c r="AKG528" s="5"/>
      <c r="AKH528" s="5"/>
      <c r="AKI528" s="5"/>
      <c r="AKJ528" s="5"/>
      <c r="AKK528" s="5"/>
      <c r="AKL528" s="5"/>
      <c r="AKM528" s="5"/>
      <c r="AKN528" s="5"/>
      <c r="AKO528" s="5"/>
      <c r="AKP528" s="5"/>
      <c r="AKQ528" s="5"/>
      <c r="AKR528" s="5"/>
      <c r="AKS528" s="5"/>
      <c r="AKT528" s="5"/>
      <c r="AKU528" s="5"/>
      <c r="AKV528" s="5"/>
      <c r="AKW528" s="5"/>
      <c r="AKX528" s="5"/>
      <c r="AKY528" s="5"/>
      <c r="AKZ528" s="5"/>
      <c r="ALA528" s="5"/>
      <c r="ALB528" s="5"/>
      <c r="ALC528" s="5"/>
    </row>
    <row r="529" spans="1:991">
      <c r="A529" s="4">
        <v>123</v>
      </c>
      <c r="B529" s="5" t="s">
        <v>113</v>
      </c>
      <c r="C529" s="4">
        <v>11</v>
      </c>
      <c r="D529" s="5" t="s">
        <v>48</v>
      </c>
      <c r="E529" s="4">
        <v>10.6</v>
      </c>
      <c r="F529" s="4">
        <v>17</v>
      </c>
      <c r="G529" s="4">
        <v>15.5</v>
      </c>
      <c r="H529" s="4">
        <v>10.199999999999999</v>
      </c>
      <c r="I529" s="4">
        <v>6.8</v>
      </c>
      <c r="J529" s="4">
        <v>9.5</v>
      </c>
      <c r="K529" s="4">
        <v>10.8</v>
      </c>
      <c r="L529" s="4">
        <v>13.1</v>
      </c>
      <c r="M529" s="4">
        <v>12.5</v>
      </c>
      <c r="N529" s="4"/>
      <c r="O529" s="26">
        <v>28.5</v>
      </c>
      <c r="P529" s="26">
        <v>28.7</v>
      </c>
      <c r="Q529" s="26">
        <v>28.6</v>
      </c>
      <c r="R529" s="26">
        <v>29</v>
      </c>
      <c r="S529" s="26">
        <v>26.7</v>
      </c>
      <c r="T529" s="26">
        <v>29.2</v>
      </c>
      <c r="U529" s="26">
        <v>27.9</v>
      </c>
      <c r="V529" s="26">
        <v>24.4</v>
      </c>
      <c r="W529" s="26">
        <v>26.9</v>
      </c>
      <c r="Y529">
        <f t="shared" si="555"/>
        <v>249.9</v>
      </c>
      <c r="Z529" s="4">
        <v>0</v>
      </c>
      <c r="AA529" s="4">
        <v>0</v>
      </c>
      <c r="AB529" s="4">
        <v>0</v>
      </c>
      <c r="AC529" s="4">
        <v>0</v>
      </c>
      <c r="AD529" s="4">
        <v>2</v>
      </c>
      <c r="AE529" s="4">
        <v>0</v>
      </c>
      <c r="AF529" s="4">
        <v>0</v>
      </c>
      <c r="AG529" s="4">
        <v>2</v>
      </c>
      <c r="AH529" s="4">
        <v>0</v>
      </c>
      <c r="AI529" s="4"/>
      <c r="AJ529" s="4">
        <v>18</v>
      </c>
      <c r="AK529" s="4">
        <v>15</v>
      </c>
      <c r="AL529" s="4">
        <v>14</v>
      </c>
      <c r="AM529" s="4">
        <v>15</v>
      </c>
      <c r="AN529" s="4">
        <v>12</v>
      </c>
      <c r="AO529" s="4">
        <v>10</v>
      </c>
      <c r="AP529" s="4">
        <v>10</v>
      </c>
      <c r="AQ529" s="4">
        <v>9</v>
      </c>
      <c r="AR529" s="4">
        <v>8</v>
      </c>
      <c r="AS529" s="5"/>
      <c r="AU529">
        <f t="shared" si="556"/>
        <v>100</v>
      </c>
      <c r="AV529">
        <f t="shared" si="557"/>
        <v>100</v>
      </c>
      <c r="AW529">
        <f t="shared" si="558"/>
        <v>100</v>
      </c>
      <c r="AX529">
        <f t="shared" si="559"/>
        <v>100</v>
      </c>
      <c r="AY529">
        <f t="shared" si="560"/>
        <v>71.428571428571431</v>
      </c>
      <c r="AZ529">
        <f t="shared" si="561"/>
        <v>100</v>
      </c>
      <c r="BA529">
        <f t="shared" si="562"/>
        <v>100</v>
      </c>
      <c r="BB529">
        <f t="shared" si="563"/>
        <v>63.636363636363633</v>
      </c>
      <c r="BC529">
        <f t="shared" si="564"/>
        <v>100</v>
      </c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5"/>
      <c r="AGV529" s="5"/>
      <c r="AGW529" s="5"/>
      <c r="AGX529" s="5"/>
      <c r="AGY529" s="5"/>
      <c r="AGZ529" s="5"/>
      <c r="AHA529" s="5"/>
      <c r="AHB529" s="5"/>
      <c r="AHC529" s="5"/>
      <c r="AHD529" s="5"/>
      <c r="AHE529" s="5"/>
      <c r="AHF529" s="5"/>
      <c r="AHG529" s="5"/>
      <c r="AHH529" s="5"/>
      <c r="AHI529" s="5"/>
      <c r="AHJ529" s="5"/>
      <c r="AHK529" s="5"/>
      <c r="AHL529" s="5"/>
      <c r="AHM529" s="5"/>
      <c r="AHN529" s="5"/>
      <c r="AHO529" s="5"/>
      <c r="AHP529" s="5"/>
      <c r="AHQ529" s="5"/>
      <c r="AHR529" s="5"/>
      <c r="AHS529" s="5"/>
      <c r="AHT529" s="5"/>
      <c r="AHU529" s="5"/>
      <c r="AHV529" s="5"/>
      <c r="AHW529" s="5"/>
      <c r="AHX529" s="5"/>
      <c r="AHY529" s="5"/>
      <c r="AHZ529" s="5"/>
      <c r="AIA529" s="5"/>
      <c r="AIB529" s="5"/>
      <c r="AIC529" s="5"/>
      <c r="AID529" s="5"/>
      <c r="AIE529" s="5"/>
      <c r="AIF529" s="5"/>
      <c r="AIG529" s="5"/>
      <c r="AIH529" s="5"/>
      <c r="AII529" s="5"/>
      <c r="AIJ529" s="5"/>
      <c r="AIK529" s="5"/>
      <c r="AIL529" s="5"/>
      <c r="AIM529" s="5"/>
      <c r="AIN529" s="5"/>
      <c r="AIO529" s="5"/>
      <c r="AIP529" s="5"/>
      <c r="AIQ529" s="5"/>
      <c r="AIR529" s="5"/>
      <c r="AIS529" s="5"/>
      <c r="AIT529" s="5"/>
      <c r="AIU529" s="5"/>
      <c r="AIV529" s="5"/>
      <c r="AIW529" s="5"/>
      <c r="AIX529" s="5"/>
      <c r="AIY529" s="5"/>
      <c r="AIZ529" s="5"/>
      <c r="AJA529" s="5"/>
      <c r="AJB529" s="5"/>
      <c r="AJC529" s="5"/>
      <c r="AJD529" s="5"/>
      <c r="AJE529" s="5"/>
      <c r="AJF529" s="5"/>
      <c r="AJG529" s="5"/>
      <c r="AJH529" s="5"/>
      <c r="AJI529" s="5"/>
      <c r="AJJ529" s="5"/>
      <c r="AJK529" s="5"/>
      <c r="AJL529" s="5"/>
      <c r="AJM529" s="5"/>
      <c r="AJN529" s="5"/>
      <c r="AJO529" s="5"/>
      <c r="AJP529" s="5"/>
      <c r="AJQ529" s="5"/>
      <c r="AJR529" s="5"/>
      <c r="AJS529" s="5"/>
      <c r="AJT529" s="5"/>
      <c r="AJU529" s="5"/>
      <c r="AJV529" s="5"/>
      <c r="AJW529" s="5"/>
      <c r="AJX529" s="5"/>
      <c r="AJY529" s="5"/>
      <c r="AJZ529" s="5"/>
      <c r="AKA529" s="5"/>
      <c r="AKB529" s="5"/>
      <c r="AKC529" s="5"/>
      <c r="AKD529" s="5"/>
      <c r="AKE529" s="5"/>
      <c r="AKF529" s="5"/>
      <c r="AKG529" s="5"/>
      <c r="AKH529" s="5"/>
      <c r="AKI529" s="5"/>
      <c r="AKJ529" s="5"/>
      <c r="AKK529" s="5"/>
      <c r="AKL529" s="5"/>
      <c r="AKM529" s="5"/>
      <c r="AKN529" s="5"/>
      <c r="AKO529" s="5"/>
      <c r="AKP529" s="5"/>
      <c r="AKQ529" s="5"/>
      <c r="AKR529" s="5"/>
      <c r="AKS529" s="5"/>
      <c r="AKT529" s="5"/>
      <c r="AKU529" s="5"/>
      <c r="AKV529" s="5"/>
      <c r="AKW529" s="5"/>
      <c r="AKX529" s="5"/>
      <c r="AKY529" s="5"/>
      <c r="AKZ529" s="5"/>
      <c r="ALA529" s="5"/>
      <c r="ALB529" s="5"/>
      <c r="ALC529" s="5"/>
    </row>
    <row r="530" spans="1:991">
      <c r="A530" s="4">
        <v>126</v>
      </c>
      <c r="B530" s="5" t="s">
        <v>114</v>
      </c>
      <c r="C530" s="4">
        <v>11</v>
      </c>
      <c r="D530" s="5" t="s">
        <v>42</v>
      </c>
      <c r="E530" s="4">
        <v>2.1</v>
      </c>
      <c r="F530" s="4">
        <v>2.1</v>
      </c>
      <c r="G530" s="4">
        <v>4</v>
      </c>
      <c r="H530" s="4">
        <v>0.8</v>
      </c>
      <c r="I530" s="4">
        <v>1.4</v>
      </c>
      <c r="J530" s="4">
        <v>2.2000000000000002</v>
      </c>
      <c r="K530" s="4">
        <v>0.9</v>
      </c>
      <c r="L530" s="4">
        <v>0.7</v>
      </c>
      <c r="M530" s="4">
        <v>0.4</v>
      </c>
      <c r="N530" s="4"/>
      <c r="O530" s="26">
        <v>30</v>
      </c>
      <c r="P530" s="26">
        <v>25.6</v>
      </c>
      <c r="Q530" s="26">
        <v>23.7</v>
      </c>
      <c r="R530" s="26">
        <v>21.4</v>
      </c>
      <c r="S530" s="26">
        <v>23.6</v>
      </c>
      <c r="T530" s="26">
        <v>20.5</v>
      </c>
      <c r="U530" s="26">
        <v>12</v>
      </c>
      <c r="V530" s="26">
        <v>23.1</v>
      </c>
      <c r="W530" s="26">
        <v>1.5</v>
      </c>
      <c r="Y530">
        <f t="shared" si="555"/>
        <v>181.39999999999998</v>
      </c>
      <c r="Z530" s="4">
        <v>0</v>
      </c>
      <c r="AA530" s="4">
        <v>0</v>
      </c>
      <c r="AB530" s="4">
        <v>2</v>
      </c>
      <c r="AC530" s="4">
        <v>2</v>
      </c>
      <c r="AD530" s="4">
        <v>0</v>
      </c>
      <c r="AE530" s="4">
        <v>6</v>
      </c>
      <c r="AF530" s="4">
        <v>2</v>
      </c>
      <c r="AG530" s="4">
        <v>8</v>
      </c>
      <c r="AH530" s="4">
        <v>10</v>
      </c>
      <c r="AI530" s="4"/>
      <c r="AJ530" s="4">
        <v>34</v>
      </c>
      <c r="AK530" s="4">
        <v>30</v>
      </c>
      <c r="AL530" s="4">
        <v>23</v>
      </c>
      <c r="AM530" s="4">
        <v>38</v>
      </c>
      <c r="AN530" s="4">
        <v>40</v>
      </c>
      <c r="AO530" s="4">
        <v>42</v>
      </c>
      <c r="AP530" s="4">
        <v>38</v>
      </c>
      <c r="AQ530" s="4">
        <v>40</v>
      </c>
      <c r="AR530" s="4">
        <v>35</v>
      </c>
      <c r="AS530" s="5"/>
      <c r="AU530">
        <f t="shared" si="556"/>
        <v>100</v>
      </c>
      <c r="AV530">
        <f t="shared" si="557"/>
        <v>100</v>
      </c>
      <c r="AW530">
        <f t="shared" si="558"/>
        <v>84</v>
      </c>
      <c r="AX530">
        <f t="shared" si="559"/>
        <v>90</v>
      </c>
      <c r="AY530">
        <f t="shared" si="560"/>
        <v>100</v>
      </c>
      <c r="AZ530">
        <f t="shared" si="561"/>
        <v>75</v>
      </c>
      <c r="BA530">
        <f t="shared" si="562"/>
        <v>90</v>
      </c>
      <c r="BB530">
        <f t="shared" si="563"/>
        <v>66.666666666666657</v>
      </c>
      <c r="BC530">
        <f t="shared" si="564"/>
        <v>55.555555555555557</v>
      </c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5"/>
      <c r="AGV530" s="5"/>
      <c r="AGW530" s="5"/>
      <c r="AGX530" s="5"/>
      <c r="AGY530" s="5"/>
      <c r="AGZ530" s="5"/>
      <c r="AHA530" s="5"/>
      <c r="AHB530" s="5"/>
      <c r="AHC530" s="5"/>
      <c r="AHD530" s="5"/>
      <c r="AHE530" s="5"/>
      <c r="AHF530" s="5"/>
      <c r="AHG530" s="5"/>
      <c r="AHH530" s="5"/>
      <c r="AHI530" s="5"/>
      <c r="AHJ530" s="5"/>
      <c r="AHK530" s="5"/>
      <c r="AHL530" s="5"/>
      <c r="AHM530" s="5"/>
      <c r="AHN530" s="5"/>
      <c r="AHO530" s="5"/>
      <c r="AHP530" s="5"/>
      <c r="AHQ530" s="5"/>
      <c r="AHR530" s="5"/>
      <c r="AHS530" s="5"/>
      <c r="AHT530" s="5"/>
      <c r="AHU530" s="5"/>
      <c r="AHV530" s="5"/>
      <c r="AHW530" s="5"/>
      <c r="AHX530" s="5"/>
      <c r="AHY530" s="5"/>
      <c r="AHZ530" s="5"/>
      <c r="AIA530" s="5"/>
      <c r="AIB530" s="5"/>
      <c r="AIC530" s="5"/>
      <c r="AID530" s="5"/>
      <c r="AIE530" s="5"/>
      <c r="AIF530" s="5"/>
      <c r="AIG530" s="5"/>
      <c r="AIH530" s="5"/>
      <c r="AII530" s="5"/>
      <c r="AIJ530" s="5"/>
      <c r="AIK530" s="5"/>
      <c r="AIL530" s="5"/>
      <c r="AIM530" s="5"/>
      <c r="AIN530" s="5"/>
      <c r="AIO530" s="5"/>
      <c r="AIP530" s="5"/>
      <c r="AIQ530" s="5"/>
      <c r="AIR530" s="5"/>
      <c r="AIS530" s="5"/>
      <c r="AIT530" s="5"/>
      <c r="AIU530" s="5"/>
      <c r="AIV530" s="5"/>
      <c r="AIW530" s="5"/>
      <c r="AIX530" s="5"/>
      <c r="AIY530" s="5"/>
      <c r="AIZ530" s="5"/>
      <c r="AJA530" s="5"/>
      <c r="AJB530" s="5"/>
      <c r="AJC530" s="5"/>
      <c r="AJD530" s="5"/>
      <c r="AJE530" s="5"/>
      <c r="AJF530" s="5"/>
      <c r="AJG530" s="5"/>
      <c r="AJH530" s="5"/>
      <c r="AJI530" s="5"/>
      <c r="AJJ530" s="5"/>
      <c r="AJK530" s="5"/>
      <c r="AJL530" s="5"/>
      <c r="AJM530" s="5"/>
      <c r="AJN530" s="5"/>
      <c r="AJO530" s="5"/>
      <c r="AJP530" s="5"/>
      <c r="AJQ530" s="5"/>
      <c r="AJR530" s="5"/>
      <c r="AJS530" s="5"/>
      <c r="AJT530" s="5"/>
      <c r="AJU530" s="5"/>
      <c r="AJV530" s="5"/>
      <c r="AJW530" s="5"/>
      <c r="AJX530" s="5"/>
      <c r="AJY530" s="5"/>
      <c r="AJZ530" s="5"/>
      <c r="AKA530" s="5"/>
      <c r="AKB530" s="5"/>
      <c r="AKC530" s="5"/>
      <c r="AKD530" s="5"/>
      <c r="AKE530" s="5"/>
      <c r="AKF530" s="5"/>
      <c r="AKG530" s="5"/>
      <c r="AKH530" s="5"/>
      <c r="AKI530" s="5"/>
      <c r="AKJ530" s="5"/>
      <c r="AKK530" s="5"/>
      <c r="AKL530" s="5"/>
      <c r="AKM530" s="5"/>
      <c r="AKN530" s="5"/>
      <c r="AKO530" s="5"/>
      <c r="AKP530" s="5"/>
      <c r="AKQ530" s="5"/>
      <c r="AKR530" s="5"/>
      <c r="AKS530" s="5"/>
      <c r="AKT530" s="5"/>
      <c r="AKU530" s="5"/>
      <c r="AKV530" s="5"/>
      <c r="AKW530" s="5"/>
      <c r="AKX530" s="5"/>
      <c r="AKY530" s="5"/>
      <c r="AKZ530" s="5"/>
      <c r="ALA530" s="5"/>
      <c r="ALB530" s="5"/>
      <c r="ALC530" s="5"/>
    </row>
    <row r="531" spans="1:991">
      <c r="A531" s="4">
        <v>125</v>
      </c>
      <c r="B531" s="5" t="s">
        <v>115</v>
      </c>
      <c r="C531" s="4">
        <v>11</v>
      </c>
      <c r="D531" s="5" t="s">
        <v>44</v>
      </c>
      <c r="E531" s="4">
        <v>3.2</v>
      </c>
      <c r="F531" s="4">
        <v>1</v>
      </c>
      <c r="G531" s="4">
        <v>1</v>
      </c>
      <c r="H531" s="4">
        <v>2</v>
      </c>
      <c r="I531" s="4">
        <v>4.4000000000000004</v>
      </c>
      <c r="J531" s="4">
        <v>2.9</v>
      </c>
      <c r="K531" s="4">
        <v>1.8</v>
      </c>
      <c r="L531" s="4">
        <v>1.7</v>
      </c>
      <c r="M531" s="4">
        <v>1.6</v>
      </c>
      <c r="N531" s="4"/>
      <c r="O531" s="26">
        <v>28.3</v>
      </c>
      <c r="P531" s="26">
        <v>26.2</v>
      </c>
      <c r="Q531" s="26">
        <v>23</v>
      </c>
      <c r="R531" s="26">
        <v>28.3</v>
      </c>
      <c r="S531" s="26">
        <v>28.4</v>
      </c>
      <c r="T531" s="26">
        <v>18.899999999999999</v>
      </c>
      <c r="U531" s="26">
        <v>19.7</v>
      </c>
      <c r="V531" s="26">
        <v>21.7</v>
      </c>
      <c r="W531" s="26">
        <v>19.8</v>
      </c>
      <c r="Y531">
        <f t="shared" si="555"/>
        <v>214.29999999999998</v>
      </c>
      <c r="Z531" s="4">
        <v>2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2</v>
      </c>
      <c r="AG531" s="4">
        <v>2</v>
      </c>
      <c r="AH531" s="4">
        <v>2</v>
      </c>
      <c r="AI531" s="4"/>
      <c r="AJ531" s="4">
        <v>21</v>
      </c>
      <c r="AK531" s="4">
        <v>17</v>
      </c>
      <c r="AL531" s="4">
        <v>24</v>
      </c>
      <c r="AM531" s="4">
        <v>28</v>
      </c>
      <c r="AN531" s="4">
        <v>25</v>
      </c>
      <c r="AO531" s="4">
        <v>13</v>
      </c>
      <c r="AP531" s="4">
        <v>24</v>
      </c>
      <c r="AQ531" s="4">
        <v>23</v>
      </c>
      <c r="AR531" s="4">
        <v>23</v>
      </c>
      <c r="AS531" s="5"/>
      <c r="AU531">
        <f t="shared" si="556"/>
        <v>82.608695652173907</v>
      </c>
      <c r="AV531">
        <f t="shared" si="557"/>
        <v>100</v>
      </c>
      <c r="AW531">
        <f t="shared" si="558"/>
        <v>100</v>
      </c>
      <c r="AX531">
        <f t="shared" si="559"/>
        <v>100</v>
      </c>
      <c r="AY531">
        <f t="shared" si="560"/>
        <v>100</v>
      </c>
      <c r="AZ531">
        <f t="shared" si="561"/>
        <v>100</v>
      </c>
      <c r="BA531">
        <f t="shared" si="562"/>
        <v>84.615384615384613</v>
      </c>
      <c r="BB531">
        <f t="shared" si="563"/>
        <v>84</v>
      </c>
      <c r="BC531">
        <f t="shared" si="564"/>
        <v>84</v>
      </c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5"/>
      <c r="AGV531" s="5"/>
      <c r="AGW531" s="5"/>
      <c r="AGX531" s="5"/>
      <c r="AGY531" s="5"/>
      <c r="AGZ531" s="5"/>
      <c r="AHA531" s="5"/>
      <c r="AHB531" s="5"/>
      <c r="AHC531" s="5"/>
      <c r="AHD531" s="5"/>
      <c r="AHE531" s="5"/>
      <c r="AHF531" s="5"/>
      <c r="AHG531" s="5"/>
      <c r="AHH531" s="5"/>
      <c r="AHI531" s="5"/>
      <c r="AHJ531" s="5"/>
      <c r="AHK531" s="5"/>
      <c r="AHL531" s="5"/>
      <c r="AHM531" s="5"/>
      <c r="AHN531" s="5"/>
      <c r="AHO531" s="5"/>
      <c r="AHP531" s="5"/>
      <c r="AHQ531" s="5"/>
      <c r="AHR531" s="5"/>
      <c r="AHS531" s="5"/>
      <c r="AHT531" s="5"/>
      <c r="AHU531" s="5"/>
      <c r="AHV531" s="5"/>
      <c r="AHW531" s="5"/>
      <c r="AHX531" s="5"/>
      <c r="AHY531" s="5"/>
      <c r="AHZ531" s="5"/>
      <c r="AIA531" s="5"/>
      <c r="AIB531" s="5"/>
      <c r="AIC531" s="5"/>
      <c r="AID531" s="5"/>
      <c r="AIE531" s="5"/>
      <c r="AIF531" s="5"/>
      <c r="AIG531" s="5"/>
      <c r="AIH531" s="5"/>
      <c r="AII531" s="5"/>
      <c r="AIJ531" s="5"/>
      <c r="AIK531" s="5"/>
      <c r="AIL531" s="5"/>
      <c r="AIM531" s="5"/>
      <c r="AIN531" s="5"/>
      <c r="AIO531" s="5"/>
      <c r="AIP531" s="5"/>
      <c r="AIQ531" s="5"/>
      <c r="AIR531" s="5"/>
      <c r="AIS531" s="5"/>
      <c r="AIT531" s="5"/>
      <c r="AIU531" s="5"/>
      <c r="AIV531" s="5"/>
      <c r="AIW531" s="5"/>
      <c r="AIX531" s="5"/>
      <c r="AIY531" s="5"/>
      <c r="AIZ531" s="5"/>
      <c r="AJA531" s="5"/>
      <c r="AJB531" s="5"/>
      <c r="AJC531" s="5"/>
      <c r="AJD531" s="5"/>
      <c r="AJE531" s="5"/>
      <c r="AJF531" s="5"/>
      <c r="AJG531" s="5"/>
      <c r="AJH531" s="5"/>
      <c r="AJI531" s="5"/>
      <c r="AJJ531" s="5"/>
      <c r="AJK531" s="5"/>
      <c r="AJL531" s="5"/>
      <c r="AJM531" s="5"/>
      <c r="AJN531" s="5"/>
      <c r="AJO531" s="5"/>
      <c r="AJP531" s="5"/>
      <c r="AJQ531" s="5"/>
      <c r="AJR531" s="5"/>
      <c r="AJS531" s="5"/>
      <c r="AJT531" s="5"/>
      <c r="AJU531" s="5"/>
      <c r="AJV531" s="5"/>
      <c r="AJW531" s="5"/>
      <c r="AJX531" s="5"/>
      <c r="AJY531" s="5"/>
      <c r="AJZ531" s="5"/>
      <c r="AKA531" s="5"/>
      <c r="AKB531" s="5"/>
      <c r="AKC531" s="5"/>
      <c r="AKD531" s="5"/>
      <c r="AKE531" s="5"/>
      <c r="AKF531" s="5"/>
      <c r="AKG531" s="5"/>
      <c r="AKH531" s="5"/>
      <c r="AKI531" s="5"/>
      <c r="AKJ531" s="5"/>
      <c r="AKK531" s="5"/>
      <c r="AKL531" s="5"/>
      <c r="AKM531" s="5"/>
      <c r="AKN531" s="5"/>
      <c r="AKO531" s="5"/>
      <c r="AKP531" s="5"/>
      <c r="AKQ531" s="5"/>
      <c r="AKR531" s="5"/>
      <c r="AKS531" s="5"/>
      <c r="AKT531" s="5"/>
      <c r="AKU531" s="5"/>
      <c r="AKV531" s="5"/>
      <c r="AKW531" s="5"/>
      <c r="AKX531" s="5"/>
      <c r="AKY531" s="5"/>
      <c r="AKZ531" s="5"/>
      <c r="ALA531" s="5"/>
      <c r="ALB531" s="5"/>
      <c r="ALC531" s="5"/>
    </row>
    <row r="532" spans="1:991">
      <c r="A532" s="4">
        <v>127</v>
      </c>
      <c r="B532" s="5" t="s">
        <v>116</v>
      </c>
      <c r="C532" s="4">
        <v>11</v>
      </c>
      <c r="D532" s="5" t="s">
        <v>46</v>
      </c>
      <c r="E532" s="4">
        <v>1.2</v>
      </c>
      <c r="F532" s="4">
        <v>2.2999999999999998</v>
      </c>
      <c r="G532" s="4">
        <v>1.3</v>
      </c>
      <c r="H532" s="4">
        <v>2.8</v>
      </c>
      <c r="I532" s="4">
        <v>1.5</v>
      </c>
      <c r="J532" s="4">
        <v>4.4000000000000004</v>
      </c>
      <c r="K532" s="4">
        <v>0.5</v>
      </c>
      <c r="L532" s="4">
        <v>3.9</v>
      </c>
      <c r="M532" s="4">
        <v>3.2</v>
      </c>
      <c r="N532" s="4"/>
      <c r="O532" s="26">
        <v>28.9</v>
      </c>
      <c r="P532" s="26">
        <v>28.8</v>
      </c>
      <c r="Q532" s="26">
        <v>29.9</v>
      </c>
      <c r="R532" s="26">
        <v>27.8</v>
      </c>
      <c r="S532" s="26">
        <v>29.1</v>
      </c>
      <c r="T532" s="26">
        <v>25.3</v>
      </c>
      <c r="U532" s="26">
        <v>24.6</v>
      </c>
      <c r="V532" s="26">
        <v>22.8</v>
      </c>
      <c r="W532" s="26">
        <v>28.7</v>
      </c>
      <c r="Y532">
        <f t="shared" si="555"/>
        <v>245.9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2</v>
      </c>
      <c r="AF532" s="4">
        <v>2</v>
      </c>
      <c r="AG532" s="4">
        <v>2</v>
      </c>
      <c r="AH532" s="4">
        <v>0</v>
      </c>
      <c r="AI532" s="4"/>
      <c r="AJ532" s="4">
        <v>11</v>
      </c>
      <c r="AK532" s="4">
        <v>15</v>
      </c>
      <c r="AL532" s="4">
        <v>10</v>
      </c>
      <c r="AM532" s="4">
        <v>14</v>
      </c>
      <c r="AN532" s="4">
        <v>13</v>
      </c>
      <c r="AO532" s="4">
        <v>18</v>
      </c>
      <c r="AP532" s="4">
        <v>19</v>
      </c>
      <c r="AQ532" s="4">
        <v>15</v>
      </c>
      <c r="AR532" s="4">
        <v>3</v>
      </c>
      <c r="AS532" s="5"/>
      <c r="AU532">
        <f t="shared" si="556"/>
        <v>100</v>
      </c>
      <c r="AV532">
        <f t="shared" si="557"/>
        <v>100</v>
      </c>
      <c r="AW532">
        <f t="shared" si="558"/>
        <v>100</v>
      </c>
      <c r="AX532">
        <f t="shared" si="559"/>
        <v>100</v>
      </c>
      <c r="AY532">
        <f t="shared" si="560"/>
        <v>100</v>
      </c>
      <c r="AZ532">
        <f t="shared" si="561"/>
        <v>80</v>
      </c>
      <c r="BA532">
        <f t="shared" si="562"/>
        <v>80.952380952380949</v>
      </c>
      <c r="BB532">
        <f t="shared" si="563"/>
        <v>76.470588235294116</v>
      </c>
      <c r="BC532">
        <f t="shared" si="564"/>
        <v>100</v>
      </c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5"/>
      <c r="AGV532" s="5"/>
      <c r="AGW532" s="5"/>
      <c r="AGX532" s="5"/>
      <c r="AGY532" s="5"/>
      <c r="AGZ532" s="5"/>
      <c r="AHA532" s="5"/>
      <c r="AHB532" s="5"/>
      <c r="AHC532" s="5"/>
      <c r="AHD532" s="5"/>
      <c r="AHE532" s="5"/>
      <c r="AHF532" s="5"/>
      <c r="AHG532" s="5"/>
      <c r="AHH532" s="5"/>
      <c r="AHI532" s="5"/>
      <c r="AHJ532" s="5"/>
      <c r="AHK532" s="5"/>
      <c r="AHL532" s="5"/>
      <c r="AHM532" s="5"/>
      <c r="AHN532" s="5"/>
      <c r="AHO532" s="5"/>
      <c r="AHP532" s="5"/>
      <c r="AHQ532" s="5"/>
      <c r="AHR532" s="5"/>
      <c r="AHS532" s="5"/>
      <c r="AHT532" s="5"/>
      <c r="AHU532" s="5"/>
      <c r="AHV532" s="5"/>
      <c r="AHW532" s="5"/>
      <c r="AHX532" s="5"/>
      <c r="AHY532" s="5"/>
      <c r="AHZ532" s="5"/>
      <c r="AIA532" s="5"/>
      <c r="AIB532" s="5"/>
      <c r="AIC532" s="5"/>
      <c r="AID532" s="5"/>
      <c r="AIE532" s="5"/>
      <c r="AIF532" s="5"/>
      <c r="AIG532" s="5"/>
      <c r="AIH532" s="5"/>
      <c r="AII532" s="5"/>
      <c r="AIJ532" s="5"/>
      <c r="AIK532" s="5"/>
      <c r="AIL532" s="5"/>
      <c r="AIM532" s="5"/>
      <c r="AIN532" s="5"/>
      <c r="AIO532" s="5"/>
      <c r="AIP532" s="5"/>
      <c r="AIQ532" s="5"/>
      <c r="AIR532" s="5"/>
      <c r="AIS532" s="5"/>
      <c r="AIT532" s="5"/>
      <c r="AIU532" s="5"/>
      <c r="AIV532" s="5"/>
      <c r="AIW532" s="5"/>
      <c r="AIX532" s="5"/>
      <c r="AIY532" s="5"/>
      <c r="AIZ532" s="5"/>
      <c r="AJA532" s="5"/>
      <c r="AJB532" s="5"/>
      <c r="AJC532" s="5"/>
      <c r="AJD532" s="5"/>
      <c r="AJE532" s="5"/>
      <c r="AJF532" s="5"/>
      <c r="AJG532" s="5"/>
      <c r="AJH532" s="5"/>
      <c r="AJI532" s="5"/>
      <c r="AJJ532" s="5"/>
      <c r="AJK532" s="5"/>
      <c r="AJL532" s="5"/>
      <c r="AJM532" s="5"/>
      <c r="AJN532" s="5"/>
      <c r="AJO532" s="5"/>
      <c r="AJP532" s="5"/>
      <c r="AJQ532" s="5"/>
      <c r="AJR532" s="5"/>
      <c r="AJS532" s="5"/>
      <c r="AJT532" s="5"/>
      <c r="AJU532" s="5"/>
      <c r="AJV532" s="5"/>
      <c r="AJW532" s="5"/>
      <c r="AJX532" s="5"/>
      <c r="AJY532" s="5"/>
      <c r="AJZ532" s="5"/>
      <c r="AKA532" s="5"/>
      <c r="AKB532" s="5"/>
      <c r="AKC532" s="5"/>
      <c r="AKD532" s="5"/>
      <c r="AKE532" s="5"/>
      <c r="AKF532" s="5"/>
      <c r="AKG532" s="5"/>
      <c r="AKH532" s="5"/>
      <c r="AKI532" s="5"/>
      <c r="AKJ532" s="5"/>
      <c r="AKK532" s="5"/>
      <c r="AKL532" s="5"/>
      <c r="AKM532" s="5"/>
      <c r="AKN532" s="5"/>
      <c r="AKO532" s="5"/>
      <c r="AKP532" s="5"/>
      <c r="AKQ532" s="5"/>
      <c r="AKR532" s="5"/>
      <c r="AKS532" s="5"/>
      <c r="AKT532" s="5"/>
      <c r="AKU532" s="5"/>
      <c r="AKV532" s="5"/>
      <c r="AKW532" s="5"/>
      <c r="AKX532" s="5"/>
      <c r="AKY532" s="5"/>
      <c r="AKZ532" s="5"/>
      <c r="ALA532" s="5"/>
      <c r="ALB532" s="5"/>
      <c r="ALC532" s="5"/>
    </row>
    <row r="533" spans="1:991">
      <c r="A533" s="4">
        <v>128</v>
      </c>
      <c r="B533" s="5" t="s">
        <v>117</v>
      </c>
      <c r="C533" s="4">
        <v>11</v>
      </c>
      <c r="D533" s="5" t="s">
        <v>48</v>
      </c>
      <c r="E533" s="4">
        <v>2.2999999999999998</v>
      </c>
      <c r="F533" s="4">
        <v>1.5</v>
      </c>
      <c r="G533" s="4">
        <v>1.6</v>
      </c>
      <c r="H533" s="4">
        <v>4.2</v>
      </c>
      <c r="I533" s="4">
        <v>1.8</v>
      </c>
      <c r="J533" s="4">
        <v>1.5</v>
      </c>
      <c r="K533" s="4">
        <v>0</v>
      </c>
      <c r="L533" s="4">
        <v>1.7</v>
      </c>
      <c r="M533" s="4">
        <v>1</v>
      </c>
      <c r="N533" s="4"/>
      <c r="O533" s="26">
        <v>27.7</v>
      </c>
      <c r="P533" s="26">
        <v>28.3</v>
      </c>
      <c r="Q533" s="26">
        <v>27.2</v>
      </c>
      <c r="R533" s="26">
        <v>25.6</v>
      </c>
      <c r="S533" s="26">
        <v>26.9</v>
      </c>
      <c r="T533" s="26">
        <v>26.7</v>
      </c>
      <c r="U533" s="26">
        <v>18.8</v>
      </c>
      <c r="V533" s="26">
        <v>27.1</v>
      </c>
      <c r="W533" s="26">
        <v>25.8</v>
      </c>
      <c r="Y533">
        <f t="shared" si="555"/>
        <v>234.10000000000002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2</v>
      </c>
      <c r="AF533" s="4">
        <v>0</v>
      </c>
      <c r="AG533" s="4">
        <v>0</v>
      </c>
      <c r="AH533" s="4">
        <v>0</v>
      </c>
      <c r="AI533" s="4"/>
      <c r="AJ533" s="4">
        <v>18</v>
      </c>
      <c r="AK533" s="4">
        <v>11</v>
      </c>
      <c r="AL533" s="4">
        <v>13</v>
      </c>
      <c r="AM533" s="4">
        <v>21</v>
      </c>
      <c r="AN533" s="4">
        <v>20</v>
      </c>
      <c r="AO533" s="4">
        <v>23</v>
      </c>
      <c r="AP533" s="4">
        <v>15</v>
      </c>
      <c r="AQ533" s="4">
        <v>33</v>
      </c>
      <c r="AR533" s="4">
        <v>16</v>
      </c>
      <c r="AS533" s="5"/>
      <c r="AU533">
        <f t="shared" si="556"/>
        <v>100</v>
      </c>
      <c r="AV533">
        <f t="shared" si="557"/>
        <v>100</v>
      </c>
      <c r="AW533">
        <f t="shared" si="558"/>
        <v>100</v>
      </c>
      <c r="AX533">
        <f t="shared" si="559"/>
        <v>100</v>
      </c>
      <c r="AY533">
        <f t="shared" si="560"/>
        <v>100</v>
      </c>
      <c r="AZ533">
        <f t="shared" si="561"/>
        <v>84</v>
      </c>
      <c r="BA533">
        <f t="shared" si="562"/>
        <v>100</v>
      </c>
      <c r="BB533">
        <f t="shared" si="563"/>
        <v>100</v>
      </c>
      <c r="BC533">
        <f t="shared" si="564"/>
        <v>100</v>
      </c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5"/>
      <c r="AGV533" s="5"/>
      <c r="AGW533" s="5"/>
      <c r="AGX533" s="5"/>
      <c r="AGY533" s="5"/>
      <c r="AGZ533" s="5"/>
      <c r="AHA533" s="5"/>
      <c r="AHB533" s="5"/>
      <c r="AHC533" s="5"/>
      <c r="AHD533" s="5"/>
      <c r="AHE533" s="5"/>
      <c r="AHF533" s="5"/>
      <c r="AHG533" s="5"/>
      <c r="AHH533" s="5"/>
      <c r="AHI533" s="5"/>
      <c r="AHJ533" s="5"/>
      <c r="AHK533" s="5"/>
      <c r="AHL533" s="5"/>
      <c r="AHM533" s="5"/>
      <c r="AHN533" s="5"/>
      <c r="AHO533" s="5"/>
      <c r="AHP533" s="5"/>
      <c r="AHQ533" s="5"/>
      <c r="AHR533" s="5"/>
      <c r="AHS533" s="5"/>
      <c r="AHT533" s="5"/>
      <c r="AHU533" s="5"/>
      <c r="AHV533" s="5"/>
      <c r="AHW533" s="5"/>
      <c r="AHX533" s="5"/>
      <c r="AHY533" s="5"/>
      <c r="AHZ533" s="5"/>
      <c r="AIA533" s="5"/>
      <c r="AIB533" s="5"/>
      <c r="AIC533" s="5"/>
      <c r="AID533" s="5"/>
      <c r="AIE533" s="5"/>
      <c r="AIF533" s="5"/>
      <c r="AIG533" s="5"/>
      <c r="AIH533" s="5"/>
      <c r="AII533" s="5"/>
      <c r="AIJ533" s="5"/>
      <c r="AIK533" s="5"/>
      <c r="AIL533" s="5"/>
      <c r="AIM533" s="5"/>
      <c r="AIN533" s="5"/>
      <c r="AIO533" s="5"/>
      <c r="AIP533" s="5"/>
      <c r="AIQ533" s="5"/>
      <c r="AIR533" s="5"/>
      <c r="AIS533" s="5"/>
      <c r="AIT533" s="5"/>
      <c r="AIU533" s="5"/>
      <c r="AIV533" s="5"/>
      <c r="AIW533" s="5"/>
      <c r="AIX533" s="5"/>
      <c r="AIY533" s="5"/>
      <c r="AIZ533" s="5"/>
      <c r="AJA533" s="5"/>
      <c r="AJB533" s="5"/>
      <c r="AJC533" s="5"/>
      <c r="AJD533" s="5"/>
      <c r="AJE533" s="5"/>
      <c r="AJF533" s="5"/>
      <c r="AJG533" s="5"/>
      <c r="AJH533" s="5"/>
      <c r="AJI533" s="5"/>
      <c r="AJJ533" s="5"/>
      <c r="AJK533" s="5"/>
      <c r="AJL533" s="5"/>
      <c r="AJM533" s="5"/>
      <c r="AJN533" s="5"/>
      <c r="AJO533" s="5"/>
      <c r="AJP533" s="5"/>
      <c r="AJQ533" s="5"/>
      <c r="AJR533" s="5"/>
      <c r="AJS533" s="5"/>
      <c r="AJT533" s="5"/>
      <c r="AJU533" s="5"/>
      <c r="AJV533" s="5"/>
      <c r="AJW533" s="5"/>
      <c r="AJX533" s="5"/>
      <c r="AJY533" s="5"/>
      <c r="AJZ533" s="5"/>
      <c r="AKA533" s="5"/>
      <c r="AKB533" s="5"/>
      <c r="AKC533" s="5"/>
      <c r="AKD533" s="5"/>
      <c r="AKE533" s="5"/>
      <c r="AKF533" s="5"/>
      <c r="AKG533" s="5"/>
      <c r="AKH533" s="5"/>
      <c r="AKI533" s="5"/>
      <c r="AKJ533" s="5"/>
      <c r="AKK533" s="5"/>
      <c r="AKL533" s="5"/>
      <c r="AKM533" s="5"/>
      <c r="AKN533" s="5"/>
      <c r="AKO533" s="5"/>
      <c r="AKP533" s="5"/>
      <c r="AKQ533" s="5"/>
      <c r="AKR533" s="5"/>
      <c r="AKS533" s="5"/>
      <c r="AKT533" s="5"/>
      <c r="AKU533" s="5"/>
      <c r="AKV533" s="5"/>
      <c r="AKW533" s="5"/>
      <c r="AKX533" s="5"/>
      <c r="AKY533" s="5"/>
      <c r="AKZ533" s="5"/>
      <c r="ALA533" s="5"/>
      <c r="ALB533" s="5"/>
      <c r="ALC533" s="5"/>
    </row>
    <row r="534" spans="1:991">
      <c r="A534" s="4">
        <v>131</v>
      </c>
      <c r="B534" s="5" t="s">
        <v>118</v>
      </c>
      <c r="C534" s="4">
        <v>11</v>
      </c>
      <c r="D534" s="5" t="s">
        <v>42</v>
      </c>
      <c r="E534" s="4">
        <v>5</v>
      </c>
      <c r="F534" s="4">
        <v>7.8</v>
      </c>
      <c r="G534" s="4">
        <v>5.3</v>
      </c>
      <c r="H534" s="4">
        <v>9.9</v>
      </c>
      <c r="I534" s="4">
        <v>3.2</v>
      </c>
      <c r="J534" s="4">
        <v>6.5</v>
      </c>
      <c r="K534" s="4">
        <v>3.7</v>
      </c>
      <c r="L534" s="4">
        <v>7.9</v>
      </c>
      <c r="M534" s="4">
        <v>4.7</v>
      </c>
      <c r="N534" s="4"/>
      <c r="O534" s="26">
        <v>27.8</v>
      </c>
      <c r="P534" s="26">
        <v>27.4</v>
      </c>
      <c r="Q534" s="26">
        <v>25</v>
      </c>
      <c r="R534" s="26">
        <v>29.2</v>
      </c>
      <c r="S534" s="26">
        <v>27.4</v>
      </c>
      <c r="T534" s="26">
        <v>26.8</v>
      </c>
      <c r="U534" s="26">
        <v>27.1</v>
      </c>
      <c r="V534" s="26">
        <v>27.8</v>
      </c>
      <c r="W534" s="26">
        <v>28.4</v>
      </c>
      <c r="Y534">
        <f t="shared" si="555"/>
        <v>246.90000000000003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/>
      <c r="AJ534" s="4">
        <v>19</v>
      </c>
      <c r="AK534" s="4">
        <v>6</v>
      </c>
      <c r="AL534" s="4">
        <v>22</v>
      </c>
      <c r="AM534" s="4">
        <v>19</v>
      </c>
      <c r="AN534" s="4">
        <v>17</v>
      </c>
      <c r="AO534" s="4">
        <v>16</v>
      </c>
      <c r="AP534" s="4">
        <v>18</v>
      </c>
      <c r="AQ534" s="4">
        <v>19</v>
      </c>
      <c r="AR534" s="4">
        <v>21</v>
      </c>
      <c r="AS534" s="5"/>
      <c r="AU534">
        <f t="shared" si="556"/>
        <v>100</v>
      </c>
      <c r="AV534">
        <f t="shared" si="557"/>
        <v>100</v>
      </c>
      <c r="AW534">
        <f t="shared" si="558"/>
        <v>100</v>
      </c>
      <c r="AX534">
        <f t="shared" si="559"/>
        <v>100</v>
      </c>
      <c r="AY534">
        <f t="shared" si="560"/>
        <v>100</v>
      </c>
      <c r="AZ534">
        <f t="shared" si="561"/>
        <v>100</v>
      </c>
      <c r="BA534">
        <f t="shared" si="562"/>
        <v>100</v>
      </c>
      <c r="BB534">
        <f t="shared" si="563"/>
        <v>100</v>
      </c>
      <c r="BC534">
        <f t="shared" si="564"/>
        <v>100</v>
      </c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5"/>
      <c r="AGV534" s="5"/>
      <c r="AGW534" s="5"/>
      <c r="AGX534" s="5"/>
      <c r="AGY534" s="5"/>
      <c r="AGZ534" s="5"/>
      <c r="AHA534" s="5"/>
      <c r="AHB534" s="5"/>
      <c r="AHC534" s="5"/>
      <c r="AHD534" s="5"/>
      <c r="AHE534" s="5"/>
      <c r="AHF534" s="5"/>
      <c r="AHG534" s="5"/>
      <c r="AHH534" s="5"/>
      <c r="AHI534" s="5"/>
      <c r="AHJ534" s="5"/>
      <c r="AHK534" s="5"/>
      <c r="AHL534" s="5"/>
      <c r="AHM534" s="5"/>
      <c r="AHN534" s="5"/>
      <c r="AHO534" s="5"/>
      <c r="AHP534" s="5"/>
      <c r="AHQ534" s="5"/>
      <c r="AHR534" s="5"/>
      <c r="AHS534" s="5"/>
      <c r="AHT534" s="5"/>
      <c r="AHU534" s="5"/>
      <c r="AHV534" s="5"/>
      <c r="AHW534" s="5"/>
      <c r="AHX534" s="5"/>
      <c r="AHY534" s="5"/>
      <c r="AHZ534" s="5"/>
      <c r="AIA534" s="5"/>
      <c r="AIB534" s="5"/>
      <c r="AIC534" s="5"/>
      <c r="AID534" s="5"/>
      <c r="AIE534" s="5"/>
      <c r="AIF534" s="5"/>
      <c r="AIG534" s="5"/>
      <c r="AIH534" s="5"/>
      <c r="AII534" s="5"/>
      <c r="AIJ534" s="5"/>
      <c r="AIK534" s="5"/>
      <c r="AIL534" s="5"/>
      <c r="AIM534" s="5"/>
      <c r="AIN534" s="5"/>
      <c r="AIO534" s="5"/>
      <c r="AIP534" s="5"/>
      <c r="AIQ534" s="5"/>
      <c r="AIR534" s="5"/>
      <c r="AIS534" s="5"/>
      <c r="AIT534" s="5"/>
      <c r="AIU534" s="5"/>
      <c r="AIV534" s="5"/>
      <c r="AIW534" s="5"/>
      <c r="AIX534" s="5"/>
      <c r="AIY534" s="5"/>
      <c r="AIZ534" s="5"/>
      <c r="AJA534" s="5"/>
      <c r="AJB534" s="5"/>
      <c r="AJC534" s="5"/>
      <c r="AJD534" s="5"/>
      <c r="AJE534" s="5"/>
      <c r="AJF534" s="5"/>
      <c r="AJG534" s="5"/>
      <c r="AJH534" s="5"/>
      <c r="AJI534" s="5"/>
      <c r="AJJ534" s="5"/>
      <c r="AJK534" s="5"/>
      <c r="AJL534" s="5"/>
      <c r="AJM534" s="5"/>
      <c r="AJN534" s="5"/>
      <c r="AJO534" s="5"/>
      <c r="AJP534" s="5"/>
      <c r="AJQ534" s="5"/>
      <c r="AJR534" s="5"/>
      <c r="AJS534" s="5"/>
      <c r="AJT534" s="5"/>
      <c r="AJU534" s="5"/>
      <c r="AJV534" s="5"/>
      <c r="AJW534" s="5"/>
      <c r="AJX534" s="5"/>
      <c r="AJY534" s="5"/>
      <c r="AJZ534" s="5"/>
      <c r="AKA534" s="5"/>
      <c r="AKB534" s="5"/>
      <c r="AKC534" s="5"/>
      <c r="AKD534" s="5"/>
      <c r="AKE534" s="5"/>
      <c r="AKF534" s="5"/>
      <c r="AKG534" s="5"/>
      <c r="AKH534" s="5"/>
      <c r="AKI534" s="5"/>
      <c r="AKJ534" s="5"/>
      <c r="AKK534" s="5"/>
      <c r="AKL534" s="5"/>
      <c r="AKM534" s="5"/>
      <c r="AKN534" s="5"/>
      <c r="AKO534" s="5"/>
      <c r="AKP534" s="5"/>
      <c r="AKQ534" s="5"/>
      <c r="AKR534" s="5"/>
      <c r="AKS534" s="5"/>
      <c r="AKT534" s="5"/>
      <c r="AKU534" s="5"/>
      <c r="AKV534" s="5"/>
      <c r="AKW534" s="5"/>
      <c r="AKX534" s="5"/>
      <c r="AKY534" s="5"/>
      <c r="AKZ534" s="5"/>
      <c r="ALA534" s="5"/>
      <c r="ALB534" s="5"/>
      <c r="ALC534" s="5"/>
    </row>
    <row r="535" spans="1:991">
      <c r="A535" s="4">
        <v>129</v>
      </c>
      <c r="B535" s="5" t="s">
        <v>119</v>
      </c>
      <c r="C535" s="4">
        <v>11</v>
      </c>
      <c r="D535" s="5" t="s">
        <v>44</v>
      </c>
      <c r="E535" s="4">
        <v>1.2</v>
      </c>
      <c r="F535" s="4">
        <v>6</v>
      </c>
      <c r="G535" s="4">
        <v>7.1</v>
      </c>
      <c r="H535" s="4">
        <v>4.0999999999999996</v>
      </c>
      <c r="I535" s="4">
        <v>2.4</v>
      </c>
      <c r="J535" s="4">
        <v>3.7</v>
      </c>
      <c r="K535" s="4">
        <v>4.4000000000000004</v>
      </c>
      <c r="L535" s="4">
        <v>1.9</v>
      </c>
      <c r="M535" s="4">
        <v>2</v>
      </c>
      <c r="N535" s="4"/>
      <c r="O535" s="26">
        <v>28.3</v>
      </c>
      <c r="P535" s="26">
        <v>29.1</v>
      </c>
      <c r="Q535" s="26">
        <v>27.1</v>
      </c>
      <c r="R535" s="26">
        <v>23.6</v>
      </c>
      <c r="S535" s="26">
        <v>28.1</v>
      </c>
      <c r="T535" s="26">
        <v>27.1</v>
      </c>
      <c r="U535" s="26">
        <v>25.3</v>
      </c>
      <c r="V535" s="26">
        <v>28</v>
      </c>
      <c r="W535" s="26">
        <v>27.1</v>
      </c>
      <c r="Y535">
        <f t="shared" si="555"/>
        <v>243.7</v>
      </c>
      <c r="Z535" s="4">
        <v>0</v>
      </c>
      <c r="AA535" s="4">
        <v>0</v>
      </c>
      <c r="AB535" s="4">
        <v>0</v>
      </c>
      <c r="AC535" s="4">
        <v>0</v>
      </c>
      <c r="AD535" s="4">
        <v>2</v>
      </c>
      <c r="AE535" s="4">
        <v>0</v>
      </c>
      <c r="AF535" s="4">
        <v>0</v>
      </c>
      <c r="AG535" s="4">
        <v>0</v>
      </c>
      <c r="AH535" s="4">
        <v>0</v>
      </c>
      <c r="AI535" s="4"/>
      <c r="AJ535" s="4">
        <v>38</v>
      </c>
      <c r="AK535" s="4">
        <v>34</v>
      </c>
      <c r="AL535" s="4">
        <v>26</v>
      </c>
      <c r="AM535" s="4">
        <v>24</v>
      </c>
      <c r="AN535" s="4">
        <v>39</v>
      </c>
      <c r="AO535" s="4">
        <v>33</v>
      </c>
      <c r="AP535" s="4">
        <v>28</v>
      </c>
      <c r="AQ535" s="4">
        <v>29</v>
      </c>
      <c r="AR535" s="4">
        <v>39</v>
      </c>
      <c r="AS535" s="5"/>
      <c r="AU535">
        <f t="shared" si="556"/>
        <v>100</v>
      </c>
      <c r="AV535">
        <f t="shared" si="557"/>
        <v>100</v>
      </c>
      <c r="AW535">
        <f t="shared" si="558"/>
        <v>100</v>
      </c>
      <c r="AX535">
        <f t="shared" si="559"/>
        <v>100</v>
      </c>
      <c r="AY535">
        <f t="shared" si="560"/>
        <v>90.243902439024396</v>
      </c>
      <c r="AZ535">
        <f t="shared" si="561"/>
        <v>100</v>
      </c>
      <c r="BA535">
        <f t="shared" si="562"/>
        <v>100</v>
      </c>
      <c r="BB535">
        <f t="shared" si="563"/>
        <v>100</v>
      </c>
      <c r="BC535">
        <f t="shared" si="564"/>
        <v>100</v>
      </c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5"/>
      <c r="AGV535" s="5"/>
      <c r="AGW535" s="5"/>
      <c r="AGX535" s="5"/>
      <c r="AGY535" s="5"/>
      <c r="AGZ535" s="5"/>
      <c r="AHA535" s="5"/>
      <c r="AHB535" s="5"/>
      <c r="AHC535" s="5"/>
      <c r="AHD535" s="5"/>
      <c r="AHE535" s="5"/>
      <c r="AHF535" s="5"/>
      <c r="AHG535" s="5"/>
      <c r="AHH535" s="5"/>
      <c r="AHI535" s="5"/>
      <c r="AHJ535" s="5"/>
      <c r="AHK535" s="5"/>
      <c r="AHL535" s="5"/>
      <c r="AHM535" s="5"/>
      <c r="AHN535" s="5"/>
      <c r="AHO535" s="5"/>
      <c r="AHP535" s="5"/>
      <c r="AHQ535" s="5"/>
      <c r="AHR535" s="5"/>
      <c r="AHS535" s="5"/>
      <c r="AHT535" s="5"/>
      <c r="AHU535" s="5"/>
      <c r="AHV535" s="5"/>
      <c r="AHW535" s="5"/>
      <c r="AHX535" s="5"/>
      <c r="AHY535" s="5"/>
      <c r="AHZ535" s="5"/>
      <c r="AIA535" s="5"/>
      <c r="AIB535" s="5"/>
      <c r="AIC535" s="5"/>
      <c r="AID535" s="5"/>
      <c r="AIE535" s="5"/>
      <c r="AIF535" s="5"/>
      <c r="AIG535" s="5"/>
      <c r="AIH535" s="5"/>
      <c r="AII535" s="5"/>
      <c r="AIJ535" s="5"/>
      <c r="AIK535" s="5"/>
      <c r="AIL535" s="5"/>
      <c r="AIM535" s="5"/>
      <c r="AIN535" s="5"/>
      <c r="AIO535" s="5"/>
      <c r="AIP535" s="5"/>
      <c r="AIQ535" s="5"/>
      <c r="AIR535" s="5"/>
      <c r="AIS535" s="5"/>
      <c r="AIT535" s="5"/>
      <c r="AIU535" s="5"/>
      <c r="AIV535" s="5"/>
      <c r="AIW535" s="5"/>
      <c r="AIX535" s="5"/>
      <c r="AIY535" s="5"/>
      <c r="AIZ535" s="5"/>
      <c r="AJA535" s="5"/>
      <c r="AJB535" s="5"/>
      <c r="AJC535" s="5"/>
      <c r="AJD535" s="5"/>
      <c r="AJE535" s="5"/>
      <c r="AJF535" s="5"/>
      <c r="AJG535" s="5"/>
      <c r="AJH535" s="5"/>
      <c r="AJI535" s="5"/>
      <c r="AJJ535" s="5"/>
      <c r="AJK535" s="5"/>
      <c r="AJL535" s="5"/>
      <c r="AJM535" s="5"/>
      <c r="AJN535" s="5"/>
      <c r="AJO535" s="5"/>
      <c r="AJP535" s="5"/>
      <c r="AJQ535" s="5"/>
      <c r="AJR535" s="5"/>
      <c r="AJS535" s="5"/>
      <c r="AJT535" s="5"/>
      <c r="AJU535" s="5"/>
      <c r="AJV535" s="5"/>
      <c r="AJW535" s="5"/>
      <c r="AJX535" s="5"/>
      <c r="AJY535" s="5"/>
      <c r="AJZ535" s="5"/>
      <c r="AKA535" s="5"/>
      <c r="AKB535" s="5"/>
      <c r="AKC535" s="5"/>
      <c r="AKD535" s="5"/>
      <c r="AKE535" s="5"/>
      <c r="AKF535" s="5"/>
      <c r="AKG535" s="5"/>
      <c r="AKH535" s="5"/>
      <c r="AKI535" s="5"/>
      <c r="AKJ535" s="5"/>
      <c r="AKK535" s="5"/>
      <c r="AKL535" s="5"/>
      <c r="AKM535" s="5"/>
      <c r="AKN535" s="5"/>
      <c r="AKO535" s="5"/>
      <c r="AKP535" s="5"/>
      <c r="AKQ535" s="5"/>
      <c r="AKR535" s="5"/>
      <c r="AKS535" s="5"/>
      <c r="AKT535" s="5"/>
      <c r="AKU535" s="5"/>
      <c r="AKV535" s="5"/>
      <c r="AKW535" s="5"/>
      <c r="AKX535" s="5"/>
      <c r="AKY535" s="5"/>
      <c r="AKZ535" s="5"/>
      <c r="ALA535" s="5"/>
      <c r="ALB535" s="5"/>
      <c r="ALC535" s="5"/>
    </row>
    <row r="536" spans="1:991">
      <c r="A536" s="4">
        <v>130</v>
      </c>
      <c r="B536" s="5" t="s">
        <v>120</v>
      </c>
      <c r="C536" s="4">
        <v>11</v>
      </c>
      <c r="D536" s="5" t="s">
        <v>46</v>
      </c>
      <c r="E536" s="4">
        <v>1.6</v>
      </c>
      <c r="F536" s="4">
        <v>6.6</v>
      </c>
      <c r="G536" s="4">
        <v>3.7</v>
      </c>
      <c r="H536" s="4">
        <v>8</v>
      </c>
      <c r="I536" s="4">
        <v>2.2999999999999998</v>
      </c>
      <c r="J536" s="4">
        <v>2.7</v>
      </c>
      <c r="K536" s="4">
        <v>1.7</v>
      </c>
      <c r="L536" s="4">
        <v>0.6</v>
      </c>
      <c r="M536" s="4">
        <v>2.7</v>
      </c>
      <c r="N536" s="4"/>
      <c r="O536" s="26">
        <v>28.1</v>
      </c>
      <c r="P536" s="26">
        <v>27.6</v>
      </c>
      <c r="Q536" s="26">
        <v>28.8</v>
      </c>
      <c r="R536" s="26">
        <v>26</v>
      </c>
      <c r="S536" s="26">
        <v>26.4</v>
      </c>
      <c r="T536" s="26">
        <v>25.1</v>
      </c>
      <c r="U536" s="26">
        <v>27.4</v>
      </c>
      <c r="V536" s="26">
        <v>26.2</v>
      </c>
      <c r="W536" s="26">
        <v>27.8</v>
      </c>
      <c r="Y536">
        <f t="shared" si="555"/>
        <v>243.4</v>
      </c>
      <c r="Z536" s="4">
        <v>0</v>
      </c>
      <c r="AA536" s="4">
        <v>0</v>
      </c>
      <c r="AB536" s="4">
        <v>0</v>
      </c>
      <c r="AC536" s="4">
        <v>0</v>
      </c>
      <c r="AD536" s="4">
        <v>2</v>
      </c>
      <c r="AE536" s="4">
        <v>0</v>
      </c>
      <c r="AF536" s="4">
        <v>0</v>
      </c>
      <c r="AG536" s="4">
        <v>0</v>
      </c>
      <c r="AH536" s="4">
        <v>0</v>
      </c>
      <c r="AI536" s="4"/>
      <c r="AJ536" s="4">
        <v>15</v>
      </c>
      <c r="AK536" s="4">
        <v>13</v>
      </c>
      <c r="AL536" s="4">
        <v>16</v>
      </c>
      <c r="AM536" s="4">
        <v>18</v>
      </c>
      <c r="AN536" s="4">
        <v>17</v>
      </c>
      <c r="AO536" s="4">
        <v>7</v>
      </c>
      <c r="AP536" s="4">
        <v>14</v>
      </c>
      <c r="AQ536" s="4">
        <v>15</v>
      </c>
      <c r="AR536" s="4">
        <v>11</v>
      </c>
      <c r="AS536" s="5"/>
      <c r="AU536">
        <f t="shared" si="556"/>
        <v>100</v>
      </c>
      <c r="AV536">
        <f t="shared" si="557"/>
        <v>100</v>
      </c>
      <c r="AW536">
        <f t="shared" si="558"/>
        <v>100</v>
      </c>
      <c r="AX536">
        <f t="shared" si="559"/>
        <v>100</v>
      </c>
      <c r="AY536">
        <f t="shared" si="560"/>
        <v>78.94736842105263</v>
      </c>
      <c r="AZ536">
        <f t="shared" si="561"/>
        <v>100</v>
      </c>
      <c r="BA536">
        <f t="shared" si="562"/>
        <v>100</v>
      </c>
      <c r="BB536">
        <f t="shared" si="563"/>
        <v>100</v>
      </c>
      <c r="BC536">
        <f t="shared" si="564"/>
        <v>100</v>
      </c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5"/>
      <c r="AGV536" s="5"/>
      <c r="AGW536" s="5"/>
      <c r="AGX536" s="5"/>
      <c r="AGY536" s="5"/>
      <c r="AGZ536" s="5"/>
      <c r="AHA536" s="5"/>
      <c r="AHB536" s="5"/>
      <c r="AHC536" s="5"/>
      <c r="AHD536" s="5"/>
      <c r="AHE536" s="5"/>
      <c r="AHF536" s="5"/>
      <c r="AHG536" s="5"/>
      <c r="AHH536" s="5"/>
      <c r="AHI536" s="5"/>
      <c r="AHJ536" s="5"/>
      <c r="AHK536" s="5"/>
      <c r="AHL536" s="5"/>
      <c r="AHM536" s="5"/>
      <c r="AHN536" s="5"/>
      <c r="AHO536" s="5"/>
      <c r="AHP536" s="5"/>
      <c r="AHQ536" s="5"/>
      <c r="AHR536" s="5"/>
      <c r="AHS536" s="5"/>
      <c r="AHT536" s="5"/>
      <c r="AHU536" s="5"/>
      <c r="AHV536" s="5"/>
      <c r="AHW536" s="5"/>
      <c r="AHX536" s="5"/>
      <c r="AHY536" s="5"/>
      <c r="AHZ536" s="5"/>
      <c r="AIA536" s="5"/>
      <c r="AIB536" s="5"/>
      <c r="AIC536" s="5"/>
      <c r="AID536" s="5"/>
      <c r="AIE536" s="5"/>
      <c r="AIF536" s="5"/>
      <c r="AIG536" s="5"/>
      <c r="AIH536" s="5"/>
      <c r="AII536" s="5"/>
      <c r="AIJ536" s="5"/>
      <c r="AIK536" s="5"/>
      <c r="AIL536" s="5"/>
      <c r="AIM536" s="5"/>
      <c r="AIN536" s="5"/>
      <c r="AIO536" s="5"/>
      <c r="AIP536" s="5"/>
      <c r="AIQ536" s="5"/>
      <c r="AIR536" s="5"/>
      <c r="AIS536" s="5"/>
      <c r="AIT536" s="5"/>
      <c r="AIU536" s="5"/>
      <c r="AIV536" s="5"/>
      <c r="AIW536" s="5"/>
      <c r="AIX536" s="5"/>
      <c r="AIY536" s="5"/>
      <c r="AIZ536" s="5"/>
      <c r="AJA536" s="5"/>
      <c r="AJB536" s="5"/>
      <c r="AJC536" s="5"/>
      <c r="AJD536" s="5"/>
      <c r="AJE536" s="5"/>
      <c r="AJF536" s="5"/>
      <c r="AJG536" s="5"/>
      <c r="AJH536" s="5"/>
      <c r="AJI536" s="5"/>
      <c r="AJJ536" s="5"/>
      <c r="AJK536" s="5"/>
      <c r="AJL536" s="5"/>
      <c r="AJM536" s="5"/>
      <c r="AJN536" s="5"/>
      <c r="AJO536" s="5"/>
      <c r="AJP536" s="5"/>
      <c r="AJQ536" s="5"/>
      <c r="AJR536" s="5"/>
      <c r="AJS536" s="5"/>
      <c r="AJT536" s="5"/>
      <c r="AJU536" s="5"/>
      <c r="AJV536" s="5"/>
      <c r="AJW536" s="5"/>
      <c r="AJX536" s="5"/>
      <c r="AJY536" s="5"/>
      <c r="AJZ536" s="5"/>
      <c r="AKA536" s="5"/>
      <c r="AKB536" s="5"/>
      <c r="AKC536" s="5"/>
      <c r="AKD536" s="5"/>
      <c r="AKE536" s="5"/>
      <c r="AKF536" s="5"/>
      <c r="AKG536" s="5"/>
      <c r="AKH536" s="5"/>
      <c r="AKI536" s="5"/>
      <c r="AKJ536" s="5"/>
      <c r="AKK536" s="5"/>
      <c r="AKL536" s="5"/>
      <c r="AKM536" s="5"/>
      <c r="AKN536" s="5"/>
      <c r="AKO536" s="5"/>
      <c r="AKP536" s="5"/>
      <c r="AKQ536" s="5"/>
      <c r="AKR536" s="5"/>
      <c r="AKS536" s="5"/>
      <c r="AKT536" s="5"/>
      <c r="AKU536" s="5"/>
      <c r="AKV536" s="5"/>
      <c r="AKW536" s="5"/>
      <c r="AKX536" s="5"/>
      <c r="AKY536" s="5"/>
      <c r="AKZ536" s="5"/>
      <c r="ALA536" s="5"/>
      <c r="ALB536" s="5"/>
      <c r="ALC536" s="5"/>
    </row>
    <row r="537" spans="1:991">
      <c r="A537" s="4">
        <v>132</v>
      </c>
      <c r="B537" s="5" t="s">
        <v>121</v>
      </c>
      <c r="C537" s="4">
        <v>11</v>
      </c>
      <c r="D537" s="5" t="s">
        <v>48</v>
      </c>
      <c r="E537" s="4">
        <v>3.4</v>
      </c>
      <c r="F537" s="4">
        <v>5.8</v>
      </c>
      <c r="G537" s="4">
        <v>5.8</v>
      </c>
      <c r="H537" s="4">
        <v>11</v>
      </c>
      <c r="I537" s="4">
        <v>8.6</v>
      </c>
      <c r="J537" s="4">
        <v>12.4</v>
      </c>
      <c r="K537" s="4">
        <v>9.6</v>
      </c>
      <c r="L537" s="4">
        <v>7.5</v>
      </c>
      <c r="M537" s="4">
        <v>2.4</v>
      </c>
      <c r="N537" s="4"/>
      <c r="O537" s="26">
        <v>28.8</v>
      </c>
      <c r="P537" s="26">
        <v>30</v>
      </c>
      <c r="Q537" s="26">
        <v>26</v>
      </c>
      <c r="R537" s="26">
        <v>23.9</v>
      </c>
      <c r="S537" s="26">
        <v>29.3</v>
      </c>
      <c r="T537" s="26">
        <v>23.1</v>
      </c>
      <c r="U537" s="26">
        <v>28.4</v>
      </c>
      <c r="V537" s="26">
        <v>23.4</v>
      </c>
      <c r="W537" s="26">
        <v>27.9</v>
      </c>
      <c r="Y537">
        <f t="shared" si="555"/>
        <v>240.8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2</v>
      </c>
      <c r="AH537" s="4">
        <v>0</v>
      </c>
      <c r="AI537" s="4"/>
      <c r="AJ537" s="4">
        <v>26</v>
      </c>
      <c r="AK537" s="4">
        <v>19</v>
      </c>
      <c r="AL537" s="4">
        <v>12</v>
      </c>
      <c r="AM537" s="4">
        <v>4</v>
      </c>
      <c r="AN537" s="4">
        <v>10</v>
      </c>
      <c r="AO537" s="4">
        <v>17</v>
      </c>
      <c r="AP537" s="4">
        <v>10</v>
      </c>
      <c r="AQ537" s="4">
        <v>17</v>
      </c>
      <c r="AR537" s="4">
        <v>19</v>
      </c>
      <c r="AS537" s="5"/>
      <c r="AU537">
        <f t="shared" si="556"/>
        <v>100</v>
      </c>
      <c r="AV537">
        <f t="shared" si="557"/>
        <v>100</v>
      </c>
      <c r="AW537">
        <f t="shared" si="558"/>
        <v>100</v>
      </c>
      <c r="AX537">
        <f t="shared" si="559"/>
        <v>100</v>
      </c>
      <c r="AY537">
        <f t="shared" si="560"/>
        <v>100</v>
      </c>
      <c r="AZ537">
        <f t="shared" si="561"/>
        <v>100</v>
      </c>
      <c r="BA537">
        <f t="shared" si="562"/>
        <v>100</v>
      </c>
      <c r="BB537">
        <f t="shared" si="563"/>
        <v>78.94736842105263</v>
      </c>
      <c r="BC537">
        <f t="shared" si="564"/>
        <v>100</v>
      </c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5"/>
      <c r="AGV537" s="5"/>
      <c r="AGW537" s="5"/>
      <c r="AGX537" s="5"/>
      <c r="AGY537" s="5"/>
      <c r="AGZ537" s="5"/>
      <c r="AHA537" s="5"/>
      <c r="AHB537" s="5"/>
      <c r="AHC537" s="5"/>
      <c r="AHD537" s="5"/>
      <c r="AHE537" s="5"/>
      <c r="AHF537" s="5"/>
      <c r="AHG537" s="5"/>
      <c r="AHH537" s="5"/>
      <c r="AHI537" s="5"/>
      <c r="AHJ537" s="5"/>
      <c r="AHK537" s="5"/>
      <c r="AHL537" s="5"/>
      <c r="AHM537" s="5"/>
      <c r="AHN537" s="5"/>
      <c r="AHO537" s="5"/>
      <c r="AHP537" s="5"/>
      <c r="AHQ537" s="5"/>
      <c r="AHR537" s="5"/>
      <c r="AHS537" s="5"/>
      <c r="AHT537" s="5"/>
      <c r="AHU537" s="5"/>
      <c r="AHV537" s="5"/>
      <c r="AHW537" s="5"/>
      <c r="AHX537" s="5"/>
      <c r="AHY537" s="5"/>
      <c r="AHZ537" s="5"/>
      <c r="AIA537" s="5"/>
      <c r="AIB537" s="5"/>
      <c r="AIC537" s="5"/>
      <c r="AID537" s="5"/>
      <c r="AIE537" s="5"/>
      <c r="AIF537" s="5"/>
      <c r="AIG537" s="5"/>
      <c r="AIH537" s="5"/>
      <c r="AII537" s="5"/>
      <c r="AIJ537" s="5"/>
      <c r="AIK537" s="5"/>
      <c r="AIL537" s="5"/>
      <c r="AIM537" s="5"/>
      <c r="AIN537" s="5"/>
      <c r="AIO537" s="5"/>
      <c r="AIP537" s="5"/>
      <c r="AIQ537" s="5"/>
      <c r="AIR537" s="5"/>
      <c r="AIS537" s="5"/>
      <c r="AIT537" s="5"/>
      <c r="AIU537" s="5"/>
      <c r="AIV537" s="5"/>
      <c r="AIW537" s="5"/>
      <c r="AIX537" s="5"/>
      <c r="AIY537" s="5"/>
      <c r="AIZ537" s="5"/>
      <c r="AJA537" s="5"/>
      <c r="AJB537" s="5"/>
      <c r="AJC537" s="5"/>
      <c r="AJD537" s="5"/>
      <c r="AJE537" s="5"/>
      <c r="AJF537" s="5"/>
      <c r="AJG537" s="5"/>
      <c r="AJH537" s="5"/>
      <c r="AJI537" s="5"/>
      <c r="AJJ537" s="5"/>
      <c r="AJK537" s="5"/>
      <c r="AJL537" s="5"/>
      <c r="AJM537" s="5"/>
      <c r="AJN537" s="5"/>
      <c r="AJO537" s="5"/>
      <c r="AJP537" s="5"/>
      <c r="AJQ537" s="5"/>
      <c r="AJR537" s="5"/>
      <c r="AJS537" s="5"/>
      <c r="AJT537" s="5"/>
      <c r="AJU537" s="5"/>
      <c r="AJV537" s="5"/>
      <c r="AJW537" s="5"/>
      <c r="AJX537" s="5"/>
      <c r="AJY537" s="5"/>
      <c r="AJZ537" s="5"/>
      <c r="AKA537" s="5"/>
      <c r="AKB537" s="5"/>
      <c r="AKC537" s="5"/>
      <c r="AKD537" s="5"/>
      <c r="AKE537" s="5"/>
      <c r="AKF537" s="5"/>
      <c r="AKG537" s="5"/>
      <c r="AKH537" s="5"/>
      <c r="AKI537" s="5"/>
      <c r="AKJ537" s="5"/>
      <c r="AKK537" s="5"/>
      <c r="AKL537" s="5"/>
      <c r="AKM537" s="5"/>
      <c r="AKN537" s="5"/>
      <c r="AKO537" s="5"/>
      <c r="AKP537" s="5"/>
      <c r="AKQ537" s="5"/>
      <c r="AKR537" s="5"/>
      <c r="AKS537" s="5"/>
      <c r="AKT537" s="5"/>
      <c r="AKU537" s="5"/>
      <c r="AKV537" s="5"/>
      <c r="AKW537" s="5"/>
      <c r="AKX537" s="5"/>
      <c r="AKY537" s="5"/>
      <c r="AKZ537" s="5"/>
      <c r="ALA537" s="5"/>
      <c r="ALB537" s="5"/>
      <c r="ALC537" s="5"/>
    </row>
    <row r="538" spans="1:991">
      <c r="A538">
        <v>61</v>
      </c>
      <c r="B538" t="s">
        <v>263</v>
      </c>
      <c r="C538">
        <v>11</v>
      </c>
      <c r="D538" t="s">
        <v>42</v>
      </c>
      <c r="E538">
        <v>21.5</v>
      </c>
      <c r="F538">
        <v>14.7</v>
      </c>
      <c r="G538">
        <v>12.3</v>
      </c>
      <c r="H538">
        <v>14.9</v>
      </c>
      <c r="I538">
        <v>5.5</v>
      </c>
      <c r="J538">
        <v>23.7</v>
      </c>
      <c r="K538">
        <v>14.6</v>
      </c>
      <c r="L538">
        <v>12.8</v>
      </c>
      <c r="M538">
        <v>17.399999999999999</v>
      </c>
      <c r="O538" s="23">
        <v>28.6</v>
      </c>
      <c r="P538" s="23">
        <v>28.8</v>
      </c>
      <c r="Q538" s="23">
        <v>28.3</v>
      </c>
      <c r="R538" s="23">
        <v>28</v>
      </c>
      <c r="S538" s="23">
        <v>1.5</v>
      </c>
      <c r="T538" s="23">
        <v>30</v>
      </c>
      <c r="U538" s="23">
        <v>30</v>
      </c>
      <c r="V538" s="23">
        <v>28</v>
      </c>
      <c r="W538" s="23">
        <v>30</v>
      </c>
      <c r="Y538">
        <f t="shared" si="555"/>
        <v>233.2</v>
      </c>
      <c r="Z538">
        <v>0</v>
      </c>
      <c r="AA538">
        <v>0</v>
      </c>
      <c r="AB538">
        <v>0</v>
      </c>
      <c r="AC538">
        <v>0</v>
      </c>
      <c r="AD538">
        <v>2</v>
      </c>
      <c r="AE538">
        <v>0</v>
      </c>
      <c r="AF538">
        <v>0</v>
      </c>
      <c r="AG538">
        <v>0</v>
      </c>
      <c r="AH538">
        <v>0</v>
      </c>
      <c r="AJ538">
        <v>5</v>
      </c>
      <c r="AK538">
        <v>3</v>
      </c>
      <c r="AL538">
        <v>6</v>
      </c>
      <c r="AM538">
        <v>16</v>
      </c>
      <c r="AN538">
        <v>4</v>
      </c>
      <c r="AO538">
        <v>1</v>
      </c>
      <c r="AP538">
        <v>0</v>
      </c>
      <c r="AQ538">
        <v>1</v>
      </c>
      <c r="AR538">
        <v>0</v>
      </c>
    </row>
    <row r="539" spans="1:991">
      <c r="A539">
        <v>64</v>
      </c>
      <c r="B539" t="s">
        <v>264</v>
      </c>
      <c r="C539">
        <v>11</v>
      </c>
      <c r="D539" t="s">
        <v>44</v>
      </c>
      <c r="E539">
        <v>23.9</v>
      </c>
      <c r="F539">
        <v>26.7</v>
      </c>
      <c r="G539">
        <v>25</v>
      </c>
      <c r="H539">
        <v>22.3</v>
      </c>
      <c r="I539">
        <v>21.8</v>
      </c>
      <c r="J539">
        <v>24</v>
      </c>
      <c r="K539">
        <v>23.3</v>
      </c>
      <c r="L539">
        <v>23.7</v>
      </c>
      <c r="M539">
        <v>19.5</v>
      </c>
      <c r="O539" s="23">
        <v>26.8</v>
      </c>
      <c r="P539" s="23">
        <v>30</v>
      </c>
      <c r="Q539" s="23">
        <v>30</v>
      </c>
      <c r="R539" s="23">
        <v>29.3</v>
      </c>
      <c r="S539" s="23">
        <v>25.5</v>
      </c>
      <c r="T539" s="23">
        <v>27.4</v>
      </c>
      <c r="U539" s="23">
        <v>26.7</v>
      </c>
      <c r="V539" s="23">
        <v>25</v>
      </c>
      <c r="W539" s="23">
        <v>27.9</v>
      </c>
      <c r="Y539">
        <f t="shared" si="555"/>
        <v>248.6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J539">
        <v>3</v>
      </c>
      <c r="AK539">
        <v>0</v>
      </c>
      <c r="AL539">
        <v>5</v>
      </c>
      <c r="AM539">
        <v>10</v>
      </c>
      <c r="AN539">
        <v>17</v>
      </c>
      <c r="AO539">
        <v>11</v>
      </c>
      <c r="AP539">
        <v>26</v>
      </c>
      <c r="AQ539">
        <v>25</v>
      </c>
      <c r="AR539">
        <v>10</v>
      </c>
    </row>
    <row r="540" spans="1:991">
      <c r="A540">
        <v>62</v>
      </c>
      <c r="B540" t="s">
        <v>265</v>
      </c>
      <c r="C540">
        <v>11</v>
      </c>
      <c r="D540" t="s">
        <v>46</v>
      </c>
      <c r="E540">
        <v>1.2</v>
      </c>
      <c r="F540">
        <v>10.1</v>
      </c>
      <c r="G540">
        <v>5.9</v>
      </c>
      <c r="H540">
        <v>6.3</v>
      </c>
      <c r="I540">
        <v>3.9</v>
      </c>
      <c r="J540">
        <v>1.1000000000000001</v>
      </c>
      <c r="K540">
        <v>2</v>
      </c>
      <c r="L540">
        <v>3.8</v>
      </c>
      <c r="M540">
        <v>1</v>
      </c>
      <c r="O540" s="23">
        <v>30</v>
      </c>
      <c r="P540" s="23">
        <v>30</v>
      </c>
      <c r="Q540" s="23">
        <v>28.4</v>
      </c>
      <c r="R540" s="23">
        <v>28.8</v>
      </c>
      <c r="S540" s="23">
        <v>30</v>
      </c>
      <c r="T540" s="23">
        <v>25.7</v>
      </c>
      <c r="U540" s="23">
        <v>27.6</v>
      </c>
      <c r="V540" s="23">
        <v>29</v>
      </c>
      <c r="W540" s="23">
        <v>16.2</v>
      </c>
      <c r="Y540">
        <f t="shared" si="555"/>
        <v>245.69999999999996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0</v>
      </c>
      <c r="AH540">
        <v>2</v>
      </c>
      <c r="AJ540">
        <v>8</v>
      </c>
      <c r="AK540">
        <v>6</v>
      </c>
      <c r="AL540">
        <v>5</v>
      </c>
      <c r="AM540">
        <v>13</v>
      </c>
      <c r="AN540">
        <v>5</v>
      </c>
      <c r="AO540">
        <v>7</v>
      </c>
      <c r="AP540">
        <v>7</v>
      </c>
      <c r="AQ540">
        <v>5</v>
      </c>
      <c r="AR540">
        <v>8</v>
      </c>
    </row>
    <row r="541" spans="1:991">
      <c r="A541">
        <v>63</v>
      </c>
      <c r="B541" t="s">
        <v>266</v>
      </c>
      <c r="C541">
        <v>11</v>
      </c>
      <c r="D541" t="s">
        <v>48</v>
      </c>
      <c r="E541">
        <v>25.7</v>
      </c>
      <c r="F541">
        <v>27.6</v>
      </c>
      <c r="G541">
        <v>25.6</v>
      </c>
      <c r="H541">
        <v>26.6</v>
      </c>
      <c r="I541">
        <v>18.899999999999999</v>
      </c>
      <c r="J541">
        <v>14.7</v>
      </c>
      <c r="K541">
        <v>17.7</v>
      </c>
      <c r="L541">
        <v>13.2</v>
      </c>
      <c r="M541">
        <v>22.1</v>
      </c>
      <c r="O541" s="23">
        <v>30</v>
      </c>
      <c r="P541" s="23">
        <v>30</v>
      </c>
      <c r="Q541" s="23">
        <v>30</v>
      </c>
      <c r="R541" s="23">
        <v>30</v>
      </c>
      <c r="S541" s="23">
        <v>26.8</v>
      </c>
      <c r="T541" s="23">
        <v>25.1</v>
      </c>
      <c r="U541" s="23">
        <v>30</v>
      </c>
      <c r="V541" s="23">
        <v>30</v>
      </c>
      <c r="W541" s="23">
        <v>30</v>
      </c>
      <c r="Y541">
        <f t="shared" si="555"/>
        <v>261.89999999999998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J541">
        <v>1</v>
      </c>
      <c r="AK541">
        <v>0</v>
      </c>
      <c r="AL541">
        <v>2</v>
      </c>
      <c r="AM541">
        <v>3</v>
      </c>
      <c r="AN541">
        <v>6</v>
      </c>
      <c r="AO541">
        <v>5</v>
      </c>
      <c r="AP541">
        <v>3</v>
      </c>
      <c r="AQ541">
        <v>8</v>
      </c>
      <c r="AR541">
        <v>2</v>
      </c>
    </row>
    <row r="542" spans="1:991">
      <c r="A542">
        <v>65</v>
      </c>
      <c r="B542" t="s">
        <v>267</v>
      </c>
      <c r="C542">
        <v>11</v>
      </c>
      <c r="D542" t="s">
        <v>42</v>
      </c>
      <c r="E542">
        <v>15.2</v>
      </c>
      <c r="F542">
        <v>16.600000000000001</v>
      </c>
      <c r="G542">
        <v>10.7</v>
      </c>
      <c r="H542">
        <v>11</v>
      </c>
      <c r="I542">
        <v>10.9</v>
      </c>
      <c r="J542">
        <v>5.4</v>
      </c>
      <c r="K542">
        <v>5.2</v>
      </c>
      <c r="L542">
        <v>5</v>
      </c>
      <c r="M542">
        <v>7.3</v>
      </c>
      <c r="O542" s="23">
        <v>30</v>
      </c>
      <c r="P542" s="23">
        <v>27.7</v>
      </c>
      <c r="Q542" s="23">
        <v>27.4</v>
      </c>
      <c r="R542" s="23">
        <v>29.3</v>
      </c>
      <c r="S542" s="23">
        <v>27.6</v>
      </c>
      <c r="T542" s="23">
        <v>27.7</v>
      </c>
      <c r="U542" s="23">
        <v>28.4</v>
      </c>
      <c r="V542" s="23">
        <v>28.1</v>
      </c>
      <c r="W542" s="23">
        <v>28.3</v>
      </c>
      <c r="Y542">
        <f t="shared" si="555"/>
        <v>254.5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</v>
      </c>
      <c r="AF542">
        <v>0</v>
      </c>
      <c r="AG542">
        <v>0</v>
      </c>
      <c r="AH542">
        <v>0</v>
      </c>
      <c r="AJ542">
        <v>2</v>
      </c>
      <c r="AK542">
        <v>3</v>
      </c>
      <c r="AL542">
        <v>12</v>
      </c>
      <c r="AM542">
        <v>5</v>
      </c>
      <c r="AN542">
        <v>5</v>
      </c>
      <c r="AO542">
        <v>10</v>
      </c>
      <c r="AP542">
        <v>11</v>
      </c>
      <c r="AQ542">
        <v>2</v>
      </c>
      <c r="AR542">
        <v>3</v>
      </c>
    </row>
    <row r="543" spans="1:991">
      <c r="A543">
        <v>66</v>
      </c>
      <c r="B543" t="s">
        <v>268</v>
      </c>
      <c r="C543">
        <v>11</v>
      </c>
      <c r="D543" t="s">
        <v>44</v>
      </c>
      <c r="E543">
        <v>14.9</v>
      </c>
      <c r="F543">
        <v>16.100000000000001</v>
      </c>
      <c r="G543">
        <v>18.8</v>
      </c>
      <c r="H543">
        <v>14.2</v>
      </c>
      <c r="I543">
        <v>19.600000000000001</v>
      </c>
      <c r="J543">
        <v>9.3000000000000007</v>
      </c>
      <c r="K543">
        <v>12.9</v>
      </c>
      <c r="L543">
        <v>15.2</v>
      </c>
      <c r="M543">
        <v>10.9</v>
      </c>
      <c r="O543" s="23">
        <v>28.2</v>
      </c>
      <c r="P543" s="23">
        <v>26.7</v>
      </c>
      <c r="Q543" s="23">
        <v>27.1</v>
      </c>
      <c r="R543" s="23">
        <v>27.3</v>
      </c>
      <c r="S543" s="23">
        <v>28</v>
      </c>
      <c r="T543" s="23">
        <v>24.1</v>
      </c>
      <c r="U543" s="23">
        <v>25.4</v>
      </c>
      <c r="V543" s="23">
        <v>26.9</v>
      </c>
      <c r="W543" s="23">
        <v>25</v>
      </c>
      <c r="Y543">
        <f t="shared" si="555"/>
        <v>238.70000000000002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J543">
        <v>8</v>
      </c>
      <c r="AK543">
        <v>6</v>
      </c>
      <c r="AL543">
        <v>6</v>
      </c>
      <c r="AM543">
        <v>10</v>
      </c>
      <c r="AN543">
        <v>11</v>
      </c>
      <c r="AO543">
        <v>4</v>
      </c>
      <c r="AP543">
        <v>15</v>
      </c>
      <c r="AQ543">
        <v>2</v>
      </c>
      <c r="AR543">
        <v>4</v>
      </c>
    </row>
    <row r="544" spans="1:991">
      <c r="E544" s="8">
        <f>AVERAGE(E504:E543)/30*100</f>
        <v>28.749999999999986</v>
      </c>
      <c r="F544" s="8">
        <f t="shared" ref="F544" si="565">AVERAGE(F504:F543)/30*100</f>
        <v>30.675000000000008</v>
      </c>
      <c r="G544" s="8">
        <f t="shared" ref="G544" si="566">AVERAGE(G504:G543)/30*100</f>
        <v>28.525000000000006</v>
      </c>
      <c r="H544" s="8">
        <f t="shared" ref="H544" si="567">AVERAGE(H504:H543)/30*100</f>
        <v>30.033333333333339</v>
      </c>
      <c r="I544" s="8">
        <f t="shared" ref="I544" si="568">AVERAGE(I504:I543)/30*100</f>
        <v>27.599999999999998</v>
      </c>
      <c r="J544" s="8">
        <f t="shared" ref="J544" si="569">AVERAGE(J504:J543)/30*100</f>
        <v>27.883333333333326</v>
      </c>
      <c r="K544" s="8">
        <f t="shared" ref="K544" si="570">AVERAGE(K504:K543)/30*100</f>
        <v>28.324999999999999</v>
      </c>
      <c r="L544" s="8">
        <f t="shared" ref="L544" si="571">AVERAGE(L504:L543)/30*100</f>
        <v>29.358333333333331</v>
      </c>
      <c r="M544" s="8">
        <f t="shared" ref="M544" si="572">AVERAGE(M504:M543)/30*100</f>
        <v>23.616666666666664</v>
      </c>
      <c r="N544" s="8"/>
      <c r="O544" s="27">
        <f>AVERAGE(O504:O543)/30*100</f>
        <v>94.641666666666652</v>
      </c>
      <c r="P544" s="27">
        <f t="shared" ref="P544" si="573">AVERAGE(P504:P543)/30*100</f>
        <v>90.50833333333334</v>
      </c>
      <c r="Q544" s="27">
        <f t="shared" ref="Q544" si="574">AVERAGE(Q504:Q543)/30*100</f>
        <v>84.841666666666654</v>
      </c>
      <c r="R544" s="27">
        <f t="shared" ref="R544" si="575">AVERAGE(R504:R543)/30*100</f>
        <v>89.083333333333314</v>
      </c>
      <c r="S544" s="27">
        <f t="shared" ref="S544" si="576">AVERAGE(S504:S543)/30*100</f>
        <v>88.258333333333326</v>
      </c>
      <c r="T544" s="27">
        <f t="shared" ref="T544" si="577">AVERAGE(T504:T543)/30*100</f>
        <v>87.933333333333337</v>
      </c>
      <c r="U544" s="27">
        <f t="shared" ref="U544" si="578">AVERAGE(U504:U543)/30*100</f>
        <v>84.833333333333329</v>
      </c>
      <c r="V544" s="27">
        <f t="shared" ref="V544" si="579">AVERAGE(V504:V543)/30*100</f>
        <v>88.683333333333337</v>
      </c>
      <c r="W544" s="27">
        <f t="shared" ref="W544" si="580">AVERAGE(W504:W543)/30*100</f>
        <v>85.291666666666671</v>
      </c>
      <c r="Y544" s="8"/>
      <c r="Z544" s="8">
        <f>AVERAGE(Z504:Z543)</f>
        <v>0.25</v>
      </c>
      <c r="AA544" s="8">
        <f t="shared" ref="AA544" si="581">AVERAGE(AA504:AA543)</f>
        <v>0.45</v>
      </c>
      <c r="AB544" s="8">
        <f t="shared" ref="AB544" si="582">AVERAGE(AB504:AB543)</f>
        <v>0.75</v>
      </c>
      <c r="AC544" s="8">
        <f t="shared" ref="AC544" si="583">AVERAGE(AC504:AC543)</f>
        <v>0.3</v>
      </c>
      <c r="AD544" s="8">
        <f t="shared" ref="AD544" si="584">AVERAGE(AD504:AD543)</f>
        <v>0.4</v>
      </c>
      <c r="AE544" s="8">
        <f t="shared" ref="AE544" si="585">AVERAGE(AE504:AE543)</f>
        <v>0.5</v>
      </c>
      <c r="AF544" s="8">
        <f t="shared" ref="AF544" si="586">AVERAGE(AF504:AF543)</f>
        <v>0.35</v>
      </c>
      <c r="AG544" s="8">
        <f t="shared" ref="AG544" si="587">AVERAGE(AG504:AG543)</f>
        <v>0.45</v>
      </c>
      <c r="AH544" s="8">
        <f t="shared" ref="AH544" si="588">AVERAGE(AH504:AH543)</f>
        <v>1</v>
      </c>
      <c r="AI544" s="8"/>
      <c r="AJ544" s="8">
        <f>AVERAGE(AJ504:AJ543)</f>
        <v>14.7</v>
      </c>
      <c r="AK544" s="8">
        <f t="shared" ref="AK544" si="589">AVERAGE(AK504:AK543)</f>
        <v>12.3</v>
      </c>
      <c r="AL544" s="8">
        <f t="shared" ref="AL544" si="590">AVERAGE(AL504:AL543)</f>
        <v>13.225</v>
      </c>
      <c r="AM544" s="8">
        <f t="shared" ref="AM544" si="591">AVERAGE(AM504:AM543)</f>
        <v>13.375</v>
      </c>
      <c r="AN544" s="8">
        <f t="shared" ref="AN544" si="592">AVERAGE(AN504:AN543)</f>
        <v>12.775</v>
      </c>
      <c r="AO544" s="8">
        <f t="shared" ref="AO544" si="593">AVERAGE(AO504:AO543)</f>
        <v>12.175000000000001</v>
      </c>
      <c r="AP544" s="8">
        <f t="shared" ref="AP544" si="594">AVERAGE(AP504:AP543)</f>
        <v>13.75</v>
      </c>
      <c r="AQ544" s="8">
        <f t="shared" ref="AQ544" si="595">AVERAGE(AQ504:AQ543)</f>
        <v>13.225</v>
      </c>
      <c r="AR544" s="8">
        <f t="shared" ref="AR544" si="596">AVERAGE(AR504:AR543)</f>
        <v>12.9</v>
      </c>
      <c r="AU544" s="8">
        <f>AVERAGE(AU504:AU543)</f>
        <v>96.70328605750602</v>
      </c>
      <c r="AV544" s="8">
        <f t="shared" ref="AV544" si="597">AVERAGE(AV504:AV543)</f>
        <v>89.207135485773264</v>
      </c>
      <c r="AW544" s="8">
        <f t="shared" ref="AW544" si="598">AVERAGE(AW504:AW543)</f>
        <v>87.804371045357769</v>
      </c>
      <c r="AX544" s="8">
        <f t="shared" ref="AX544" si="599">AVERAGE(AX504:AX543)</f>
        <v>91.250662427133022</v>
      </c>
      <c r="AY544" s="8">
        <f t="shared" ref="AY544" si="600">AVERAGE(AY504:AY543)</f>
        <v>86.859555420748677</v>
      </c>
      <c r="AZ544" s="8">
        <f t="shared" ref="AZ544" si="601">AVERAGE(AZ504:AZ543)</f>
        <v>89.670703575547876</v>
      </c>
      <c r="BA544" s="8">
        <f t="shared" ref="BA544" si="602">AVERAGE(BA504:BA543)</f>
        <v>90.718280014955212</v>
      </c>
      <c r="BB544" s="8">
        <f t="shared" ref="BB544" si="603">AVERAGE(BB504:BB543)</f>
        <v>92.834930989001265</v>
      </c>
      <c r="BC544" s="8">
        <f t="shared" ref="BC544" si="604">AVERAGE(BC504:BC543)</f>
        <v>88.302610883925766</v>
      </c>
    </row>
    <row r="545" spans="1:55">
      <c r="E545" s="8">
        <f>(STDEV(E504:E543)/SQRT(40))/30*100</f>
        <v>3.8606376146982249</v>
      </c>
      <c r="F545" s="8">
        <f t="shared" ref="F545:H545" si="605">(STDEV(F504:F543)/SQRT(40))/30*100</f>
        <v>3.9513329912078281</v>
      </c>
      <c r="G545" s="8">
        <f t="shared" si="605"/>
        <v>3.822744339836146</v>
      </c>
      <c r="H545" s="8">
        <f t="shared" si="605"/>
        <v>3.476494124259581</v>
      </c>
      <c r="I545" s="8">
        <f>(STDEV(I504:I543)/SQRT(40))/30*100</f>
        <v>3.7034518432883057</v>
      </c>
      <c r="J545" s="8">
        <f t="shared" ref="J545:L545" si="606">(STDEV(J504:J543)/SQRT(40))/30*100</f>
        <v>3.3087243304870082</v>
      </c>
      <c r="K545" s="8">
        <f t="shared" si="606"/>
        <v>3.6064694856600612</v>
      </c>
      <c r="L545" s="8">
        <f t="shared" si="606"/>
        <v>3.5806019703515588</v>
      </c>
      <c r="M545" s="8">
        <f>(STDEV(M504:M543)/SQRT(40))/30*100</f>
        <v>3.4964481367023832</v>
      </c>
      <c r="N545" s="8"/>
      <c r="O545" s="27">
        <f>(STDEV(O504:O543)/SQRT(40))/30*100</f>
        <v>0.81460908598109982</v>
      </c>
      <c r="P545" s="27">
        <f t="shared" ref="P545:W545" si="607">(STDEV(P504:P543)/SQRT(40))/30*100</f>
        <v>1.6992535440120484</v>
      </c>
      <c r="Q545" s="27">
        <f t="shared" si="607"/>
        <v>3.5373060133255101</v>
      </c>
      <c r="R545" s="27">
        <f t="shared" si="607"/>
        <v>2.4663186980250535</v>
      </c>
      <c r="S545" s="27">
        <f t="shared" si="607"/>
        <v>2.8570023813146603</v>
      </c>
      <c r="T545" s="27">
        <f t="shared" si="607"/>
        <v>2.2935000436325335</v>
      </c>
      <c r="U545" s="27">
        <f t="shared" si="607"/>
        <v>3.1022921403724233</v>
      </c>
      <c r="V545" s="27">
        <f t="shared" si="607"/>
        <v>2.3711811402758665</v>
      </c>
      <c r="W545" s="27">
        <f t="shared" si="607"/>
        <v>3.0608312070518773</v>
      </c>
      <c r="Y545" s="8"/>
      <c r="Z545" s="8">
        <f>STDEV(Z504:Z543)/SQRT(40)</f>
        <v>0.12785207798918968</v>
      </c>
      <c r="AA545" s="8">
        <f t="shared" ref="AA545:AH545" si="608">STDEV(AA504:AA543)/SQRT(40)</f>
        <v>0.23190957565838305</v>
      </c>
      <c r="AB545" s="8">
        <f t="shared" si="608"/>
        <v>0.27444582857189287</v>
      </c>
      <c r="AC545" s="8">
        <f t="shared" si="608"/>
        <v>0.1349263806863884</v>
      </c>
      <c r="AD545" s="8">
        <f t="shared" si="608"/>
        <v>0.14675987714106856</v>
      </c>
      <c r="AE545" s="8">
        <f t="shared" si="608"/>
        <v>0.18605210188381269</v>
      </c>
      <c r="AF545" s="8">
        <f t="shared" si="608"/>
        <v>0.14119453755686667</v>
      </c>
      <c r="AG545" s="8">
        <f t="shared" si="608"/>
        <v>0.22057616859907181</v>
      </c>
      <c r="AH545" s="8">
        <f t="shared" si="608"/>
        <v>0.47501686879628352</v>
      </c>
      <c r="AI545" s="8"/>
      <c r="AJ545" s="8">
        <f>STDEV(AJ504:AJ543)/SQRT(40)</f>
        <v>1.4421316131836197</v>
      </c>
      <c r="AK545" s="8">
        <f t="shared" ref="AK545:AR545" si="609">STDEV(AK504:AK543)/SQRT(40)</f>
        <v>1.2116951465633292</v>
      </c>
      <c r="AL545" s="8">
        <f t="shared" si="609"/>
        <v>1.2902432189717425</v>
      </c>
      <c r="AM545" s="8">
        <f t="shared" si="609"/>
        <v>1.3609421227732139</v>
      </c>
      <c r="AN545" s="8">
        <f t="shared" si="609"/>
        <v>1.4713013165570688</v>
      </c>
      <c r="AO545" s="8">
        <f t="shared" si="609"/>
        <v>1.4018703166182613</v>
      </c>
      <c r="AP545" s="8">
        <f t="shared" si="609"/>
        <v>1.4740272759540138</v>
      </c>
      <c r="AQ545" s="8">
        <f t="shared" si="609"/>
        <v>1.5277297972263726</v>
      </c>
      <c r="AR545" s="8">
        <f t="shared" si="609"/>
        <v>1.4339295122682445</v>
      </c>
      <c r="AU545" s="8">
        <f>STDEV(AU504:AU543)/SQRT(40)</f>
        <v>1.505384188299149</v>
      </c>
      <c r="AV545" s="8">
        <f t="shared" ref="AV545:BC545" si="610">STDEV(AV504:AV543)/SQRT(40)</f>
        <v>4.1657086329901567</v>
      </c>
      <c r="AW545" s="8">
        <f t="shared" si="610"/>
        <v>4.074530362152645</v>
      </c>
      <c r="AX545" s="8">
        <f t="shared" si="610"/>
        <v>4.4705102266491394</v>
      </c>
      <c r="AY545" s="8">
        <f t="shared" si="610"/>
        <v>4.6590710908074122</v>
      </c>
      <c r="AZ545" s="8">
        <f t="shared" si="610"/>
        <v>3.9577465871261439</v>
      </c>
      <c r="BA545" s="8">
        <f t="shared" si="610"/>
        <v>3.9218242333892421</v>
      </c>
      <c r="BB545" s="8">
        <f t="shared" si="610"/>
        <v>3.0299702692769648</v>
      </c>
      <c r="BC545" s="8">
        <f t="shared" si="610"/>
        <v>4.6331269545916154</v>
      </c>
    </row>
    <row r="546" spans="1:55">
      <c r="O546" s="27">
        <f>AVERAGE(O504:O543)</f>
        <v>28.392499999999995</v>
      </c>
      <c r="P546" s="27">
        <f t="shared" ref="P546:V546" si="611">AVERAGE(P504:P543)</f>
        <v>27.152500000000003</v>
      </c>
      <c r="Q546" s="27">
        <f t="shared" si="611"/>
        <v>25.452499999999997</v>
      </c>
      <c r="R546" s="27">
        <f t="shared" si="611"/>
        <v>26.724999999999994</v>
      </c>
      <c r="S546" s="27">
        <f t="shared" si="611"/>
        <v>26.477499999999999</v>
      </c>
      <c r="T546" s="27">
        <f t="shared" si="611"/>
        <v>26.380000000000003</v>
      </c>
      <c r="U546" s="27">
        <f t="shared" si="611"/>
        <v>25.45</v>
      </c>
      <c r="V546" s="27">
        <f t="shared" si="611"/>
        <v>26.605</v>
      </c>
      <c r="W546" s="27">
        <f>AVERAGE(W504:W543)</f>
        <v>25.587499999999999</v>
      </c>
      <c r="Y546" s="10">
        <f>SUM(O546:W546)</f>
        <v>238.22249999999997</v>
      </c>
    </row>
    <row r="556" spans="1:55">
      <c r="A556">
        <v>158</v>
      </c>
      <c r="B556" t="s">
        <v>41</v>
      </c>
      <c r="C556">
        <v>12</v>
      </c>
      <c r="D556" t="s">
        <v>42</v>
      </c>
      <c r="E556">
        <v>4.9000000000000004</v>
      </c>
      <c r="F556">
        <v>3.3</v>
      </c>
      <c r="G556">
        <v>7.7</v>
      </c>
      <c r="H556">
        <v>10.5</v>
      </c>
      <c r="I556">
        <v>7.6</v>
      </c>
      <c r="J556">
        <v>3.4</v>
      </c>
      <c r="K556">
        <v>4.4000000000000004</v>
      </c>
      <c r="L556">
        <v>10.5</v>
      </c>
      <c r="M556">
        <v>6.1</v>
      </c>
      <c r="O556" s="23">
        <v>28.6</v>
      </c>
      <c r="P556" s="23">
        <v>28</v>
      </c>
      <c r="Q556" s="23">
        <v>25.2</v>
      </c>
      <c r="R556" s="23">
        <v>24.3</v>
      </c>
      <c r="S556" s="23">
        <v>23.3</v>
      </c>
      <c r="T556" s="23">
        <v>24.3</v>
      </c>
      <c r="U556" s="23">
        <v>22.5</v>
      </c>
      <c r="V556" s="23">
        <v>21.6</v>
      </c>
      <c r="W556" s="23">
        <v>25.1</v>
      </c>
      <c r="Y556">
        <f>SUM(O556:W556)</f>
        <v>222.9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2</v>
      </c>
      <c r="AF556">
        <v>0</v>
      </c>
      <c r="AG556">
        <v>0</v>
      </c>
      <c r="AH556">
        <v>2</v>
      </c>
      <c r="AJ556">
        <v>21</v>
      </c>
      <c r="AK556">
        <v>10</v>
      </c>
      <c r="AL556">
        <v>8</v>
      </c>
      <c r="AM556">
        <v>2</v>
      </c>
      <c r="AN556">
        <v>12</v>
      </c>
      <c r="AO556">
        <v>20</v>
      </c>
      <c r="AP556">
        <v>17</v>
      </c>
      <c r="AQ556">
        <v>6</v>
      </c>
      <c r="AR556">
        <v>18</v>
      </c>
      <c r="AU556">
        <f>(AJ556-Z556)/(AJ556+Z556)*100</f>
        <v>100</v>
      </c>
      <c r="AV556">
        <f t="shared" ref="AV556:BC571" si="612">(AK556-AA556)/(AK556+AA556)*100</f>
        <v>100</v>
      </c>
      <c r="AW556">
        <f t="shared" si="612"/>
        <v>60</v>
      </c>
      <c r="AX556">
        <f t="shared" si="612"/>
        <v>100</v>
      </c>
      <c r="AY556">
        <f t="shared" si="612"/>
        <v>100</v>
      </c>
      <c r="AZ556">
        <f t="shared" si="612"/>
        <v>81.818181818181827</v>
      </c>
      <c r="BA556">
        <f t="shared" si="612"/>
        <v>100</v>
      </c>
      <c r="BB556">
        <f t="shared" si="612"/>
        <v>100</v>
      </c>
      <c r="BC556">
        <f t="shared" si="612"/>
        <v>80</v>
      </c>
    </row>
    <row r="557" spans="1:55">
      <c r="A557">
        <v>157</v>
      </c>
      <c r="B557" t="s">
        <v>43</v>
      </c>
      <c r="C557">
        <v>12</v>
      </c>
      <c r="D557" t="s">
        <v>44</v>
      </c>
      <c r="E557">
        <v>10.5</v>
      </c>
      <c r="F557">
        <v>13.6</v>
      </c>
      <c r="G557">
        <v>10.8</v>
      </c>
      <c r="H557">
        <v>16</v>
      </c>
      <c r="I557">
        <v>21.9</v>
      </c>
      <c r="J557">
        <v>16.100000000000001</v>
      </c>
      <c r="K557">
        <v>5.2</v>
      </c>
      <c r="L557">
        <v>5.3</v>
      </c>
      <c r="M557">
        <v>5</v>
      </c>
      <c r="O557" s="23">
        <v>28.7</v>
      </c>
      <c r="P557" s="23">
        <v>24.3</v>
      </c>
      <c r="Q557" s="23">
        <v>26.6</v>
      </c>
      <c r="R557" s="23">
        <v>26.1</v>
      </c>
      <c r="S557" s="23">
        <v>26.5</v>
      </c>
      <c r="T557" s="23">
        <v>24.1</v>
      </c>
      <c r="U557" s="23">
        <v>26.4</v>
      </c>
      <c r="V557" s="23">
        <v>26.7</v>
      </c>
      <c r="W557" s="23">
        <v>10</v>
      </c>
      <c r="Y557">
        <f t="shared" ref="Y557:Y595" si="613">SUM(O557:W557)</f>
        <v>219.39999999999998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</v>
      </c>
      <c r="AJ557">
        <v>17</v>
      </c>
      <c r="AK557">
        <v>6</v>
      </c>
      <c r="AL557">
        <v>15</v>
      </c>
      <c r="AM557">
        <v>9</v>
      </c>
      <c r="AN557">
        <v>12</v>
      </c>
      <c r="AO557">
        <v>9</v>
      </c>
      <c r="AP557">
        <v>15</v>
      </c>
      <c r="AQ557">
        <v>12</v>
      </c>
      <c r="AR557">
        <v>14</v>
      </c>
      <c r="AU557">
        <f t="shared" ref="AU557:AU589" si="614">(AJ557-Z557)/(AJ557+Z557)*100</f>
        <v>100</v>
      </c>
      <c r="AV557">
        <f t="shared" si="612"/>
        <v>100</v>
      </c>
      <c r="AW557">
        <f t="shared" si="612"/>
        <v>100</v>
      </c>
      <c r="AX557">
        <f t="shared" si="612"/>
        <v>100</v>
      </c>
      <c r="AY557">
        <f t="shared" si="612"/>
        <v>100</v>
      </c>
      <c r="AZ557">
        <f t="shared" si="612"/>
        <v>100</v>
      </c>
      <c r="BA557">
        <f t="shared" si="612"/>
        <v>100</v>
      </c>
      <c r="BB557">
        <f t="shared" si="612"/>
        <v>100</v>
      </c>
      <c r="BC557">
        <f t="shared" si="612"/>
        <v>55.555555555555557</v>
      </c>
    </row>
    <row r="558" spans="1:55">
      <c r="A558">
        <v>156</v>
      </c>
      <c r="B558" t="s">
        <v>45</v>
      </c>
      <c r="C558">
        <v>12</v>
      </c>
      <c r="D558" t="s">
        <v>46</v>
      </c>
      <c r="E558">
        <v>1.9</v>
      </c>
      <c r="F558">
        <v>2.8</v>
      </c>
      <c r="G558">
        <v>1.9</v>
      </c>
      <c r="H558">
        <v>5.0999999999999996</v>
      </c>
      <c r="I558">
        <v>1.2</v>
      </c>
      <c r="J558">
        <v>10.9</v>
      </c>
      <c r="K558">
        <v>2.9</v>
      </c>
      <c r="L558">
        <v>0.5</v>
      </c>
      <c r="M558">
        <v>5.5</v>
      </c>
      <c r="O558" s="23">
        <v>27.1</v>
      </c>
      <c r="P558" s="23">
        <v>24.6</v>
      </c>
      <c r="Q558" s="23">
        <v>8.1999999999999993</v>
      </c>
      <c r="R558" s="23">
        <v>28</v>
      </c>
      <c r="S558" s="23">
        <v>8.8000000000000007</v>
      </c>
      <c r="T558" s="23">
        <v>23.8</v>
      </c>
      <c r="U558" s="23">
        <v>6</v>
      </c>
      <c r="V558" s="23">
        <v>1.6</v>
      </c>
      <c r="W558" s="23">
        <v>16.8</v>
      </c>
      <c r="Y558">
        <f t="shared" si="613"/>
        <v>144.9</v>
      </c>
      <c r="Z558">
        <v>0</v>
      </c>
      <c r="AA558">
        <v>0</v>
      </c>
      <c r="AB558">
        <v>4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0</v>
      </c>
      <c r="AJ558">
        <v>15</v>
      </c>
      <c r="AK558">
        <v>10</v>
      </c>
      <c r="AL558">
        <v>12</v>
      </c>
      <c r="AM558">
        <v>2</v>
      </c>
      <c r="AN558">
        <v>8</v>
      </c>
      <c r="AO558">
        <v>8</v>
      </c>
      <c r="AP558">
        <v>8</v>
      </c>
      <c r="AQ558">
        <v>9</v>
      </c>
      <c r="AR558">
        <v>9</v>
      </c>
      <c r="AU558">
        <f t="shared" si="614"/>
        <v>100</v>
      </c>
      <c r="AV558">
        <f t="shared" si="612"/>
        <v>100</v>
      </c>
      <c r="AW558">
        <f t="shared" si="612"/>
        <v>50</v>
      </c>
      <c r="AX558">
        <f t="shared" si="612"/>
        <v>100</v>
      </c>
      <c r="AY558">
        <f t="shared" si="612"/>
        <v>60</v>
      </c>
      <c r="AZ558">
        <f t="shared" si="612"/>
        <v>100</v>
      </c>
      <c r="BA558">
        <f t="shared" si="612"/>
        <v>100</v>
      </c>
      <c r="BB558">
        <f t="shared" si="612"/>
        <v>100</v>
      </c>
      <c r="BC558">
        <f t="shared" si="612"/>
        <v>100</v>
      </c>
    </row>
    <row r="559" spans="1:55">
      <c r="A559">
        <v>155</v>
      </c>
      <c r="B559" t="s">
        <v>47</v>
      </c>
      <c r="C559">
        <v>12</v>
      </c>
      <c r="D559" t="s">
        <v>48</v>
      </c>
      <c r="E559">
        <v>8.1</v>
      </c>
      <c r="F559">
        <v>21.9</v>
      </c>
      <c r="G559">
        <v>15</v>
      </c>
      <c r="H559">
        <v>16.399999999999999</v>
      </c>
      <c r="I559">
        <v>14</v>
      </c>
      <c r="J559">
        <v>10.8</v>
      </c>
      <c r="K559">
        <v>6.7</v>
      </c>
      <c r="L559">
        <v>13.4</v>
      </c>
      <c r="M559">
        <v>13.4</v>
      </c>
      <c r="O559" s="23">
        <v>30</v>
      </c>
      <c r="P559" s="23">
        <v>30</v>
      </c>
      <c r="Q559" s="23">
        <v>27.5</v>
      </c>
      <c r="R559" s="23">
        <v>30</v>
      </c>
      <c r="S559" s="23">
        <v>27.9</v>
      </c>
      <c r="T559" s="23">
        <v>28.7</v>
      </c>
      <c r="U559" s="23">
        <v>29.2</v>
      </c>
      <c r="V559" s="23">
        <v>28.1</v>
      </c>
      <c r="W559" s="23">
        <v>25.4</v>
      </c>
      <c r="Y559">
        <f t="shared" si="613"/>
        <v>256.79999999999995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J559">
        <v>1</v>
      </c>
      <c r="AK559">
        <v>6</v>
      </c>
      <c r="AL559">
        <v>11</v>
      </c>
      <c r="AM559">
        <v>7</v>
      </c>
      <c r="AN559">
        <v>15</v>
      </c>
      <c r="AO559">
        <v>7</v>
      </c>
      <c r="AP559">
        <v>10</v>
      </c>
      <c r="AQ559">
        <v>18</v>
      </c>
      <c r="AR559">
        <v>10</v>
      </c>
      <c r="AU559">
        <f t="shared" si="614"/>
        <v>100</v>
      </c>
      <c r="AV559">
        <f t="shared" si="612"/>
        <v>100</v>
      </c>
      <c r="AW559">
        <f t="shared" si="612"/>
        <v>100</v>
      </c>
      <c r="AX559">
        <f t="shared" si="612"/>
        <v>100</v>
      </c>
      <c r="AY559">
        <f t="shared" si="612"/>
        <v>100</v>
      </c>
      <c r="AZ559">
        <f t="shared" si="612"/>
        <v>100</v>
      </c>
      <c r="BA559">
        <f t="shared" si="612"/>
        <v>100</v>
      </c>
      <c r="BB559">
        <f t="shared" si="612"/>
        <v>100</v>
      </c>
      <c r="BC559">
        <f t="shared" si="612"/>
        <v>100</v>
      </c>
    </row>
    <row r="560" spans="1:55">
      <c r="A560">
        <v>161</v>
      </c>
      <c r="B560" t="s">
        <v>49</v>
      </c>
      <c r="C560">
        <v>12</v>
      </c>
      <c r="D560" t="s">
        <v>42</v>
      </c>
      <c r="E560">
        <v>18.100000000000001</v>
      </c>
      <c r="F560">
        <v>19</v>
      </c>
      <c r="G560">
        <v>14.1</v>
      </c>
      <c r="H560">
        <v>11.7</v>
      </c>
      <c r="I560">
        <v>11.4</v>
      </c>
      <c r="J560">
        <v>12</v>
      </c>
      <c r="K560">
        <v>10.1</v>
      </c>
      <c r="L560">
        <v>10.3</v>
      </c>
      <c r="M560">
        <v>8.8000000000000007</v>
      </c>
      <c r="O560" s="23">
        <v>27.4</v>
      </c>
      <c r="P560" s="23">
        <v>30</v>
      </c>
      <c r="Q560" s="23">
        <v>24.8</v>
      </c>
      <c r="R560" s="23">
        <v>28</v>
      </c>
      <c r="S560" s="23">
        <v>28</v>
      </c>
      <c r="T560" s="23">
        <v>25.9</v>
      </c>
      <c r="U560" s="23">
        <v>25.7</v>
      </c>
      <c r="V560" s="23">
        <v>25.1</v>
      </c>
      <c r="W560" s="23">
        <v>28.4</v>
      </c>
      <c r="Y560">
        <f t="shared" si="613"/>
        <v>243.29999999999998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J560">
        <v>18</v>
      </c>
      <c r="AK560">
        <v>9</v>
      </c>
      <c r="AL560">
        <v>12</v>
      </c>
      <c r="AM560">
        <v>23</v>
      </c>
      <c r="AN560">
        <v>17</v>
      </c>
      <c r="AO560">
        <v>19</v>
      </c>
      <c r="AP560">
        <v>22</v>
      </c>
      <c r="AQ560">
        <v>15</v>
      </c>
      <c r="AR560">
        <v>13</v>
      </c>
      <c r="AU560">
        <f t="shared" si="614"/>
        <v>100</v>
      </c>
      <c r="AV560">
        <f t="shared" si="612"/>
        <v>100</v>
      </c>
      <c r="AW560">
        <f t="shared" si="612"/>
        <v>71.428571428571431</v>
      </c>
      <c r="AX560">
        <f t="shared" si="612"/>
        <v>100</v>
      </c>
      <c r="AY560">
        <f t="shared" si="612"/>
        <v>100</v>
      </c>
      <c r="AZ560">
        <f t="shared" si="612"/>
        <v>100</v>
      </c>
      <c r="BA560">
        <f t="shared" si="612"/>
        <v>100</v>
      </c>
      <c r="BB560">
        <f t="shared" si="612"/>
        <v>100</v>
      </c>
      <c r="BC560">
        <f t="shared" si="612"/>
        <v>100</v>
      </c>
    </row>
    <row r="561" spans="1:55">
      <c r="A561">
        <v>159</v>
      </c>
      <c r="B561" t="s">
        <v>50</v>
      </c>
      <c r="C561">
        <v>12</v>
      </c>
      <c r="D561" t="s">
        <v>44</v>
      </c>
      <c r="E561">
        <v>7.3</v>
      </c>
      <c r="F561">
        <v>17.399999999999999</v>
      </c>
      <c r="G561">
        <v>18.8</v>
      </c>
      <c r="H561">
        <v>13.6</v>
      </c>
      <c r="I561">
        <v>17.5</v>
      </c>
      <c r="J561">
        <v>19.5</v>
      </c>
      <c r="K561">
        <v>8.9</v>
      </c>
      <c r="L561">
        <v>13.6</v>
      </c>
      <c r="M561">
        <v>14.4</v>
      </c>
      <c r="O561" s="23">
        <v>27</v>
      </c>
      <c r="P561" s="23">
        <v>24.8</v>
      </c>
      <c r="Q561" s="23">
        <v>27.4</v>
      </c>
      <c r="R561" s="23">
        <v>28.4</v>
      </c>
      <c r="S561" s="23">
        <v>27.6</v>
      </c>
      <c r="T561" s="23">
        <v>30</v>
      </c>
      <c r="U561" s="23">
        <v>27.8</v>
      </c>
      <c r="V561" s="23">
        <v>28</v>
      </c>
      <c r="W561" s="23">
        <v>27.9</v>
      </c>
      <c r="Y561">
        <f t="shared" si="613"/>
        <v>248.9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J561">
        <v>24</v>
      </c>
      <c r="AK561">
        <v>15</v>
      </c>
      <c r="AL561">
        <v>19</v>
      </c>
      <c r="AM561">
        <v>18</v>
      </c>
      <c r="AN561">
        <v>22</v>
      </c>
      <c r="AO561">
        <v>16</v>
      </c>
      <c r="AP561">
        <v>13</v>
      </c>
      <c r="AQ561">
        <v>11</v>
      </c>
      <c r="AR561">
        <v>13</v>
      </c>
      <c r="AU561">
        <f t="shared" si="614"/>
        <v>100</v>
      </c>
      <c r="AV561">
        <f t="shared" si="612"/>
        <v>100</v>
      </c>
      <c r="AW561">
        <f t="shared" si="612"/>
        <v>100</v>
      </c>
      <c r="AX561">
        <f t="shared" si="612"/>
        <v>100</v>
      </c>
      <c r="AY561">
        <f t="shared" si="612"/>
        <v>100</v>
      </c>
      <c r="AZ561">
        <f t="shared" si="612"/>
        <v>100</v>
      </c>
      <c r="BA561">
        <f t="shared" si="612"/>
        <v>100</v>
      </c>
      <c r="BB561">
        <f t="shared" si="612"/>
        <v>100</v>
      </c>
      <c r="BC561">
        <f t="shared" si="612"/>
        <v>100</v>
      </c>
    </row>
    <row r="562" spans="1:55">
      <c r="A562">
        <v>160</v>
      </c>
      <c r="B562" t="s">
        <v>51</v>
      </c>
      <c r="C562">
        <v>12</v>
      </c>
      <c r="D562" t="s">
        <v>46</v>
      </c>
      <c r="E562">
        <v>12</v>
      </c>
      <c r="F562">
        <v>11.4</v>
      </c>
      <c r="G562">
        <v>12.8</v>
      </c>
      <c r="H562">
        <v>11.6</v>
      </c>
      <c r="I562">
        <v>7.5</v>
      </c>
      <c r="J562">
        <v>15.9</v>
      </c>
      <c r="K562">
        <v>16.7</v>
      </c>
      <c r="L562">
        <v>7</v>
      </c>
      <c r="M562">
        <v>17.600000000000001</v>
      </c>
      <c r="O562" s="23">
        <v>27.9</v>
      </c>
      <c r="P562" s="23">
        <v>17.100000000000001</v>
      </c>
      <c r="Q562" s="23">
        <v>21.1</v>
      </c>
      <c r="R562" s="23">
        <v>21.4</v>
      </c>
      <c r="S562" s="23">
        <v>21.8</v>
      </c>
      <c r="T562" s="23">
        <v>27.1</v>
      </c>
      <c r="U562" s="23">
        <v>25.9</v>
      </c>
      <c r="V562" s="23">
        <v>13.3</v>
      </c>
      <c r="W562" s="23">
        <v>24.8</v>
      </c>
      <c r="Y562">
        <f t="shared" si="613"/>
        <v>200.40000000000003</v>
      </c>
      <c r="Z562">
        <v>0</v>
      </c>
      <c r="AA562">
        <v>2</v>
      </c>
      <c r="AB562">
        <v>2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2</v>
      </c>
      <c r="AJ562">
        <v>14</v>
      </c>
      <c r="AK562">
        <v>18</v>
      </c>
      <c r="AL562">
        <v>20</v>
      </c>
      <c r="AM562">
        <v>21</v>
      </c>
      <c r="AN562">
        <v>17</v>
      </c>
      <c r="AO562">
        <v>13</v>
      </c>
      <c r="AP562">
        <v>19</v>
      </c>
      <c r="AQ562">
        <v>15</v>
      </c>
      <c r="AR562">
        <v>23</v>
      </c>
      <c r="AU562">
        <f t="shared" si="614"/>
        <v>100</v>
      </c>
      <c r="AV562">
        <f t="shared" si="612"/>
        <v>80</v>
      </c>
      <c r="AW562">
        <f t="shared" si="612"/>
        <v>81.818181818181827</v>
      </c>
      <c r="AX562">
        <f t="shared" si="612"/>
        <v>100</v>
      </c>
      <c r="AY562">
        <f t="shared" si="612"/>
        <v>78.94736842105263</v>
      </c>
      <c r="AZ562">
        <f t="shared" si="612"/>
        <v>100</v>
      </c>
      <c r="BA562">
        <f t="shared" si="612"/>
        <v>100</v>
      </c>
      <c r="BB562">
        <f t="shared" si="612"/>
        <v>100</v>
      </c>
      <c r="BC562">
        <f t="shared" si="612"/>
        <v>84</v>
      </c>
    </row>
    <row r="563" spans="1:55">
      <c r="A563">
        <v>162</v>
      </c>
      <c r="B563" t="s">
        <v>52</v>
      </c>
      <c r="C563">
        <v>12</v>
      </c>
      <c r="D563" t="s">
        <v>48</v>
      </c>
      <c r="E563">
        <v>18.2</v>
      </c>
      <c r="F563">
        <v>19.2</v>
      </c>
      <c r="G563">
        <v>18.100000000000001</v>
      </c>
      <c r="H563">
        <v>18.600000000000001</v>
      </c>
      <c r="I563">
        <v>17.899999999999999</v>
      </c>
      <c r="J563">
        <v>18.899999999999999</v>
      </c>
      <c r="K563">
        <v>14.3</v>
      </c>
      <c r="L563">
        <v>14.7</v>
      </c>
      <c r="M563">
        <v>9</v>
      </c>
      <c r="O563" s="23">
        <v>30</v>
      </c>
      <c r="P563" s="23">
        <v>28.6</v>
      </c>
      <c r="Q563" s="23">
        <v>28.4</v>
      </c>
      <c r="R563" s="23">
        <v>27.2</v>
      </c>
      <c r="S563" s="23">
        <v>30</v>
      </c>
      <c r="T563" s="23">
        <v>28.8</v>
      </c>
      <c r="U563" s="23">
        <v>24.7</v>
      </c>
      <c r="V563" s="23">
        <v>25.8</v>
      </c>
      <c r="W563" s="23">
        <v>25.3</v>
      </c>
      <c r="Y563">
        <f t="shared" si="613"/>
        <v>248.8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J563">
        <v>1</v>
      </c>
      <c r="AK563">
        <v>2</v>
      </c>
      <c r="AL563">
        <v>17</v>
      </c>
      <c r="AM563">
        <v>7</v>
      </c>
      <c r="AN563">
        <v>6</v>
      </c>
      <c r="AO563">
        <v>3</v>
      </c>
      <c r="AP563">
        <v>7</v>
      </c>
      <c r="AQ563">
        <v>12</v>
      </c>
      <c r="AR563">
        <v>10</v>
      </c>
      <c r="AU563">
        <f t="shared" si="614"/>
        <v>100</v>
      </c>
      <c r="AV563">
        <f t="shared" si="612"/>
        <v>100</v>
      </c>
      <c r="AW563">
        <f t="shared" si="612"/>
        <v>100</v>
      </c>
      <c r="AX563">
        <f t="shared" si="612"/>
        <v>100</v>
      </c>
      <c r="AY563">
        <f t="shared" si="612"/>
        <v>100</v>
      </c>
      <c r="AZ563">
        <f t="shared" si="612"/>
        <v>100</v>
      </c>
      <c r="BA563">
        <f t="shared" si="612"/>
        <v>100</v>
      </c>
      <c r="BB563">
        <f t="shared" si="612"/>
        <v>100</v>
      </c>
      <c r="BC563">
        <f t="shared" si="612"/>
        <v>100</v>
      </c>
    </row>
    <row r="564" spans="1:55">
      <c r="A564">
        <v>165</v>
      </c>
      <c r="B564" t="s">
        <v>53</v>
      </c>
      <c r="C564">
        <v>12</v>
      </c>
      <c r="D564" t="s">
        <v>42</v>
      </c>
      <c r="E564">
        <v>25</v>
      </c>
      <c r="F564">
        <v>21.4</v>
      </c>
      <c r="G564">
        <v>18.7</v>
      </c>
      <c r="H564">
        <v>11.1</v>
      </c>
      <c r="I564">
        <v>15.7</v>
      </c>
      <c r="J564">
        <v>16.2</v>
      </c>
      <c r="K564">
        <v>9</v>
      </c>
      <c r="L564">
        <v>9.6</v>
      </c>
      <c r="M564">
        <v>12.4</v>
      </c>
      <c r="O564" s="23">
        <v>28.4</v>
      </c>
      <c r="P564" s="23">
        <v>27.3</v>
      </c>
      <c r="Q564" s="23">
        <v>22.3</v>
      </c>
      <c r="R564" s="23">
        <v>23.6</v>
      </c>
      <c r="S564" s="23">
        <v>20.8</v>
      </c>
      <c r="T564" s="23">
        <v>27.1</v>
      </c>
      <c r="U564" s="23">
        <v>28.5</v>
      </c>
      <c r="V564" s="23">
        <v>23.1</v>
      </c>
      <c r="W564" s="23">
        <v>22.8</v>
      </c>
      <c r="Y564">
        <f t="shared" si="613"/>
        <v>223.9</v>
      </c>
      <c r="Z564">
        <v>0</v>
      </c>
      <c r="AA564">
        <v>2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J564">
        <v>18</v>
      </c>
      <c r="AK564">
        <v>16</v>
      </c>
      <c r="AL564">
        <v>13</v>
      </c>
      <c r="AM564">
        <v>15</v>
      </c>
      <c r="AN564">
        <v>21</v>
      </c>
      <c r="AO564">
        <v>18</v>
      </c>
      <c r="AP564">
        <v>12</v>
      </c>
      <c r="AQ564">
        <v>15</v>
      </c>
      <c r="AR564">
        <v>24</v>
      </c>
      <c r="AU564">
        <f t="shared" si="614"/>
        <v>100</v>
      </c>
      <c r="AV564">
        <f t="shared" si="612"/>
        <v>77.777777777777786</v>
      </c>
      <c r="AW564">
        <f t="shared" si="612"/>
        <v>100</v>
      </c>
      <c r="AX564">
        <f t="shared" si="612"/>
        <v>76.470588235294116</v>
      </c>
      <c r="AY564">
        <f t="shared" si="612"/>
        <v>100</v>
      </c>
      <c r="AZ564">
        <f t="shared" si="612"/>
        <v>100</v>
      </c>
      <c r="BA564">
        <f t="shared" si="612"/>
        <v>100</v>
      </c>
      <c r="BB564">
        <f t="shared" si="612"/>
        <v>100</v>
      </c>
      <c r="BC564">
        <f t="shared" si="612"/>
        <v>100</v>
      </c>
    </row>
    <row r="565" spans="1:55">
      <c r="A565">
        <v>163</v>
      </c>
      <c r="B565" t="s">
        <v>54</v>
      </c>
      <c r="C565">
        <v>12</v>
      </c>
      <c r="D565" t="s">
        <v>44</v>
      </c>
      <c r="E565">
        <v>1.6</v>
      </c>
      <c r="F565">
        <v>14.7</v>
      </c>
      <c r="G565">
        <v>15.4</v>
      </c>
      <c r="H565">
        <v>7</v>
      </c>
      <c r="I565">
        <v>7</v>
      </c>
      <c r="J565">
        <v>12.3</v>
      </c>
      <c r="K565">
        <v>8</v>
      </c>
      <c r="L565">
        <v>10.4</v>
      </c>
      <c r="M565">
        <v>10.9</v>
      </c>
      <c r="O565" s="23">
        <v>23.5</v>
      </c>
      <c r="P565" s="23">
        <v>30</v>
      </c>
      <c r="Q565" s="23">
        <v>30</v>
      </c>
      <c r="R565" s="23">
        <v>24.2</v>
      </c>
      <c r="S565" s="23">
        <v>25.4</v>
      </c>
      <c r="T565" s="23">
        <v>27.9</v>
      </c>
      <c r="U565" s="23">
        <v>28.2</v>
      </c>
      <c r="V565" s="23">
        <v>27.8</v>
      </c>
      <c r="W565" s="23">
        <v>30</v>
      </c>
      <c r="Y565">
        <f t="shared" si="613"/>
        <v>247</v>
      </c>
      <c r="Z565">
        <v>2</v>
      </c>
      <c r="AA565">
        <v>0</v>
      </c>
      <c r="AB565">
        <v>0</v>
      </c>
      <c r="AC565">
        <v>2</v>
      </c>
      <c r="AD565">
        <v>4</v>
      </c>
      <c r="AE565">
        <v>0</v>
      </c>
      <c r="AF565">
        <v>0</v>
      </c>
      <c r="AG565">
        <v>0</v>
      </c>
      <c r="AH565">
        <v>0</v>
      </c>
      <c r="AJ565">
        <v>14</v>
      </c>
      <c r="AK565">
        <v>11</v>
      </c>
      <c r="AL565">
        <v>16</v>
      </c>
      <c r="AM565">
        <v>19</v>
      </c>
      <c r="AN565">
        <v>28</v>
      </c>
      <c r="AO565">
        <v>23</v>
      </c>
      <c r="AP565">
        <v>21</v>
      </c>
      <c r="AQ565">
        <v>18</v>
      </c>
      <c r="AR565">
        <v>9</v>
      </c>
      <c r="AU565">
        <f t="shared" si="614"/>
        <v>75</v>
      </c>
      <c r="AV565">
        <f t="shared" si="612"/>
        <v>100</v>
      </c>
      <c r="AW565">
        <f t="shared" si="612"/>
        <v>100</v>
      </c>
      <c r="AX565">
        <f t="shared" si="612"/>
        <v>80.952380952380949</v>
      </c>
      <c r="AY565">
        <f t="shared" si="612"/>
        <v>75</v>
      </c>
      <c r="AZ565">
        <f t="shared" si="612"/>
        <v>100</v>
      </c>
      <c r="BA565">
        <f t="shared" si="612"/>
        <v>100</v>
      </c>
      <c r="BB565">
        <f t="shared" si="612"/>
        <v>100</v>
      </c>
      <c r="BC565">
        <f t="shared" si="612"/>
        <v>100</v>
      </c>
    </row>
    <row r="566" spans="1:55">
      <c r="A566">
        <v>164</v>
      </c>
      <c r="B566" t="s">
        <v>55</v>
      </c>
      <c r="C566">
        <v>12</v>
      </c>
      <c r="D566" t="s">
        <v>46</v>
      </c>
      <c r="E566">
        <v>8.8000000000000007</v>
      </c>
      <c r="F566">
        <v>20.2</v>
      </c>
      <c r="G566">
        <v>12</v>
      </c>
      <c r="H566">
        <v>15.9</v>
      </c>
      <c r="I566">
        <v>15.3</v>
      </c>
      <c r="J566">
        <v>16</v>
      </c>
      <c r="K566">
        <v>16.3</v>
      </c>
      <c r="L566">
        <v>17.100000000000001</v>
      </c>
      <c r="M566">
        <v>20.2</v>
      </c>
      <c r="O566" s="23">
        <v>30</v>
      </c>
      <c r="P566" s="23">
        <v>28.1</v>
      </c>
      <c r="Q566" s="23">
        <v>28.5</v>
      </c>
      <c r="R566" s="23">
        <v>28.9</v>
      </c>
      <c r="S566" s="23">
        <v>27.4</v>
      </c>
      <c r="T566" s="23">
        <v>26.7</v>
      </c>
      <c r="U566" s="23">
        <v>27.2</v>
      </c>
      <c r="V566" s="23">
        <v>25.5</v>
      </c>
      <c r="W566" s="23">
        <v>28.5</v>
      </c>
      <c r="Y566">
        <f t="shared" si="613"/>
        <v>250.79999999999998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0</v>
      </c>
      <c r="AJ566">
        <v>10</v>
      </c>
      <c r="AK566">
        <v>7</v>
      </c>
      <c r="AL566">
        <v>7</v>
      </c>
      <c r="AM566">
        <v>8</v>
      </c>
      <c r="AN566">
        <v>8</v>
      </c>
      <c r="AO566">
        <v>7</v>
      </c>
      <c r="AP566">
        <v>10</v>
      </c>
      <c r="AQ566">
        <v>5</v>
      </c>
      <c r="AR566">
        <v>7</v>
      </c>
      <c r="AU566">
        <f t="shared" si="614"/>
        <v>100</v>
      </c>
      <c r="AV566">
        <f t="shared" si="612"/>
        <v>100</v>
      </c>
      <c r="AW566">
        <f t="shared" si="612"/>
        <v>100</v>
      </c>
      <c r="AX566">
        <f t="shared" si="612"/>
        <v>100</v>
      </c>
      <c r="AY566">
        <f t="shared" si="612"/>
        <v>100</v>
      </c>
      <c r="AZ566">
        <f t="shared" si="612"/>
        <v>55.555555555555557</v>
      </c>
      <c r="BA566">
        <f t="shared" si="612"/>
        <v>100</v>
      </c>
      <c r="BB566">
        <f t="shared" si="612"/>
        <v>100</v>
      </c>
      <c r="BC566">
        <f t="shared" si="612"/>
        <v>100</v>
      </c>
    </row>
    <row r="567" spans="1:55">
      <c r="A567">
        <v>166</v>
      </c>
      <c r="B567" t="s">
        <v>56</v>
      </c>
      <c r="C567">
        <v>12</v>
      </c>
      <c r="D567" t="s">
        <v>48</v>
      </c>
      <c r="E567">
        <v>6.2</v>
      </c>
      <c r="F567">
        <v>2.2999999999999998</v>
      </c>
      <c r="G567">
        <v>4.5</v>
      </c>
      <c r="H567">
        <v>6.5</v>
      </c>
      <c r="I567">
        <v>1.6</v>
      </c>
      <c r="J567">
        <v>3.8</v>
      </c>
      <c r="K567">
        <v>1.4</v>
      </c>
      <c r="L567">
        <v>2.4</v>
      </c>
      <c r="M567">
        <v>1.8</v>
      </c>
      <c r="O567" s="23">
        <v>27.9</v>
      </c>
      <c r="P567" s="23">
        <v>27.6</v>
      </c>
      <c r="Q567" s="23">
        <v>28.9</v>
      </c>
      <c r="R567" s="23">
        <v>29.1</v>
      </c>
      <c r="S567" s="23">
        <v>27.1</v>
      </c>
      <c r="T567" s="23">
        <v>28.3</v>
      </c>
      <c r="U567" s="23">
        <v>15.6</v>
      </c>
      <c r="V567" s="23">
        <v>29</v>
      </c>
      <c r="W567" s="23">
        <v>29.1</v>
      </c>
      <c r="Y567">
        <f t="shared" si="613"/>
        <v>242.6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</v>
      </c>
      <c r="AG567">
        <v>0</v>
      </c>
      <c r="AH567">
        <v>0</v>
      </c>
      <c r="AJ567">
        <v>9</v>
      </c>
      <c r="AK567">
        <v>7</v>
      </c>
      <c r="AL567">
        <v>5</v>
      </c>
      <c r="AM567">
        <v>10</v>
      </c>
      <c r="AN567">
        <v>7</v>
      </c>
      <c r="AO567">
        <v>8</v>
      </c>
      <c r="AP567">
        <v>9</v>
      </c>
      <c r="AQ567">
        <v>7</v>
      </c>
      <c r="AR567">
        <v>5</v>
      </c>
      <c r="AU567">
        <f t="shared" si="614"/>
        <v>100</v>
      </c>
      <c r="AV567">
        <f t="shared" si="612"/>
        <v>100</v>
      </c>
      <c r="AW567">
        <f t="shared" si="612"/>
        <v>100</v>
      </c>
      <c r="AX567">
        <f t="shared" si="612"/>
        <v>100</v>
      </c>
      <c r="AY567">
        <f t="shared" si="612"/>
        <v>100</v>
      </c>
      <c r="AZ567">
        <f t="shared" si="612"/>
        <v>100</v>
      </c>
      <c r="BA567">
        <f t="shared" si="612"/>
        <v>38.461538461538467</v>
      </c>
      <c r="BB567">
        <f t="shared" si="612"/>
        <v>100</v>
      </c>
      <c r="BC567">
        <f t="shared" si="612"/>
        <v>100</v>
      </c>
    </row>
    <row r="568" spans="1:55">
      <c r="A568">
        <v>168</v>
      </c>
      <c r="B568" t="s">
        <v>57</v>
      </c>
      <c r="C568">
        <v>12</v>
      </c>
      <c r="D568" t="s">
        <v>42</v>
      </c>
      <c r="E568">
        <v>16.8</v>
      </c>
      <c r="F568">
        <v>11</v>
      </c>
      <c r="G568">
        <v>12.2</v>
      </c>
      <c r="H568">
        <v>10.6</v>
      </c>
      <c r="I568">
        <v>12.4</v>
      </c>
      <c r="J568">
        <v>6.8</v>
      </c>
      <c r="K568">
        <v>5.9</v>
      </c>
      <c r="L568">
        <v>18.7</v>
      </c>
      <c r="M568">
        <v>18.600000000000001</v>
      </c>
      <c r="O568" s="23">
        <v>30</v>
      </c>
      <c r="P568" s="23">
        <v>28.8</v>
      </c>
      <c r="Q568" s="23">
        <v>29</v>
      </c>
      <c r="R568" s="23">
        <v>27.9</v>
      </c>
      <c r="S568" s="23">
        <v>26.6</v>
      </c>
      <c r="T568" s="23">
        <v>26.9</v>
      </c>
      <c r="U568" s="23">
        <v>25.4</v>
      </c>
      <c r="V568" s="23">
        <v>30</v>
      </c>
      <c r="W568" s="23">
        <v>28.6</v>
      </c>
      <c r="Y568">
        <f t="shared" si="613"/>
        <v>253.2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0</v>
      </c>
      <c r="AF568">
        <v>0</v>
      </c>
      <c r="AG568">
        <v>0</v>
      </c>
      <c r="AH568">
        <v>0</v>
      </c>
      <c r="AJ568">
        <v>7</v>
      </c>
      <c r="AK568">
        <v>10</v>
      </c>
      <c r="AL568">
        <v>15</v>
      </c>
      <c r="AM568">
        <v>21</v>
      </c>
      <c r="AN568">
        <v>25</v>
      </c>
      <c r="AO568">
        <v>15</v>
      </c>
      <c r="AP568">
        <v>11</v>
      </c>
      <c r="AQ568">
        <v>17</v>
      </c>
      <c r="AR568">
        <v>9</v>
      </c>
      <c r="AU568">
        <f t="shared" si="614"/>
        <v>100</v>
      </c>
      <c r="AV568">
        <f t="shared" si="612"/>
        <v>100</v>
      </c>
      <c r="AW568">
        <f t="shared" si="612"/>
        <v>100</v>
      </c>
      <c r="AX568">
        <f t="shared" si="612"/>
        <v>100</v>
      </c>
      <c r="AY568">
        <f t="shared" si="612"/>
        <v>85.18518518518519</v>
      </c>
      <c r="AZ568">
        <f t="shared" si="612"/>
        <v>100</v>
      </c>
      <c r="BA568">
        <f t="shared" si="612"/>
        <v>100</v>
      </c>
      <c r="BB568">
        <f t="shared" si="612"/>
        <v>100</v>
      </c>
      <c r="BC568">
        <f t="shared" si="612"/>
        <v>100</v>
      </c>
    </row>
    <row r="569" spans="1:55">
      <c r="A569">
        <v>167</v>
      </c>
      <c r="B569" t="s">
        <v>58</v>
      </c>
      <c r="C569">
        <v>12</v>
      </c>
      <c r="D569" t="s">
        <v>44</v>
      </c>
      <c r="E569">
        <v>9.8000000000000007</v>
      </c>
      <c r="F569">
        <v>2.4</v>
      </c>
      <c r="G569">
        <v>7.7</v>
      </c>
      <c r="H569">
        <v>2.5</v>
      </c>
      <c r="I569">
        <v>6.3</v>
      </c>
      <c r="J569">
        <v>7.6</v>
      </c>
      <c r="K569">
        <v>8.9</v>
      </c>
      <c r="L569">
        <v>4.7</v>
      </c>
      <c r="M569">
        <v>3.8</v>
      </c>
      <c r="O569" s="23">
        <v>23.5</v>
      </c>
      <c r="P569" s="23">
        <v>11.1</v>
      </c>
      <c r="Q569" s="23">
        <v>21.9</v>
      </c>
      <c r="R569" s="23">
        <v>19.399999999999999</v>
      </c>
      <c r="S569" s="23">
        <v>24.5</v>
      </c>
      <c r="T569" s="23">
        <v>16.2</v>
      </c>
      <c r="U569" s="23">
        <v>22.3</v>
      </c>
      <c r="V569" s="23">
        <v>30</v>
      </c>
      <c r="W569" s="23">
        <v>9.1</v>
      </c>
      <c r="Y569">
        <f t="shared" si="613"/>
        <v>178</v>
      </c>
      <c r="Z569">
        <v>4</v>
      </c>
      <c r="AA569">
        <v>4</v>
      </c>
      <c r="AB569">
        <v>8</v>
      </c>
      <c r="AC569">
        <v>8</v>
      </c>
      <c r="AD569">
        <v>6</v>
      </c>
      <c r="AE569">
        <v>10</v>
      </c>
      <c r="AF569">
        <v>4</v>
      </c>
      <c r="AG569">
        <v>0</v>
      </c>
      <c r="AH569">
        <v>6</v>
      </c>
      <c r="AJ569">
        <v>5</v>
      </c>
      <c r="AK569">
        <v>5</v>
      </c>
      <c r="AL569">
        <v>1</v>
      </c>
      <c r="AM569">
        <v>4</v>
      </c>
      <c r="AN569">
        <v>3</v>
      </c>
      <c r="AO569">
        <v>3</v>
      </c>
      <c r="AP569">
        <v>9</v>
      </c>
      <c r="AQ569">
        <v>7</v>
      </c>
      <c r="AR569">
        <v>14</v>
      </c>
      <c r="AU569">
        <f t="shared" si="614"/>
        <v>11.111111111111111</v>
      </c>
      <c r="AV569">
        <f t="shared" si="612"/>
        <v>11.111111111111111</v>
      </c>
      <c r="AW569">
        <f t="shared" si="612"/>
        <v>-77.777777777777786</v>
      </c>
      <c r="AX569">
        <f t="shared" si="612"/>
        <v>-33.333333333333329</v>
      </c>
      <c r="AY569">
        <f t="shared" si="612"/>
        <v>-33.333333333333329</v>
      </c>
      <c r="AZ569">
        <f t="shared" si="612"/>
        <v>-53.846153846153847</v>
      </c>
      <c r="BA569">
        <f t="shared" si="612"/>
        <v>38.461538461538467</v>
      </c>
      <c r="BB569">
        <f t="shared" si="612"/>
        <v>100</v>
      </c>
      <c r="BC569">
        <f t="shared" si="612"/>
        <v>40</v>
      </c>
    </row>
    <row r="570" spans="1:55">
      <c r="A570">
        <v>89</v>
      </c>
      <c r="B570" t="s">
        <v>102</v>
      </c>
      <c r="C570">
        <v>12</v>
      </c>
      <c r="D570" t="s">
        <v>42</v>
      </c>
      <c r="E570">
        <v>0</v>
      </c>
      <c r="F570">
        <v>0.6</v>
      </c>
      <c r="G570">
        <v>0</v>
      </c>
      <c r="H570">
        <v>3.2</v>
      </c>
      <c r="I570">
        <v>1.4</v>
      </c>
      <c r="J570">
        <v>2.7</v>
      </c>
      <c r="K570">
        <v>1.7</v>
      </c>
      <c r="L570">
        <v>3.1</v>
      </c>
      <c r="M570">
        <v>4</v>
      </c>
      <c r="O570" s="23">
        <v>30</v>
      </c>
      <c r="P570" s="23">
        <v>30</v>
      </c>
      <c r="Q570" s="23">
        <v>30</v>
      </c>
      <c r="R570" s="23">
        <v>30</v>
      </c>
      <c r="S570" s="23">
        <v>30</v>
      </c>
      <c r="T570" s="23">
        <v>30</v>
      </c>
      <c r="U570" s="23">
        <v>28</v>
      </c>
      <c r="V570" s="23">
        <v>25</v>
      </c>
      <c r="W570" s="23">
        <v>30</v>
      </c>
      <c r="Y570">
        <f t="shared" si="613"/>
        <v>263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6</v>
      </c>
      <c r="AP570">
        <v>1</v>
      </c>
      <c r="AQ570">
        <v>10</v>
      </c>
      <c r="AR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f t="shared" si="612"/>
        <v>100</v>
      </c>
      <c r="BA570">
        <f t="shared" si="612"/>
        <v>100</v>
      </c>
      <c r="BB570">
        <f t="shared" si="612"/>
        <v>100</v>
      </c>
      <c r="BC570">
        <v>0</v>
      </c>
    </row>
    <row r="571" spans="1:55">
      <c r="A571">
        <v>90</v>
      </c>
      <c r="B571" t="s">
        <v>103</v>
      </c>
      <c r="C571">
        <v>12</v>
      </c>
      <c r="D571" t="s">
        <v>44</v>
      </c>
      <c r="E571">
        <v>14.9</v>
      </c>
      <c r="F571">
        <v>11.3</v>
      </c>
      <c r="G571">
        <v>11.4</v>
      </c>
      <c r="H571">
        <v>18.8</v>
      </c>
      <c r="I571">
        <v>11.1</v>
      </c>
      <c r="J571">
        <v>8.8000000000000007</v>
      </c>
      <c r="K571">
        <v>11.5</v>
      </c>
      <c r="L571">
        <v>5.9</v>
      </c>
      <c r="M571">
        <v>8.6</v>
      </c>
      <c r="O571" s="23">
        <v>28.1</v>
      </c>
      <c r="P571" s="23">
        <v>27.4</v>
      </c>
      <c r="Q571" s="23">
        <v>18</v>
      </c>
      <c r="R571" s="23">
        <v>20.9</v>
      </c>
      <c r="S571" s="23">
        <v>20.100000000000001</v>
      </c>
      <c r="T571" s="23">
        <v>0</v>
      </c>
      <c r="U571" s="23">
        <v>8.4</v>
      </c>
      <c r="V571" s="23">
        <v>25.4</v>
      </c>
      <c r="W571" s="23">
        <v>25.8</v>
      </c>
      <c r="Y571">
        <f t="shared" si="613"/>
        <v>174.10000000000002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</v>
      </c>
      <c r="AG571">
        <v>2</v>
      </c>
      <c r="AH571">
        <v>0</v>
      </c>
      <c r="AJ571">
        <v>17</v>
      </c>
      <c r="AK571">
        <v>12</v>
      </c>
      <c r="AL571">
        <v>13</v>
      </c>
      <c r="AM571">
        <v>14</v>
      </c>
      <c r="AN571">
        <v>13</v>
      </c>
      <c r="AO571">
        <v>13</v>
      </c>
      <c r="AP571">
        <v>11</v>
      </c>
      <c r="AQ571">
        <v>14</v>
      </c>
      <c r="AR571">
        <v>11</v>
      </c>
      <c r="AU571">
        <f t="shared" si="614"/>
        <v>78.94736842105263</v>
      </c>
      <c r="AV571">
        <f t="shared" si="612"/>
        <v>100</v>
      </c>
      <c r="AW571">
        <f t="shared" si="612"/>
        <v>100</v>
      </c>
      <c r="AX571">
        <f t="shared" si="612"/>
        <v>100</v>
      </c>
      <c r="AY571">
        <f t="shared" si="612"/>
        <v>100</v>
      </c>
      <c r="AZ571">
        <f t="shared" si="612"/>
        <v>100</v>
      </c>
      <c r="BA571">
        <f t="shared" si="612"/>
        <v>69.230769230769226</v>
      </c>
      <c r="BB571">
        <f t="shared" si="612"/>
        <v>75</v>
      </c>
      <c r="BC571">
        <f t="shared" si="612"/>
        <v>100</v>
      </c>
    </row>
    <row r="572" spans="1:55">
      <c r="A572">
        <v>92</v>
      </c>
      <c r="B572" t="s">
        <v>104</v>
      </c>
      <c r="C572">
        <v>12</v>
      </c>
      <c r="D572" t="s">
        <v>46</v>
      </c>
      <c r="E572">
        <v>24.4</v>
      </c>
      <c r="F572">
        <v>23.1</v>
      </c>
      <c r="G572">
        <v>15.1</v>
      </c>
      <c r="H572">
        <v>7</v>
      </c>
      <c r="I572">
        <v>13.4</v>
      </c>
      <c r="J572">
        <v>18</v>
      </c>
      <c r="K572">
        <v>18.600000000000001</v>
      </c>
      <c r="L572">
        <v>9.8000000000000007</v>
      </c>
      <c r="M572">
        <v>5.6</v>
      </c>
      <c r="O572" s="23">
        <v>30</v>
      </c>
      <c r="P572" s="23">
        <v>28.3</v>
      </c>
      <c r="Q572" s="23">
        <v>28.9</v>
      </c>
      <c r="R572" s="23">
        <v>30</v>
      </c>
      <c r="S572" s="23">
        <v>28.6</v>
      </c>
      <c r="T572" s="23">
        <v>28.6</v>
      </c>
      <c r="U572" s="23">
        <v>28.9</v>
      </c>
      <c r="V572" s="23">
        <v>27.5</v>
      </c>
      <c r="W572" s="23">
        <v>25.9</v>
      </c>
      <c r="Y572">
        <f t="shared" si="613"/>
        <v>256.7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J572">
        <v>11</v>
      </c>
      <c r="AK572">
        <v>8</v>
      </c>
      <c r="AL572">
        <v>13</v>
      </c>
      <c r="AM572">
        <v>9</v>
      </c>
      <c r="AN572">
        <v>1</v>
      </c>
      <c r="AO572">
        <v>12</v>
      </c>
      <c r="AP572">
        <v>5</v>
      </c>
      <c r="AQ572">
        <v>5</v>
      </c>
      <c r="AR572">
        <v>7</v>
      </c>
      <c r="AU572">
        <f t="shared" si="614"/>
        <v>100</v>
      </c>
      <c r="AV572">
        <f t="shared" ref="AV572:AV589" si="615">(AK572-AA572)/(AK572+AA572)*100</f>
        <v>100</v>
      </c>
      <c r="AW572">
        <f t="shared" ref="AW572:AW589" si="616">(AL572-AB572)/(AL572+AB572)*100</f>
        <v>100</v>
      </c>
      <c r="AX572">
        <f t="shared" ref="AX572:AX589" si="617">(AM572-AC572)/(AM572+AC572)*100</f>
        <v>100</v>
      </c>
      <c r="AY572">
        <f t="shared" ref="AY572:AY589" si="618">(AN572-AD572)/(AN572+AD572)*100</f>
        <v>100</v>
      </c>
      <c r="AZ572">
        <f t="shared" ref="AZ572:AZ589" si="619">(AO572-AE572)/(AO572+AE572)*100</f>
        <v>100</v>
      </c>
      <c r="BA572">
        <f t="shared" ref="BA572:BA589" si="620">(AP572-AF572)/(AP572+AF572)*100</f>
        <v>100</v>
      </c>
      <c r="BB572">
        <f t="shared" ref="BB572:BB589" si="621">(AQ572-AG572)/(AQ572+AG572)*100</f>
        <v>100</v>
      </c>
      <c r="BC572">
        <f t="shared" ref="BC572:BC589" si="622">(AR572-AH572)/(AR572+AH572)*100</f>
        <v>100</v>
      </c>
    </row>
    <row r="573" spans="1:55">
      <c r="A573">
        <v>91</v>
      </c>
      <c r="B573" t="s">
        <v>105</v>
      </c>
      <c r="C573">
        <v>12</v>
      </c>
      <c r="D573" t="s">
        <v>48</v>
      </c>
      <c r="E573">
        <v>2.2999999999999998</v>
      </c>
      <c r="F573">
        <v>0.3</v>
      </c>
      <c r="G573">
        <v>3.6</v>
      </c>
      <c r="H573">
        <v>4.5</v>
      </c>
      <c r="I573">
        <v>4.2</v>
      </c>
      <c r="J573">
        <v>2.7</v>
      </c>
      <c r="K573">
        <v>1.4</v>
      </c>
      <c r="L573">
        <v>1.5</v>
      </c>
      <c r="M573">
        <v>6.5</v>
      </c>
      <c r="O573" s="23">
        <v>28.8</v>
      </c>
      <c r="P573" s="23">
        <v>27.9</v>
      </c>
      <c r="Q573" s="23">
        <v>28.8</v>
      </c>
      <c r="R573" s="23">
        <v>28.2</v>
      </c>
      <c r="S573" s="23">
        <v>28.2</v>
      </c>
      <c r="T573" s="23">
        <v>28.7</v>
      </c>
      <c r="U573" s="23">
        <v>29.1</v>
      </c>
      <c r="V573" s="23">
        <v>30</v>
      </c>
      <c r="W573" s="23">
        <v>24.5</v>
      </c>
      <c r="Y573">
        <f t="shared" si="613"/>
        <v>254.2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</v>
      </c>
      <c r="AJ573">
        <v>17</v>
      </c>
      <c r="AK573">
        <v>14</v>
      </c>
      <c r="AL573">
        <v>14</v>
      </c>
      <c r="AM573">
        <v>21</v>
      </c>
      <c r="AN573">
        <v>19</v>
      </c>
      <c r="AO573">
        <v>11</v>
      </c>
      <c r="AP573">
        <v>14</v>
      </c>
      <c r="AQ573">
        <v>7</v>
      </c>
      <c r="AR573">
        <v>13</v>
      </c>
      <c r="AU573">
        <f t="shared" si="614"/>
        <v>100</v>
      </c>
      <c r="AV573">
        <f t="shared" si="615"/>
        <v>100</v>
      </c>
      <c r="AW573">
        <f t="shared" si="616"/>
        <v>100</v>
      </c>
      <c r="AX573">
        <f t="shared" si="617"/>
        <v>100</v>
      </c>
      <c r="AY573">
        <f t="shared" si="618"/>
        <v>100</v>
      </c>
      <c r="AZ573">
        <f t="shared" si="619"/>
        <v>100</v>
      </c>
      <c r="BA573">
        <f t="shared" si="620"/>
        <v>100</v>
      </c>
      <c r="BB573">
        <f t="shared" si="621"/>
        <v>100</v>
      </c>
      <c r="BC573">
        <f t="shared" si="622"/>
        <v>73.333333333333329</v>
      </c>
    </row>
    <row r="574" spans="1:55">
      <c r="A574">
        <v>94</v>
      </c>
      <c r="B574" t="s">
        <v>106</v>
      </c>
      <c r="C574">
        <v>12</v>
      </c>
      <c r="D574" t="s">
        <v>42</v>
      </c>
      <c r="E574">
        <v>5.9</v>
      </c>
      <c r="F574">
        <v>7.7</v>
      </c>
      <c r="G574">
        <v>3.7</v>
      </c>
      <c r="H574">
        <v>1.7</v>
      </c>
      <c r="I574">
        <v>0.3</v>
      </c>
      <c r="J574">
        <v>0.1</v>
      </c>
      <c r="K574">
        <v>0</v>
      </c>
      <c r="L574">
        <v>2.1</v>
      </c>
      <c r="M574">
        <v>2.9</v>
      </c>
      <c r="O574" s="23">
        <v>30</v>
      </c>
      <c r="P574" s="23">
        <v>30</v>
      </c>
      <c r="Q574" s="23">
        <v>27</v>
      </c>
      <c r="R574" s="23">
        <v>28.3</v>
      </c>
      <c r="S574" s="23">
        <v>30</v>
      </c>
      <c r="T574" s="23">
        <v>30</v>
      </c>
      <c r="U574" s="23">
        <v>27.6</v>
      </c>
      <c r="V574" s="23">
        <v>21.2</v>
      </c>
      <c r="W574" s="23">
        <v>30</v>
      </c>
      <c r="Y574">
        <f t="shared" si="613"/>
        <v>254.1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J574">
        <v>17</v>
      </c>
      <c r="AK574">
        <v>3</v>
      </c>
      <c r="AL574">
        <v>18</v>
      </c>
      <c r="AM574">
        <v>24</v>
      </c>
      <c r="AN574">
        <v>14</v>
      </c>
      <c r="AO574">
        <v>9</v>
      </c>
      <c r="AP574">
        <v>21</v>
      </c>
      <c r="AQ574">
        <v>11</v>
      </c>
      <c r="AR574">
        <v>8</v>
      </c>
      <c r="AU574">
        <f t="shared" si="614"/>
        <v>100</v>
      </c>
      <c r="AV574">
        <f t="shared" si="615"/>
        <v>100</v>
      </c>
      <c r="AW574">
        <f t="shared" si="616"/>
        <v>100</v>
      </c>
      <c r="AX574">
        <f t="shared" si="617"/>
        <v>100</v>
      </c>
      <c r="AY574">
        <f t="shared" si="618"/>
        <v>100</v>
      </c>
      <c r="AZ574">
        <f t="shared" si="619"/>
        <v>100</v>
      </c>
      <c r="BA574">
        <f t="shared" si="620"/>
        <v>100</v>
      </c>
      <c r="BB574">
        <f t="shared" si="621"/>
        <v>69.230769230769226</v>
      </c>
      <c r="BC574">
        <f t="shared" si="622"/>
        <v>100</v>
      </c>
    </row>
    <row r="575" spans="1:55">
      <c r="A575">
        <v>93</v>
      </c>
      <c r="B575" t="s">
        <v>107</v>
      </c>
      <c r="C575">
        <v>12</v>
      </c>
      <c r="D575" t="s">
        <v>44</v>
      </c>
      <c r="E575">
        <v>2.8</v>
      </c>
      <c r="F575">
        <v>5.7</v>
      </c>
      <c r="G575">
        <v>1.8</v>
      </c>
      <c r="H575">
        <v>5.4</v>
      </c>
      <c r="I575">
        <v>5.0999999999999996</v>
      </c>
      <c r="J575">
        <v>10.8</v>
      </c>
      <c r="K575">
        <v>5.6</v>
      </c>
      <c r="L575">
        <v>9.4</v>
      </c>
      <c r="M575">
        <v>9.4</v>
      </c>
      <c r="O575" s="23">
        <v>29.5</v>
      </c>
      <c r="P575" s="23">
        <v>28.8</v>
      </c>
      <c r="Q575" s="23">
        <v>27.4</v>
      </c>
      <c r="R575" s="23">
        <v>28.7</v>
      </c>
      <c r="S575" s="23">
        <v>30</v>
      </c>
      <c r="T575" s="23">
        <v>29.1</v>
      </c>
      <c r="U575" s="23">
        <v>28.2</v>
      </c>
      <c r="V575" s="23">
        <v>27.6</v>
      </c>
      <c r="W575" s="23">
        <v>30</v>
      </c>
      <c r="Y575">
        <f t="shared" si="613"/>
        <v>259.29999999999995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0</v>
      </c>
      <c r="AJ575">
        <v>11</v>
      </c>
      <c r="AK575">
        <v>7</v>
      </c>
      <c r="AL575">
        <v>27</v>
      </c>
      <c r="AM575">
        <v>18</v>
      </c>
      <c r="AN575">
        <v>17</v>
      </c>
      <c r="AO575">
        <v>19</v>
      </c>
      <c r="AP575">
        <v>11</v>
      </c>
      <c r="AQ575">
        <v>20</v>
      </c>
      <c r="AR575">
        <v>3</v>
      </c>
      <c r="AU575">
        <f t="shared" si="614"/>
        <v>100</v>
      </c>
      <c r="AV575">
        <f t="shared" si="615"/>
        <v>55.555555555555557</v>
      </c>
      <c r="AW575">
        <f t="shared" si="616"/>
        <v>100</v>
      </c>
      <c r="AX575">
        <f t="shared" si="617"/>
        <v>100</v>
      </c>
      <c r="AY575">
        <f t="shared" si="618"/>
        <v>100</v>
      </c>
      <c r="AZ575">
        <f t="shared" si="619"/>
        <v>100</v>
      </c>
      <c r="BA575">
        <f t="shared" si="620"/>
        <v>69.230769230769226</v>
      </c>
      <c r="BB575">
        <f t="shared" si="621"/>
        <v>100</v>
      </c>
      <c r="BC575">
        <f t="shared" si="622"/>
        <v>100</v>
      </c>
    </row>
    <row r="576" spans="1:55">
      <c r="A576">
        <v>96</v>
      </c>
      <c r="B576" t="s">
        <v>108</v>
      </c>
      <c r="C576">
        <v>12</v>
      </c>
      <c r="D576" t="s">
        <v>46</v>
      </c>
      <c r="E576">
        <v>7.1</v>
      </c>
      <c r="F576">
        <v>15.3</v>
      </c>
      <c r="G576">
        <v>8.6999999999999993</v>
      </c>
      <c r="H576">
        <v>16</v>
      </c>
      <c r="I576">
        <v>9.5</v>
      </c>
      <c r="J576">
        <v>13.9</v>
      </c>
      <c r="K576">
        <v>7.4</v>
      </c>
      <c r="L576">
        <v>10.6</v>
      </c>
      <c r="M576">
        <v>18.5</v>
      </c>
      <c r="O576" s="23">
        <v>27.8</v>
      </c>
      <c r="P576" s="23">
        <v>27.9</v>
      </c>
      <c r="Q576" s="23">
        <v>14.1</v>
      </c>
      <c r="R576" s="23">
        <v>24.4</v>
      </c>
      <c r="S576" s="23">
        <v>26</v>
      </c>
      <c r="T576" s="23">
        <v>25.3</v>
      </c>
      <c r="U576" s="23">
        <v>25.3</v>
      </c>
      <c r="V576" s="23">
        <v>27</v>
      </c>
      <c r="W576" s="23">
        <v>28.4</v>
      </c>
      <c r="Y576">
        <f t="shared" si="613"/>
        <v>226.20000000000002</v>
      </c>
      <c r="Z576">
        <v>0</v>
      </c>
      <c r="AA576">
        <v>0</v>
      </c>
      <c r="AB576">
        <v>4</v>
      </c>
      <c r="AC576">
        <v>0</v>
      </c>
      <c r="AD576">
        <v>2</v>
      </c>
      <c r="AE576">
        <v>0</v>
      </c>
      <c r="AF576">
        <v>0</v>
      </c>
      <c r="AG576">
        <v>0</v>
      </c>
      <c r="AH576">
        <v>0</v>
      </c>
      <c r="AJ576">
        <v>22</v>
      </c>
      <c r="AK576">
        <v>13</v>
      </c>
      <c r="AL576">
        <v>12</v>
      </c>
      <c r="AM576">
        <v>16</v>
      </c>
      <c r="AN576">
        <v>13</v>
      </c>
      <c r="AO576">
        <v>26</v>
      </c>
      <c r="AP576">
        <v>23</v>
      </c>
      <c r="AQ576">
        <v>20</v>
      </c>
      <c r="AR576">
        <v>14</v>
      </c>
      <c r="AU576">
        <f t="shared" si="614"/>
        <v>100</v>
      </c>
      <c r="AV576">
        <f t="shared" si="615"/>
        <v>100</v>
      </c>
      <c r="AW576">
        <f t="shared" si="616"/>
        <v>50</v>
      </c>
      <c r="AX576">
        <f t="shared" si="617"/>
        <v>100</v>
      </c>
      <c r="AY576">
        <f t="shared" si="618"/>
        <v>73.333333333333329</v>
      </c>
      <c r="AZ576">
        <f t="shared" si="619"/>
        <v>100</v>
      </c>
      <c r="BA576">
        <f t="shared" si="620"/>
        <v>100</v>
      </c>
      <c r="BB576">
        <f t="shared" si="621"/>
        <v>100</v>
      </c>
      <c r="BC576">
        <f t="shared" si="622"/>
        <v>100</v>
      </c>
    </row>
    <row r="577" spans="1:991">
      <c r="A577">
        <v>95</v>
      </c>
      <c r="B577" t="s">
        <v>109</v>
      </c>
      <c r="C577">
        <v>12</v>
      </c>
      <c r="D577" t="s">
        <v>48</v>
      </c>
      <c r="E577">
        <v>5.4</v>
      </c>
      <c r="F577">
        <v>0</v>
      </c>
      <c r="G577">
        <v>3.1</v>
      </c>
      <c r="H577">
        <v>0.8</v>
      </c>
      <c r="I577">
        <v>0</v>
      </c>
      <c r="J577">
        <v>2.2000000000000002</v>
      </c>
      <c r="K577">
        <v>2</v>
      </c>
      <c r="L577">
        <v>0</v>
      </c>
      <c r="M577">
        <v>2.2999999999999998</v>
      </c>
      <c r="O577" s="23">
        <v>28.8</v>
      </c>
      <c r="P577" s="23">
        <v>28.5</v>
      </c>
      <c r="Q577" s="23">
        <v>27.4</v>
      </c>
      <c r="R577" s="23">
        <v>28.7</v>
      </c>
      <c r="S577" s="23">
        <v>27.8</v>
      </c>
      <c r="T577" s="23">
        <v>26.8</v>
      </c>
      <c r="U577" s="23">
        <v>24.7</v>
      </c>
      <c r="V577" s="23">
        <v>27.4</v>
      </c>
      <c r="W577" s="23">
        <v>26.8</v>
      </c>
      <c r="Y577">
        <f t="shared" si="613"/>
        <v>246.9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J577">
        <v>11</v>
      </c>
      <c r="AK577">
        <v>17</v>
      </c>
      <c r="AL577">
        <v>10</v>
      </c>
      <c r="AM577">
        <v>10</v>
      </c>
      <c r="AN577">
        <v>15</v>
      </c>
      <c r="AO577">
        <v>13</v>
      </c>
      <c r="AP577">
        <v>21</v>
      </c>
      <c r="AQ577">
        <v>20</v>
      </c>
      <c r="AR577">
        <v>19</v>
      </c>
      <c r="AU577">
        <f t="shared" si="614"/>
        <v>100</v>
      </c>
      <c r="AV577">
        <f t="shared" si="615"/>
        <v>100</v>
      </c>
      <c r="AW577">
        <f t="shared" si="616"/>
        <v>100</v>
      </c>
      <c r="AX577">
        <f t="shared" si="617"/>
        <v>100</v>
      </c>
      <c r="AY577">
        <f t="shared" si="618"/>
        <v>100</v>
      </c>
      <c r="AZ577">
        <f t="shared" si="619"/>
        <v>100</v>
      </c>
      <c r="BA577">
        <f t="shared" si="620"/>
        <v>100</v>
      </c>
      <c r="BB577">
        <f t="shared" si="621"/>
        <v>100</v>
      </c>
      <c r="BC577">
        <f t="shared" si="622"/>
        <v>80.952380952380949</v>
      </c>
    </row>
    <row r="578" spans="1:991">
      <c r="A578" s="4">
        <v>135</v>
      </c>
      <c r="B578" s="5" t="s">
        <v>110</v>
      </c>
      <c r="C578" s="4">
        <v>12</v>
      </c>
      <c r="D578" s="5" t="s">
        <v>42</v>
      </c>
      <c r="E578" s="4">
        <v>0.8</v>
      </c>
      <c r="F578" s="4">
        <v>0.9</v>
      </c>
      <c r="G578" s="4">
        <v>2.7</v>
      </c>
      <c r="H578" s="4">
        <v>0.3</v>
      </c>
      <c r="I578" s="4">
        <v>0.5</v>
      </c>
      <c r="J578" s="4">
        <v>0.9</v>
      </c>
      <c r="K578" s="4">
        <v>0</v>
      </c>
      <c r="L578" s="4">
        <v>0.5</v>
      </c>
      <c r="M578" s="4">
        <v>0</v>
      </c>
      <c r="N578" s="4"/>
      <c r="O578" s="26">
        <v>26.8</v>
      </c>
      <c r="P578" s="26">
        <v>27.8</v>
      </c>
      <c r="Q578" s="26">
        <v>27.8</v>
      </c>
      <c r="R578" s="26">
        <v>28.9</v>
      </c>
      <c r="S578" s="26">
        <v>28.1</v>
      </c>
      <c r="T578" s="26">
        <v>27.6</v>
      </c>
      <c r="U578" s="26">
        <v>25.2</v>
      </c>
      <c r="V578" s="26">
        <v>22.4</v>
      </c>
      <c r="W578" s="26">
        <v>27.5</v>
      </c>
      <c r="Y578">
        <f t="shared" si="613"/>
        <v>242.1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2</v>
      </c>
      <c r="AG578" s="4">
        <v>0</v>
      </c>
      <c r="AH578" s="4">
        <v>0</v>
      </c>
      <c r="AI578" s="4"/>
      <c r="AJ578" s="4">
        <v>6</v>
      </c>
      <c r="AK578" s="4">
        <v>4</v>
      </c>
      <c r="AL578" s="4">
        <v>8</v>
      </c>
      <c r="AM578" s="4">
        <v>9</v>
      </c>
      <c r="AN578" s="4">
        <v>16</v>
      </c>
      <c r="AO578" s="4">
        <v>13</v>
      </c>
      <c r="AP578" s="4">
        <v>10</v>
      </c>
      <c r="AQ578" s="4">
        <v>11</v>
      </c>
      <c r="AR578" s="4">
        <v>4</v>
      </c>
      <c r="AS578" s="5"/>
      <c r="AU578">
        <f t="shared" si="614"/>
        <v>100</v>
      </c>
      <c r="AV578">
        <f t="shared" si="615"/>
        <v>100</v>
      </c>
      <c r="AW578">
        <f t="shared" si="616"/>
        <v>100</v>
      </c>
      <c r="AX578">
        <f t="shared" si="617"/>
        <v>100</v>
      </c>
      <c r="AY578">
        <f t="shared" si="618"/>
        <v>100</v>
      </c>
      <c r="AZ578">
        <f t="shared" si="619"/>
        <v>100</v>
      </c>
      <c r="BA578">
        <f t="shared" si="620"/>
        <v>66.666666666666657</v>
      </c>
      <c r="BB578">
        <f t="shared" si="621"/>
        <v>100</v>
      </c>
      <c r="BC578">
        <f t="shared" si="622"/>
        <v>100</v>
      </c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5"/>
      <c r="AGV578" s="5"/>
      <c r="AGW578" s="5"/>
      <c r="AGX578" s="5"/>
      <c r="AGY578" s="5"/>
      <c r="AGZ578" s="5"/>
      <c r="AHA578" s="5"/>
      <c r="AHB578" s="5"/>
      <c r="AHC578" s="5"/>
      <c r="AHD578" s="5"/>
      <c r="AHE578" s="5"/>
      <c r="AHF578" s="5"/>
      <c r="AHG578" s="5"/>
      <c r="AHH578" s="5"/>
      <c r="AHI578" s="5"/>
      <c r="AHJ578" s="5"/>
      <c r="AHK578" s="5"/>
      <c r="AHL578" s="5"/>
      <c r="AHM578" s="5"/>
      <c r="AHN578" s="5"/>
      <c r="AHO578" s="5"/>
      <c r="AHP578" s="5"/>
      <c r="AHQ578" s="5"/>
      <c r="AHR578" s="5"/>
      <c r="AHS578" s="5"/>
      <c r="AHT578" s="5"/>
      <c r="AHU578" s="5"/>
      <c r="AHV578" s="5"/>
      <c r="AHW578" s="5"/>
      <c r="AHX578" s="5"/>
      <c r="AHY578" s="5"/>
      <c r="AHZ578" s="5"/>
      <c r="AIA578" s="5"/>
      <c r="AIB578" s="5"/>
      <c r="AIC578" s="5"/>
      <c r="AID578" s="5"/>
      <c r="AIE578" s="5"/>
      <c r="AIF578" s="5"/>
      <c r="AIG578" s="5"/>
      <c r="AIH578" s="5"/>
      <c r="AII578" s="5"/>
      <c r="AIJ578" s="5"/>
      <c r="AIK578" s="5"/>
      <c r="AIL578" s="5"/>
      <c r="AIM578" s="5"/>
      <c r="AIN578" s="5"/>
      <c r="AIO578" s="5"/>
      <c r="AIP578" s="5"/>
      <c r="AIQ578" s="5"/>
      <c r="AIR578" s="5"/>
      <c r="AIS578" s="5"/>
      <c r="AIT578" s="5"/>
      <c r="AIU578" s="5"/>
      <c r="AIV578" s="5"/>
      <c r="AIW578" s="5"/>
      <c r="AIX578" s="5"/>
      <c r="AIY578" s="5"/>
      <c r="AIZ578" s="5"/>
      <c r="AJA578" s="5"/>
      <c r="AJB578" s="5"/>
      <c r="AJC578" s="5"/>
      <c r="AJD578" s="5"/>
      <c r="AJE578" s="5"/>
      <c r="AJF578" s="5"/>
      <c r="AJG578" s="5"/>
      <c r="AJH578" s="5"/>
      <c r="AJI578" s="5"/>
      <c r="AJJ578" s="5"/>
      <c r="AJK578" s="5"/>
      <c r="AJL578" s="5"/>
      <c r="AJM578" s="5"/>
      <c r="AJN578" s="5"/>
      <c r="AJO578" s="5"/>
      <c r="AJP578" s="5"/>
      <c r="AJQ578" s="5"/>
      <c r="AJR578" s="5"/>
      <c r="AJS578" s="5"/>
      <c r="AJT578" s="5"/>
      <c r="AJU578" s="5"/>
      <c r="AJV578" s="5"/>
      <c r="AJW578" s="5"/>
      <c r="AJX578" s="5"/>
      <c r="AJY578" s="5"/>
      <c r="AJZ578" s="5"/>
      <c r="AKA578" s="5"/>
      <c r="AKB578" s="5"/>
      <c r="AKC578" s="5"/>
      <c r="AKD578" s="5"/>
      <c r="AKE578" s="5"/>
      <c r="AKF578" s="5"/>
      <c r="AKG578" s="5"/>
      <c r="AKH578" s="5"/>
      <c r="AKI578" s="5"/>
      <c r="AKJ578" s="5"/>
      <c r="AKK578" s="5"/>
      <c r="AKL578" s="5"/>
      <c r="AKM578" s="5"/>
      <c r="AKN578" s="5"/>
      <c r="AKO578" s="5"/>
      <c r="AKP578" s="5"/>
      <c r="AKQ578" s="5"/>
      <c r="AKR578" s="5"/>
      <c r="AKS578" s="5"/>
      <c r="AKT578" s="5"/>
      <c r="AKU578" s="5"/>
      <c r="AKV578" s="5"/>
      <c r="AKW578" s="5"/>
      <c r="AKX578" s="5"/>
      <c r="AKY578" s="5"/>
      <c r="AKZ578" s="5"/>
      <c r="ALA578" s="5"/>
      <c r="ALB578" s="5"/>
      <c r="ALC578" s="5"/>
    </row>
    <row r="579" spans="1:991">
      <c r="A579" s="4">
        <v>136</v>
      </c>
      <c r="B579" s="5" t="s">
        <v>111</v>
      </c>
      <c r="C579" s="4">
        <v>12</v>
      </c>
      <c r="D579" s="5" t="s">
        <v>44</v>
      </c>
      <c r="E579" s="4">
        <v>6.2</v>
      </c>
      <c r="F579" s="4">
        <v>1.6</v>
      </c>
      <c r="G579" s="4">
        <v>0</v>
      </c>
      <c r="H579" s="4">
        <v>2.9</v>
      </c>
      <c r="I579" s="4">
        <v>1.6</v>
      </c>
      <c r="J579" s="4">
        <v>0.5</v>
      </c>
      <c r="K579" s="4">
        <v>0</v>
      </c>
      <c r="L579" s="4">
        <v>6</v>
      </c>
      <c r="M579" s="4">
        <v>0</v>
      </c>
      <c r="N579" s="4"/>
      <c r="O579" s="26">
        <v>30</v>
      </c>
      <c r="P579" s="26">
        <v>28.8</v>
      </c>
      <c r="Q579" s="26">
        <v>22</v>
      </c>
      <c r="R579" s="26">
        <v>27.3</v>
      </c>
      <c r="S579" s="26">
        <v>24.5</v>
      </c>
      <c r="T579" s="26">
        <v>28</v>
      </c>
      <c r="U579" s="26">
        <v>1.5</v>
      </c>
      <c r="V579" s="26">
        <v>28.6</v>
      </c>
      <c r="W579" s="26">
        <v>1.1000000000000001</v>
      </c>
      <c r="Y579">
        <f t="shared" si="613"/>
        <v>191.79999999999998</v>
      </c>
      <c r="Z579" s="4">
        <v>0</v>
      </c>
      <c r="AA579" s="4">
        <v>0</v>
      </c>
      <c r="AB579" s="4">
        <v>4</v>
      </c>
      <c r="AC579" s="4">
        <v>0</v>
      </c>
      <c r="AD579" s="4">
        <v>4</v>
      </c>
      <c r="AE579" s="4">
        <v>0</v>
      </c>
      <c r="AF579" s="4">
        <v>0</v>
      </c>
      <c r="AG579" s="4">
        <v>0</v>
      </c>
      <c r="AH579" s="4">
        <v>4</v>
      </c>
      <c r="AI579" s="4"/>
      <c r="AJ579" s="4">
        <v>18</v>
      </c>
      <c r="AK579" s="4">
        <v>26</v>
      </c>
      <c r="AL579" s="4">
        <v>29</v>
      </c>
      <c r="AM579" s="4">
        <v>30</v>
      </c>
      <c r="AN579" s="4">
        <v>24</v>
      </c>
      <c r="AO579" s="4">
        <v>10</v>
      </c>
      <c r="AP579" s="4">
        <v>17</v>
      </c>
      <c r="AQ579" s="4">
        <v>15</v>
      </c>
      <c r="AR579" s="4">
        <v>20</v>
      </c>
      <c r="AS579" s="5"/>
      <c r="AU579">
        <f t="shared" si="614"/>
        <v>100</v>
      </c>
      <c r="AV579">
        <f t="shared" si="615"/>
        <v>100</v>
      </c>
      <c r="AW579">
        <f t="shared" si="616"/>
        <v>75.757575757575751</v>
      </c>
      <c r="AX579">
        <f t="shared" si="617"/>
        <v>100</v>
      </c>
      <c r="AY579">
        <f t="shared" si="618"/>
        <v>71.428571428571431</v>
      </c>
      <c r="AZ579">
        <f t="shared" si="619"/>
        <v>100</v>
      </c>
      <c r="BA579">
        <f t="shared" si="620"/>
        <v>100</v>
      </c>
      <c r="BB579">
        <f t="shared" si="621"/>
        <v>100</v>
      </c>
      <c r="BC579">
        <f t="shared" si="622"/>
        <v>66.666666666666657</v>
      </c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5"/>
      <c r="AGV579" s="5"/>
      <c r="AGW579" s="5"/>
      <c r="AGX579" s="5"/>
      <c r="AGY579" s="5"/>
      <c r="AGZ579" s="5"/>
      <c r="AHA579" s="5"/>
      <c r="AHB579" s="5"/>
      <c r="AHC579" s="5"/>
      <c r="AHD579" s="5"/>
      <c r="AHE579" s="5"/>
      <c r="AHF579" s="5"/>
      <c r="AHG579" s="5"/>
      <c r="AHH579" s="5"/>
      <c r="AHI579" s="5"/>
      <c r="AHJ579" s="5"/>
      <c r="AHK579" s="5"/>
      <c r="AHL579" s="5"/>
      <c r="AHM579" s="5"/>
      <c r="AHN579" s="5"/>
      <c r="AHO579" s="5"/>
      <c r="AHP579" s="5"/>
      <c r="AHQ579" s="5"/>
      <c r="AHR579" s="5"/>
      <c r="AHS579" s="5"/>
      <c r="AHT579" s="5"/>
      <c r="AHU579" s="5"/>
      <c r="AHV579" s="5"/>
      <c r="AHW579" s="5"/>
      <c r="AHX579" s="5"/>
      <c r="AHY579" s="5"/>
      <c r="AHZ579" s="5"/>
      <c r="AIA579" s="5"/>
      <c r="AIB579" s="5"/>
      <c r="AIC579" s="5"/>
      <c r="AID579" s="5"/>
      <c r="AIE579" s="5"/>
      <c r="AIF579" s="5"/>
      <c r="AIG579" s="5"/>
      <c r="AIH579" s="5"/>
      <c r="AII579" s="5"/>
      <c r="AIJ579" s="5"/>
      <c r="AIK579" s="5"/>
      <c r="AIL579" s="5"/>
      <c r="AIM579" s="5"/>
      <c r="AIN579" s="5"/>
      <c r="AIO579" s="5"/>
      <c r="AIP579" s="5"/>
      <c r="AIQ579" s="5"/>
      <c r="AIR579" s="5"/>
      <c r="AIS579" s="5"/>
      <c r="AIT579" s="5"/>
      <c r="AIU579" s="5"/>
      <c r="AIV579" s="5"/>
      <c r="AIW579" s="5"/>
      <c r="AIX579" s="5"/>
      <c r="AIY579" s="5"/>
      <c r="AIZ579" s="5"/>
      <c r="AJA579" s="5"/>
      <c r="AJB579" s="5"/>
      <c r="AJC579" s="5"/>
      <c r="AJD579" s="5"/>
      <c r="AJE579" s="5"/>
      <c r="AJF579" s="5"/>
      <c r="AJG579" s="5"/>
      <c r="AJH579" s="5"/>
      <c r="AJI579" s="5"/>
      <c r="AJJ579" s="5"/>
      <c r="AJK579" s="5"/>
      <c r="AJL579" s="5"/>
      <c r="AJM579" s="5"/>
      <c r="AJN579" s="5"/>
      <c r="AJO579" s="5"/>
      <c r="AJP579" s="5"/>
      <c r="AJQ579" s="5"/>
      <c r="AJR579" s="5"/>
      <c r="AJS579" s="5"/>
      <c r="AJT579" s="5"/>
      <c r="AJU579" s="5"/>
      <c r="AJV579" s="5"/>
      <c r="AJW579" s="5"/>
      <c r="AJX579" s="5"/>
      <c r="AJY579" s="5"/>
      <c r="AJZ579" s="5"/>
      <c r="AKA579" s="5"/>
      <c r="AKB579" s="5"/>
      <c r="AKC579" s="5"/>
      <c r="AKD579" s="5"/>
      <c r="AKE579" s="5"/>
      <c r="AKF579" s="5"/>
      <c r="AKG579" s="5"/>
      <c r="AKH579" s="5"/>
      <c r="AKI579" s="5"/>
      <c r="AKJ579" s="5"/>
      <c r="AKK579" s="5"/>
      <c r="AKL579" s="5"/>
      <c r="AKM579" s="5"/>
      <c r="AKN579" s="5"/>
      <c r="AKO579" s="5"/>
      <c r="AKP579" s="5"/>
      <c r="AKQ579" s="5"/>
      <c r="AKR579" s="5"/>
      <c r="AKS579" s="5"/>
      <c r="AKT579" s="5"/>
      <c r="AKU579" s="5"/>
      <c r="AKV579" s="5"/>
      <c r="AKW579" s="5"/>
      <c r="AKX579" s="5"/>
      <c r="AKY579" s="5"/>
      <c r="AKZ579" s="5"/>
      <c r="ALA579" s="5"/>
      <c r="ALB579" s="5"/>
      <c r="ALC579" s="5"/>
    </row>
    <row r="580" spans="1:991">
      <c r="A580" s="4">
        <v>134</v>
      </c>
      <c r="B580" s="5" t="s">
        <v>112</v>
      </c>
      <c r="C580" s="4">
        <v>12</v>
      </c>
      <c r="D580" s="5" t="s">
        <v>46</v>
      </c>
      <c r="E580" s="4">
        <v>7.4</v>
      </c>
      <c r="F580" s="4">
        <v>7.3</v>
      </c>
      <c r="G580" s="4">
        <v>6.4</v>
      </c>
      <c r="H580" s="4">
        <v>2.2000000000000002</v>
      </c>
      <c r="I580" s="4">
        <v>10.5</v>
      </c>
      <c r="J580" s="4">
        <v>9.9</v>
      </c>
      <c r="K580" s="4">
        <v>1.1000000000000001</v>
      </c>
      <c r="L580" s="4">
        <v>4.0999999999999996</v>
      </c>
      <c r="M580" s="4">
        <v>2.1</v>
      </c>
      <c r="N580" s="4"/>
      <c r="O580" s="26">
        <v>28.7</v>
      </c>
      <c r="P580" s="26">
        <v>27.9</v>
      </c>
      <c r="Q580" s="26">
        <v>28.4</v>
      </c>
      <c r="R580" s="26">
        <v>30</v>
      </c>
      <c r="S580" s="26">
        <v>25.8</v>
      </c>
      <c r="T580" s="26">
        <v>27.1</v>
      </c>
      <c r="U580" s="26">
        <v>25.5</v>
      </c>
      <c r="V580" s="26">
        <v>19.8</v>
      </c>
      <c r="W580" s="26">
        <v>20.2</v>
      </c>
      <c r="Y580">
        <f t="shared" si="613"/>
        <v>233.4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/>
      <c r="AJ580" s="4">
        <v>11</v>
      </c>
      <c r="AK580" s="4">
        <v>14</v>
      </c>
      <c r="AL580" s="4">
        <v>11</v>
      </c>
      <c r="AM580" s="4">
        <v>12</v>
      </c>
      <c r="AN580" s="4">
        <v>17</v>
      </c>
      <c r="AO580" s="4">
        <v>8</v>
      </c>
      <c r="AP580" s="4">
        <v>14</v>
      </c>
      <c r="AQ580" s="4">
        <v>11</v>
      </c>
      <c r="AR580" s="4">
        <v>13</v>
      </c>
      <c r="AS580" s="5"/>
      <c r="AU580">
        <f t="shared" si="614"/>
        <v>100</v>
      </c>
      <c r="AV580">
        <f t="shared" si="615"/>
        <v>100</v>
      </c>
      <c r="AW580">
        <f t="shared" si="616"/>
        <v>100</v>
      </c>
      <c r="AX580">
        <f t="shared" si="617"/>
        <v>100</v>
      </c>
      <c r="AY580">
        <f t="shared" si="618"/>
        <v>100</v>
      </c>
      <c r="AZ580">
        <f t="shared" si="619"/>
        <v>100</v>
      </c>
      <c r="BA580">
        <f t="shared" si="620"/>
        <v>100</v>
      </c>
      <c r="BB580">
        <f t="shared" si="621"/>
        <v>100</v>
      </c>
      <c r="BC580">
        <f t="shared" si="622"/>
        <v>100</v>
      </c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5"/>
      <c r="AGV580" s="5"/>
      <c r="AGW580" s="5"/>
      <c r="AGX580" s="5"/>
      <c r="AGY580" s="5"/>
      <c r="AGZ580" s="5"/>
      <c r="AHA580" s="5"/>
      <c r="AHB580" s="5"/>
      <c r="AHC580" s="5"/>
      <c r="AHD580" s="5"/>
      <c r="AHE580" s="5"/>
      <c r="AHF580" s="5"/>
      <c r="AHG580" s="5"/>
      <c r="AHH580" s="5"/>
      <c r="AHI580" s="5"/>
      <c r="AHJ580" s="5"/>
      <c r="AHK580" s="5"/>
      <c r="AHL580" s="5"/>
      <c r="AHM580" s="5"/>
      <c r="AHN580" s="5"/>
      <c r="AHO580" s="5"/>
      <c r="AHP580" s="5"/>
      <c r="AHQ580" s="5"/>
      <c r="AHR580" s="5"/>
      <c r="AHS580" s="5"/>
      <c r="AHT580" s="5"/>
      <c r="AHU580" s="5"/>
      <c r="AHV580" s="5"/>
      <c r="AHW580" s="5"/>
      <c r="AHX580" s="5"/>
      <c r="AHY580" s="5"/>
      <c r="AHZ580" s="5"/>
      <c r="AIA580" s="5"/>
      <c r="AIB580" s="5"/>
      <c r="AIC580" s="5"/>
      <c r="AID580" s="5"/>
      <c r="AIE580" s="5"/>
      <c r="AIF580" s="5"/>
      <c r="AIG580" s="5"/>
      <c r="AIH580" s="5"/>
      <c r="AII580" s="5"/>
      <c r="AIJ580" s="5"/>
      <c r="AIK580" s="5"/>
      <c r="AIL580" s="5"/>
      <c r="AIM580" s="5"/>
      <c r="AIN580" s="5"/>
      <c r="AIO580" s="5"/>
      <c r="AIP580" s="5"/>
      <c r="AIQ580" s="5"/>
      <c r="AIR580" s="5"/>
      <c r="AIS580" s="5"/>
      <c r="AIT580" s="5"/>
      <c r="AIU580" s="5"/>
      <c r="AIV580" s="5"/>
      <c r="AIW580" s="5"/>
      <c r="AIX580" s="5"/>
      <c r="AIY580" s="5"/>
      <c r="AIZ580" s="5"/>
      <c r="AJA580" s="5"/>
      <c r="AJB580" s="5"/>
      <c r="AJC580" s="5"/>
      <c r="AJD580" s="5"/>
      <c r="AJE580" s="5"/>
      <c r="AJF580" s="5"/>
      <c r="AJG580" s="5"/>
      <c r="AJH580" s="5"/>
      <c r="AJI580" s="5"/>
      <c r="AJJ580" s="5"/>
      <c r="AJK580" s="5"/>
      <c r="AJL580" s="5"/>
      <c r="AJM580" s="5"/>
      <c r="AJN580" s="5"/>
      <c r="AJO580" s="5"/>
      <c r="AJP580" s="5"/>
      <c r="AJQ580" s="5"/>
      <c r="AJR580" s="5"/>
      <c r="AJS580" s="5"/>
      <c r="AJT580" s="5"/>
      <c r="AJU580" s="5"/>
      <c r="AJV580" s="5"/>
      <c r="AJW580" s="5"/>
      <c r="AJX580" s="5"/>
      <c r="AJY580" s="5"/>
      <c r="AJZ580" s="5"/>
      <c r="AKA580" s="5"/>
      <c r="AKB580" s="5"/>
      <c r="AKC580" s="5"/>
      <c r="AKD580" s="5"/>
      <c r="AKE580" s="5"/>
      <c r="AKF580" s="5"/>
      <c r="AKG580" s="5"/>
      <c r="AKH580" s="5"/>
      <c r="AKI580" s="5"/>
      <c r="AKJ580" s="5"/>
      <c r="AKK580" s="5"/>
      <c r="AKL580" s="5"/>
      <c r="AKM580" s="5"/>
      <c r="AKN580" s="5"/>
      <c r="AKO580" s="5"/>
      <c r="AKP580" s="5"/>
      <c r="AKQ580" s="5"/>
      <c r="AKR580" s="5"/>
      <c r="AKS580" s="5"/>
      <c r="AKT580" s="5"/>
      <c r="AKU580" s="5"/>
      <c r="AKV580" s="5"/>
      <c r="AKW580" s="5"/>
      <c r="AKX580" s="5"/>
      <c r="AKY580" s="5"/>
      <c r="AKZ580" s="5"/>
      <c r="ALA580" s="5"/>
      <c r="ALB580" s="5"/>
      <c r="ALC580" s="5"/>
    </row>
    <row r="581" spans="1:991">
      <c r="A581" s="4">
        <v>133</v>
      </c>
      <c r="B581" s="5" t="s">
        <v>113</v>
      </c>
      <c r="C581" s="4">
        <v>12</v>
      </c>
      <c r="D581" s="5" t="s">
        <v>48</v>
      </c>
      <c r="E581" s="4">
        <v>20</v>
      </c>
      <c r="F581" s="4">
        <v>20.2</v>
      </c>
      <c r="G581" s="4">
        <v>16.8</v>
      </c>
      <c r="H581" s="4">
        <v>12.1</v>
      </c>
      <c r="I581" s="4">
        <v>14.2</v>
      </c>
      <c r="J581" s="4">
        <v>13.7</v>
      </c>
      <c r="K581" s="4">
        <v>14.8</v>
      </c>
      <c r="L581" s="4">
        <v>14.8</v>
      </c>
      <c r="M581" s="4">
        <v>13.3</v>
      </c>
      <c r="N581" s="4"/>
      <c r="O581" s="26">
        <v>28.5</v>
      </c>
      <c r="P581" s="26">
        <v>29.2</v>
      </c>
      <c r="Q581" s="26">
        <v>29</v>
      </c>
      <c r="R581" s="26">
        <v>23.1</v>
      </c>
      <c r="S581" s="26">
        <v>26.9</v>
      </c>
      <c r="T581" s="26">
        <v>26.8</v>
      </c>
      <c r="U581" s="26">
        <v>28.7</v>
      </c>
      <c r="V581" s="26">
        <v>29.2</v>
      </c>
      <c r="W581" s="26">
        <v>28.7</v>
      </c>
      <c r="Y581">
        <f t="shared" si="613"/>
        <v>250.1</v>
      </c>
      <c r="Z581" s="4">
        <v>2</v>
      </c>
      <c r="AA581" s="4">
        <v>0</v>
      </c>
      <c r="AB581" s="4">
        <v>0</v>
      </c>
      <c r="AC581" s="4">
        <v>2</v>
      </c>
      <c r="AD581" s="4">
        <v>4</v>
      </c>
      <c r="AE581" s="4">
        <v>2</v>
      </c>
      <c r="AF581" s="4">
        <v>0</v>
      </c>
      <c r="AG581" s="4">
        <v>0</v>
      </c>
      <c r="AH581" s="4">
        <v>0</v>
      </c>
      <c r="AI581" s="4"/>
      <c r="AJ581" s="4">
        <v>12</v>
      </c>
      <c r="AK581" s="4">
        <v>14</v>
      </c>
      <c r="AL581" s="4">
        <v>8</v>
      </c>
      <c r="AM581" s="4">
        <v>13</v>
      </c>
      <c r="AN581" s="4">
        <v>16</v>
      </c>
      <c r="AO581" s="4">
        <v>8</v>
      </c>
      <c r="AP581" s="4">
        <v>9</v>
      </c>
      <c r="AQ581" s="4">
        <v>13</v>
      </c>
      <c r="AR581" s="4">
        <v>6</v>
      </c>
      <c r="AS581" s="5"/>
      <c r="AU581">
        <f t="shared" si="614"/>
        <v>71.428571428571431</v>
      </c>
      <c r="AV581">
        <f t="shared" si="615"/>
        <v>100</v>
      </c>
      <c r="AW581">
        <f t="shared" si="616"/>
        <v>100</v>
      </c>
      <c r="AX581">
        <f t="shared" si="617"/>
        <v>73.333333333333329</v>
      </c>
      <c r="AY581">
        <f t="shared" si="618"/>
        <v>60</v>
      </c>
      <c r="AZ581">
        <f t="shared" si="619"/>
        <v>60</v>
      </c>
      <c r="BA581">
        <f t="shared" si="620"/>
        <v>100</v>
      </c>
      <c r="BB581">
        <f t="shared" si="621"/>
        <v>100</v>
      </c>
      <c r="BC581">
        <f t="shared" si="622"/>
        <v>100</v>
      </c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5"/>
      <c r="AGV581" s="5"/>
      <c r="AGW581" s="5"/>
      <c r="AGX581" s="5"/>
      <c r="AGY581" s="5"/>
      <c r="AGZ581" s="5"/>
      <c r="AHA581" s="5"/>
      <c r="AHB581" s="5"/>
      <c r="AHC581" s="5"/>
      <c r="AHD581" s="5"/>
      <c r="AHE581" s="5"/>
      <c r="AHF581" s="5"/>
      <c r="AHG581" s="5"/>
      <c r="AHH581" s="5"/>
      <c r="AHI581" s="5"/>
      <c r="AHJ581" s="5"/>
      <c r="AHK581" s="5"/>
      <c r="AHL581" s="5"/>
      <c r="AHM581" s="5"/>
      <c r="AHN581" s="5"/>
      <c r="AHO581" s="5"/>
      <c r="AHP581" s="5"/>
      <c r="AHQ581" s="5"/>
      <c r="AHR581" s="5"/>
      <c r="AHS581" s="5"/>
      <c r="AHT581" s="5"/>
      <c r="AHU581" s="5"/>
      <c r="AHV581" s="5"/>
      <c r="AHW581" s="5"/>
      <c r="AHX581" s="5"/>
      <c r="AHY581" s="5"/>
      <c r="AHZ581" s="5"/>
      <c r="AIA581" s="5"/>
      <c r="AIB581" s="5"/>
      <c r="AIC581" s="5"/>
      <c r="AID581" s="5"/>
      <c r="AIE581" s="5"/>
      <c r="AIF581" s="5"/>
      <c r="AIG581" s="5"/>
      <c r="AIH581" s="5"/>
      <c r="AII581" s="5"/>
      <c r="AIJ581" s="5"/>
      <c r="AIK581" s="5"/>
      <c r="AIL581" s="5"/>
      <c r="AIM581" s="5"/>
      <c r="AIN581" s="5"/>
      <c r="AIO581" s="5"/>
      <c r="AIP581" s="5"/>
      <c r="AIQ581" s="5"/>
      <c r="AIR581" s="5"/>
      <c r="AIS581" s="5"/>
      <c r="AIT581" s="5"/>
      <c r="AIU581" s="5"/>
      <c r="AIV581" s="5"/>
      <c r="AIW581" s="5"/>
      <c r="AIX581" s="5"/>
      <c r="AIY581" s="5"/>
      <c r="AIZ581" s="5"/>
      <c r="AJA581" s="5"/>
      <c r="AJB581" s="5"/>
      <c r="AJC581" s="5"/>
      <c r="AJD581" s="5"/>
      <c r="AJE581" s="5"/>
      <c r="AJF581" s="5"/>
      <c r="AJG581" s="5"/>
      <c r="AJH581" s="5"/>
      <c r="AJI581" s="5"/>
      <c r="AJJ581" s="5"/>
      <c r="AJK581" s="5"/>
      <c r="AJL581" s="5"/>
      <c r="AJM581" s="5"/>
      <c r="AJN581" s="5"/>
      <c r="AJO581" s="5"/>
      <c r="AJP581" s="5"/>
      <c r="AJQ581" s="5"/>
      <c r="AJR581" s="5"/>
      <c r="AJS581" s="5"/>
      <c r="AJT581" s="5"/>
      <c r="AJU581" s="5"/>
      <c r="AJV581" s="5"/>
      <c r="AJW581" s="5"/>
      <c r="AJX581" s="5"/>
      <c r="AJY581" s="5"/>
      <c r="AJZ581" s="5"/>
      <c r="AKA581" s="5"/>
      <c r="AKB581" s="5"/>
      <c r="AKC581" s="5"/>
      <c r="AKD581" s="5"/>
      <c r="AKE581" s="5"/>
      <c r="AKF581" s="5"/>
      <c r="AKG581" s="5"/>
      <c r="AKH581" s="5"/>
      <c r="AKI581" s="5"/>
      <c r="AKJ581" s="5"/>
      <c r="AKK581" s="5"/>
      <c r="AKL581" s="5"/>
      <c r="AKM581" s="5"/>
      <c r="AKN581" s="5"/>
      <c r="AKO581" s="5"/>
      <c r="AKP581" s="5"/>
      <c r="AKQ581" s="5"/>
      <c r="AKR581" s="5"/>
      <c r="AKS581" s="5"/>
      <c r="AKT581" s="5"/>
      <c r="AKU581" s="5"/>
      <c r="AKV581" s="5"/>
      <c r="AKW581" s="5"/>
      <c r="AKX581" s="5"/>
      <c r="AKY581" s="5"/>
      <c r="AKZ581" s="5"/>
      <c r="ALA581" s="5"/>
      <c r="ALB581" s="5"/>
      <c r="ALC581" s="5"/>
    </row>
    <row r="582" spans="1:991">
      <c r="A582" s="4">
        <v>138</v>
      </c>
      <c r="B582" s="5" t="s">
        <v>114</v>
      </c>
      <c r="C582" s="4">
        <v>12</v>
      </c>
      <c r="D582" s="5" t="s">
        <v>42</v>
      </c>
      <c r="E582" s="4">
        <v>0.3</v>
      </c>
      <c r="F582" s="4">
        <v>4</v>
      </c>
      <c r="G582" s="4">
        <v>3</v>
      </c>
      <c r="H582" s="4">
        <v>1.5</v>
      </c>
      <c r="I582" s="4">
        <v>3.5</v>
      </c>
      <c r="J582" s="4">
        <v>1.9</v>
      </c>
      <c r="K582" s="4">
        <v>2.2999999999999998</v>
      </c>
      <c r="L582" s="4">
        <v>3.2</v>
      </c>
      <c r="M582" s="4">
        <v>4.0999999999999996</v>
      </c>
      <c r="N582" s="4"/>
      <c r="O582" s="26">
        <v>28.3</v>
      </c>
      <c r="P582" s="26">
        <v>24.2</v>
      </c>
      <c r="Q582" s="26">
        <v>19.8</v>
      </c>
      <c r="R582" s="26">
        <v>26.1</v>
      </c>
      <c r="S582" s="26">
        <v>24.2</v>
      </c>
      <c r="T582" s="26">
        <v>23.7</v>
      </c>
      <c r="U582" s="26">
        <v>15.6</v>
      </c>
      <c r="V582" s="26">
        <v>15.5</v>
      </c>
      <c r="W582" s="26">
        <v>27.2</v>
      </c>
      <c r="Y582">
        <f t="shared" si="613"/>
        <v>204.6</v>
      </c>
      <c r="Z582" s="4">
        <v>0</v>
      </c>
      <c r="AA582" s="4">
        <v>2</v>
      </c>
      <c r="AB582" s="4">
        <v>2</v>
      </c>
      <c r="AC582" s="4">
        <v>2</v>
      </c>
      <c r="AD582" s="4">
        <v>0</v>
      </c>
      <c r="AE582" s="4">
        <v>0</v>
      </c>
      <c r="AF582" s="4">
        <v>2</v>
      </c>
      <c r="AG582" s="4">
        <v>2</v>
      </c>
      <c r="AH582" s="4">
        <v>0</v>
      </c>
      <c r="AI582" s="4"/>
      <c r="AJ582" s="4">
        <v>20</v>
      </c>
      <c r="AK582" s="4">
        <v>26</v>
      </c>
      <c r="AL582" s="4">
        <v>6</v>
      </c>
      <c r="AM582" s="4">
        <v>27</v>
      </c>
      <c r="AN582" s="4">
        <v>25</v>
      </c>
      <c r="AO582" s="4">
        <v>11</v>
      </c>
      <c r="AP582" s="4">
        <v>32</v>
      </c>
      <c r="AQ582" s="4">
        <v>23</v>
      </c>
      <c r="AR582" s="4">
        <v>34</v>
      </c>
      <c r="AS582" s="5"/>
      <c r="AU582">
        <f t="shared" si="614"/>
        <v>100</v>
      </c>
      <c r="AV582">
        <f t="shared" si="615"/>
        <v>85.714285714285708</v>
      </c>
      <c r="AW582">
        <f t="shared" si="616"/>
        <v>50</v>
      </c>
      <c r="AX582">
        <f t="shared" si="617"/>
        <v>86.206896551724128</v>
      </c>
      <c r="AY582">
        <f t="shared" si="618"/>
        <v>100</v>
      </c>
      <c r="AZ582">
        <f t="shared" si="619"/>
        <v>100</v>
      </c>
      <c r="BA582">
        <f t="shared" si="620"/>
        <v>88.235294117647058</v>
      </c>
      <c r="BB582">
        <f t="shared" si="621"/>
        <v>84</v>
      </c>
      <c r="BC582">
        <f t="shared" si="622"/>
        <v>100</v>
      </c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5"/>
      <c r="AGV582" s="5"/>
      <c r="AGW582" s="5"/>
      <c r="AGX582" s="5"/>
      <c r="AGY582" s="5"/>
      <c r="AGZ582" s="5"/>
      <c r="AHA582" s="5"/>
      <c r="AHB582" s="5"/>
      <c r="AHC582" s="5"/>
      <c r="AHD582" s="5"/>
      <c r="AHE582" s="5"/>
      <c r="AHF582" s="5"/>
      <c r="AHG582" s="5"/>
      <c r="AHH582" s="5"/>
      <c r="AHI582" s="5"/>
      <c r="AHJ582" s="5"/>
      <c r="AHK582" s="5"/>
      <c r="AHL582" s="5"/>
      <c r="AHM582" s="5"/>
      <c r="AHN582" s="5"/>
      <c r="AHO582" s="5"/>
      <c r="AHP582" s="5"/>
      <c r="AHQ582" s="5"/>
      <c r="AHR582" s="5"/>
      <c r="AHS582" s="5"/>
      <c r="AHT582" s="5"/>
      <c r="AHU582" s="5"/>
      <c r="AHV582" s="5"/>
      <c r="AHW582" s="5"/>
      <c r="AHX582" s="5"/>
      <c r="AHY582" s="5"/>
      <c r="AHZ582" s="5"/>
      <c r="AIA582" s="5"/>
      <c r="AIB582" s="5"/>
      <c r="AIC582" s="5"/>
      <c r="AID582" s="5"/>
      <c r="AIE582" s="5"/>
      <c r="AIF582" s="5"/>
      <c r="AIG582" s="5"/>
      <c r="AIH582" s="5"/>
      <c r="AII582" s="5"/>
      <c r="AIJ582" s="5"/>
      <c r="AIK582" s="5"/>
      <c r="AIL582" s="5"/>
      <c r="AIM582" s="5"/>
      <c r="AIN582" s="5"/>
      <c r="AIO582" s="5"/>
      <c r="AIP582" s="5"/>
      <c r="AIQ582" s="5"/>
      <c r="AIR582" s="5"/>
      <c r="AIS582" s="5"/>
      <c r="AIT582" s="5"/>
      <c r="AIU582" s="5"/>
      <c r="AIV582" s="5"/>
      <c r="AIW582" s="5"/>
      <c r="AIX582" s="5"/>
      <c r="AIY582" s="5"/>
      <c r="AIZ582" s="5"/>
      <c r="AJA582" s="5"/>
      <c r="AJB582" s="5"/>
      <c r="AJC582" s="5"/>
      <c r="AJD582" s="5"/>
      <c r="AJE582" s="5"/>
      <c r="AJF582" s="5"/>
      <c r="AJG582" s="5"/>
      <c r="AJH582" s="5"/>
      <c r="AJI582" s="5"/>
      <c r="AJJ582" s="5"/>
      <c r="AJK582" s="5"/>
      <c r="AJL582" s="5"/>
      <c r="AJM582" s="5"/>
      <c r="AJN582" s="5"/>
      <c r="AJO582" s="5"/>
      <c r="AJP582" s="5"/>
      <c r="AJQ582" s="5"/>
      <c r="AJR582" s="5"/>
      <c r="AJS582" s="5"/>
      <c r="AJT582" s="5"/>
      <c r="AJU582" s="5"/>
      <c r="AJV582" s="5"/>
      <c r="AJW582" s="5"/>
      <c r="AJX582" s="5"/>
      <c r="AJY582" s="5"/>
      <c r="AJZ582" s="5"/>
      <c r="AKA582" s="5"/>
      <c r="AKB582" s="5"/>
      <c r="AKC582" s="5"/>
      <c r="AKD582" s="5"/>
      <c r="AKE582" s="5"/>
      <c r="AKF582" s="5"/>
      <c r="AKG582" s="5"/>
      <c r="AKH582" s="5"/>
      <c r="AKI582" s="5"/>
      <c r="AKJ582" s="5"/>
      <c r="AKK582" s="5"/>
      <c r="AKL582" s="5"/>
      <c r="AKM582" s="5"/>
      <c r="AKN582" s="5"/>
      <c r="AKO582" s="5"/>
      <c r="AKP582" s="5"/>
      <c r="AKQ582" s="5"/>
      <c r="AKR582" s="5"/>
      <c r="AKS582" s="5"/>
      <c r="AKT582" s="5"/>
      <c r="AKU582" s="5"/>
      <c r="AKV582" s="5"/>
      <c r="AKW582" s="5"/>
      <c r="AKX582" s="5"/>
      <c r="AKY582" s="5"/>
      <c r="AKZ582" s="5"/>
      <c r="ALA582" s="5"/>
      <c r="ALB582" s="5"/>
      <c r="ALC582" s="5"/>
    </row>
    <row r="583" spans="1:991">
      <c r="A583" s="4">
        <v>137</v>
      </c>
      <c r="B583" s="5" t="s">
        <v>115</v>
      </c>
      <c r="C583" s="4">
        <v>12</v>
      </c>
      <c r="D583" s="5" t="s">
        <v>44</v>
      </c>
      <c r="E583" s="4">
        <v>2.2999999999999998</v>
      </c>
      <c r="F583" s="4">
        <v>11.2</v>
      </c>
      <c r="G583" s="4">
        <v>5.9</v>
      </c>
      <c r="H583" s="4">
        <v>3.9</v>
      </c>
      <c r="I583" s="4">
        <v>4.5999999999999996</v>
      </c>
      <c r="J583" s="4">
        <v>3.5</v>
      </c>
      <c r="K583" s="4">
        <v>2.8</v>
      </c>
      <c r="L583" s="4">
        <v>3.9</v>
      </c>
      <c r="M583" s="4">
        <v>3.9</v>
      </c>
      <c r="N583" s="4"/>
      <c r="O583" s="26">
        <v>29.3</v>
      </c>
      <c r="P583" s="26">
        <v>28</v>
      </c>
      <c r="Q583" s="26">
        <v>26.3</v>
      </c>
      <c r="R583" s="26">
        <v>26.5</v>
      </c>
      <c r="S583" s="26">
        <v>27</v>
      </c>
      <c r="T583" s="26">
        <v>17.600000000000001</v>
      </c>
      <c r="U583" s="26">
        <v>29.1</v>
      </c>
      <c r="V583" s="26">
        <v>16</v>
      </c>
      <c r="W583" s="26">
        <v>27.9</v>
      </c>
      <c r="Y583">
        <f t="shared" si="613"/>
        <v>227.7</v>
      </c>
      <c r="Z583" s="4">
        <v>0</v>
      </c>
      <c r="AA583" s="4">
        <v>0</v>
      </c>
      <c r="AB583" s="4">
        <v>2</v>
      </c>
      <c r="AC583" s="4">
        <v>4</v>
      </c>
      <c r="AD583" s="4">
        <v>2</v>
      </c>
      <c r="AE583" s="4">
        <v>4</v>
      </c>
      <c r="AF583" s="4">
        <v>0</v>
      </c>
      <c r="AG583" s="4">
        <v>6</v>
      </c>
      <c r="AH583" s="4">
        <v>0</v>
      </c>
      <c r="AI583" s="4"/>
      <c r="AJ583" s="4">
        <v>18</v>
      </c>
      <c r="AK583" s="4">
        <v>16</v>
      </c>
      <c r="AL583" s="4">
        <v>18</v>
      </c>
      <c r="AM583" s="4">
        <v>14</v>
      </c>
      <c r="AN583" s="4">
        <v>22</v>
      </c>
      <c r="AO583" s="4">
        <v>21</v>
      </c>
      <c r="AP583" s="4">
        <v>13</v>
      </c>
      <c r="AQ583" s="4">
        <v>21</v>
      </c>
      <c r="AR583" s="4">
        <v>17</v>
      </c>
      <c r="AS583" s="5"/>
      <c r="AU583">
        <f t="shared" si="614"/>
        <v>100</v>
      </c>
      <c r="AV583">
        <f t="shared" si="615"/>
        <v>100</v>
      </c>
      <c r="AW583">
        <f t="shared" si="616"/>
        <v>80</v>
      </c>
      <c r="AX583">
        <f t="shared" si="617"/>
        <v>55.555555555555557</v>
      </c>
      <c r="AY583">
        <f t="shared" si="618"/>
        <v>83.333333333333343</v>
      </c>
      <c r="AZ583">
        <f t="shared" si="619"/>
        <v>68</v>
      </c>
      <c r="BA583">
        <f t="shared" si="620"/>
        <v>100</v>
      </c>
      <c r="BB583">
        <f t="shared" si="621"/>
        <v>55.555555555555557</v>
      </c>
      <c r="BC583">
        <f t="shared" si="622"/>
        <v>100</v>
      </c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5"/>
      <c r="AGV583" s="5"/>
      <c r="AGW583" s="5"/>
      <c r="AGX583" s="5"/>
      <c r="AGY583" s="5"/>
      <c r="AGZ583" s="5"/>
      <c r="AHA583" s="5"/>
      <c r="AHB583" s="5"/>
      <c r="AHC583" s="5"/>
      <c r="AHD583" s="5"/>
      <c r="AHE583" s="5"/>
      <c r="AHF583" s="5"/>
      <c r="AHG583" s="5"/>
      <c r="AHH583" s="5"/>
      <c r="AHI583" s="5"/>
      <c r="AHJ583" s="5"/>
      <c r="AHK583" s="5"/>
      <c r="AHL583" s="5"/>
      <c r="AHM583" s="5"/>
      <c r="AHN583" s="5"/>
      <c r="AHO583" s="5"/>
      <c r="AHP583" s="5"/>
      <c r="AHQ583" s="5"/>
      <c r="AHR583" s="5"/>
      <c r="AHS583" s="5"/>
      <c r="AHT583" s="5"/>
      <c r="AHU583" s="5"/>
      <c r="AHV583" s="5"/>
      <c r="AHW583" s="5"/>
      <c r="AHX583" s="5"/>
      <c r="AHY583" s="5"/>
      <c r="AHZ583" s="5"/>
      <c r="AIA583" s="5"/>
      <c r="AIB583" s="5"/>
      <c r="AIC583" s="5"/>
      <c r="AID583" s="5"/>
      <c r="AIE583" s="5"/>
      <c r="AIF583" s="5"/>
      <c r="AIG583" s="5"/>
      <c r="AIH583" s="5"/>
      <c r="AII583" s="5"/>
      <c r="AIJ583" s="5"/>
      <c r="AIK583" s="5"/>
      <c r="AIL583" s="5"/>
      <c r="AIM583" s="5"/>
      <c r="AIN583" s="5"/>
      <c r="AIO583" s="5"/>
      <c r="AIP583" s="5"/>
      <c r="AIQ583" s="5"/>
      <c r="AIR583" s="5"/>
      <c r="AIS583" s="5"/>
      <c r="AIT583" s="5"/>
      <c r="AIU583" s="5"/>
      <c r="AIV583" s="5"/>
      <c r="AIW583" s="5"/>
      <c r="AIX583" s="5"/>
      <c r="AIY583" s="5"/>
      <c r="AIZ583" s="5"/>
      <c r="AJA583" s="5"/>
      <c r="AJB583" s="5"/>
      <c r="AJC583" s="5"/>
      <c r="AJD583" s="5"/>
      <c r="AJE583" s="5"/>
      <c r="AJF583" s="5"/>
      <c r="AJG583" s="5"/>
      <c r="AJH583" s="5"/>
      <c r="AJI583" s="5"/>
      <c r="AJJ583" s="5"/>
      <c r="AJK583" s="5"/>
      <c r="AJL583" s="5"/>
      <c r="AJM583" s="5"/>
      <c r="AJN583" s="5"/>
      <c r="AJO583" s="5"/>
      <c r="AJP583" s="5"/>
      <c r="AJQ583" s="5"/>
      <c r="AJR583" s="5"/>
      <c r="AJS583" s="5"/>
      <c r="AJT583" s="5"/>
      <c r="AJU583" s="5"/>
      <c r="AJV583" s="5"/>
      <c r="AJW583" s="5"/>
      <c r="AJX583" s="5"/>
      <c r="AJY583" s="5"/>
      <c r="AJZ583" s="5"/>
      <c r="AKA583" s="5"/>
      <c r="AKB583" s="5"/>
      <c r="AKC583" s="5"/>
      <c r="AKD583" s="5"/>
      <c r="AKE583" s="5"/>
      <c r="AKF583" s="5"/>
      <c r="AKG583" s="5"/>
      <c r="AKH583" s="5"/>
      <c r="AKI583" s="5"/>
      <c r="AKJ583" s="5"/>
      <c r="AKK583" s="5"/>
      <c r="AKL583" s="5"/>
      <c r="AKM583" s="5"/>
      <c r="AKN583" s="5"/>
      <c r="AKO583" s="5"/>
      <c r="AKP583" s="5"/>
      <c r="AKQ583" s="5"/>
      <c r="AKR583" s="5"/>
      <c r="AKS583" s="5"/>
      <c r="AKT583" s="5"/>
      <c r="AKU583" s="5"/>
      <c r="AKV583" s="5"/>
      <c r="AKW583" s="5"/>
      <c r="AKX583" s="5"/>
      <c r="AKY583" s="5"/>
      <c r="AKZ583" s="5"/>
      <c r="ALA583" s="5"/>
      <c r="ALB583" s="5"/>
      <c r="ALC583" s="5"/>
    </row>
    <row r="584" spans="1:991">
      <c r="A584" s="4">
        <v>140</v>
      </c>
      <c r="B584" s="5" t="s">
        <v>116</v>
      </c>
      <c r="C584" s="4">
        <v>12</v>
      </c>
      <c r="D584" s="5" t="s">
        <v>46</v>
      </c>
      <c r="E584" s="4">
        <v>5.4</v>
      </c>
      <c r="F584" s="4">
        <v>10.8</v>
      </c>
      <c r="G584" s="4">
        <v>9.4</v>
      </c>
      <c r="H584" s="4">
        <v>12.9</v>
      </c>
      <c r="I584" s="4">
        <v>14.5</v>
      </c>
      <c r="J584" s="4">
        <v>10.8</v>
      </c>
      <c r="K584" s="4">
        <v>10.7</v>
      </c>
      <c r="L584" s="4">
        <v>15.5</v>
      </c>
      <c r="M584" s="4">
        <v>8.9</v>
      </c>
      <c r="N584" s="4"/>
      <c r="O584" s="26">
        <v>30</v>
      </c>
      <c r="P584" s="26">
        <v>29</v>
      </c>
      <c r="Q584" s="26">
        <v>29</v>
      </c>
      <c r="R584" s="26">
        <v>28.7</v>
      </c>
      <c r="S584" s="26">
        <v>28.6</v>
      </c>
      <c r="T584" s="26">
        <v>27.2</v>
      </c>
      <c r="U584" s="26">
        <v>25.3</v>
      </c>
      <c r="V584" s="26">
        <v>30</v>
      </c>
      <c r="W584" s="26">
        <v>27.7</v>
      </c>
      <c r="Y584">
        <f t="shared" si="613"/>
        <v>255.5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2</v>
      </c>
      <c r="AG584" s="4">
        <v>0</v>
      </c>
      <c r="AH584" s="4">
        <v>0</v>
      </c>
      <c r="AI584" s="4"/>
      <c r="AJ584" s="4">
        <v>10</v>
      </c>
      <c r="AK584" s="4">
        <v>8</v>
      </c>
      <c r="AL584" s="4">
        <v>8</v>
      </c>
      <c r="AM584" s="4">
        <v>6</v>
      </c>
      <c r="AN584" s="4">
        <v>8</v>
      </c>
      <c r="AO584" s="4">
        <v>10</v>
      </c>
      <c r="AP584" s="4">
        <v>7</v>
      </c>
      <c r="AQ584" s="4">
        <v>5</v>
      </c>
      <c r="AR584" s="4">
        <v>1</v>
      </c>
      <c r="AS584" s="5"/>
      <c r="AU584">
        <f t="shared" si="614"/>
        <v>100</v>
      </c>
      <c r="AV584">
        <f t="shared" si="615"/>
        <v>100</v>
      </c>
      <c r="AW584">
        <f t="shared" si="616"/>
        <v>100</v>
      </c>
      <c r="AX584">
        <f t="shared" si="617"/>
        <v>100</v>
      </c>
      <c r="AY584">
        <f t="shared" si="618"/>
        <v>100</v>
      </c>
      <c r="AZ584">
        <f t="shared" si="619"/>
        <v>100</v>
      </c>
      <c r="BA584">
        <f t="shared" si="620"/>
        <v>55.555555555555557</v>
      </c>
      <c r="BB584">
        <f t="shared" si="621"/>
        <v>100</v>
      </c>
      <c r="BC584">
        <f t="shared" si="622"/>
        <v>100</v>
      </c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5"/>
      <c r="AGV584" s="5"/>
      <c r="AGW584" s="5"/>
      <c r="AGX584" s="5"/>
      <c r="AGY584" s="5"/>
      <c r="AGZ584" s="5"/>
      <c r="AHA584" s="5"/>
      <c r="AHB584" s="5"/>
      <c r="AHC584" s="5"/>
      <c r="AHD584" s="5"/>
      <c r="AHE584" s="5"/>
      <c r="AHF584" s="5"/>
      <c r="AHG584" s="5"/>
      <c r="AHH584" s="5"/>
      <c r="AHI584" s="5"/>
      <c r="AHJ584" s="5"/>
      <c r="AHK584" s="5"/>
      <c r="AHL584" s="5"/>
      <c r="AHM584" s="5"/>
      <c r="AHN584" s="5"/>
      <c r="AHO584" s="5"/>
      <c r="AHP584" s="5"/>
      <c r="AHQ584" s="5"/>
      <c r="AHR584" s="5"/>
      <c r="AHS584" s="5"/>
      <c r="AHT584" s="5"/>
      <c r="AHU584" s="5"/>
      <c r="AHV584" s="5"/>
      <c r="AHW584" s="5"/>
      <c r="AHX584" s="5"/>
      <c r="AHY584" s="5"/>
      <c r="AHZ584" s="5"/>
      <c r="AIA584" s="5"/>
      <c r="AIB584" s="5"/>
      <c r="AIC584" s="5"/>
      <c r="AID584" s="5"/>
      <c r="AIE584" s="5"/>
      <c r="AIF584" s="5"/>
      <c r="AIG584" s="5"/>
      <c r="AIH584" s="5"/>
      <c r="AII584" s="5"/>
      <c r="AIJ584" s="5"/>
      <c r="AIK584" s="5"/>
      <c r="AIL584" s="5"/>
      <c r="AIM584" s="5"/>
      <c r="AIN584" s="5"/>
      <c r="AIO584" s="5"/>
      <c r="AIP584" s="5"/>
      <c r="AIQ584" s="5"/>
      <c r="AIR584" s="5"/>
      <c r="AIS584" s="5"/>
      <c r="AIT584" s="5"/>
      <c r="AIU584" s="5"/>
      <c r="AIV584" s="5"/>
      <c r="AIW584" s="5"/>
      <c r="AIX584" s="5"/>
      <c r="AIY584" s="5"/>
      <c r="AIZ584" s="5"/>
      <c r="AJA584" s="5"/>
      <c r="AJB584" s="5"/>
      <c r="AJC584" s="5"/>
      <c r="AJD584" s="5"/>
      <c r="AJE584" s="5"/>
      <c r="AJF584" s="5"/>
      <c r="AJG584" s="5"/>
      <c r="AJH584" s="5"/>
      <c r="AJI584" s="5"/>
      <c r="AJJ584" s="5"/>
      <c r="AJK584" s="5"/>
      <c r="AJL584" s="5"/>
      <c r="AJM584" s="5"/>
      <c r="AJN584" s="5"/>
      <c r="AJO584" s="5"/>
      <c r="AJP584" s="5"/>
      <c r="AJQ584" s="5"/>
      <c r="AJR584" s="5"/>
      <c r="AJS584" s="5"/>
      <c r="AJT584" s="5"/>
      <c r="AJU584" s="5"/>
      <c r="AJV584" s="5"/>
      <c r="AJW584" s="5"/>
      <c r="AJX584" s="5"/>
      <c r="AJY584" s="5"/>
      <c r="AJZ584" s="5"/>
      <c r="AKA584" s="5"/>
      <c r="AKB584" s="5"/>
      <c r="AKC584" s="5"/>
      <c r="AKD584" s="5"/>
      <c r="AKE584" s="5"/>
      <c r="AKF584" s="5"/>
      <c r="AKG584" s="5"/>
      <c r="AKH584" s="5"/>
      <c r="AKI584" s="5"/>
      <c r="AKJ584" s="5"/>
      <c r="AKK584" s="5"/>
      <c r="AKL584" s="5"/>
      <c r="AKM584" s="5"/>
      <c r="AKN584" s="5"/>
      <c r="AKO584" s="5"/>
      <c r="AKP584" s="5"/>
      <c r="AKQ584" s="5"/>
      <c r="AKR584" s="5"/>
      <c r="AKS584" s="5"/>
      <c r="AKT584" s="5"/>
      <c r="AKU584" s="5"/>
      <c r="AKV584" s="5"/>
      <c r="AKW584" s="5"/>
      <c r="AKX584" s="5"/>
      <c r="AKY584" s="5"/>
      <c r="AKZ584" s="5"/>
      <c r="ALA584" s="5"/>
      <c r="ALB584" s="5"/>
      <c r="ALC584" s="5"/>
    </row>
    <row r="585" spans="1:991">
      <c r="A585" s="4">
        <v>139</v>
      </c>
      <c r="B585" s="5" t="s">
        <v>117</v>
      </c>
      <c r="C585" s="4">
        <v>12</v>
      </c>
      <c r="D585" s="5" t="s">
        <v>48</v>
      </c>
      <c r="E585" s="4">
        <v>3.3</v>
      </c>
      <c r="F585" s="4">
        <v>0.8</v>
      </c>
      <c r="G585" s="4">
        <v>3.8</v>
      </c>
      <c r="H585" s="4">
        <v>7.2</v>
      </c>
      <c r="I585" s="4">
        <v>3</v>
      </c>
      <c r="J585" s="4">
        <v>2.2999999999999998</v>
      </c>
      <c r="K585" s="4">
        <v>3.6</v>
      </c>
      <c r="L585" s="4">
        <v>2.2999999999999998</v>
      </c>
      <c r="M585" s="4">
        <v>1</v>
      </c>
      <c r="N585" s="4"/>
      <c r="O585" s="26">
        <v>27.8</v>
      </c>
      <c r="P585" s="26">
        <v>28.6</v>
      </c>
      <c r="Q585" s="26">
        <v>30</v>
      </c>
      <c r="R585" s="26">
        <v>29.2</v>
      </c>
      <c r="S585" s="26">
        <v>27.7</v>
      </c>
      <c r="T585" s="26">
        <v>26.8</v>
      </c>
      <c r="U585" s="26">
        <v>24</v>
      </c>
      <c r="V585" s="26">
        <v>22.2</v>
      </c>
      <c r="W585" s="26">
        <v>19.5</v>
      </c>
      <c r="Y585">
        <f t="shared" si="613"/>
        <v>235.8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2</v>
      </c>
      <c r="AG585" s="4">
        <v>0</v>
      </c>
      <c r="AH585" s="4">
        <v>0</v>
      </c>
      <c r="AI585" s="4"/>
      <c r="AJ585" s="4">
        <v>11</v>
      </c>
      <c r="AK585" s="4">
        <v>15</v>
      </c>
      <c r="AL585" s="4">
        <v>13</v>
      </c>
      <c r="AM585" s="4">
        <v>1</v>
      </c>
      <c r="AN585" s="4">
        <v>11</v>
      </c>
      <c r="AO585" s="4">
        <v>11</v>
      </c>
      <c r="AP585" s="4">
        <v>13</v>
      </c>
      <c r="AQ585" s="4">
        <v>17</v>
      </c>
      <c r="AR585" s="4">
        <v>26</v>
      </c>
      <c r="AS585" s="5"/>
      <c r="AU585">
        <f t="shared" si="614"/>
        <v>100</v>
      </c>
      <c r="AV585">
        <f t="shared" si="615"/>
        <v>100</v>
      </c>
      <c r="AW585">
        <f t="shared" si="616"/>
        <v>100</v>
      </c>
      <c r="AX585">
        <f t="shared" si="617"/>
        <v>100</v>
      </c>
      <c r="AY585">
        <f t="shared" si="618"/>
        <v>100</v>
      </c>
      <c r="AZ585">
        <f t="shared" si="619"/>
        <v>100</v>
      </c>
      <c r="BA585">
        <f t="shared" si="620"/>
        <v>73.333333333333329</v>
      </c>
      <c r="BB585">
        <f t="shared" si="621"/>
        <v>100</v>
      </c>
      <c r="BC585">
        <f t="shared" si="622"/>
        <v>100</v>
      </c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5"/>
      <c r="AGV585" s="5"/>
      <c r="AGW585" s="5"/>
      <c r="AGX585" s="5"/>
      <c r="AGY585" s="5"/>
      <c r="AGZ585" s="5"/>
      <c r="AHA585" s="5"/>
      <c r="AHB585" s="5"/>
      <c r="AHC585" s="5"/>
      <c r="AHD585" s="5"/>
      <c r="AHE585" s="5"/>
      <c r="AHF585" s="5"/>
      <c r="AHG585" s="5"/>
      <c r="AHH585" s="5"/>
      <c r="AHI585" s="5"/>
      <c r="AHJ585" s="5"/>
      <c r="AHK585" s="5"/>
      <c r="AHL585" s="5"/>
      <c r="AHM585" s="5"/>
      <c r="AHN585" s="5"/>
      <c r="AHO585" s="5"/>
      <c r="AHP585" s="5"/>
      <c r="AHQ585" s="5"/>
      <c r="AHR585" s="5"/>
      <c r="AHS585" s="5"/>
      <c r="AHT585" s="5"/>
      <c r="AHU585" s="5"/>
      <c r="AHV585" s="5"/>
      <c r="AHW585" s="5"/>
      <c r="AHX585" s="5"/>
      <c r="AHY585" s="5"/>
      <c r="AHZ585" s="5"/>
      <c r="AIA585" s="5"/>
      <c r="AIB585" s="5"/>
      <c r="AIC585" s="5"/>
      <c r="AID585" s="5"/>
      <c r="AIE585" s="5"/>
      <c r="AIF585" s="5"/>
      <c r="AIG585" s="5"/>
      <c r="AIH585" s="5"/>
      <c r="AII585" s="5"/>
      <c r="AIJ585" s="5"/>
      <c r="AIK585" s="5"/>
      <c r="AIL585" s="5"/>
      <c r="AIM585" s="5"/>
      <c r="AIN585" s="5"/>
      <c r="AIO585" s="5"/>
      <c r="AIP585" s="5"/>
      <c r="AIQ585" s="5"/>
      <c r="AIR585" s="5"/>
      <c r="AIS585" s="5"/>
      <c r="AIT585" s="5"/>
      <c r="AIU585" s="5"/>
      <c r="AIV585" s="5"/>
      <c r="AIW585" s="5"/>
      <c r="AIX585" s="5"/>
      <c r="AIY585" s="5"/>
      <c r="AIZ585" s="5"/>
      <c r="AJA585" s="5"/>
      <c r="AJB585" s="5"/>
      <c r="AJC585" s="5"/>
      <c r="AJD585" s="5"/>
      <c r="AJE585" s="5"/>
      <c r="AJF585" s="5"/>
      <c r="AJG585" s="5"/>
      <c r="AJH585" s="5"/>
      <c r="AJI585" s="5"/>
      <c r="AJJ585" s="5"/>
      <c r="AJK585" s="5"/>
      <c r="AJL585" s="5"/>
      <c r="AJM585" s="5"/>
      <c r="AJN585" s="5"/>
      <c r="AJO585" s="5"/>
      <c r="AJP585" s="5"/>
      <c r="AJQ585" s="5"/>
      <c r="AJR585" s="5"/>
      <c r="AJS585" s="5"/>
      <c r="AJT585" s="5"/>
      <c r="AJU585" s="5"/>
      <c r="AJV585" s="5"/>
      <c r="AJW585" s="5"/>
      <c r="AJX585" s="5"/>
      <c r="AJY585" s="5"/>
      <c r="AJZ585" s="5"/>
      <c r="AKA585" s="5"/>
      <c r="AKB585" s="5"/>
      <c r="AKC585" s="5"/>
      <c r="AKD585" s="5"/>
      <c r="AKE585" s="5"/>
      <c r="AKF585" s="5"/>
      <c r="AKG585" s="5"/>
      <c r="AKH585" s="5"/>
      <c r="AKI585" s="5"/>
      <c r="AKJ585" s="5"/>
      <c r="AKK585" s="5"/>
      <c r="AKL585" s="5"/>
      <c r="AKM585" s="5"/>
      <c r="AKN585" s="5"/>
      <c r="AKO585" s="5"/>
      <c r="AKP585" s="5"/>
      <c r="AKQ585" s="5"/>
      <c r="AKR585" s="5"/>
      <c r="AKS585" s="5"/>
      <c r="AKT585" s="5"/>
      <c r="AKU585" s="5"/>
      <c r="AKV585" s="5"/>
      <c r="AKW585" s="5"/>
      <c r="AKX585" s="5"/>
      <c r="AKY585" s="5"/>
      <c r="AKZ585" s="5"/>
      <c r="ALA585" s="5"/>
      <c r="ALB585" s="5"/>
      <c r="ALC585" s="5"/>
    </row>
    <row r="586" spans="1:991">
      <c r="A586" s="4">
        <v>142</v>
      </c>
      <c r="B586" s="5" t="s">
        <v>118</v>
      </c>
      <c r="C586" s="4">
        <v>12</v>
      </c>
      <c r="D586" s="5" t="s">
        <v>42</v>
      </c>
      <c r="E586" s="4">
        <v>5.8</v>
      </c>
      <c r="F586" s="4">
        <v>1.5</v>
      </c>
      <c r="G586" s="4">
        <v>2.6</v>
      </c>
      <c r="H586" s="4">
        <v>2</v>
      </c>
      <c r="I586" s="4">
        <v>3.2</v>
      </c>
      <c r="J586" s="4">
        <v>4.5</v>
      </c>
      <c r="K586" s="4">
        <v>3.5</v>
      </c>
      <c r="L586" s="4">
        <v>3.3</v>
      </c>
      <c r="M586" s="4">
        <v>3.1</v>
      </c>
      <c r="N586" s="4"/>
      <c r="O586" s="26">
        <v>28.9</v>
      </c>
      <c r="P586" s="26">
        <v>28.7</v>
      </c>
      <c r="Q586" s="26">
        <v>29.4</v>
      </c>
      <c r="R586" s="26">
        <v>27.8</v>
      </c>
      <c r="S586" s="26">
        <v>27.2</v>
      </c>
      <c r="T586" s="26">
        <v>28.5</v>
      </c>
      <c r="U586" s="26">
        <v>27.4</v>
      </c>
      <c r="V586" s="26">
        <v>27.9</v>
      </c>
      <c r="W586" s="26">
        <v>30</v>
      </c>
      <c r="Y586">
        <f t="shared" si="613"/>
        <v>255.8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/>
      <c r="AJ586" s="4">
        <v>17</v>
      </c>
      <c r="AK586" s="4">
        <v>15</v>
      </c>
      <c r="AL586" s="4">
        <v>11</v>
      </c>
      <c r="AM586" s="4">
        <v>16</v>
      </c>
      <c r="AN586" s="4">
        <v>17</v>
      </c>
      <c r="AO586" s="4">
        <v>22</v>
      </c>
      <c r="AP586" s="4">
        <v>23</v>
      </c>
      <c r="AQ586" s="4">
        <v>10</v>
      </c>
      <c r="AR586" s="4">
        <v>12</v>
      </c>
      <c r="AS586" s="5"/>
      <c r="AU586">
        <f t="shared" si="614"/>
        <v>100</v>
      </c>
      <c r="AV586">
        <f t="shared" si="615"/>
        <v>100</v>
      </c>
      <c r="AW586">
        <f t="shared" si="616"/>
        <v>100</v>
      </c>
      <c r="AX586">
        <f t="shared" si="617"/>
        <v>100</v>
      </c>
      <c r="AY586">
        <f t="shared" si="618"/>
        <v>100</v>
      </c>
      <c r="AZ586">
        <f t="shared" si="619"/>
        <v>100</v>
      </c>
      <c r="BA586">
        <f t="shared" si="620"/>
        <v>100</v>
      </c>
      <c r="BB586">
        <f t="shared" si="621"/>
        <v>100</v>
      </c>
      <c r="BC586">
        <f t="shared" si="622"/>
        <v>100</v>
      </c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5"/>
      <c r="AGV586" s="5"/>
      <c r="AGW586" s="5"/>
      <c r="AGX586" s="5"/>
      <c r="AGY586" s="5"/>
      <c r="AGZ586" s="5"/>
      <c r="AHA586" s="5"/>
      <c r="AHB586" s="5"/>
      <c r="AHC586" s="5"/>
      <c r="AHD586" s="5"/>
      <c r="AHE586" s="5"/>
      <c r="AHF586" s="5"/>
      <c r="AHG586" s="5"/>
      <c r="AHH586" s="5"/>
      <c r="AHI586" s="5"/>
      <c r="AHJ586" s="5"/>
      <c r="AHK586" s="5"/>
      <c r="AHL586" s="5"/>
      <c r="AHM586" s="5"/>
      <c r="AHN586" s="5"/>
      <c r="AHO586" s="5"/>
      <c r="AHP586" s="5"/>
      <c r="AHQ586" s="5"/>
      <c r="AHR586" s="5"/>
      <c r="AHS586" s="5"/>
      <c r="AHT586" s="5"/>
      <c r="AHU586" s="5"/>
      <c r="AHV586" s="5"/>
      <c r="AHW586" s="5"/>
      <c r="AHX586" s="5"/>
      <c r="AHY586" s="5"/>
      <c r="AHZ586" s="5"/>
      <c r="AIA586" s="5"/>
      <c r="AIB586" s="5"/>
      <c r="AIC586" s="5"/>
      <c r="AID586" s="5"/>
      <c r="AIE586" s="5"/>
      <c r="AIF586" s="5"/>
      <c r="AIG586" s="5"/>
      <c r="AIH586" s="5"/>
      <c r="AII586" s="5"/>
      <c r="AIJ586" s="5"/>
      <c r="AIK586" s="5"/>
      <c r="AIL586" s="5"/>
      <c r="AIM586" s="5"/>
      <c r="AIN586" s="5"/>
      <c r="AIO586" s="5"/>
      <c r="AIP586" s="5"/>
      <c r="AIQ586" s="5"/>
      <c r="AIR586" s="5"/>
      <c r="AIS586" s="5"/>
      <c r="AIT586" s="5"/>
      <c r="AIU586" s="5"/>
      <c r="AIV586" s="5"/>
      <c r="AIW586" s="5"/>
      <c r="AIX586" s="5"/>
      <c r="AIY586" s="5"/>
      <c r="AIZ586" s="5"/>
      <c r="AJA586" s="5"/>
      <c r="AJB586" s="5"/>
      <c r="AJC586" s="5"/>
      <c r="AJD586" s="5"/>
      <c r="AJE586" s="5"/>
      <c r="AJF586" s="5"/>
      <c r="AJG586" s="5"/>
      <c r="AJH586" s="5"/>
      <c r="AJI586" s="5"/>
      <c r="AJJ586" s="5"/>
      <c r="AJK586" s="5"/>
      <c r="AJL586" s="5"/>
      <c r="AJM586" s="5"/>
      <c r="AJN586" s="5"/>
      <c r="AJO586" s="5"/>
      <c r="AJP586" s="5"/>
      <c r="AJQ586" s="5"/>
      <c r="AJR586" s="5"/>
      <c r="AJS586" s="5"/>
      <c r="AJT586" s="5"/>
      <c r="AJU586" s="5"/>
      <c r="AJV586" s="5"/>
      <c r="AJW586" s="5"/>
      <c r="AJX586" s="5"/>
      <c r="AJY586" s="5"/>
      <c r="AJZ586" s="5"/>
      <c r="AKA586" s="5"/>
      <c r="AKB586" s="5"/>
      <c r="AKC586" s="5"/>
      <c r="AKD586" s="5"/>
      <c r="AKE586" s="5"/>
      <c r="AKF586" s="5"/>
      <c r="AKG586" s="5"/>
      <c r="AKH586" s="5"/>
      <c r="AKI586" s="5"/>
      <c r="AKJ586" s="5"/>
      <c r="AKK586" s="5"/>
      <c r="AKL586" s="5"/>
      <c r="AKM586" s="5"/>
      <c r="AKN586" s="5"/>
      <c r="AKO586" s="5"/>
      <c r="AKP586" s="5"/>
      <c r="AKQ586" s="5"/>
      <c r="AKR586" s="5"/>
      <c r="AKS586" s="5"/>
      <c r="AKT586" s="5"/>
      <c r="AKU586" s="5"/>
      <c r="AKV586" s="5"/>
      <c r="AKW586" s="5"/>
      <c r="AKX586" s="5"/>
      <c r="AKY586" s="5"/>
      <c r="AKZ586" s="5"/>
      <c r="ALA586" s="5"/>
      <c r="ALB586" s="5"/>
      <c r="ALC586" s="5"/>
    </row>
    <row r="587" spans="1:991">
      <c r="A587" s="4">
        <v>141</v>
      </c>
      <c r="B587" s="5" t="s">
        <v>119</v>
      </c>
      <c r="C587" s="4">
        <v>12</v>
      </c>
      <c r="D587" s="5" t="s">
        <v>44</v>
      </c>
      <c r="E587" s="4">
        <v>6.5</v>
      </c>
      <c r="F587" s="4">
        <v>10.199999999999999</v>
      </c>
      <c r="G587" s="4">
        <v>6.6</v>
      </c>
      <c r="H587" s="4">
        <v>8.1999999999999993</v>
      </c>
      <c r="I587" s="4">
        <v>7.3</v>
      </c>
      <c r="J587" s="4">
        <v>6.6</v>
      </c>
      <c r="K587" s="4">
        <v>3.7</v>
      </c>
      <c r="L587" s="4">
        <v>5.3</v>
      </c>
      <c r="M587" s="4">
        <v>8.3000000000000007</v>
      </c>
      <c r="N587" s="4"/>
      <c r="O587" s="26">
        <v>28.7</v>
      </c>
      <c r="P587" s="26">
        <v>28.6</v>
      </c>
      <c r="Q587" s="26">
        <v>28.2</v>
      </c>
      <c r="R587" s="26">
        <v>27.6</v>
      </c>
      <c r="S587" s="26">
        <v>28.2</v>
      </c>
      <c r="T587" s="26">
        <v>27.1</v>
      </c>
      <c r="U587" s="26">
        <v>25.6</v>
      </c>
      <c r="V587" s="26">
        <v>28.4</v>
      </c>
      <c r="W587" s="26">
        <v>28.4</v>
      </c>
      <c r="Y587">
        <f t="shared" si="613"/>
        <v>250.79999999999998</v>
      </c>
      <c r="Z587" s="4">
        <v>0</v>
      </c>
      <c r="AA587" s="4">
        <v>0</v>
      </c>
      <c r="AB587" s="4">
        <v>2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/>
      <c r="AJ587" s="4">
        <v>25</v>
      </c>
      <c r="AK587" s="4">
        <v>19</v>
      </c>
      <c r="AL587" s="4">
        <v>28</v>
      </c>
      <c r="AM587" s="4">
        <v>27</v>
      </c>
      <c r="AN587" s="4">
        <v>28</v>
      </c>
      <c r="AO587" s="4">
        <v>29</v>
      </c>
      <c r="AP587" s="4">
        <v>31</v>
      </c>
      <c r="AQ587" s="4">
        <v>32</v>
      </c>
      <c r="AR587" s="4">
        <v>39</v>
      </c>
      <c r="AS587" s="5"/>
      <c r="AU587">
        <f t="shared" si="614"/>
        <v>100</v>
      </c>
      <c r="AV587">
        <f t="shared" si="615"/>
        <v>100</v>
      </c>
      <c r="AW587">
        <f t="shared" si="616"/>
        <v>86.666666666666671</v>
      </c>
      <c r="AX587">
        <f t="shared" si="617"/>
        <v>100</v>
      </c>
      <c r="AY587">
        <f t="shared" si="618"/>
        <v>100</v>
      </c>
      <c r="AZ587">
        <f t="shared" si="619"/>
        <v>100</v>
      </c>
      <c r="BA587">
        <f t="shared" si="620"/>
        <v>100</v>
      </c>
      <c r="BB587">
        <f t="shared" si="621"/>
        <v>100</v>
      </c>
      <c r="BC587">
        <f t="shared" si="622"/>
        <v>100</v>
      </c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5"/>
      <c r="AGV587" s="5"/>
      <c r="AGW587" s="5"/>
      <c r="AGX587" s="5"/>
      <c r="AGY587" s="5"/>
      <c r="AGZ587" s="5"/>
      <c r="AHA587" s="5"/>
      <c r="AHB587" s="5"/>
      <c r="AHC587" s="5"/>
      <c r="AHD587" s="5"/>
      <c r="AHE587" s="5"/>
      <c r="AHF587" s="5"/>
      <c r="AHG587" s="5"/>
      <c r="AHH587" s="5"/>
      <c r="AHI587" s="5"/>
      <c r="AHJ587" s="5"/>
      <c r="AHK587" s="5"/>
      <c r="AHL587" s="5"/>
      <c r="AHM587" s="5"/>
      <c r="AHN587" s="5"/>
      <c r="AHO587" s="5"/>
      <c r="AHP587" s="5"/>
      <c r="AHQ587" s="5"/>
      <c r="AHR587" s="5"/>
      <c r="AHS587" s="5"/>
      <c r="AHT587" s="5"/>
      <c r="AHU587" s="5"/>
      <c r="AHV587" s="5"/>
      <c r="AHW587" s="5"/>
      <c r="AHX587" s="5"/>
      <c r="AHY587" s="5"/>
      <c r="AHZ587" s="5"/>
      <c r="AIA587" s="5"/>
      <c r="AIB587" s="5"/>
      <c r="AIC587" s="5"/>
      <c r="AID587" s="5"/>
      <c r="AIE587" s="5"/>
      <c r="AIF587" s="5"/>
      <c r="AIG587" s="5"/>
      <c r="AIH587" s="5"/>
      <c r="AII587" s="5"/>
      <c r="AIJ587" s="5"/>
      <c r="AIK587" s="5"/>
      <c r="AIL587" s="5"/>
      <c r="AIM587" s="5"/>
      <c r="AIN587" s="5"/>
      <c r="AIO587" s="5"/>
      <c r="AIP587" s="5"/>
      <c r="AIQ587" s="5"/>
      <c r="AIR587" s="5"/>
      <c r="AIS587" s="5"/>
      <c r="AIT587" s="5"/>
      <c r="AIU587" s="5"/>
      <c r="AIV587" s="5"/>
      <c r="AIW587" s="5"/>
      <c r="AIX587" s="5"/>
      <c r="AIY587" s="5"/>
      <c r="AIZ587" s="5"/>
      <c r="AJA587" s="5"/>
      <c r="AJB587" s="5"/>
      <c r="AJC587" s="5"/>
      <c r="AJD587" s="5"/>
      <c r="AJE587" s="5"/>
      <c r="AJF587" s="5"/>
      <c r="AJG587" s="5"/>
      <c r="AJH587" s="5"/>
      <c r="AJI587" s="5"/>
      <c r="AJJ587" s="5"/>
      <c r="AJK587" s="5"/>
      <c r="AJL587" s="5"/>
      <c r="AJM587" s="5"/>
      <c r="AJN587" s="5"/>
      <c r="AJO587" s="5"/>
      <c r="AJP587" s="5"/>
      <c r="AJQ587" s="5"/>
      <c r="AJR587" s="5"/>
      <c r="AJS587" s="5"/>
      <c r="AJT587" s="5"/>
      <c r="AJU587" s="5"/>
      <c r="AJV587" s="5"/>
      <c r="AJW587" s="5"/>
      <c r="AJX587" s="5"/>
      <c r="AJY587" s="5"/>
      <c r="AJZ587" s="5"/>
      <c r="AKA587" s="5"/>
      <c r="AKB587" s="5"/>
      <c r="AKC587" s="5"/>
      <c r="AKD587" s="5"/>
      <c r="AKE587" s="5"/>
      <c r="AKF587" s="5"/>
      <c r="AKG587" s="5"/>
      <c r="AKH587" s="5"/>
      <c r="AKI587" s="5"/>
      <c r="AKJ587" s="5"/>
      <c r="AKK587" s="5"/>
      <c r="AKL587" s="5"/>
      <c r="AKM587" s="5"/>
      <c r="AKN587" s="5"/>
      <c r="AKO587" s="5"/>
      <c r="AKP587" s="5"/>
      <c r="AKQ587" s="5"/>
      <c r="AKR587" s="5"/>
      <c r="AKS587" s="5"/>
      <c r="AKT587" s="5"/>
      <c r="AKU587" s="5"/>
      <c r="AKV587" s="5"/>
      <c r="AKW587" s="5"/>
      <c r="AKX587" s="5"/>
      <c r="AKY587" s="5"/>
      <c r="AKZ587" s="5"/>
      <c r="ALA587" s="5"/>
      <c r="ALB587" s="5"/>
      <c r="ALC587" s="5"/>
    </row>
    <row r="588" spans="1:991">
      <c r="A588" s="4">
        <v>143</v>
      </c>
      <c r="B588" s="5" t="s">
        <v>120</v>
      </c>
      <c r="C588" s="4">
        <v>12</v>
      </c>
      <c r="D588" s="5" t="s">
        <v>46</v>
      </c>
      <c r="E588" s="4">
        <v>1</v>
      </c>
      <c r="F588" s="4">
        <v>1.8</v>
      </c>
      <c r="G588" s="4">
        <v>7.1</v>
      </c>
      <c r="H588" s="4">
        <v>7.1</v>
      </c>
      <c r="I588" s="4">
        <v>3.9</v>
      </c>
      <c r="J588" s="4">
        <v>1.7</v>
      </c>
      <c r="K588" s="4">
        <v>3.7</v>
      </c>
      <c r="L588" s="4">
        <v>3.3</v>
      </c>
      <c r="M588" s="4">
        <v>4.9000000000000004</v>
      </c>
      <c r="N588" s="4"/>
      <c r="O588" s="26">
        <v>27.9</v>
      </c>
      <c r="P588" s="26">
        <v>26</v>
      </c>
      <c r="Q588" s="26">
        <v>27.2</v>
      </c>
      <c r="R588" s="26">
        <v>27.5</v>
      </c>
      <c r="S588" s="26">
        <v>27.2</v>
      </c>
      <c r="T588" s="26">
        <v>26.3</v>
      </c>
      <c r="U588" s="26">
        <v>26.7</v>
      </c>
      <c r="V588" s="26">
        <v>27.4</v>
      </c>
      <c r="W588" s="26">
        <v>25.4</v>
      </c>
      <c r="Y588">
        <f t="shared" si="613"/>
        <v>241.6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/>
      <c r="AJ588" s="4">
        <v>12</v>
      </c>
      <c r="AK588" s="4">
        <v>15</v>
      </c>
      <c r="AL588" s="4">
        <v>9</v>
      </c>
      <c r="AM588" s="4">
        <v>10</v>
      </c>
      <c r="AN588" s="4">
        <v>7</v>
      </c>
      <c r="AO588" s="4">
        <v>5</v>
      </c>
      <c r="AP588" s="4">
        <v>9</v>
      </c>
      <c r="AQ588" s="4">
        <v>12</v>
      </c>
      <c r="AR588" s="4">
        <v>5</v>
      </c>
      <c r="AS588" s="5"/>
      <c r="AU588">
        <f t="shared" si="614"/>
        <v>100</v>
      </c>
      <c r="AV588">
        <f t="shared" si="615"/>
        <v>100</v>
      </c>
      <c r="AW588">
        <f t="shared" si="616"/>
        <v>100</v>
      </c>
      <c r="AX588">
        <f t="shared" si="617"/>
        <v>100</v>
      </c>
      <c r="AY588">
        <f t="shared" si="618"/>
        <v>100</v>
      </c>
      <c r="AZ588">
        <f t="shared" si="619"/>
        <v>100</v>
      </c>
      <c r="BA588">
        <f t="shared" si="620"/>
        <v>100</v>
      </c>
      <c r="BB588">
        <f t="shared" si="621"/>
        <v>100</v>
      </c>
      <c r="BC588">
        <f t="shared" si="622"/>
        <v>100</v>
      </c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5"/>
      <c r="AGV588" s="5"/>
      <c r="AGW588" s="5"/>
      <c r="AGX588" s="5"/>
      <c r="AGY588" s="5"/>
      <c r="AGZ588" s="5"/>
      <c r="AHA588" s="5"/>
      <c r="AHB588" s="5"/>
      <c r="AHC588" s="5"/>
      <c r="AHD588" s="5"/>
      <c r="AHE588" s="5"/>
      <c r="AHF588" s="5"/>
      <c r="AHG588" s="5"/>
      <c r="AHH588" s="5"/>
      <c r="AHI588" s="5"/>
      <c r="AHJ588" s="5"/>
      <c r="AHK588" s="5"/>
      <c r="AHL588" s="5"/>
      <c r="AHM588" s="5"/>
      <c r="AHN588" s="5"/>
      <c r="AHO588" s="5"/>
      <c r="AHP588" s="5"/>
      <c r="AHQ588" s="5"/>
      <c r="AHR588" s="5"/>
      <c r="AHS588" s="5"/>
      <c r="AHT588" s="5"/>
      <c r="AHU588" s="5"/>
      <c r="AHV588" s="5"/>
      <c r="AHW588" s="5"/>
      <c r="AHX588" s="5"/>
      <c r="AHY588" s="5"/>
      <c r="AHZ588" s="5"/>
      <c r="AIA588" s="5"/>
      <c r="AIB588" s="5"/>
      <c r="AIC588" s="5"/>
      <c r="AID588" s="5"/>
      <c r="AIE588" s="5"/>
      <c r="AIF588" s="5"/>
      <c r="AIG588" s="5"/>
      <c r="AIH588" s="5"/>
      <c r="AII588" s="5"/>
      <c r="AIJ588" s="5"/>
      <c r="AIK588" s="5"/>
      <c r="AIL588" s="5"/>
      <c r="AIM588" s="5"/>
      <c r="AIN588" s="5"/>
      <c r="AIO588" s="5"/>
      <c r="AIP588" s="5"/>
      <c r="AIQ588" s="5"/>
      <c r="AIR588" s="5"/>
      <c r="AIS588" s="5"/>
      <c r="AIT588" s="5"/>
      <c r="AIU588" s="5"/>
      <c r="AIV588" s="5"/>
      <c r="AIW588" s="5"/>
      <c r="AIX588" s="5"/>
      <c r="AIY588" s="5"/>
      <c r="AIZ588" s="5"/>
      <c r="AJA588" s="5"/>
      <c r="AJB588" s="5"/>
      <c r="AJC588" s="5"/>
      <c r="AJD588" s="5"/>
      <c r="AJE588" s="5"/>
      <c r="AJF588" s="5"/>
      <c r="AJG588" s="5"/>
      <c r="AJH588" s="5"/>
      <c r="AJI588" s="5"/>
      <c r="AJJ588" s="5"/>
      <c r="AJK588" s="5"/>
      <c r="AJL588" s="5"/>
      <c r="AJM588" s="5"/>
      <c r="AJN588" s="5"/>
      <c r="AJO588" s="5"/>
      <c r="AJP588" s="5"/>
      <c r="AJQ588" s="5"/>
      <c r="AJR588" s="5"/>
      <c r="AJS588" s="5"/>
      <c r="AJT588" s="5"/>
      <c r="AJU588" s="5"/>
      <c r="AJV588" s="5"/>
      <c r="AJW588" s="5"/>
      <c r="AJX588" s="5"/>
      <c r="AJY588" s="5"/>
      <c r="AJZ588" s="5"/>
      <c r="AKA588" s="5"/>
      <c r="AKB588" s="5"/>
      <c r="AKC588" s="5"/>
      <c r="AKD588" s="5"/>
      <c r="AKE588" s="5"/>
      <c r="AKF588" s="5"/>
      <c r="AKG588" s="5"/>
      <c r="AKH588" s="5"/>
      <c r="AKI588" s="5"/>
      <c r="AKJ588" s="5"/>
      <c r="AKK588" s="5"/>
      <c r="AKL588" s="5"/>
      <c r="AKM588" s="5"/>
      <c r="AKN588" s="5"/>
      <c r="AKO588" s="5"/>
      <c r="AKP588" s="5"/>
      <c r="AKQ588" s="5"/>
      <c r="AKR588" s="5"/>
      <c r="AKS588" s="5"/>
      <c r="AKT588" s="5"/>
      <c r="AKU588" s="5"/>
      <c r="AKV588" s="5"/>
      <c r="AKW588" s="5"/>
      <c r="AKX588" s="5"/>
      <c r="AKY588" s="5"/>
      <c r="AKZ588" s="5"/>
      <c r="ALA588" s="5"/>
      <c r="ALB588" s="5"/>
      <c r="ALC588" s="5"/>
    </row>
    <row r="589" spans="1:991">
      <c r="A589" s="4">
        <v>144</v>
      </c>
      <c r="B589" s="5" t="s">
        <v>121</v>
      </c>
      <c r="C589" s="4">
        <v>12</v>
      </c>
      <c r="D589" s="5" t="s">
        <v>48</v>
      </c>
      <c r="E589" s="4">
        <v>4.5</v>
      </c>
      <c r="F589" s="4">
        <v>5.7</v>
      </c>
      <c r="G589" s="4">
        <v>5</v>
      </c>
      <c r="H589" s="4">
        <v>5.5</v>
      </c>
      <c r="I589" s="4">
        <v>4.0999999999999996</v>
      </c>
      <c r="J589" s="4">
        <v>6.4</v>
      </c>
      <c r="K589" s="4">
        <v>12.4</v>
      </c>
      <c r="L589" s="4">
        <v>13</v>
      </c>
      <c r="M589" s="4">
        <v>11.3</v>
      </c>
      <c r="N589" s="4"/>
      <c r="O589" s="26">
        <v>28.9</v>
      </c>
      <c r="P589" s="26">
        <v>28</v>
      </c>
      <c r="Q589" s="26">
        <v>27.9</v>
      </c>
      <c r="R589" s="26">
        <v>28.1</v>
      </c>
      <c r="S589" s="26">
        <v>27.5</v>
      </c>
      <c r="T589" s="26">
        <v>30</v>
      </c>
      <c r="U589" s="26">
        <v>23.7</v>
      </c>
      <c r="V589" s="26">
        <v>28.7</v>
      </c>
      <c r="W589" s="26">
        <v>28.3</v>
      </c>
      <c r="Y589">
        <f t="shared" si="613"/>
        <v>251.1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2</v>
      </c>
      <c r="AG589" s="4">
        <v>0</v>
      </c>
      <c r="AH589" s="4">
        <v>0</v>
      </c>
      <c r="AI589" s="4"/>
      <c r="AJ589" s="4">
        <v>15</v>
      </c>
      <c r="AK589" s="4">
        <v>10</v>
      </c>
      <c r="AL589" s="4">
        <v>10</v>
      </c>
      <c r="AM589" s="4">
        <v>15</v>
      </c>
      <c r="AN589" s="4">
        <v>6</v>
      </c>
      <c r="AO589" s="4">
        <v>9</v>
      </c>
      <c r="AP589" s="4">
        <v>18</v>
      </c>
      <c r="AQ589" s="4">
        <v>10</v>
      </c>
      <c r="AR589" s="4">
        <v>13</v>
      </c>
      <c r="AS589" s="5"/>
      <c r="AU589">
        <f t="shared" si="614"/>
        <v>100</v>
      </c>
      <c r="AV589">
        <f t="shared" si="615"/>
        <v>100</v>
      </c>
      <c r="AW589">
        <f t="shared" si="616"/>
        <v>100</v>
      </c>
      <c r="AX589">
        <f t="shared" si="617"/>
        <v>100</v>
      </c>
      <c r="AY589">
        <f t="shared" si="618"/>
        <v>100</v>
      </c>
      <c r="AZ589">
        <f t="shared" si="619"/>
        <v>100</v>
      </c>
      <c r="BA589">
        <f t="shared" si="620"/>
        <v>80</v>
      </c>
      <c r="BB589">
        <f t="shared" si="621"/>
        <v>100</v>
      </c>
      <c r="BC589">
        <f t="shared" si="622"/>
        <v>100</v>
      </c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5"/>
      <c r="AGV589" s="5"/>
      <c r="AGW589" s="5"/>
      <c r="AGX589" s="5"/>
      <c r="AGY589" s="5"/>
      <c r="AGZ589" s="5"/>
      <c r="AHA589" s="5"/>
      <c r="AHB589" s="5"/>
      <c r="AHC589" s="5"/>
      <c r="AHD589" s="5"/>
      <c r="AHE589" s="5"/>
      <c r="AHF589" s="5"/>
      <c r="AHG589" s="5"/>
      <c r="AHH589" s="5"/>
      <c r="AHI589" s="5"/>
      <c r="AHJ589" s="5"/>
      <c r="AHK589" s="5"/>
      <c r="AHL589" s="5"/>
      <c r="AHM589" s="5"/>
      <c r="AHN589" s="5"/>
      <c r="AHO589" s="5"/>
      <c r="AHP589" s="5"/>
      <c r="AHQ589" s="5"/>
      <c r="AHR589" s="5"/>
      <c r="AHS589" s="5"/>
      <c r="AHT589" s="5"/>
      <c r="AHU589" s="5"/>
      <c r="AHV589" s="5"/>
      <c r="AHW589" s="5"/>
      <c r="AHX589" s="5"/>
      <c r="AHY589" s="5"/>
      <c r="AHZ589" s="5"/>
      <c r="AIA589" s="5"/>
      <c r="AIB589" s="5"/>
      <c r="AIC589" s="5"/>
      <c r="AID589" s="5"/>
      <c r="AIE589" s="5"/>
      <c r="AIF589" s="5"/>
      <c r="AIG589" s="5"/>
      <c r="AIH589" s="5"/>
      <c r="AII589" s="5"/>
      <c r="AIJ589" s="5"/>
      <c r="AIK589" s="5"/>
      <c r="AIL589" s="5"/>
      <c r="AIM589" s="5"/>
      <c r="AIN589" s="5"/>
      <c r="AIO589" s="5"/>
      <c r="AIP589" s="5"/>
      <c r="AIQ589" s="5"/>
      <c r="AIR589" s="5"/>
      <c r="AIS589" s="5"/>
      <c r="AIT589" s="5"/>
      <c r="AIU589" s="5"/>
      <c r="AIV589" s="5"/>
      <c r="AIW589" s="5"/>
      <c r="AIX589" s="5"/>
      <c r="AIY589" s="5"/>
      <c r="AIZ589" s="5"/>
      <c r="AJA589" s="5"/>
      <c r="AJB589" s="5"/>
      <c r="AJC589" s="5"/>
      <c r="AJD589" s="5"/>
      <c r="AJE589" s="5"/>
      <c r="AJF589" s="5"/>
      <c r="AJG589" s="5"/>
      <c r="AJH589" s="5"/>
      <c r="AJI589" s="5"/>
      <c r="AJJ589" s="5"/>
      <c r="AJK589" s="5"/>
      <c r="AJL589" s="5"/>
      <c r="AJM589" s="5"/>
      <c r="AJN589" s="5"/>
      <c r="AJO589" s="5"/>
      <c r="AJP589" s="5"/>
      <c r="AJQ589" s="5"/>
      <c r="AJR589" s="5"/>
      <c r="AJS589" s="5"/>
      <c r="AJT589" s="5"/>
      <c r="AJU589" s="5"/>
      <c r="AJV589" s="5"/>
      <c r="AJW589" s="5"/>
      <c r="AJX589" s="5"/>
      <c r="AJY589" s="5"/>
      <c r="AJZ589" s="5"/>
      <c r="AKA589" s="5"/>
      <c r="AKB589" s="5"/>
      <c r="AKC589" s="5"/>
      <c r="AKD589" s="5"/>
      <c r="AKE589" s="5"/>
      <c r="AKF589" s="5"/>
      <c r="AKG589" s="5"/>
      <c r="AKH589" s="5"/>
      <c r="AKI589" s="5"/>
      <c r="AKJ589" s="5"/>
      <c r="AKK589" s="5"/>
      <c r="AKL589" s="5"/>
      <c r="AKM589" s="5"/>
      <c r="AKN589" s="5"/>
      <c r="AKO589" s="5"/>
      <c r="AKP589" s="5"/>
      <c r="AKQ589" s="5"/>
      <c r="AKR589" s="5"/>
      <c r="AKS589" s="5"/>
      <c r="AKT589" s="5"/>
      <c r="AKU589" s="5"/>
      <c r="AKV589" s="5"/>
      <c r="AKW589" s="5"/>
      <c r="AKX589" s="5"/>
      <c r="AKY589" s="5"/>
      <c r="AKZ589" s="5"/>
      <c r="ALA589" s="5"/>
      <c r="ALB589" s="5"/>
      <c r="ALC589" s="5"/>
    </row>
    <row r="590" spans="1:991">
      <c r="A590">
        <v>69</v>
      </c>
      <c r="B590" t="s">
        <v>263</v>
      </c>
      <c r="C590">
        <v>12</v>
      </c>
      <c r="D590" t="s">
        <v>42</v>
      </c>
      <c r="E590">
        <v>20.100000000000001</v>
      </c>
      <c r="F590">
        <v>18.100000000000001</v>
      </c>
      <c r="G590">
        <v>19.600000000000001</v>
      </c>
      <c r="H590">
        <v>14.5</v>
      </c>
      <c r="I590">
        <v>19.5</v>
      </c>
      <c r="J590">
        <v>13.2</v>
      </c>
      <c r="K590">
        <v>21.4</v>
      </c>
      <c r="L590">
        <v>18.399999999999999</v>
      </c>
      <c r="M590">
        <v>13.8</v>
      </c>
      <c r="O590" s="23">
        <v>30</v>
      </c>
      <c r="P590" s="23">
        <v>30</v>
      </c>
      <c r="Q590" s="23">
        <v>30</v>
      </c>
      <c r="R590" s="23">
        <v>30</v>
      </c>
      <c r="S590" s="23">
        <v>30</v>
      </c>
      <c r="T590" s="23">
        <v>30</v>
      </c>
      <c r="U590" s="23">
        <v>30</v>
      </c>
      <c r="V590" s="23">
        <v>30</v>
      </c>
      <c r="W590" s="23">
        <v>30</v>
      </c>
      <c r="Y590">
        <f t="shared" si="613"/>
        <v>270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</row>
    <row r="591" spans="1:991">
      <c r="A591">
        <v>70</v>
      </c>
      <c r="B591" t="s">
        <v>264</v>
      </c>
      <c r="C591">
        <v>12</v>
      </c>
      <c r="D591" t="s">
        <v>44</v>
      </c>
      <c r="E591">
        <v>14.2</v>
      </c>
      <c r="F591">
        <v>21.7</v>
      </c>
      <c r="G591">
        <v>22.4</v>
      </c>
      <c r="H591">
        <v>19.2</v>
      </c>
      <c r="I591">
        <v>18</v>
      </c>
      <c r="J591">
        <v>18.2</v>
      </c>
      <c r="K591">
        <v>18.3</v>
      </c>
      <c r="L591">
        <v>21.7</v>
      </c>
      <c r="M591">
        <v>21</v>
      </c>
      <c r="O591" s="23">
        <v>28.4</v>
      </c>
      <c r="P591" s="23">
        <v>28.4</v>
      </c>
      <c r="Q591" s="23">
        <v>28.2</v>
      </c>
      <c r="R591" s="23">
        <v>28.2</v>
      </c>
      <c r="S591" s="23">
        <v>27.8</v>
      </c>
      <c r="T591" s="23">
        <v>28.2</v>
      </c>
      <c r="U591" s="23">
        <v>27.9</v>
      </c>
      <c r="V591" s="23">
        <v>28</v>
      </c>
      <c r="W591" s="23">
        <v>27.7</v>
      </c>
      <c r="Y591">
        <f t="shared" si="613"/>
        <v>252.79999999999998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J591">
        <v>13</v>
      </c>
      <c r="AK591">
        <v>7</v>
      </c>
      <c r="AL591">
        <v>10</v>
      </c>
      <c r="AM591">
        <v>21</v>
      </c>
      <c r="AN591">
        <v>8</v>
      </c>
      <c r="AO591">
        <v>20</v>
      </c>
      <c r="AP591">
        <v>6</v>
      </c>
      <c r="AQ591">
        <v>12</v>
      </c>
      <c r="AR591">
        <v>19</v>
      </c>
    </row>
    <row r="592" spans="1:991">
      <c r="A592">
        <v>68</v>
      </c>
      <c r="B592" t="s">
        <v>265</v>
      </c>
      <c r="C592">
        <v>12</v>
      </c>
      <c r="D592" t="s">
        <v>46</v>
      </c>
      <c r="E592">
        <v>5.4</v>
      </c>
      <c r="F592">
        <v>8.9</v>
      </c>
      <c r="G592">
        <v>11.8</v>
      </c>
      <c r="H592">
        <v>3.1</v>
      </c>
      <c r="I592">
        <v>9.9</v>
      </c>
      <c r="J592">
        <v>5.2</v>
      </c>
      <c r="K592">
        <v>5.5</v>
      </c>
      <c r="L592">
        <v>6.5</v>
      </c>
      <c r="M592">
        <v>11</v>
      </c>
      <c r="O592" s="23">
        <v>23.7</v>
      </c>
      <c r="P592" s="23">
        <v>27.8</v>
      </c>
      <c r="Q592" s="23">
        <v>28.2</v>
      </c>
      <c r="R592" s="23">
        <v>25.9</v>
      </c>
      <c r="S592" s="23">
        <v>28.4</v>
      </c>
      <c r="T592" s="23">
        <v>26.4</v>
      </c>
      <c r="U592" s="23">
        <v>27.6</v>
      </c>
      <c r="V592" s="23">
        <v>25.7</v>
      </c>
      <c r="W592" s="23">
        <v>25.2</v>
      </c>
      <c r="Y592">
        <f t="shared" si="613"/>
        <v>238.89999999999998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0</v>
      </c>
      <c r="AH592">
        <v>0</v>
      </c>
      <c r="AJ592">
        <v>8</v>
      </c>
      <c r="AK592">
        <v>3</v>
      </c>
      <c r="AL592">
        <v>4</v>
      </c>
      <c r="AM592">
        <v>8</v>
      </c>
      <c r="AN592">
        <v>4</v>
      </c>
      <c r="AO592">
        <v>10</v>
      </c>
      <c r="AP592">
        <v>1</v>
      </c>
      <c r="AQ592">
        <v>4</v>
      </c>
      <c r="AR592">
        <v>7</v>
      </c>
    </row>
    <row r="593" spans="1:55">
      <c r="A593">
        <v>67</v>
      </c>
      <c r="B593" t="s">
        <v>266</v>
      </c>
      <c r="C593">
        <v>12</v>
      </c>
      <c r="D593" t="s">
        <v>48</v>
      </c>
      <c r="E593">
        <v>20.9</v>
      </c>
      <c r="F593">
        <v>26.4</v>
      </c>
      <c r="G593">
        <v>17.600000000000001</v>
      </c>
      <c r="H593">
        <v>19.8</v>
      </c>
      <c r="I593">
        <v>18.3</v>
      </c>
      <c r="J593">
        <v>24.7</v>
      </c>
      <c r="K593">
        <v>19.399999999999999</v>
      </c>
      <c r="L593">
        <v>20.6</v>
      </c>
      <c r="M593">
        <v>10.7</v>
      </c>
      <c r="O593" s="23">
        <v>30</v>
      </c>
      <c r="P593" s="23">
        <v>30</v>
      </c>
      <c r="Q593" s="23">
        <v>21.4</v>
      </c>
      <c r="R593" s="23">
        <v>30</v>
      </c>
      <c r="S593" s="23">
        <v>30</v>
      </c>
      <c r="T593" s="23">
        <v>30</v>
      </c>
      <c r="U593" s="23">
        <v>30</v>
      </c>
      <c r="V593" s="23">
        <v>30</v>
      </c>
      <c r="W593" s="23">
        <v>28.6</v>
      </c>
      <c r="Y593">
        <f t="shared" si="613"/>
        <v>260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3</v>
      </c>
      <c r="AR593">
        <v>8</v>
      </c>
    </row>
    <row r="594" spans="1:55">
      <c r="A594">
        <v>71</v>
      </c>
      <c r="B594" t="s">
        <v>267</v>
      </c>
      <c r="C594">
        <v>12</v>
      </c>
      <c r="D594" t="s">
        <v>42</v>
      </c>
      <c r="E594">
        <v>13.8</v>
      </c>
      <c r="F594">
        <v>19.5</v>
      </c>
      <c r="G594">
        <v>12.4</v>
      </c>
      <c r="H594">
        <v>5.3</v>
      </c>
      <c r="I594">
        <v>12.8</v>
      </c>
      <c r="J594">
        <v>9.6999999999999993</v>
      </c>
      <c r="K594">
        <v>9.8000000000000007</v>
      </c>
      <c r="L594">
        <v>5.5</v>
      </c>
      <c r="M594">
        <v>9.4</v>
      </c>
      <c r="O594" s="23">
        <v>27.2</v>
      </c>
      <c r="P594" s="23">
        <v>30</v>
      </c>
      <c r="Q594" s="23">
        <v>28.5</v>
      </c>
      <c r="R594" s="23">
        <v>27</v>
      </c>
      <c r="S594" s="23">
        <v>23.6</v>
      </c>
      <c r="T594" s="23">
        <v>17.3</v>
      </c>
      <c r="U594" s="23">
        <v>30</v>
      </c>
      <c r="V594" s="23">
        <v>20.5</v>
      </c>
      <c r="W594" s="23">
        <v>5.3</v>
      </c>
      <c r="Y594">
        <f t="shared" si="613"/>
        <v>209.40000000000003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J594">
        <v>7</v>
      </c>
      <c r="AK594">
        <v>6</v>
      </c>
      <c r="AL594">
        <v>8</v>
      </c>
      <c r="AM594">
        <v>14</v>
      </c>
      <c r="AN594">
        <v>8</v>
      </c>
      <c r="AO594">
        <v>6</v>
      </c>
      <c r="AP594">
        <v>3</v>
      </c>
      <c r="AQ594">
        <v>13</v>
      </c>
      <c r="AR594">
        <v>3</v>
      </c>
    </row>
    <row r="595" spans="1:55">
      <c r="A595">
        <v>72</v>
      </c>
      <c r="B595" t="s">
        <v>268</v>
      </c>
      <c r="C595">
        <v>12</v>
      </c>
      <c r="D595" t="s">
        <v>44</v>
      </c>
      <c r="E595">
        <v>12.1</v>
      </c>
      <c r="F595">
        <v>10.8</v>
      </c>
      <c r="G595">
        <v>14.6</v>
      </c>
      <c r="H595">
        <v>11.2</v>
      </c>
      <c r="I595">
        <v>16.7</v>
      </c>
      <c r="J595">
        <v>11.4</v>
      </c>
      <c r="K595">
        <v>18.8</v>
      </c>
      <c r="L595">
        <v>18.399999999999999</v>
      </c>
      <c r="M595">
        <v>16.7</v>
      </c>
      <c r="O595" s="23">
        <v>27.2</v>
      </c>
      <c r="P595" s="23">
        <v>28.2</v>
      </c>
      <c r="Q595" s="23">
        <v>27.3</v>
      </c>
      <c r="R595" s="23">
        <v>26.6</v>
      </c>
      <c r="S595" s="23">
        <v>24.5</v>
      </c>
      <c r="T595" s="23">
        <v>25.9</v>
      </c>
      <c r="U595" s="23">
        <v>30</v>
      </c>
      <c r="V595" s="23">
        <v>30</v>
      </c>
      <c r="W595" s="23">
        <v>25.5</v>
      </c>
      <c r="Y595">
        <f t="shared" si="613"/>
        <v>245.20000000000002</v>
      </c>
      <c r="Z595">
        <v>0</v>
      </c>
      <c r="AA595">
        <v>0</v>
      </c>
      <c r="AB595">
        <v>0</v>
      </c>
      <c r="AC595">
        <v>0</v>
      </c>
      <c r="AD595">
        <v>2</v>
      </c>
      <c r="AE595">
        <v>0</v>
      </c>
      <c r="AF595">
        <v>0</v>
      </c>
      <c r="AG595">
        <v>0</v>
      </c>
      <c r="AH595">
        <v>0</v>
      </c>
      <c r="AJ595">
        <v>6</v>
      </c>
      <c r="AK595">
        <v>6</v>
      </c>
      <c r="AL595">
        <v>11</v>
      </c>
      <c r="AM595">
        <v>10</v>
      </c>
      <c r="AN595">
        <v>8</v>
      </c>
      <c r="AO595">
        <v>6</v>
      </c>
      <c r="AP595">
        <v>9</v>
      </c>
      <c r="AQ595">
        <v>9</v>
      </c>
      <c r="AR595">
        <v>6</v>
      </c>
    </row>
    <row r="596" spans="1:55">
      <c r="E596" s="8">
        <f>AVERAGE(E556:E595)/30*100</f>
        <v>30.166666666666675</v>
      </c>
      <c r="F596" s="8">
        <f t="shared" ref="F596" si="623">AVERAGE(F556:F595)/30*100</f>
        <v>35.500000000000007</v>
      </c>
      <c r="G596" s="8">
        <f t="shared" ref="G596" si="624">AVERAGE(G556:G595)/30*100</f>
        <v>32.06666666666667</v>
      </c>
      <c r="H596" s="8">
        <f t="shared" ref="H596" si="625">AVERAGE(H556:H595)/30*100</f>
        <v>29.450000000000003</v>
      </c>
      <c r="I596" s="8">
        <f t="shared" ref="I596" si="626">AVERAGE(I556:I595)/30*100</f>
        <v>30.7</v>
      </c>
      <c r="J596" s="8">
        <f t="shared" ref="J596" si="627">AVERAGE(J556:J595)/30*100</f>
        <v>31.208333333333332</v>
      </c>
      <c r="K596" s="8">
        <f t="shared" ref="K596" si="628">AVERAGE(K556:K595)/30*100</f>
        <v>26.558333333333341</v>
      </c>
      <c r="L596" s="8">
        <f t="shared" ref="L596" si="629">AVERAGE(L556:L595)/30*100</f>
        <v>28.908333333333335</v>
      </c>
      <c r="M596" s="8">
        <f t="shared" ref="M596" si="630">AVERAGE(M556:M595)/30*100</f>
        <v>29.06666666666667</v>
      </c>
      <c r="N596" s="8"/>
      <c r="O596" s="27">
        <f>AVERAGE(O556:O595)/30*100</f>
        <v>94.441666666666663</v>
      </c>
      <c r="P596" s="27">
        <f t="shared" ref="P596" si="631">AVERAGE(P556:P595)/30*100</f>
        <v>91.525000000000006</v>
      </c>
      <c r="Q596" s="27">
        <f t="shared" ref="Q596" si="632">AVERAGE(Q556:Q595)/30*100</f>
        <v>86.666666666666643</v>
      </c>
      <c r="R596" s="27">
        <f t="shared" ref="R596" si="633">AVERAGE(R556:R595)/30*100</f>
        <v>90.34999999999998</v>
      </c>
      <c r="S596" s="27">
        <f t="shared" ref="S596" si="634">AVERAGE(S556:S595)/30*100</f>
        <v>87.800000000000011</v>
      </c>
      <c r="T596" s="27">
        <f t="shared" ref="T596" si="635">AVERAGE(T556:T595)/30*100</f>
        <v>86.566666666666663</v>
      </c>
      <c r="U596" s="27">
        <f t="shared" ref="U596" si="636">AVERAGE(U556:U595)/30*100</f>
        <v>82.450000000000017</v>
      </c>
      <c r="V596" s="27">
        <f t="shared" ref="V596" si="637">AVERAGE(V556:V595)/30*100</f>
        <v>83.916666666666671</v>
      </c>
      <c r="W596" s="27">
        <f t="shared" ref="W596" si="638">AVERAGE(W556:W595)/30*100</f>
        <v>82.28333333333336</v>
      </c>
      <c r="Y596" s="8"/>
      <c r="Z596" s="8">
        <f>AVERAGE(Z556:Z595)</f>
        <v>0.25</v>
      </c>
      <c r="AA596" s="8">
        <f t="shared" ref="AA596" si="639">AVERAGE(AA556:AA595)</f>
        <v>0.3</v>
      </c>
      <c r="AB596" s="8">
        <f t="shared" ref="AB596" si="640">AVERAGE(AB556:AB595)</f>
        <v>0.8</v>
      </c>
      <c r="AC596" s="8">
        <f t="shared" ref="AC596" si="641">AVERAGE(AC556:AC595)</f>
        <v>0.5</v>
      </c>
      <c r="AD596" s="8">
        <f t="shared" ref="AD596" si="642">AVERAGE(AD556:AD595)</f>
        <v>0.75</v>
      </c>
      <c r="AE596" s="8">
        <f t="shared" ref="AE596" si="643">AVERAGE(AE556:AE595)</f>
        <v>0.55000000000000004</v>
      </c>
      <c r="AF596" s="8">
        <f t="shared" ref="AF596" si="644">AVERAGE(AF556:AF595)</f>
        <v>0.55000000000000004</v>
      </c>
      <c r="AG596" s="8">
        <f t="shared" ref="AG596" si="645">AVERAGE(AG556:AG595)</f>
        <v>0.3</v>
      </c>
      <c r="AH596" s="8">
        <f t="shared" ref="AH596" si="646">AVERAGE(AH556:AH595)</f>
        <v>0.55000000000000004</v>
      </c>
      <c r="AI596" s="8"/>
      <c r="AJ596" s="8">
        <f>AVERAGE(AJ556:AJ595)</f>
        <v>12.25</v>
      </c>
      <c r="AK596" s="8">
        <f t="shared" ref="AK596" si="647">AVERAGE(AK556:AK595)</f>
        <v>10.275</v>
      </c>
      <c r="AL596" s="8">
        <f t="shared" ref="AL596" si="648">AVERAGE(AL556:AL595)</f>
        <v>11.75</v>
      </c>
      <c r="AM596" s="8">
        <f t="shared" ref="AM596" si="649">AVERAGE(AM556:AM595)</f>
        <v>12.775</v>
      </c>
      <c r="AN596" s="8">
        <f t="shared" ref="AN596" si="650">AVERAGE(AN556:AN595)</f>
        <v>12.95</v>
      </c>
      <c r="AO596" s="8">
        <f t="shared" ref="AO596" si="651">AVERAGE(AO556:AO595)</f>
        <v>11.95</v>
      </c>
      <c r="AP596" s="8">
        <f t="shared" ref="AP596" si="652">AVERAGE(AP556:AP595)</f>
        <v>12.675000000000001</v>
      </c>
      <c r="AQ596" s="8">
        <f t="shared" ref="AQ596" si="653">AVERAGE(AQ556:AQ595)</f>
        <v>12.4</v>
      </c>
      <c r="AR596" s="8">
        <f t="shared" ref="AR596" si="654">AVERAGE(AR556:AR595)</f>
        <v>12.175000000000001</v>
      </c>
      <c r="AU596" s="8">
        <f>AVERAGE(AU556:AU595)</f>
        <v>92.249619145903978</v>
      </c>
      <c r="AV596" s="8">
        <f t="shared" ref="AV596" si="655">AVERAGE(AV556:AV595)</f>
        <v>91.475256769374411</v>
      </c>
      <c r="AW596" s="8">
        <f t="shared" ref="AW596" si="656">AVERAGE(AW556:AW595)</f>
        <v>83.17332993803582</v>
      </c>
      <c r="AX596" s="8">
        <f t="shared" ref="AX596" si="657">AVERAGE(AX556:AX595)</f>
        <v>89.387806508675155</v>
      </c>
      <c r="AY596" s="8">
        <f t="shared" ref="AY596" si="658">AVERAGE(AY556:AY595)</f>
        <v>86.879248775533611</v>
      </c>
      <c r="AZ596" s="8">
        <f t="shared" ref="AZ596" si="659">AVERAGE(AZ556:AZ595)</f>
        <v>91.515517162575975</v>
      </c>
      <c r="BA596" s="8">
        <f t="shared" ref="BA596" si="660">AVERAGE(BA556:BA595)</f>
        <v>90.563984266406422</v>
      </c>
      <c r="BB596" s="8">
        <f t="shared" ref="BB596" si="661">AVERAGE(BB556:BB595)</f>
        <v>96.581950729009563</v>
      </c>
      <c r="BC596" s="8">
        <f t="shared" ref="BC596" si="662">AVERAGE(BC556:BC595)</f>
        <v>90.603174603174594</v>
      </c>
    </row>
    <row r="597" spans="1:55">
      <c r="E597" s="8">
        <f>(STDEV(E556:E595)/SQRT(40))/30*100</f>
        <v>3.6738468935369335</v>
      </c>
      <c r="F597" s="8">
        <f t="shared" ref="F597:H597" si="663">(STDEV(F556:F595)/SQRT(40))/30*100</f>
        <v>4.1752219860120778</v>
      </c>
      <c r="G597" s="8">
        <f t="shared" si="663"/>
        <v>3.2506015222432674</v>
      </c>
      <c r="H597" s="8">
        <f t="shared" si="663"/>
        <v>3.0780805337222343</v>
      </c>
      <c r="I597" s="8">
        <f>(STDEV(I556:I595)/SQRT(40))/30*100</f>
        <v>3.3352729399624228</v>
      </c>
      <c r="J597" s="8">
        <f t="shared" ref="J597:L597" si="664">(STDEV(J556:J595)/SQRT(40))/30*100</f>
        <v>3.3247686443512938</v>
      </c>
      <c r="K597" s="8">
        <f t="shared" si="664"/>
        <v>3.2990412899884158</v>
      </c>
      <c r="L597" s="8">
        <f t="shared" si="664"/>
        <v>3.2584972743857681</v>
      </c>
      <c r="M597" s="8">
        <f>(STDEV(M556:M595)/SQRT(40))/30*100</f>
        <v>3.0616690977010657</v>
      </c>
      <c r="N597" s="8"/>
      <c r="O597" s="27">
        <f>(STDEV(O556:O595)/SQRT(40))/30*100</f>
        <v>0.89676432442490372</v>
      </c>
      <c r="P597" s="27">
        <f t="shared" ref="P597:W597" si="665">(STDEV(P556:P595)/SQRT(40))/30*100</f>
        <v>1.8608612219022349</v>
      </c>
      <c r="Q597" s="27">
        <f t="shared" si="665"/>
        <v>2.4459397136113568</v>
      </c>
      <c r="R597" s="27">
        <f t="shared" si="665"/>
        <v>1.383817235927542</v>
      </c>
      <c r="S597" s="27">
        <f t="shared" si="665"/>
        <v>1.9860195125611151</v>
      </c>
      <c r="T597" s="27">
        <f t="shared" si="665"/>
        <v>2.8073012255438852</v>
      </c>
      <c r="U597" s="27">
        <f t="shared" si="665"/>
        <v>3.4266125822995588</v>
      </c>
      <c r="V597" s="27">
        <f t="shared" si="665"/>
        <v>3.0071792066032241</v>
      </c>
      <c r="W597" s="27">
        <f t="shared" si="665"/>
        <v>3.6504409833908147</v>
      </c>
      <c r="Y597" s="8"/>
      <c r="Z597" s="8">
        <f>STDEV(Z556:Z595)/SQRT(40)</f>
        <v>0.12785207798918968</v>
      </c>
      <c r="AA597" s="8">
        <f t="shared" ref="AA597:AH597" si="666">STDEV(AA556:AA595)/SQRT(40)</f>
        <v>0.1349263806863884</v>
      </c>
      <c r="AB597" s="8">
        <f t="shared" si="666"/>
        <v>0.26602486870447051</v>
      </c>
      <c r="AC597" s="8">
        <f t="shared" si="666"/>
        <v>0.2347939631425926</v>
      </c>
      <c r="AD597" s="8">
        <f t="shared" si="666"/>
        <v>0.23411042759281847</v>
      </c>
      <c r="AE597" s="8">
        <f t="shared" si="666"/>
        <v>0.27723451148616823</v>
      </c>
      <c r="AF597" s="8">
        <f t="shared" si="666"/>
        <v>0.17522878817456963</v>
      </c>
      <c r="AG597" s="8">
        <f t="shared" si="666"/>
        <v>0.16870547845739467</v>
      </c>
      <c r="AH597" s="8">
        <f t="shared" si="666"/>
        <v>0.21468521977477537</v>
      </c>
      <c r="AI597" s="8"/>
      <c r="AJ597" s="8">
        <f>STDEV(AJ556:AJ595)/SQRT(40)</f>
        <v>1.0474327589947645</v>
      </c>
      <c r="AK597" s="8">
        <f t="shared" ref="AK597:AR597" si="667">STDEV(AK556:AK595)/SQRT(40)</f>
        <v>0.99678168018313729</v>
      </c>
      <c r="AL597" s="8">
        <f t="shared" si="667"/>
        <v>1.089430573446043</v>
      </c>
      <c r="AM597" s="8">
        <f t="shared" si="667"/>
        <v>1.266171040011618</v>
      </c>
      <c r="AN597" s="8">
        <f t="shared" si="667"/>
        <v>1.2366984583652865</v>
      </c>
      <c r="AO597" s="8">
        <f t="shared" si="667"/>
        <v>1.079500121732514</v>
      </c>
      <c r="AP597" s="8">
        <f t="shared" si="667"/>
        <v>1.2033007489018246</v>
      </c>
      <c r="AQ597" s="8">
        <f t="shared" si="667"/>
        <v>0.98371352928192868</v>
      </c>
      <c r="AR597" s="8">
        <f t="shared" si="667"/>
        <v>1.3487351624620521</v>
      </c>
      <c r="AU597" s="8">
        <f>STDEV(AU556:AU595)/SQRT(40)</f>
        <v>3.666334214942859</v>
      </c>
      <c r="AV597" s="8">
        <f t="shared" ref="AV597:BC597" si="668">STDEV(AV556:AV595)/SQRT(40)</f>
        <v>3.7440487726673979</v>
      </c>
      <c r="AW597" s="8">
        <f t="shared" si="668"/>
        <v>5.7333860217904817</v>
      </c>
      <c r="AX597" s="8">
        <f t="shared" si="668"/>
        <v>4.5843820937245638</v>
      </c>
      <c r="AY597" s="8">
        <f t="shared" si="668"/>
        <v>4.6235108495394268</v>
      </c>
      <c r="AZ597" s="8">
        <f t="shared" si="668"/>
        <v>4.4509946914345786</v>
      </c>
      <c r="BA597" s="8">
        <f t="shared" si="668"/>
        <v>2.8572196475001341</v>
      </c>
      <c r="BB597" s="8">
        <f t="shared" si="668"/>
        <v>1.6062921109353689</v>
      </c>
      <c r="BC597" s="8">
        <f t="shared" si="668"/>
        <v>3.417217049455104</v>
      </c>
    </row>
    <row r="598" spans="1:55">
      <c r="O598" s="27">
        <f>AVERAGE(O556:O595)</f>
        <v>28.3325</v>
      </c>
      <c r="P598" s="27">
        <f t="shared" ref="P598:V598" si="669">AVERAGE(P556:P595)</f>
        <v>27.4575</v>
      </c>
      <c r="Q598" s="27">
        <f t="shared" si="669"/>
        <v>25.999999999999993</v>
      </c>
      <c r="R598" s="27">
        <f t="shared" si="669"/>
        <v>27.104999999999997</v>
      </c>
      <c r="S598" s="27">
        <f t="shared" si="669"/>
        <v>26.340000000000003</v>
      </c>
      <c r="T598" s="27">
        <f t="shared" si="669"/>
        <v>25.97</v>
      </c>
      <c r="U598" s="27">
        <f t="shared" si="669"/>
        <v>24.735000000000007</v>
      </c>
      <c r="V598" s="27">
        <f t="shared" si="669"/>
        <v>25.175000000000001</v>
      </c>
      <c r="W598" s="27">
        <f>AVERAGE(W556:W595)</f>
        <v>24.685000000000006</v>
      </c>
      <c r="Y598" s="10">
        <f>SUM(O598:W598)</f>
        <v>235.8</v>
      </c>
    </row>
    <row r="608" spans="1:55">
      <c r="A608">
        <v>169</v>
      </c>
      <c r="B608" t="s">
        <v>41</v>
      </c>
      <c r="C608">
        <v>13</v>
      </c>
      <c r="D608" t="s">
        <v>42</v>
      </c>
      <c r="E608">
        <v>4.7</v>
      </c>
      <c r="F608">
        <v>6.1</v>
      </c>
      <c r="G608">
        <v>1.9</v>
      </c>
      <c r="H608">
        <v>5.0999999999999996</v>
      </c>
      <c r="I608">
        <v>9.3000000000000007</v>
      </c>
      <c r="J608">
        <v>5.6</v>
      </c>
      <c r="K608">
        <v>7.8</v>
      </c>
      <c r="L608">
        <v>4</v>
      </c>
      <c r="M608">
        <v>2.5</v>
      </c>
      <c r="O608" s="23">
        <v>23.3</v>
      </c>
      <c r="P608" s="23">
        <v>26.6</v>
      </c>
      <c r="Q608" s="23">
        <v>22</v>
      </c>
      <c r="R608" s="23">
        <v>26.4</v>
      </c>
      <c r="S608" s="23">
        <v>30</v>
      </c>
      <c r="T608" s="23">
        <v>28.2</v>
      </c>
      <c r="U608" s="23">
        <v>25</v>
      </c>
      <c r="V608" s="23">
        <v>26</v>
      </c>
      <c r="W608" s="23">
        <v>24.4</v>
      </c>
      <c r="Y608">
        <f>SUM(O608:W608)</f>
        <v>231.9</v>
      </c>
      <c r="Z608">
        <v>0</v>
      </c>
      <c r="AA608">
        <v>0</v>
      </c>
      <c r="AB608">
        <v>4</v>
      </c>
      <c r="AC608">
        <v>0</v>
      </c>
      <c r="AD608">
        <v>0</v>
      </c>
      <c r="AE608">
        <v>0</v>
      </c>
      <c r="AF608">
        <v>2</v>
      </c>
      <c r="AG608">
        <v>0</v>
      </c>
      <c r="AH608">
        <v>2</v>
      </c>
      <c r="AJ608">
        <v>15</v>
      </c>
      <c r="AK608">
        <v>13</v>
      </c>
      <c r="AL608">
        <v>21</v>
      </c>
      <c r="AM608">
        <v>20</v>
      </c>
      <c r="AN608">
        <v>9</v>
      </c>
      <c r="AO608">
        <v>9</v>
      </c>
      <c r="AP608">
        <v>13</v>
      </c>
      <c r="AQ608">
        <v>12</v>
      </c>
      <c r="AR608">
        <v>23</v>
      </c>
      <c r="AU608">
        <f>(AJ608-Z608)/(AJ608+Z608)*100</f>
        <v>100</v>
      </c>
      <c r="AV608">
        <f t="shared" ref="AV608:BC623" si="670">(AK608-AA608)/(AK608+AA608)*100</f>
        <v>100</v>
      </c>
      <c r="AW608">
        <f t="shared" si="670"/>
        <v>68</v>
      </c>
      <c r="AX608">
        <f t="shared" si="670"/>
        <v>100</v>
      </c>
      <c r="AY608">
        <f t="shared" si="670"/>
        <v>100</v>
      </c>
      <c r="AZ608">
        <f t="shared" si="670"/>
        <v>100</v>
      </c>
      <c r="BA608">
        <f t="shared" si="670"/>
        <v>73.333333333333329</v>
      </c>
      <c r="BB608">
        <f t="shared" si="670"/>
        <v>100</v>
      </c>
      <c r="BC608">
        <f t="shared" si="670"/>
        <v>84</v>
      </c>
    </row>
    <row r="609" spans="1:55">
      <c r="A609">
        <v>171</v>
      </c>
      <c r="B609" t="s">
        <v>43</v>
      </c>
      <c r="C609">
        <v>13</v>
      </c>
      <c r="D609" t="s">
        <v>44</v>
      </c>
      <c r="E609">
        <v>14</v>
      </c>
      <c r="F609">
        <v>10.4</v>
      </c>
      <c r="G609">
        <v>10.7</v>
      </c>
      <c r="H609">
        <v>8.1999999999999993</v>
      </c>
      <c r="I609">
        <v>6.2</v>
      </c>
      <c r="J609">
        <v>8</v>
      </c>
      <c r="K609">
        <v>9.5</v>
      </c>
      <c r="L609">
        <v>5.4</v>
      </c>
      <c r="M609">
        <v>8.4</v>
      </c>
      <c r="O609" s="23">
        <v>30</v>
      </c>
      <c r="P609" s="23">
        <v>30</v>
      </c>
      <c r="Q609" s="23">
        <v>30</v>
      </c>
      <c r="R609" s="23">
        <v>28.8</v>
      </c>
      <c r="S609" s="23">
        <v>29.8</v>
      </c>
      <c r="T609" s="23">
        <v>23.6</v>
      </c>
      <c r="U609" s="23">
        <v>17.399999999999999</v>
      </c>
      <c r="V609" s="23">
        <v>30</v>
      </c>
      <c r="W609" s="23">
        <v>22.8</v>
      </c>
      <c r="Y609">
        <f t="shared" ref="Y609:Y647" si="671">SUM(O609:W609)</f>
        <v>242.4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J609">
        <v>14</v>
      </c>
      <c r="AK609">
        <v>17</v>
      </c>
      <c r="AL609">
        <v>10</v>
      </c>
      <c r="AM609">
        <v>24</v>
      </c>
      <c r="AN609">
        <v>14</v>
      </c>
      <c r="AO609">
        <v>12</v>
      </c>
      <c r="AP609">
        <v>9</v>
      </c>
      <c r="AQ609">
        <v>16</v>
      </c>
      <c r="AR609">
        <v>18</v>
      </c>
      <c r="AU609">
        <f t="shared" ref="AU609:AU641" si="672">(AJ609-Z609)/(AJ609+Z609)*100</f>
        <v>100</v>
      </c>
      <c r="AV609">
        <f t="shared" si="670"/>
        <v>100</v>
      </c>
      <c r="AW609">
        <f t="shared" si="670"/>
        <v>100</v>
      </c>
      <c r="AX609">
        <f t="shared" si="670"/>
        <v>100</v>
      </c>
      <c r="AY609">
        <f t="shared" si="670"/>
        <v>100</v>
      </c>
      <c r="AZ609">
        <f t="shared" si="670"/>
        <v>71.428571428571431</v>
      </c>
      <c r="BA609">
        <f t="shared" si="670"/>
        <v>100</v>
      </c>
      <c r="BB609">
        <f t="shared" si="670"/>
        <v>100</v>
      </c>
      <c r="BC609">
        <f t="shared" si="670"/>
        <v>100</v>
      </c>
    </row>
    <row r="610" spans="1:55">
      <c r="A610">
        <v>170</v>
      </c>
      <c r="B610" t="s">
        <v>45</v>
      </c>
      <c r="C610">
        <v>13</v>
      </c>
      <c r="D610" t="s">
        <v>46</v>
      </c>
      <c r="E610">
        <v>0.8</v>
      </c>
      <c r="F610">
        <v>0</v>
      </c>
      <c r="G610">
        <v>0</v>
      </c>
      <c r="H610">
        <v>0</v>
      </c>
      <c r="I610">
        <v>0.4</v>
      </c>
      <c r="J610">
        <v>0.4</v>
      </c>
      <c r="K610">
        <v>0.4</v>
      </c>
      <c r="L610">
        <v>5.5</v>
      </c>
      <c r="M610">
        <v>0</v>
      </c>
      <c r="O610" s="23">
        <v>30</v>
      </c>
      <c r="P610" s="23">
        <v>20</v>
      </c>
      <c r="Q610" s="23">
        <v>30</v>
      </c>
      <c r="R610" s="23">
        <v>30</v>
      </c>
      <c r="S610" s="23">
        <v>30</v>
      </c>
      <c r="T610" s="23">
        <v>25.8</v>
      </c>
      <c r="U610" s="23">
        <v>25.7</v>
      </c>
      <c r="V610" s="23">
        <v>20.9</v>
      </c>
      <c r="W610" s="23">
        <v>20.399999999999999</v>
      </c>
      <c r="Y610">
        <f t="shared" si="671"/>
        <v>232.8</v>
      </c>
      <c r="Z610">
        <v>0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J610">
        <v>13</v>
      </c>
      <c r="AK610">
        <v>5</v>
      </c>
      <c r="AL610">
        <v>0</v>
      </c>
      <c r="AM610">
        <v>0</v>
      </c>
      <c r="AN610">
        <v>0</v>
      </c>
      <c r="AO610">
        <v>13</v>
      </c>
      <c r="AP610">
        <v>13</v>
      </c>
      <c r="AQ610">
        <v>15</v>
      </c>
      <c r="AR610">
        <v>8</v>
      </c>
      <c r="AU610">
        <f t="shared" si="672"/>
        <v>100</v>
      </c>
      <c r="AV610">
        <f t="shared" si="670"/>
        <v>42.857142857142854</v>
      </c>
      <c r="AW610">
        <v>0</v>
      </c>
      <c r="AX610">
        <v>0</v>
      </c>
      <c r="AY610">
        <v>0</v>
      </c>
      <c r="AZ610">
        <f t="shared" si="670"/>
        <v>100</v>
      </c>
      <c r="BA610">
        <f t="shared" si="670"/>
        <v>100</v>
      </c>
      <c r="BB610">
        <f t="shared" si="670"/>
        <v>100</v>
      </c>
      <c r="BC610">
        <f t="shared" si="670"/>
        <v>100</v>
      </c>
    </row>
    <row r="611" spans="1:55">
      <c r="A611">
        <v>172</v>
      </c>
      <c r="B611" t="s">
        <v>47</v>
      </c>
      <c r="C611">
        <v>13</v>
      </c>
      <c r="D611" t="s">
        <v>48</v>
      </c>
      <c r="E611">
        <v>0</v>
      </c>
      <c r="F611">
        <v>0</v>
      </c>
      <c r="G611">
        <v>0.5</v>
      </c>
      <c r="H611">
        <v>0</v>
      </c>
      <c r="I611">
        <v>7.7</v>
      </c>
      <c r="J611">
        <v>2</v>
      </c>
      <c r="K611">
        <v>0</v>
      </c>
      <c r="L611">
        <v>0</v>
      </c>
      <c r="M611">
        <v>0</v>
      </c>
      <c r="O611" s="23">
        <v>27.7</v>
      </c>
      <c r="P611" s="23">
        <v>27.6</v>
      </c>
      <c r="Q611" s="23">
        <v>27.8</v>
      </c>
      <c r="R611" s="23">
        <v>27.8</v>
      </c>
      <c r="S611" s="23">
        <v>27.2</v>
      </c>
      <c r="T611" s="23">
        <v>28.5</v>
      </c>
      <c r="U611" s="23">
        <v>27.9</v>
      </c>
      <c r="V611" s="23">
        <v>27.1</v>
      </c>
      <c r="W611" s="23">
        <v>25.9</v>
      </c>
      <c r="Y611">
        <f t="shared" si="671"/>
        <v>247.5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J611">
        <v>18</v>
      </c>
      <c r="AK611">
        <v>11</v>
      </c>
      <c r="AL611">
        <v>16</v>
      </c>
      <c r="AM611">
        <v>8</v>
      </c>
      <c r="AN611">
        <v>19</v>
      </c>
      <c r="AO611">
        <v>12</v>
      </c>
      <c r="AP611">
        <v>23</v>
      </c>
      <c r="AQ611">
        <v>20</v>
      </c>
      <c r="AR611">
        <v>6</v>
      </c>
      <c r="AU611">
        <f t="shared" si="672"/>
        <v>100</v>
      </c>
      <c r="AV611">
        <f t="shared" si="670"/>
        <v>100</v>
      </c>
      <c r="AW611">
        <f t="shared" si="670"/>
        <v>100</v>
      </c>
      <c r="AX611">
        <f t="shared" si="670"/>
        <v>100</v>
      </c>
      <c r="AY611">
        <f t="shared" si="670"/>
        <v>100</v>
      </c>
      <c r="AZ611">
        <f t="shared" si="670"/>
        <v>100</v>
      </c>
      <c r="BA611">
        <f t="shared" si="670"/>
        <v>100</v>
      </c>
      <c r="BB611">
        <f t="shared" si="670"/>
        <v>100</v>
      </c>
      <c r="BC611">
        <f t="shared" si="670"/>
        <v>100</v>
      </c>
    </row>
    <row r="612" spans="1:55">
      <c r="A612">
        <v>173</v>
      </c>
      <c r="B612" t="s">
        <v>49</v>
      </c>
      <c r="C612">
        <v>13</v>
      </c>
      <c r="D612" t="s">
        <v>42</v>
      </c>
      <c r="E612">
        <v>13.1</v>
      </c>
      <c r="F612">
        <v>3</v>
      </c>
      <c r="G612">
        <v>17</v>
      </c>
      <c r="H612">
        <v>22.2</v>
      </c>
      <c r="I612">
        <v>18.5</v>
      </c>
      <c r="J612">
        <v>18.600000000000001</v>
      </c>
      <c r="K612">
        <v>11.4</v>
      </c>
      <c r="L612">
        <v>11.9</v>
      </c>
      <c r="M612">
        <v>13.9</v>
      </c>
      <c r="O612" s="23">
        <v>27.2</v>
      </c>
      <c r="P612" s="23">
        <v>28.9</v>
      </c>
      <c r="Q612" s="23">
        <v>27.9</v>
      </c>
      <c r="R612" s="23">
        <v>28.4</v>
      </c>
      <c r="S612" s="23">
        <v>28.6</v>
      </c>
      <c r="T612" s="23">
        <v>30</v>
      </c>
      <c r="U612" s="23">
        <v>27.7</v>
      </c>
      <c r="V612" s="23">
        <v>29.8</v>
      </c>
      <c r="W612" s="23">
        <v>29.2</v>
      </c>
      <c r="Y612">
        <f t="shared" si="671"/>
        <v>257.7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J612">
        <v>19</v>
      </c>
      <c r="AK612">
        <v>12</v>
      </c>
      <c r="AL612">
        <v>27</v>
      </c>
      <c r="AM612">
        <v>13</v>
      </c>
      <c r="AN612">
        <v>22</v>
      </c>
      <c r="AO612">
        <v>25</v>
      </c>
      <c r="AP612">
        <v>27</v>
      </c>
      <c r="AQ612">
        <v>8</v>
      </c>
      <c r="AR612">
        <v>15</v>
      </c>
      <c r="AU612">
        <f t="shared" si="672"/>
        <v>100</v>
      </c>
      <c r="AV612">
        <f t="shared" si="670"/>
        <v>100</v>
      </c>
      <c r="AW612">
        <f t="shared" si="670"/>
        <v>100</v>
      </c>
      <c r="AX612">
        <f t="shared" si="670"/>
        <v>100</v>
      </c>
      <c r="AY612">
        <f t="shared" si="670"/>
        <v>100</v>
      </c>
      <c r="AZ612">
        <f t="shared" si="670"/>
        <v>100</v>
      </c>
      <c r="BA612">
        <f t="shared" si="670"/>
        <v>100</v>
      </c>
      <c r="BB612">
        <f t="shared" si="670"/>
        <v>100</v>
      </c>
      <c r="BC612">
        <f t="shared" si="670"/>
        <v>100</v>
      </c>
    </row>
    <row r="613" spans="1:55">
      <c r="A613">
        <v>174</v>
      </c>
      <c r="B613" t="s">
        <v>50</v>
      </c>
      <c r="C613">
        <v>13</v>
      </c>
      <c r="D613" t="s">
        <v>44</v>
      </c>
      <c r="E613">
        <v>9</v>
      </c>
      <c r="F613">
        <v>5.0999999999999996</v>
      </c>
      <c r="G613">
        <v>7.6</v>
      </c>
      <c r="H613">
        <v>12.1</v>
      </c>
      <c r="I613">
        <v>18.8</v>
      </c>
      <c r="J613">
        <v>16.100000000000001</v>
      </c>
      <c r="K613">
        <v>13.9</v>
      </c>
      <c r="L613">
        <v>17</v>
      </c>
      <c r="M613">
        <v>14.4</v>
      </c>
      <c r="O613" s="23">
        <v>27.6</v>
      </c>
      <c r="P613" s="23">
        <v>22.6</v>
      </c>
      <c r="Q613" s="23">
        <v>17.2</v>
      </c>
      <c r="R613" s="23">
        <v>26.4</v>
      </c>
      <c r="S613" s="23">
        <v>2.5</v>
      </c>
      <c r="T613" s="23">
        <v>25.3</v>
      </c>
      <c r="U613" s="23">
        <v>17.600000000000001</v>
      </c>
      <c r="V613" s="23">
        <v>28.4</v>
      </c>
      <c r="W613" s="23">
        <v>26.4</v>
      </c>
      <c r="Y613">
        <f t="shared" si="671"/>
        <v>194.00000000000003</v>
      </c>
      <c r="Z613">
        <v>0</v>
      </c>
      <c r="AA613">
        <v>2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J613">
        <v>17</v>
      </c>
      <c r="AK613">
        <v>18</v>
      </c>
      <c r="AL613">
        <v>23</v>
      </c>
      <c r="AM613">
        <v>22</v>
      </c>
      <c r="AN613">
        <v>12</v>
      </c>
      <c r="AO613">
        <v>15</v>
      </c>
      <c r="AP613">
        <v>21</v>
      </c>
      <c r="AQ613">
        <v>13</v>
      </c>
      <c r="AR613">
        <v>13</v>
      </c>
      <c r="AU613">
        <f t="shared" si="672"/>
        <v>100</v>
      </c>
      <c r="AV613">
        <f t="shared" si="670"/>
        <v>80</v>
      </c>
      <c r="AW613">
        <f t="shared" si="670"/>
        <v>84</v>
      </c>
      <c r="AX613">
        <f t="shared" si="670"/>
        <v>100</v>
      </c>
      <c r="AY613">
        <f t="shared" si="670"/>
        <v>100</v>
      </c>
      <c r="AZ613">
        <f t="shared" si="670"/>
        <v>100</v>
      </c>
      <c r="BA613">
        <f t="shared" si="670"/>
        <v>100</v>
      </c>
      <c r="BB613">
        <f t="shared" si="670"/>
        <v>100</v>
      </c>
      <c r="BC613">
        <f t="shared" si="670"/>
        <v>100</v>
      </c>
    </row>
    <row r="614" spans="1:55">
      <c r="A614">
        <v>176</v>
      </c>
      <c r="B614" t="s">
        <v>51</v>
      </c>
      <c r="C614">
        <v>13</v>
      </c>
      <c r="D614" t="s">
        <v>46</v>
      </c>
      <c r="E614">
        <v>2.7</v>
      </c>
      <c r="F614">
        <v>13</v>
      </c>
      <c r="G614">
        <v>20.6</v>
      </c>
      <c r="H614">
        <v>17.8</v>
      </c>
      <c r="I614">
        <v>15.3</v>
      </c>
      <c r="J614">
        <v>11.7</v>
      </c>
      <c r="K614">
        <v>11.1</v>
      </c>
      <c r="L614">
        <v>7.7</v>
      </c>
      <c r="M614">
        <v>15.1</v>
      </c>
      <c r="O614" s="23">
        <v>22.6</v>
      </c>
      <c r="P614" s="23">
        <v>30</v>
      </c>
      <c r="Q614" s="23">
        <v>28.6</v>
      </c>
      <c r="R614" s="23">
        <v>25.8</v>
      </c>
      <c r="S614" s="23">
        <v>29.3</v>
      </c>
      <c r="T614" s="23">
        <v>22.9</v>
      </c>
      <c r="U614" s="23">
        <v>29.3</v>
      </c>
      <c r="V614" s="23">
        <v>20.8</v>
      </c>
      <c r="W614" s="23">
        <v>28.9</v>
      </c>
      <c r="Y614">
        <f t="shared" si="671"/>
        <v>238.20000000000005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2</v>
      </c>
      <c r="AF614">
        <v>0</v>
      </c>
      <c r="AG614">
        <v>4</v>
      </c>
      <c r="AH614">
        <v>0</v>
      </c>
      <c r="AJ614">
        <v>13</v>
      </c>
      <c r="AK614">
        <v>4</v>
      </c>
      <c r="AL614">
        <v>20</v>
      </c>
      <c r="AM614">
        <v>19</v>
      </c>
      <c r="AN614">
        <v>13</v>
      </c>
      <c r="AO614">
        <v>23</v>
      </c>
      <c r="AP614">
        <v>10</v>
      </c>
      <c r="AQ614">
        <v>14</v>
      </c>
      <c r="AR614">
        <v>7</v>
      </c>
      <c r="AU614">
        <f t="shared" si="672"/>
        <v>100</v>
      </c>
      <c r="AV614">
        <f t="shared" si="670"/>
        <v>100</v>
      </c>
      <c r="AW614">
        <f t="shared" si="670"/>
        <v>100</v>
      </c>
      <c r="AX614">
        <f t="shared" si="670"/>
        <v>80.952380952380949</v>
      </c>
      <c r="AY614">
        <f t="shared" si="670"/>
        <v>100</v>
      </c>
      <c r="AZ614">
        <f t="shared" si="670"/>
        <v>84</v>
      </c>
      <c r="BA614">
        <f t="shared" si="670"/>
        <v>100</v>
      </c>
      <c r="BB614">
        <f t="shared" si="670"/>
        <v>55.555555555555557</v>
      </c>
      <c r="BC614">
        <f t="shared" si="670"/>
        <v>100</v>
      </c>
    </row>
    <row r="615" spans="1:55">
      <c r="A615">
        <v>175</v>
      </c>
      <c r="B615" t="s">
        <v>52</v>
      </c>
      <c r="C615">
        <v>13</v>
      </c>
      <c r="D615" t="s">
        <v>48</v>
      </c>
      <c r="E615">
        <v>0.8</v>
      </c>
      <c r="F615">
        <v>1.1000000000000001</v>
      </c>
      <c r="G615">
        <v>2.8</v>
      </c>
      <c r="H615">
        <v>2.8</v>
      </c>
      <c r="I615">
        <v>4.5</v>
      </c>
      <c r="J615">
        <v>3</v>
      </c>
      <c r="K615">
        <v>0.9</v>
      </c>
      <c r="L615">
        <v>1.7</v>
      </c>
      <c r="M615">
        <v>0</v>
      </c>
      <c r="O615" s="23">
        <v>26.8</v>
      </c>
      <c r="P615" s="23">
        <v>28.5</v>
      </c>
      <c r="Q615" s="23">
        <v>28.7</v>
      </c>
      <c r="R615" s="23">
        <v>29.1</v>
      </c>
      <c r="S615" s="23">
        <v>28.9</v>
      </c>
      <c r="T615" s="23">
        <v>28.1</v>
      </c>
      <c r="U615" s="23">
        <v>26.8</v>
      </c>
      <c r="V615" s="23">
        <v>28.5</v>
      </c>
      <c r="W615" s="23">
        <v>26.3</v>
      </c>
      <c r="Y615">
        <f t="shared" si="671"/>
        <v>251.70000000000002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J615">
        <v>18</v>
      </c>
      <c r="AK615">
        <v>17</v>
      </c>
      <c r="AL615">
        <v>23</v>
      </c>
      <c r="AM615">
        <v>13</v>
      </c>
      <c r="AN615">
        <v>11</v>
      </c>
      <c r="AO615">
        <v>6</v>
      </c>
      <c r="AP615">
        <v>31</v>
      </c>
      <c r="AQ615">
        <v>11</v>
      </c>
      <c r="AR615">
        <v>16</v>
      </c>
      <c r="AU615">
        <f t="shared" si="672"/>
        <v>100</v>
      </c>
      <c r="AV615">
        <f t="shared" si="670"/>
        <v>100</v>
      </c>
      <c r="AW615">
        <f t="shared" si="670"/>
        <v>100</v>
      </c>
      <c r="AX615">
        <f t="shared" si="670"/>
        <v>100</v>
      </c>
      <c r="AY615">
        <f t="shared" si="670"/>
        <v>100</v>
      </c>
      <c r="AZ615">
        <f t="shared" si="670"/>
        <v>100</v>
      </c>
      <c r="BA615">
        <f t="shared" si="670"/>
        <v>100</v>
      </c>
      <c r="BB615">
        <f t="shared" si="670"/>
        <v>100</v>
      </c>
      <c r="BC615">
        <f t="shared" si="670"/>
        <v>100</v>
      </c>
    </row>
    <row r="616" spans="1:55">
      <c r="A616">
        <v>180</v>
      </c>
      <c r="B616" t="s">
        <v>53</v>
      </c>
      <c r="C616">
        <v>13</v>
      </c>
      <c r="D616" t="s">
        <v>42</v>
      </c>
      <c r="E616">
        <v>10.9</v>
      </c>
      <c r="F616">
        <v>12.3</v>
      </c>
      <c r="G616">
        <v>1.3</v>
      </c>
      <c r="H616">
        <v>9.3000000000000007</v>
      </c>
      <c r="I616">
        <v>14.5</v>
      </c>
      <c r="J616">
        <v>0</v>
      </c>
      <c r="K616">
        <v>9</v>
      </c>
      <c r="L616">
        <v>3.9</v>
      </c>
      <c r="M616">
        <v>6.1</v>
      </c>
      <c r="O616" s="23">
        <v>28.6</v>
      </c>
      <c r="P616" s="23">
        <v>28</v>
      </c>
      <c r="Q616" s="23">
        <v>26.3</v>
      </c>
      <c r="R616" s="23">
        <v>25.6</v>
      </c>
      <c r="S616" s="23">
        <v>23.6</v>
      </c>
      <c r="T616" s="23">
        <v>8.1</v>
      </c>
      <c r="U616" s="23">
        <v>30</v>
      </c>
      <c r="V616" s="23">
        <v>28.2</v>
      </c>
      <c r="W616" s="23">
        <v>28.6</v>
      </c>
      <c r="Y616">
        <f t="shared" si="671"/>
        <v>226.99999999999997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</v>
      </c>
      <c r="AF616">
        <v>0</v>
      </c>
      <c r="AG616">
        <v>0</v>
      </c>
      <c r="AH616">
        <v>0</v>
      </c>
      <c r="AJ616">
        <v>22</v>
      </c>
      <c r="AK616">
        <v>27</v>
      </c>
      <c r="AL616">
        <v>32</v>
      </c>
      <c r="AM616">
        <v>34</v>
      </c>
      <c r="AN616">
        <v>20</v>
      </c>
      <c r="AO616">
        <v>25</v>
      </c>
      <c r="AP616">
        <v>7</v>
      </c>
      <c r="AQ616">
        <v>6</v>
      </c>
      <c r="AR616">
        <v>12</v>
      </c>
      <c r="AU616">
        <f t="shared" si="672"/>
        <v>100</v>
      </c>
      <c r="AV616">
        <f t="shared" si="670"/>
        <v>100</v>
      </c>
      <c r="AW616">
        <f t="shared" si="670"/>
        <v>100</v>
      </c>
      <c r="AX616">
        <f t="shared" si="670"/>
        <v>100</v>
      </c>
      <c r="AY616">
        <f t="shared" si="670"/>
        <v>100</v>
      </c>
      <c r="AZ616">
        <f t="shared" si="670"/>
        <v>42.857142857142854</v>
      </c>
      <c r="BA616">
        <f t="shared" si="670"/>
        <v>100</v>
      </c>
      <c r="BB616">
        <f t="shared" si="670"/>
        <v>100</v>
      </c>
      <c r="BC616">
        <f t="shared" si="670"/>
        <v>100</v>
      </c>
    </row>
    <row r="617" spans="1:55">
      <c r="A617">
        <v>178</v>
      </c>
      <c r="B617" t="s">
        <v>54</v>
      </c>
      <c r="C617">
        <v>13</v>
      </c>
      <c r="D617" t="s">
        <v>44</v>
      </c>
      <c r="E617">
        <v>1.5</v>
      </c>
      <c r="F617">
        <v>4.9000000000000004</v>
      </c>
      <c r="G617">
        <v>3</v>
      </c>
      <c r="H617">
        <v>3.1</v>
      </c>
      <c r="I617">
        <v>0.4</v>
      </c>
      <c r="J617">
        <v>11.9</v>
      </c>
      <c r="K617">
        <v>16.7</v>
      </c>
      <c r="L617">
        <v>6.6</v>
      </c>
      <c r="M617">
        <v>6.8</v>
      </c>
      <c r="O617" s="23">
        <v>26</v>
      </c>
      <c r="P617" s="23">
        <v>26.1</v>
      </c>
      <c r="Q617" s="23">
        <v>29.3</v>
      </c>
      <c r="R617" s="23">
        <v>27.4</v>
      </c>
      <c r="S617" s="23">
        <v>22.1</v>
      </c>
      <c r="T617" s="23">
        <v>30</v>
      </c>
      <c r="U617" s="23">
        <v>29.5</v>
      </c>
      <c r="V617" s="23">
        <v>27.5</v>
      </c>
      <c r="W617" s="23">
        <v>24</v>
      </c>
      <c r="Y617">
        <f t="shared" si="671"/>
        <v>241.9</v>
      </c>
      <c r="Z617">
        <v>2</v>
      </c>
      <c r="AA617">
        <v>2</v>
      </c>
      <c r="AB617">
        <v>0</v>
      </c>
      <c r="AC617">
        <v>0</v>
      </c>
      <c r="AD617">
        <v>6</v>
      </c>
      <c r="AE617">
        <v>0</v>
      </c>
      <c r="AF617">
        <v>0</v>
      </c>
      <c r="AG617">
        <v>2</v>
      </c>
      <c r="AH617">
        <v>0</v>
      </c>
      <c r="AJ617">
        <v>20</v>
      </c>
      <c r="AK617">
        <v>13</v>
      </c>
      <c r="AL617">
        <v>10</v>
      </c>
      <c r="AM617">
        <v>25</v>
      </c>
      <c r="AN617">
        <v>29</v>
      </c>
      <c r="AO617">
        <v>0</v>
      </c>
      <c r="AP617">
        <v>17</v>
      </c>
      <c r="AQ617">
        <v>29</v>
      </c>
      <c r="AR617">
        <v>15</v>
      </c>
      <c r="AU617">
        <f t="shared" si="672"/>
        <v>81.818181818181827</v>
      </c>
      <c r="AV617">
        <f t="shared" si="670"/>
        <v>73.333333333333329</v>
      </c>
      <c r="AW617">
        <f t="shared" si="670"/>
        <v>100</v>
      </c>
      <c r="AX617">
        <f t="shared" si="670"/>
        <v>100</v>
      </c>
      <c r="AY617">
        <f t="shared" si="670"/>
        <v>65.714285714285708</v>
      </c>
      <c r="AZ617">
        <v>0</v>
      </c>
      <c r="BA617">
        <f t="shared" si="670"/>
        <v>100</v>
      </c>
      <c r="BB617">
        <f t="shared" si="670"/>
        <v>87.096774193548384</v>
      </c>
      <c r="BC617">
        <f t="shared" si="670"/>
        <v>100</v>
      </c>
    </row>
    <row r="618" spans="1:55">
      <c r="A618">
        <v>179</v>
      </c>
      <c r="B618" t="s">
        <v>55</v>
      </c>
      <c r="C618">
        <v>13</v>
      </c>
      <c r="D618" t="s">
        <v>46</v>
      </c>
      <c r="E618">
        <v>3.5</v>
      </c>
      <c r="F618">
        <v>14.6</v>
      </c>
      <c r="G618">
        <v>14.4</v>
      </c>
      <c r="H618">
        <v>21.1</v>
      </c>
      <c r="I618">
        <v>19</v>
      </c>
      <c r="J618">
        <v>20.399999999999999</v>
      </c>
      <c r="K618">
        <v>13.4</v>
      </c>
      <c r="L618">
        <v>14.8</v>
      </c>
      <c r="M618">
        <v>3.5</v>
      </c>
      <c r="O618" s="23">
        <v>28.8</v>
      </c>
      <c r="P618" s="23">
        <v>28.9</v>
      </c>
      <c r="Q618" s="23">
        <v>28.7</v>
      </c>
      <c r="R618" s="23">
        <v>24.5</v>
      </c>
      <c r="S618" s="23">
        <v>25.9</v>
      </c>
      <c r="T618" s="23">
        <v>24.2</v>
      </c>
      <c r="U618" s="23">
        <v>27.5</v>
      </c>
      <c r="V618" s="23">
        <v>28.4</v>
      </c>
      <c r="W618" s="23">
        <v>25.8</v>
      </c>
      <c r="Y618">
        <f t="shared" si="671"/>
        <v>242.70000000000002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J618">
        <v>8</v>
      </c>
      <c r="AK618">
        <v>7</v>
      </c>
      <c r="AL618">
        <v>9</v>
      </c>
      <c r="AM618">
        <v>4</v>
      </c>
      <c r="AN618">
        <v>9</v>
      </c>
      <c r="AO618">
        <v>7</v>
      </c>
      <c r="AP618">
        <v>8</v>
      </c>
      <c r="AQ618">
        <v>11</v>
      </c>
      <c r="AR618">
        <v>7</v>
      </c>
      <c r="AU618">
        <f t="shared" si="672"/>
        <v>100</v>
      </c>
      <c r="AV618">
        <f t="shared" si="670"/>
        <v>100</v>
      </c>
      <c r="AW618">
        <f t="shared" si="670"/>
        <v>100</v>
      </c>
      <c r="AX618">
        <f t="shared" si="670"/>
        <v>100</v>
      </c>
      <c r="AY618">
        <f t="shared" si="670"/>
        <v>100</v>
      </c>
      <c r="AZ618">
        <f t="shared" si="670"/>
        <v>100</v>
      </c>
      <c r="BA618">
        <f t="shared" si="670"/>
        <v>100</v>
      </c>
      <c r="BB618">
        <f t="shared" si="670"/>
        <v>100</v>
      </c>
      <c r="BC618">
        <f t="shared" si="670"/>
        <v>100</v>
      </c>
    </row>
    <row r="619" spans="1:55">
      <c r="A619">
        <v>177</v>
      </c>
      <c r="B619" t="s">
        <v>56</v>
      </c>
      <c r="C619">
        <v>13</v>
      </c>
      <c r="D619" t="s">
        <v>48</v>
      </c>
      <c r="E619">
        <v>0.4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0.3</v>
      </c>
      <c r="O619" s="23">
        <v>29.2</v>
      </c>
      <c r="P619" s="23">
        <v>23.7</v>
      </c>
      <c r="Q619" s="23">
        <v>27.9</v>
      </c>
      <c r="R619" s="23">
        <v>26.7</v>
      </c>
      <c r="S619" s="23">
        <v>27.8</v>
      </c>
      <c r="T619" s="23">
        <v>27.7</v>
      </c>
      <c r="U619" s="23">
        <v>29</v>
      </c>
      <c r="V619" s="23">
        <v>27.6</v>
      </c>
      <c r="W619" s="23">
        <v>27.8</v>
      </c>
      <c r="Y619">
        <f t="shared" si="671"/>
        <v>247.4</v>
      </c>
      <c r="Z619">
        <v>0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J619">
        <v>10</v>
      </c>
      <c r="AK619">
        <v>9</v>
      </c>
      <c r="AL619">
        <v>8</v>
      </c>
      <c r="AM619">
        <v>9</v>
      </c>
      <c r="AN619">
        <v>7</v>
      </c>
      <c r="AO619">
        <v>8</v>
      </c>
      <c r="AP619">
        <v>7</v>
      </c>
      <c r="AQ619">
        <v>5</v>
      </c>
      <c r="AR619">
        <v>4</v>
      </c>
      <c r="AU619">
        <f t="shared" si="672"/>
        <v>100</v>
      </c>
      <c r="AV619">
        <f t="shared" si="670"/>
        <v>63.636363636363633</v>
      </c>
      <c r="AW619">
        <f t="shared" si="670"/>
        <v>100</v>
      </c>
      <c r="AX619">
        <f t="shared" si="670"/>
        <v>100</v>
      </c>
      <c r="AY619">
        <f t="shared" si="670"/>
        <v>100</v>
      </c>
      <c r="AZ619">
        <f t="shared" si="670"/>
        <v>100</v>
      </c>
      <c r="BA619">
        <f t="shared" si="670"/>
        <v>100</v>
      </c>
      <c r="BB619">
        <f t="shared" si="670"/>
        <v>100</v>
      </c>
      <c r="BC619">
        <f t="shared" si="670"/>
        <v>100</v>
      </c>
    </row>
    <row r="620" spans="1:55">
      <c r="A620">
        <v>182</v>
      </c>
      <c r="B620" t="s">
        <v>57</v>
      </c>
      <c r="C620">
        <v>13</v>
      </c>
      <c r="D620" t="s">
        <v>42</v>
      </c>
      <c r="E620">
        <v>8.9</v>
      </c>
      <c r="F620">
        <v>6.3</v>
      </c>
      <c r="G620">
        <v>2.5</v>
      </c>
      <c r="H620">
        <v>11.2</v>
      </c>
      <c r="I620">
        <v>22.3</v>
      </c>
      <c r="J620">
        <v>19.7</v>
      </c>
      <c r="K620">
        <v>19.2</v>
      </c>
      <c r="L620">
        <v>17.100000000000001</v>
      </c>
      <c r="M620">
        <v>14.3</v>
      </c>
      <c r="O620" s="23">
        <v>27</v>
      </c>
      <c r="P620" s="23">
        <v>22.5</v>
      </c>
      <c r="Q620" s="23">
        <v>16.899999999999999</v>
      </c>
      <c r="R620" s="23">
        <v>30</v>
      </c>
      <c r="S620" s="23">
        <v>30</v>
      </c>
      <c r="T620" s="23">
        <v>30</v>
      </c>
      <c r="U620" s="23">
        <v>30</v>
      </c>
      <c r="V620" s="23">
        <v>30</v>
      </c>
      <c r="W620" s="23">
        <v>30</v>
      </c>
      <c r="Y620">
        <f t="shared" si="671"/>
        <v>246.4</v>
      </c>
      <c r="Z620">
        <v>0</v>
      </c>
      <c r="AA620">
        <v>2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J620">
        <v>16</v>
      </c>
      <c r="AK620">
        <v>18</v>
      </c>
      <c r="AL620">
        <v>24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U620">
        <f t="shared" si="672"/>
        <v>100</v>
      </c>
      <c r="AV620">
        <f t="shared" si="670"/>
        <v>80</v>
      </c>
      <c r="AW620">
        <f t="shared" si="670"/>
        <v>84.615384615384613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f t="shared" si="670"/>
        <v>100</v>
      </c>
    </row>
    <row r="621" spans="1:55">
      <c r="A621">
        <v>181</v>
      </c>
      <c r="B621" t="s">
        <v>58</v>
      </c>
      <c r="C621">
        <v>13</v>
      </c>
      <c r="D621" t="s">
        <v>44</v>
      </c>
      <c r="E621">
        <v>1.1000000000000001</v>
      </c>
      <c r="F621">
        <v>21.7</v>
      </c>
      <c r="G621">
        <v>20.100000000000001</v>
      </c>
      <c r="H621">
        <v>13.8</v>
      </c>
      <c r="I621">
        <v>10.3</v>
      </c>
      <c r="J621">
        <v>17.8</v>
      </c>
      <c r="K621">
        <v>11.4</v>
      </c>
      <c r="L621">
        <v>9.1</v>
      </c>
      <c r="M621">
        <v>7.7</v>
      </c>
      <c r="O621" s="23">
        <v>19.3</v>
      </c>
      <c r="P621" s="23">
        <v>30</v>
      </c>
      <c r="Q621" s="23">
        <v>30</v>
      </c>
      <c r="R621" s="23">
        <v>30</v>
      </c>
      <c r="S621" s="23">
        <v>27</v>
      </c>
      <c r="T621" s="23">
        <v>28.9</v>
      </c>
      <c r="U621" s="23">
        <v>26.5</v>
      </c>
      <c r="V621" s="23">
        <v>26.2</v>
      </c>
      <c r="W621" s="23">
        <v>27.1</v>
      </c>
      <c r="Y621">
        <f t="shared" si="671"/>
        <v>245</v>
      </c>
      <c r="Z621">
        <v>4</v>
      </c>
      <c r="AA621">
        <v>0</v>
      </c>
      <c r="AB621">
        <v>0</v>
      </c>
      <c r="AC621">
        <v>0</v>
      </c>
      <c r="AD621">
        <v>4</v>
      </c>
      <c r="AE621">
        <v>2</v>
      </c>
      <c r="AF621">
        <v>4</v>
      </c>
      <c r="AG621">
        <v>2</v>
      </c>
      <c r="AH621">
        <v>2</v>
      </c>
      <c r="AJ621">
        <v>14</v>
      </c>
      <c r="AK621">
        <v>0</v>
      </c>
      <c r="AL621">
        <v>1</v>
      </c>
      <c r="AM621">
        <v>1</v>
      </c>
      <c r="AN621">
        <v>5</v>
      </c>
      <c r="AO621">
        <v>0</v>
      </c>
      <c r="AP621">
        <v>3</v>
      </c>
      <c r="AQ621">
        <v>3</v>
      </c>
      <c r="AR621">
        <v>4</v>
      </c>
      <c r="AU621">
        <f t="shared" si="672"/>
        <v>55.555555555555557</v>
      </c>
      <c r="AV621">
        <v>0</v>
      </c>
      <c r="AW621">
        <f t="shared" si="670"/>
        <v>100</v>
      </c>
      <c r="AX621">
        <f t="shared" si="670"/>
        <v>100</v>
      </c>
      <c r="AY621">
        <f t="shared" si="670"/>
        <v>11.111111111111111</v>
      </c>
      <c r="AZ621">
        <f t="shared" si="670"/>
        <v>-100</v>
      </c>
      <c r="BA621">
        <f t="shared" si="670"/>
        <v>-14.285714285714285</v>
      </c>
      <c r="BB621">
        <f t="shared" si="670"/>
        <v>20</v>
      </c>
      <c r="BC621">
        <f t="shared" si="670"/>
        <v>33.333333333333329</v>
      </c>
    </row>
    <row r="622" spans="1:55">
      <c r="A622">
        <v>100</v>
      </c>
      <c r="B622" t="s">
        <v>102</v>
      </c>
      <c r="C622">
        <v>13</v>
      </c>
      <c r="D622" t="s">
        <v>42</v>
      </c>
      <c r="E622">
        <v>1</v>
      </c>
      <c r="F622">
        <v>0</v>
      </c>
      <c r="G622">
        <v>1.2</v>
      </c>
      <c r="H622">
        <v>2</v>
      </c>
      <c r="I622">
        <v>0</v>
      </c>
      <c r="J622">
        <v>0.7</v>
      </c>
      <c r="K622">
        <v>0.7</v>
      </c>
      <c r="L622">
        <v>0.7</v>
      </c>
      <c r="M622">
        <v>3.9</v>
      </c>
      <c r="O622" s="23">
        <v>30</v>
      </c>
      <c r="P622" s="23">
        <v>30</v>
      </c>
      <c r="Q622" s="23">
        <v>30</v>
      </c>
      <c r="R622" s="23">
        <v>30</v>
      </c>
      <c r="S622" s="23">
        <v>30</v>
      </c>
      <c r="T622" s="23">
        <v>30</v>
      </c>
      <c r="U622" s="23">
        <v>30</v>
      </c>
      <c r="V622" s="23">
        <v>30</v>
      </c>
      <c r="W622" s="23">
        <v>28.5</v>
      </c>
      <c r="Y622">
        <f t="shared" si="671"/>
        <v>268.5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J622">
        <v>0</v>
      </c>
      <c r="AK622">
        <v>0</v>
      </c>
      <c r="AL622">
        <v>0</v>
      </c>
      <c r="AM622">
        <v>0</v>
      </c>
      <c r="AN622">
        <v>3</v>
      </c>
      <c r="AO622">
        <v>0</v>
      </c>
      <c r="AP622">
        <v>0</v>
      </c>
      <c r="AQ622">
        <v>0</v>
      </c>
      <c r="AR622">
        <v>1</v>
      </c>
      <c r="AU622">
        <v>0</v>
      </c>
      <c r="AV622">
        <v>0</v>
      </c>
      <c r="AW622">
        <v>0</v>
      </c>
      <c r="AX622">
        <v>0</v>
      </c>
      <c r="AY622">
        <f t="shared" si="670"/>
        <v>100</v>
      </c>
      <c r="AZ622">
        <v>0</v>
      </c>
      <c r="BA622">
        <v>0</v>
      </c>
      <c r="BB622">
        <v>0</v>
      </c>
      <c r="BC622">
        <f t="shared" si="670"/>
        <v>100</v>
      </c>
    </row>
    <row r="623" spans="1:55">
      <c r="A623">
        <v>98</v>
      </c>
      <c r="B623" t="s">
        <v>103</v>
      </c>
      <c r="C623">
        <v>13</v>
      </c>
      <c r="D623" t="s">
        <v>44</v>
      </c>
      <c r="E623">
        <v>10.199999999999999</v>
      </c>
      <c r="F623">
        <v>24.2</v>
      </c>
      <c r="G623">
        <v>15.9</v>
      </c>
      <c r="H623">
        <v>20.3</v>
      </c>
      <c r="I623">
        <v>18.2</v>
      </c>
      <c r="J623">
        <v>9.4</v>
      </c>
      <c r="K623">
        <v>12.9</v>
      </c>
      <c r="L623">
        <v>10.5</v>
      </c>
      <c r="M623">
        <v>8.3000000000000007</v>
      </c>
      <c r="O623" s="23">
        <v>22.9</v>
      </c>
      <c r="P623" s="23">
        <v>28</v>
      </c>
      <c r="Q623" s="23">
        <v>28.4</v>
      </c>
      <c r="R623" s="23">
        <v>26.8</v>
      </c>
      <c r="S623" s="23">
        <v>27</v>
      </c>
      <c r="T623" s="23">
        <v>27</v>
      </c>
      <c r="U623" s="23">
        <v>25</v>
      </c>
      <c r="V623" s="23">
        <v>27.2</v>
      </c>
      <c r="W623" s="23">
        <v>29.1</v>
      </c>
      <c r="Y623">
        <f t="shared" si="671"/>
        <v>241.39999999999998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2</v>
      </c>
      <c r="AG623">
        <v>0</v>
      </c>
      <c r="AH623">
        <v>0</v>
      </c>
      <c r="AJ623">
        <v>12</v>
      </c>
      <c r="AK623">
        <v>11</v>
      </c>
      <c r="AL623">
        <v>6</v>
      </c>
      <c r="AM623">
        <v>3</v>
      </c>
      <c r="AN623">
        <v>13</v>
      </c>
      <c r="AO623">
        <v>13</v>
      </c>
      <c r="AP623">
        <v>10</v>
      </c>
      <c r="AQ623">
        <v>14</v>
      </c>
      <c r="AR623">
        <v>10</v>
      </c>
      <c r="AU623">
        <f t="shared" si="672"/>
        <v>100</v>
      </c>
      <c r="AV623">
        <f t="shared" si="670"/>
        <v>69.230769230769226</v>
      </c>
      <c r="AW623">
        <f t="shared" si="670"/>
        <v>100</v>
      </c>
      <c r="AX623">
        <f t="shared" si="670"/>
        <v>100</v>
      </c>
      <c r="AY623">
        <f t="shared" si="670"/>
        <v>100</v>
      </c>
      <c r="AZ623">
        <f t="shared" si="670"/>
        <v>100</v>
      </c>
      <c r="BA623">
        <f t="shared" si="670"/>
        <v>66.666666666666657</v>
      </c>
      <c r="BB623">
        <f t="shared" si="670"/>
        <v>100</v>
      </c>
      <c r="BC623">
        <f t="shared" si="670"/>
        <v>100</v>
      </c>
    </row>
    <row r="624" spans="1:55">
      <c r="A624">
        <v>97</v>
      </c>
      <c r="B624" t="s">
        <v>104</v>
      </c>
      <c r="C624">
        <v>13</v>
      </c>
      <c r="D624" t="s">
        <v>46</v>
      </c>
      <c r="E624">
        <v>19.8</v>
      </c>
      <c r="F624">
        <v>18.7</v>
      </c>
      <c r="G624">
        <v>20.6</v>
      </c>
      <c r="H624">
        <v>20</v>
      </c>
      <c r="I624">
        <v>22.9</v>
      </c>
      <c r="J624">
        <v>20.8</v>
      </c>
      <c r="K624">
        <v>14.6</v>
      </c>
      <c r="L624">
        <v>19.5</v>
      </c>
      <c r="M624">
        <v>15.8</v>
      </c>
      <c r="O624" s="23">
        <v>29</v>
      </c>
      <c r="P624" s="23">
        <v>27</v>
      </c>
      <c r="Q624" s="23">
        <v>28.8</v>
      </c>
      <c r="R624" s="23">
        <v>28.2</v>
      </c>
      <c r="S624" s="23">
        <v>1.5</v>
      </c>
      <c r="T624" s="23">
        <v>30</v>
      </c>
      <c r="U624" s="23">
        <v>27.7</v>
      </c>
      <c r="V624" s="23">
        <v>27.5</v>
      </c>
      <c r="W624" s="23">
        <v>27</v>
      </c>
      <c r="Y624">
        <f t="shared" si="671"/>
        <v>226.7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J624">
        <v>10</v>
      </c>
      <c r="AK624">
        <v>14</v>
      </c>
      <c r="AL624">
        <v>6</v>
      </c>
      <c r="AM624">
        <v>9</v>
      </c>
      <c r="AN624">
        <v>2</v>
      </c>
      <c r="AO624">
        <v>3</v>
      </c>
      <c r="AP624">
        <v>6</v>
      </c>
      <c r="AQ624">
        <v>7</v>
      </c>
      <c r="AR624">
        <v>8</v>
      </c>
      <c r="AU624">
        <f t="shared" si="672"/>
        <v>100</v>
      </c>
      <c r="AV624">
        <f t="shared" ref="AV624:AV641" si="673">(AK624-AA624)/(AK624+AA624)*100</f>
        <v>100</v>
      </c>
      <c r="AW624">
        <f t="shared" ref="AW624:AW641" si="674">(AL624-AB624)/(AL624+AB624)*100</f>
        <v>100</v>
      </c>
      <c r="AX624">
        <f t="shared" ref="AX624:AX641" si="675">(AM624-AC624)/(AM624+AC624)*100</f>
        <v>100</v>
      </c>
      <c r="AY624">
        <f t="shared" ref="AY624:AY641" si="676">(AN624-AD624)/(AN624+AD624)*100</f>
        <v>100</v>
      </c>
      <c r="AZ624">
        <f t="shared" ref="AZ624:AZ641" si="677">(AO624-AE624)/(AO624+AE624)*100</f>
        <v>100</v>
      </c>
      <c r="BA624">
        <f t="shared" ref="BA624:BA641" si="678">(AP624-AF624)/(AP624+AF624)*100</f>
        <v>100</v>
      </c>
      <c r="BB624">
        <f t="shared" ref="BB624:BB641" si="679">(AQ624-AG624)/(AQ624+AG624)*100</f>
        <v>100</v>
      </c>
      <c r="BC624">
        <f t="shared" ref="BC624:BC641" si="680">(AR624-AH624)/(AR624+AH624)*100</f>
        <v>100</v>
      </c>
    </row>
    <row r="625" spans="1:991">
      <c r="A625">
        <v>99</v>
      </c>
      <c r="B625" t="s">
        <v>105</v>
      </c>
      <c r="C625">
        <v>13</v>
      </c>
      <c r="D625" t="s">
        <v>48</v>
      </c>
      <c r="E625">
        <v>4</v>
      </c>
      <c r="F625">
        <v>0.3</v>
      </c>
      <c r="G625">
        <v>0.3</v>
      </c>
      <c r="H625">
        <v>8.4</v>
      </c>
      <c r="I625">
        <v>2.2999999999999998</v>
      </c>
      <c r="J625">
        <v>3.1</v>
      </c>
      <c r="K625">
        <v>6.1</v>
      </c>
      <c r="L625">
        <v>6.8</v>
      </c>
      <c r="M625">
        <v>5.2</v>
      </c>
      <c r="O625" s="23">
        <v>28.4</v>
      </c>
      <c r="P625" s="23">
        <v>25.9</v>
      </c>
      <c r="Q625" s="23">
        <v>26.2</v>
      </c>
      <c r="R625" s="23">
        <v>28.3</v>
      </c>
      <c r="S625" s="23">
        <v>24.8</v>
      </c>
      <c r="T625" s="23">
        <v>28.9</v>
      </c>
      <c r="U625" s="23">
        <v>28.6</v>
      </c>
      <c r="V625" s="23">
        <v>28.7</v>
      </c>
      <c r="W625" s="23">
        <v>27.6</v>
      </c>
      <c r="Y625">
        <f t="shared" si="671"/>
        <v>247.39999999999998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J625">
        <v>17</v>
      </c>
      <c r="AK625">
        <v>12</v>
      </c>
      <c r="AL625">
        <v>9</v>
      </c>
      <c r="AM625">
        <v>12</v>
      </c>
      <c r="AN625">
        <v>13</v>
      </c>
      <c r="AO625">
        <v>17</v>
      </c>
      <c r="AP625">
        <v>12</v>
      </c>
      <c r="AQ625">
        <v>8</v>
      </c>
      <c r="AR625">
        <v>8</v>
      </c>
      <c r="AU625">
        <f t="shared" si="672"/>
        <v>100</v>
      </c>
      <c r="AV625">
        <f t="shared" si="673"/>
        <v>71.428571428571431</v>
      </c>
      <c r="AW625">
        <f t="shared" si="674"/>
        <v>100</v>
      </c>
      <c r="AX625">
        <f t="shared" si="675"/>
        <v>100</v>
      </c>
      <c r="AY625">
        <f t="shared" si="676"/>
        <v>100</v>
      </c>
      <c r="AZ625">
        <f t="shared" si="677"/>
        <v>100</v>
      </c>
      <c r="BA625">
        <f t="shared" si="678"/>
        <v>100</v>
      </c>
      <c r="BB625">
        <f t="shared" si="679"/>
        <v>100</v>
      </c>
      <c r="BC625">
        <f t="shared" si="680"/>
        <v>100</v>
      </c>
    </row>
    <row r="626" spans="1:991">
      <c r="A626">
        <v>103</v>
      </c>
      <c r="B626" t="s">
        <v>106</v>
      </c>
      <c r="C626">
        <v>13</v>
      </c>
      <c r="D626" t="s">
        <v>42</v>
      </c>
      <c r="E626">
        <v>2.4</v>
      </c>
      <c r="F626">
        <v>8.1</v>
      </c>
      <c r="G626">
        <v>5.6</v>
      </c>
      <c r="H626">
        <v>3.8</v>
      </c>
      <c r="I626">
        <v>1.3</v>
      </c>
      <c r="J626">
        <v>4</v>
      </c>
      <c r="K626">
        <v>5</v>
      </c>
      <c r="L626">
        <v>9.1999999999999993</v>
      </c>
      <c r="M626">
        <v>1.7</v>
      </c>
      <c r="O626" s="23">
        <v>30</v>
      </c>
      <c r="P626" s="23">
        <v>27.2</v>
      </c>
      <c r="Q626" s="23">
        <v>28.8</v>
      </c>
      <c r="R626" s="23">
        <v>26.3</v>
      </c>
      <c r="S626" s="23">
        <v>26</v>
      </c>
      <c r="T626" s="23">
        <v>29.9</v>
      </c>
      <c r="U626" s="23">
        <v>28</v>
      </c>
      <c r="V626" s="23">
        <v>30</v>
      </c>
      <c r="W626" s="23">
        <v>27.3</v>
      </c>
      <c r="Y626">
        <f t="shared" si="671"/>
        <v>253.50000000000003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J626">
        <v>13</v>
      </c>
      <c r="AK626">
        <v>17</v>
      </c>
      <c r="AL626">
        <v>6</v>
      </c>
      <c r="AM626">
        <v>7</v>
      </c>
      <c r="AN626">
        <v>9</v>
      </c>
      <c r="AO626">
        <v>10</v>
      </c>
      <c r="AP626">
        <v>3</v>
      </c>
      <c r="AQ626">
        <v>18</v>
      </c>
      <c r="AR626">
        <v>15</v>
      </c>
      <c r="AU626">
        <f t="shared" si="672"/>
        <v>100</v>
      </c>
      <c r="AV626">
        <f t="shared" si="673"/>
        <v>100</v>
      </c>
      <c r="AW626">
        <f t="shared" si="674"/>
        <v>100</v>
      </c>
      <c r="AX626">
        <f t="shared" si="675"/>
        <v>100</v>
      </c>
      <c r="AY626">
        <f t="shared" si="676"/>
        <v>100</v>
      </c>
      <c r="AZ626">
        <f t="shared" si="677"/>
        <v>100</v>
      </c>
      <c r="BA626">
        <f t="shared" si="678"/>
        <v>100</v>
      </c>
      <c r="BB626">
        <f t="shared" si="679"/>
        <v>100</v>
      </c>
      <c r="BC626">
        <f t="shared" si="680"/>
        <v>100</v>
      </c>
    </row>
    <row r="627" spans="1:991">
      <c r="A627">
        <v>101</v>
      </c>
      <c r="B627" t="s">
        <v>107</v>
      </c>
      <c r="C627">
        <v>13</v>
      </c>
      <c r="D627" t="s">
        <v>44</v>
      </c>
      <c r="E627">
        <v>1.2</v>
      </c>
      <c r="F627">
        <v>2.6</v>
      </c>
      <c r="G627">
        <v>11</v>
      </c>
      <c r="H627">
        <v>10.7</v>
      </c>
      <c r="I627">
        <v>5.7</v>
      </c>
      <c r="J627">
        <v>4.2</v>
      </c>
      <c r="K627">
        <v>3.8</v>
      </c>
      <c r="L627">
        <v>3.4</v>
      </c>
      <c r="M627">
        <v>5.5</v>
      </c>
      <c r="O627" s="23">
        <v>28.7</v>
      </c>
      <c r="P627" s="23">
        <v>28.3</v>
      </c>
      <c r="Q627" s="23">
        <v>29.8</v>
      </c>
      <c r="R627" s="23">
        <v>28.9</v>
      </c>
      <c r="S627" s="23">
        <v>28.7</v>
      </c>
      <c r="T627" s="23">
        <v>27.3</v>
      </c>
      <c r="U627" s="23">
        <v>28.3</v>
      </c>
      <c r="V627" s="23">
        <v>27.1</v>
      </c>
      <c r="W627" s="23">
        <v>29</v>
      </c>
      <c r="Y627">
        <f t="shared" si="671"/>
        <v>256.10000000000002</v>
      </c>
      <c r="Z627">
        <v>0</v>
      </c>
      <c r="AA627">
        <v>0</v>
      </c>
      <c r="AB627">
        <v>0</v>
      </c>
      <c r="AC627">
        <v>0</v>
      </c>
      <c r="AD627">
        <v>2</v>
      </c>
      <c r="AE627">
        <v>2</v>
      </c>
      <c r="AF627">
        <v>0</v>
      </c>
      <c r="AG627">
        <v>0</v>
      </c>
      <c r="AH627">
        <v>0</v>
      </c>
      <c r="AJ627">
        <v>25</v>
      </c>
      <c r="AK627">
        <v>18</v>
      </c>
      <c r="AL627">
        <v>13</v>
      </c>
      <c r="AM627">
        <v>11</v>
      </c>
      <c r="AN627">
        <v>19</v>
      </c>
      <c r="AO627">
        <v>19</v>
      </c>
      <c r="AP627">
        <v>19</v>
      </c>
      <c r="AQ627">
        <v>25</v>
      </c>
      <c r="AR627">
        <v>7</v>
      </c>
      <c r="AU627">
        <f t="shared" si="672"/>
        <v>100</v>
      </c>
      <c r="AV627">
        <f t="shared" si="673"/>
        <v>100</v>
      </c>
      <c r="AW627">
        <f t="shared" si="674"/>
        <v>100</v>
      </c>
      <c r="AX627">
        <f t="shared" si="675"/>
        <v>100</v>
      </c>
      <c r="AY627">
        <f t="shared" si="676"/>
        <v>80.952380952380949</v>
      </c>
      <c r="AZ627">
        <f t="shared" si="677"/>
        <v>80.952380952380949</v>
      </c>
      <c r="BA627">
        <f t="shared" si="678"/>
        <v>100</v>
      </c>
      <c r="BB627">
        <f t="shared" si="679"/>
        <v>100</v>
      </c>
      <c r="BC627">
        <f t="shared" si="680"/>
        <v>100</v>
      </c>
    </row>
    <row r="628" spans="1:991">
      <c r="A628">
        <v>102</v>
      </c>
      <c r="B628" t="s">
        <v>108</v>
      </c>
      <c r="C628">
        <v>13</v>
      </c>
      <c r="D628" t="s">
        <v>46</v>
      </c>
      <c r="E628">
        <v>10.199999999999999</v>
      </c>
      <c r="F628">
        <v>12.1</v>
      </c>
      <c r="G628">
        <v>8.6</v>
      </c>
      <c r="H628">
        <v>13</v>
      </c>
      <c r="I628">
        <v>12.1</v>
      </c>
      <c r="J628">
        <v>8.6</v>
      </c>
      <c r="K628">
        <v>12.5</v>
      </c>
      <c r="L628">
        <v>6.5</v>
      </c>
      <c r="M628">
        <v>2.9</v>
      </c>
      <c r="O628" s="23">
        <v>27.8</v>
      </c>
      <c r="P628" s="23">
        <v>27.6</v>
      </c>
      <c r="Q628" s="23">
        <v>28.4</v>
      </c>
      <c r="R628" s="23">
        <v>26.1</v>
      </c>
      <c r="S628" s="23">
        <v>27.9</v>
      </c>
      <c r="T628" s="23">
        <v>1.4</v>
      </c>
      <c r="U628" s="23">
        <v>26.5</v>
      </c>
      <c r="V628" s="23">
        <v>23</v>
      </c>
      <c r="W628" s="23">
        <v>0.8</v>
      </c>
      <c r="Y628">
        <f t="shared" si="671"/>
        <v>189.50000000000003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4</v>
      </c>
      <c r="AF628">
        <v>0</v>
      </c>
      <c r="AG628">
        <v>4</v>
      </c>
      <c r="AH628">
        <v>6</v>
      </c>
      <c r="AJ628">
        <v>16</v>
      </c>
      <c r="AK628">
        <v>10</v>
      </c>
      <c r="AL628">
        <v>19</v>
      </c>
      <c r="AM628">
        <v>24</v>
      </c>
      <c r="AN628">
        <v>31</v>
      </c>
      <c r="AO628">
        <v>20</v>
      </c>
      <c r="AP628">
        <v>21</v>
      </c>
      <c r="AQ628">
        <v>19</v>
      </c>
      <c r="AR628">
        <v>16</v>
      </c>
      <c r="AU628">
        <f t="shared" si="672"/>
        <v>100</v>
      </c>
      <c r="AV628">
        <f t="shared" si="673"/>
        <v>100</v>
      </c>
      <c r="AW628">
        <f t="shared" si="674"/>
        <v>100</v>
      </c>
      <c r="AX628">
        <f t="shared" si="675"/>
        <v>84.615384615384613</v>
      </c>
      <c r="AY628">
        <f t="shared" si="676"/>
        <v>100</v>
      </c>
      <c r="AZ628">
        <f t="shared" si="677"/>
        <v>66.666666666666657</v>
      </c>
      <c r="BA628">
        <f t="shared" si="678"/>
        <v>100</v>
      </c>
      <c r="BB628">
        <f t="shared" si="679"/>
        <v>65.217391304347828</v>
      </c>
      <c r="BC628">
        <f t="shared" si="680"/>
        <v>45.454545454545453</v>
      </c>
    </row>
    <row r="629" spans="1:991">
      <c r="A629">
        <v>104</v>
      </c>
      <c r="B629" t="s">
        <v>109</v>
      </c>
      <c r="C629">
        <v>13</v>
      </c>
      <c r="D629" t="s">
        <v>48</v>
      </c>
      <c r="E629">
        <v>3.6</v>
      </c>
      <c r="F629">
        <v>2.6</v>
      </c>
      <c r="G629">
        <v>0.4</v>
      </c>
      <c r="H629">
        <v>1.7</v>
      </c>
      <c r="I629">
        <v>5.3</v>
      </c>
      <c r="J629">
        <v>0.6</v>
      </c>
      <c r="K629">
        <v>1.9</v>
      </c>
      <c r="L629">
        <v>6.1</v>
      </c>
      <c r="M629">
        <v>0.6</v>
      </c>
      <c r="O629" s="23">
        <v>28.1</v>
      </c>
      <c r="P629" s="23">
        <v>26.9</v>
      </c>
      <c r="Q629" s="23">
        <v>28.2</v>
      </c>
      <c r="R629" s="23">
        <v>29</v>
      </c>
      <c r="S629" s="23">
        <v>30</v>
      </c>
      <c r="T629" s="23">
        <v>25.7</v>
      </c>
      <c r="U629" s="23">
        <v>23.5</v>
      </c>
      <c r="V629" s="23">
        <v>26</v>
      </c>
      <c r="W629" s="23">
        <v>27.3</v>
      </c>
      <c r="Y629">
        <f t="shared" si="671"/>
        <v>244.7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J629">
        <v>9</v>
      </c>
      <c r="AK629">
        <v>18</v>
      </c>
      <c r="AL629">
        <v>20</v>
      </c>
      <c r="AM629">
        <v>15</v>
      </c>
      <c r="AN629">
        <v>1</v>
      </c>
      <c r="AO629">
        <v>13</v>
      </c>
      <c r="AP629">
        <v>17</v>
      </c>
      <c r="AQ629">
        <v>18</v>
      </c>
      <c r="AR629">
        <v>11</v>
      </c>
      <c r="AU629">
        <f t="shared" si="672"/>
        <v>100</v>
      </c>
      <c r="AV629">
        <f t="shared" si="673"/>
        <v>100</v>
      </c>
      <c r="AW629">
        <f t="shared" si="674"/>
        <v>100</v>
      </c>
      <c r="AX629">
        <f t="shared" si="675"/>
        <v>100</v>
      </c>
      <c r="AY629">
        <f t="shared" si="676"/>
        <v>100</v>
      </c>
      <c r="AZ629">
        <f t="shared" si="677"/>
        <v>100</v>
      </c>
      <c r="BA629">
        <f t="shared" si="678"/>
        <v>100</v>
      </c>
      <c r="BB629">
        <f t="shared" si="679"/>
        <v>100</v>
      </c>
      <c r="BC629">
        <f t="shared" si="680"/>
        <v>100</v>
      </c>
    </row>
    <row r="630" spans="1:991">
      <c r="A630" s="4">
        <v>146</v>
      </c>
      <c r="B630" s="5" t="s">
        <v>110</v>
      </c>
      <c r="C630" s="4">
        <v>13</v>
      </c>
      <c r="D630" s="5" t="s">
        <v>42</v>
      </c>
      <c r="E630" s="4">
        <v>0</v>
      </c>
      <c r="F630" s="4">
        <v>0</v>
      </c>
      <c r="G630" s="4">
        <v>0.4</v>
      </c>
      <c r="H630" s="4">
        <v>3.5</v>
      </c>
      <c r="I630" s="4">
        <v>0</v>
      </c>
      <c r="J630" s="4">
        <v>0.2</v>
      </c>
      <c r="K630" s="4">
        <v>0.8</v>
      </c>
      <c r="L630" s="4">
        <v>0</v>
      </c>
      <c r="M630" s="4">
        <v>0</v>
      </c>
      <c r="N630" s="4"/>
      <c r="O630" s="26">
        <v>28.9</v>
      </c>
      <c r="P630" s="26">
        <v>30</v>
      </c>
      <c r="Q630" s="26">
        <v>29.2</v>
      </c>
      <c r="R630" s="26">
        <v>30</v>
      </c>
      <c r="S630" s="26">
        <v>29.2</v>
      </c>
      <c r="T630" s="26">
        <v>26.4</v>
      </c>
      <c r="U630" s="26">
        <v>27.3</v>
      </c>
      <c r="V630" s="26">
        <v>28</v>
      </c>
      <c r="W630" s="26">
        <v>28.9</v>
      </c>
      <c r="Y630">
        <f t="shared" si="671"/>
        <v>257.89999999999998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/>
      <c r="AJ630" s="4">
        <v>13</v>
      </c>
      <c r="AK630" s="4">
        <v>7</v>
      </c>
      <c r="AL630" s="4">
        <v>18</v>
      </c>
      <c r="AM630" s="4">
        <v>3</v>
      </c>
      <c r="AN630" s="4">
        <v>5</v>
      </c>
      <c r="AO630" s="4">
        <v>10</v>
      </c>
      <c r="AP630" s="4">
        <v>7</v>
      </c>
      <c r="AQ630" s="4">
        <v>9</v>
      </c>
      <c r="AR630" s="4">
        <v>5</v>
      </c>
      <c r="AS630" s="5"/>
      <c r="AU630">
        <f t="shared" si="672"/>
        <v>100</v>
      </c>
      <c r="AV630">
        <f t="shared" si="673"/>
        <v>100</v>
      </c>
      <c r="AW630">
        <f t="shared" si="674"/>
        <v>100</v>
      </c>
      <c r="AX630">
        <f t="shared" si="675"/>
        <v>100</v>
      </c>
      <c r="AY630">
        <f t="shared" si="676"/>
        <v>100</v>
      </c>
      <c r="AZ630">
        <f t="shared" si="677"/>
        <v>100</v>
      </c>
      <c r="BA630">
        <f t="shared" si="678"/>
        <v>100</v>
      </c>
      <c r="BB630">
        <f t="shared" si="679"/>
        <v>100</v>
      </c>
      <c r="BC630">
        <f t="shared" si="680"/>
        <v>100</v>
      </c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5"/>
      <c r="UM630" s="5"/>
      <c r="UN630" s="5"/>
      <c r="UO630" s="5"/>
      <c r="UP630" s="5"/>
      <c r="UQ630" s="5"/>
      <c r="UR630" s="5"/>
      <c r="US630" s="5"/>
      <c r="UT630" s="5"/>
      <c r="UU630" s="5"/>
      <c r="UV630" s="5"/>
      <c r="UW630" s="5"/>
      <c r="UX630" s="5"/>
      <c r="UY630" s="5"/>
      <c r="UZ630" s="5"/>
      <c r="VA630" s="5"/>
      <c r="VB630" s="5"/>
      <c r="VC630" s="5"/>
      <c r="VD630" s="5"/>
      <c r="VE630" s="5"/>
      <c r="VF630" s="5"/>
      <c r="VG630" s="5"/>
      <c r="VH630" s="5"/>
      <c r="VI630" s="5"/>
      <c r="VJ630" s="5"/>
      <c r="VK630" s="5"/>
      <c r="VL630" s="5"/>
      <c r="VM630" s="5"/>
      <c r="VN630" s="5"/>
      <c r="VO630" s="5"/>
      <c r="VP630" s="5"/>
      <c r="VQ630" s="5"/>
      <c r="VR630" s="5"/>
      <c r="VS630" s="5"/>
      <c r="VT630" s="5"/>
      <c r="VU630" s="5"/>
      <c r="VV630" s="5"/>
      <c r="VW630" s="5"/>
      <c r="VX630" s="5"/>
      <c r="VY630" s="5"/>
      <c r="VZ630" s="5"/>
      <c r="WA630" s="5"/>
      <c r="WB630" s="5"/>
      <c r="WC630" s="5"/>
      <c r="WD630" s="5"/>
      <c r="WE630" s="5"/>
      <c r="WF630" s="5"/>
      <c r="WG630" s="5"/>
      <c r="WH630" s="5"/>
      <c r="WI630" s="5"/>
      <c r="WJ630" s="5"/>
      <c r="WK630" s="5"/>
      <c r="WL630" s="5"/>
      <c r="WM630" s="5"/>
      <c r="WN630" s="5"/>
      <c r="WO630" s="5"/>
      <c r="WP630" s="5"/>
      <c r="WQ630" s="5"/>
      <c r="WR630" s="5"/>
      <c r="WS630" s="5"/>
      <c r="WT630" s="5"/>
      <c r="WU630" s="5"/>
      <c r="WV630" s="5"/>
      <c r="WW630" s="5"/>
      <c r="WX630" s="5"/>
      <c r="WY630" s="5"/>
      <c r="WZ630" s="5"/>
      <c r="XA630" s="5"/>
      <c r="XB630" s="5"/>
      <c r="XC630" s="5"/>
      <c r="XD630" s="5"/>
      <c r="XE630" s="5"/>
      <c r="XF630" s="5"/>
      <c r="XG630" s="5"/>
      <c r="XH630" s="5"/>
      <c r="XI630" s="5"/>
      <c r="XJ630" s="5"/>
      <c r="XK630" s="5"/>
      <c r="XL630" s="5"/>
      <c r="XM630" s="5"/>
      <c r="XN630" s="5"/>
      <c r="XO630" s="5"/>
      <c r="XP630" s="5"/>
      <c r="XQ630" s="5"/>
      <c r="XR630" s="5"/>
      <c r="XS630" s="5"/>
      <c r="XT630" s="5"/>
      <c r="XU630" s="5"/>
      <c r="XV630" s="5"/>
      <c r="XW630" s="5"/>
      <c r="XX630" s="5"/>
      <c r="XY630" s="5"/>
      <c r="XZ630" s="5"/>
      <c r="YA630" s="5"/>
      <c r="YB630" s="5"/>
      <c r="YC630" s="5"/>
      <c r="YD630" s="5"/>
      <c r="YE630" s="5"/>
      <c r="YF630" s="5"/>
      <c r="YG630" s="5"/>
      <c r="YH630" s="5"/>
      <c r="YI630" s="5"/>
      <c r="YJ630" s="5"/>
      <c r="YK630" s="5"/>
      <c r="YL630" s="5"/>
      <c r="YM630" s="5"/>
      <c r="YN630" s="5"/>
      <c r="YO630" s="5"/>
      <c r="YP630" s="5"/>
      <c r="YQ630" s="5"/>
      <c r="YR630" s="5"/>
      <c r="YS630" s="5"/>
      <c r="YT630" s="5"/>
      <c r="YU630" s="5"/>
      <c r="YV630" s="5"/>
      <c r="YW630" s="5"/>
      <c r="YX630" s="5"/>
      <c r="YY630" s="5"/>
      <c r="YZ630" s="5"/>
      <c r="ZA630" s="5"/>
      <c r="ZB630" s="5"/>
      <c r="ZC630" s="5"/>
      <c r="ZD630" s="5"/>
      <c r="ZE630" s="5"/>
      <c r="ZF630" s="5"/>
      <c r="ZG630" s="5"/>
      <c r="ZH630" s="5"/>
      <c r="ZI630" s="5"/>
      <c r="ZJ630" s="5"/>
      <c r="ZK630" s="5"/>
      <c r="ZL630" s="5"/>
      <c r="ZM630" s="5"/>
      <c r="ZN630" s="5"/>
      <c r="ZO630" s="5"/>
      <c r="ZP630" s="5"/>
      <c r="ZQ630" s="5"/>
      <c r="ZR630" s="5"/>
      <c r="ZS630" s="5"/>
      <c r="ZT630" s="5"/>
      <c r="ZU630" s="5"/>
      <c r="ZV630" s="5"/>
      <c r="ZW630" s="5"/>
      <c r="ZX630" s="5"/>
      <c r="ZY630" s="5"/>
      <c r="ZZ630" s="5"/>
      <c r="AAA630" s="5"/>
      <c r="AAB630" s="5"/>
      <c r="AAC630" s="5"/>
      <c r="AAD630" s="5"/>
      <c r="AAE630" s="5"/>
      <c r="AAF630" s="5"/>
      <c r="AAG630" s="5"/>
      <c r="AAH630" s="5"/>
      <c r="AAI630" s="5"/>
      <c r="AAJ630" s="5"/>
      <c r="AAK630" s="5"/>
      <c r="AAL630" s="5"/>
      <c r="AAM630" s="5"/>
      <c r="AAN630" s="5"/>
      <c r="AAO630" s="5"/>
      <c r="AAP630" s="5"/>
      <c r="AAQ630" s="5"/>
      <c r="AAR630" s="5"/>
      <c r="AAS630" s="5"/>
      <c r="AAT630" s="5"/>
      <c r="AAU630" s="5"/>
      <c r="AAV630" s="5"/>
      <c r="AAW630" s="5"/>
      <c r="AAX630" s="5"/>
      <c r="AAY630" s="5"/>
      <c r="AAZ630" s="5"/>
      <c r="ABA630" s="5"/>
      <c r="ABB630" s="5"/>
      <c r="ABC630" s="5"/>
      <c r="ABD630" s="5"/>
      <c r="ABE630" s="5"/>
      <c r="ABF630" s="5"/>
      <c r="ABG630" s="5"/>
      <c r="ABH630" s="5"/>
      <c r="ABI630" s="5"/>
      <c r="ABJ630" s="5"/>
      <c r="ABK630" s="5"/>
      <c r="ABL630" s="5"/>
      <c r="ABM630" s="5"/>
      <c r="ABN630" s="5"/>
      <c r="ABO630" s="5"/>
      <c r="ABP630" s="5"/>
      <c r="ABQ630" s="5"/>
      <c r="ABR630" s="5"/>
      <c r="ABS630" s="5"/>
      <c r="ABT630" s="5"/>
      <c r="ABU630" s="5"/>
      <c r="ABV630" s="5"/>
      <c r="ABW630" s="5"/>
      <c r="ABX630" s="5"/>
      <c r="ABY630" s="5"/>
      <c r="ABZ630" s="5"/>
      <c r="ACA630" s="5"/>
      <c r="ACB630" s="5"/>
      <c r="ACC630" s="5"/>
      <c r="ACD630" s="5"/>
      <c r="ACE630" s="5"/>
      <c r="ACF630" s="5"/>
      <c r="ACG630" s="5"/>
      <c r="ACH630" s="5"/>
      <c r="ACI630" s="5"/>
      <c r="ACJ630" s="5"/>
      <c r="ACK630" s="5"/>
      <c r="ACL630" s="5"/>
      <c r="ACM630" s="5"/>
      <c r="ACN630" s="5"/>
      <c r="ACO630" s="5"/>
      <c r="ACP630" s="5"/>
      <c r="ACQ630" s="5"/>
      <c r="ACR630" s="5"/>
      <c r="ACS630" s="5"/>
      <c r="ACT630" s="5"/>
      <c r="ACU630" s="5"/>
      <c r="ACV630" s="5"/>
      <c r="ACW630" s="5"/>
      <c r="ACX630" s="5"/>
      <c r="ACY630" s="5"/>
      <c r="ACZ630" s="5"/>
      <c r="ADA630" s="5"/>
      <c r="ADB630" s="5"/>
      <c r="ADC630" s="5"/>
      <c r="ADD630" s="5"/>
      <c r="ADE630" s="5"/>
      <c r="ADF630" s="5"/>
      <c r="ADG630" s="5"/>
      <c r="ADH630" s="5"/>
      <c r="ADI630" s="5"/>
      <c r="ADJ630" s="5"/>
      <c r="ADK630" s="5"/>
      <c r="ADL630" s="5"/>
      <c r="ADM630" s="5"/>
      <c r="ADN630" s="5"/>
      <c r="ADO630" s="5"/>
      <c r="ADP630" s="5"/>
      <c r="ADQ630" s="5"/>
      <c r="ADR630" s="5"/>
      <c r="ADS630" s="5"/>
      <c r="ADT630" s="5"/>
      <c r="ADU630" s="5"/>
      <c r="ADV630" s="5"/>
      <c r="ADW630" s="5"/>
      <c r="ADX630" s="5"/>
      <c r="ADY630" s="5"/>
      <c r="ADZ630" s="5"/>
      <c r="AEA630" s="5"/>
      <c r="AEB630" s="5"/>
      <c r="AEC630" s="5"/>
      <c r="AED630" s="5"/>
      <c r="AEE630" s="5"/>
      <c r="AEF630" s="5"/>
      <c r="AEG630" s="5"/>
      <c r="AEH630" s="5"/>
      <c r="AEI630" s="5"/>
      <c r="AEJ630" s="5"/>
      <c r="AEK630" s="5"/>
      <c r="AEL630" s="5"/>
      <c r="AEM630" s="5"/>
      <c r="AEN630" s="5"/>
      <c r="AEO630" s="5"/>
      <c r="AEP630" s="5"/>
      <c r="AEQ630" s="5"/>
      <c r="AER630" s="5"/>
      <c r="AES630" s="5"/>
      <c r="AET630" s="5"/>
      <c r="AEU630" s="5"/>
      <c r="AEV630" s="5"/>
      <c r="AEW630" s="5"/>
      <c r="AEX630" s="5"/>
      <c r="AEY630" s="5"/>
      <c r="AEZ630" s="5"/>
      <c r="AFA630" s="5"/>
      <c r="AFB630" s="5"/>
      <c r="AFC630" s="5"/>
      <c r="AFD630" s="5"/>
      <c r="AFE630" s="5"/>
      <c r="AFF630" s="5"/>
      <c r="AFG630" s="5"/>
      <c r="AFH630" s="5"/>
      <c r="AFI630" s="5"/>
      <c r="AFJ630" s="5"/>
      <c r="AFK630" s="5"/>
      <c r="AFL630" s="5"/>
      <c r="AFM630" s="5"/>
      <c r="AFN630" s="5"/>
      <c r="AFO630" s="5"/>
      <c r="AFP630" s="5"/>
      <c r="AFQ630" s="5"/>
      <c r="AFR630" s="5"/>
      <c r="AFS630" s="5"/>
      <c r="AFT630" s="5"/>
      <c r="AFU630" s="5"/>
      <c r="AFV630" s="5"/>
      <c r="AFW630" s="5"/>
      <c r="AFX630" s="5"/>
      <c r="AFY630" s="5"/>
      <c r="AFZ630" s="5"/>
      <c r="AGA630" s="5"/>
      <c r="AGB630" s="5"/>
      <c r="AGC630" s="5"/>
      <c r="AGD630" s="5"/>
      <c r="AGE630" s="5"/>
      <c r="AGF630" s="5"/>
      <c r="AGG630" s="5"/>
      <c r="AGH630" s="5"/>
      <c r="AGI630" s="5"/>
      <c r="AGJ630" s="5"/>
      <c r="AGK630" s="5"/>
      <c r="AGL630" s="5"/>
      <c r="AGM630" s="5"/>
      <c r="AGN630" s="5"/>
      <c r="AGO630" s="5"/>
      <c r="AGP630" s="5"/>
      <c r="AGQ630" s="5"/>
      <c r="AGR630" s="5"/>
      <c r="AGS630" s="5"/>
      <c r="AGT630" s="5"/>
      <c r="AGU630" s="5"/>
      <c r="AGV630" s="5"/>
      <c r="AGW630" s="5"/>
      <c r="AGX630" s="5"/>
      <c r="AGY630" s="5"/>
      <c r="AGZ630" s="5"/>
      <c r="AHA630" s="5"/>
      <c r="AHB630" s="5"/>
      <c r="AHC630" s="5"/>
      <c r="AHD630" s="5"/>
      <c r="AHE630" s="5"/>
      <c r="AHF630" s="5"/>
      <c r="AHG630" s="5"/>
      <c r="AHH630" s="5"/>
      <c r="AHI630" s="5"/>
      <c r="AHJ630" s="5"/>
      <c r="AHK630" s="5"/>
      <c r="AHL630" s="5"/>
      <c r="AHM630" s="5"/>
      <c r="AHN630" s="5"/>
      <c r="AHO630" s="5"/>
      <c r="AHP630" s="5"/>
      <c r="AHQ630" s="5"/>
      <c r="AHR630" s="5"/>
      <c r="AHS630" s="5"/>
      <c r="AHT630" s="5"/>
      <c r="AHU630" s="5"/>
      <c r="AHV630" s="5"/>
      <c r="AHW630" s="5"/>
      <c r="AHX630" s="5"/>
      <c r="AHY630" s="5"/>
      <c r="AHZ630" s="5"/>
      <c r="AIA630" s="5"/>
      <c r="AIB630" s="5"/>
      <c r="AIC630" s="5"/>
      <c r="AID630" s="5"/>
      <c r="AIE630" s="5"/>
      <c r="AIF630" s="5"/>
      <c r="AIG630" s="5"/>
      <c r="AIH630" s="5"/>
      <c r="AII630" s="5"/>
      <c r="AIJ630" s="5"/>
      <c r="AIK630" s="5"/>
      <c r="AIL630" s="5"/>
      <c r="AIM630" s="5"/>
      <c r="AIN630" s="5"/>
      <c r="AIO630" s="5"/>
      <c r="AIP630" s="5"/>
      <c r="AIQ630" s="5"/>
      <c r="AIR630" s="5"/>
      <c r="AIS630" s="5"/>
      <c r="AIT630" s="5"/>
      <c r="AIU630" s="5"/>
      <c r="AIV630" s="5"/>
      <c r="AIW630" s="5"/>
      <c r="AIX630" s="5"/>
      <c r="AIY630" s="5"/>
      <c r="AIZ630" s="5"/>
      <c r="AJA630" s="5"/>
      <c r="AJB630" s="5"/>
      <c r="AJC630" s="5"/>
      <c r="AJD630" s="5"/>
      <c r="AJE630" s="5"/>
      <c r="AJF630" s="5"/>
      <c r="AJG630" s="5"/>
      <c r="AJH630" s="5"/>
      <c r="AJI630" s="5"/>
      <c r="AJJ630" s="5"/>
      <c r="AJK630" s="5"/>
      <c r="AJL630" s="5"/>
      <c r="AJM630" s="5"/>
      <c r="AJN630" s="5"/>
      <c r="AJO630" s="5"/>
      <c r="AJP630" s="5"/>
      <c r="AJQ630" s="5"/>
      <c r="AJR630" s="5"/>
      <c r="AJS630" s="5"/>
      <c r="AJT630" s="5"/>
      <c r="AJU630" s="5"/>
      <c r="AJV630" s="5"/>
      <c r="AJW630" s="5"/>
      <c r="AJX630" s="5"/>
      <c r="AJY630" s="5"/>
      <c r="AJZ630" s="5"/>
      <c r="AKA630" s="5"/>
      <c r="AKB630" s="5"/>
      <c r="AKC630" s="5"/>
      <c r="AKD630" s="5"/>
      <c r="AKE630" s="5"/>
      <c r="AKF630" s="5"/>
      <c r="AKG630" s="5"/>
      <c r="AKH630" s="5"/>
      <c r="AKI630" s="5"/>
      <c r="AKJ630" s="5"/>
      <c r="AKK630" s="5"/>
      <c r="AKL630" s="5"/>
      <c r="AKM630" s="5"/>
      <c r="AKN630" s="5"/>
      <c r="AKO630" s="5"/>
      <c r="AKP630" s="5"/>
      <c r="AKQ630" s="5"/>
      <c r="AKR630" s="5"/>
      <c r="AKS630" s="5"/>
      <c r="AKT630" s="5"/>
      <c r="AKU630" s="5"/>
      <c r="AKV630" s="5"/>
      <c r="AKW630" s="5"/>
      <c r="AKX630" s="5"/>
      <c r="AKY630" s="5"/>
      <c r="AKZ630" s="5"/>
      <c r="ALA630" s="5"/>
      <c r="ALB630" s="5"/>
      <c r="ALC630" s="5"/>
    </row>
    <row r="631" spans="1:991">
      <c r="A631" s="4">
        <v>145</v>
      </c>
      <c r="B631" s="5" t="s">
        <v>111</v>
      </c>
      <c r="C631" s="4">
        <v>13</v>
      </c>
      <c r="D631" s="5" t="s">
        <v>44</v>
      </c>
      <c r="E631" s="4">
        <v>0.3</v>
      </c>
      <c r="F631" s="4">
        <v>1</v>
      </c>
      <c r="G631" s="4">
        <v>0.4</v>
      </c>
      <c r="H631" s="4">
        <v>0.7</v>
      </c>
      <c r="I631" s="4">
        <v>0.9</v>
      </c>
      <c r="J631" s="4">
        <v>1.6</v>
      </c>
      <c r="K631" s="4">
        <v>1</v>
      </c>
      <c r="L631" s="4">
        <v>5.4</v>
      </c>
      <c r="M631" s="4">
        <v>0</v>
      </c>
      <c r="N631" s="4"/>
      <c r="O631" s="26">
        <v>28.4</v>
      </c>
      <c r="P631" s="26">
        <v>30</v>
      </c>
      <c r="Q631" s="26">
        <v>22.3</v>
      </c>
      <c r="R631" s="26">
        <v>25.1</v>
      </c>
      <c r="S631" s="26">
        <v>27.9</v>
      </c>
      <c r="T631" s="26">
        <v>24.8</v>
      </c>
      <c r="U631" s="26">
        <v>25</v>
      </c>
      <c r="V631" s="26">
        <v>18.5</v>
      </c>
      <c r="W631" s="26">
        <v>24.2</v>
      </c>
      <c r="Y631">
        <f t="shared" si="671"/>
        <v>226.20000000000002</v>
      </c>
      <c r="Z631" s="4">
        <v>0</v>
      </c>
      <c r="AA631" s="4">
        <v>0</v>
      </c>
      <c r="AB631" s="4">
        <v>0</v>
      </c>
      <c r="AC631" s="4">
        <v>2</v>
      </c>
      <c r="AD631" s="4">
        <v>0</v>
      </c>
      <c r="AE631" s="4">
        <v>2</v>
      </c>
      <c r="AF631" s="4">
        <v>2</v>
      </c>
      <c r="AG631" s="4">
        <v>2</v>
      </c>
      <c r="AH631" s="4">
        <v>4</v>
      </c>
      <c r="AI631" s="4"/>
      <c r="AJ631" s="4">
        <v>26</v>
      </c>
      <c r="AK631" s="4">
        <v>17</v>
      </c>
      <c r="AL631" s="4">
        <v>23</v>
      </c>
      <c r="AM631" s="4">
        <v>27</v>
      </c>
      <c r="AN631" s="4">
        <v>26</v>
      </c>
      <c r="AO631" s="4">
        <v>20</v>
      </c>
      <c r="AP631" s="4">
        <v>22</v>
      </c>
      <c r="AQ631" s="4">
        <v>26</v>
      </c>
      <c r="AR631" s="4">
        <v>27</v>
      </c>
      <c r="AS631" s="5"/>
      <c r="AU631">
        <f t="shared" si="672"/>
        <v>100</v>
      </c>
      <c r="AV631">
        <f t="shared" si="673"/>
        <v>100</v>
      </c>
      <c r="AW631">
        <f t="shared" si="674"/>
        <v>100</v>
      </c>
      <c r="AX631">
        <f t="shared" si="675"/>
        <v>86.206896551724128</v>
      </c>
      <c r="AY631">
        <f t="shared" si="676"/>
        <v>100</v>
      </c>
      <c r="AZ631">
        <f t="shared" si="677"/>
        <v>81.818181818181827</v>
      </c>
      <c r="BA631">
        <f t="shared" si="678"/>
        <v>83.333333333333343</v>
      </c>
      <c r="BB631">
        <f t="shared" si="679"/>
        <v>85.714285714285708</v>
      </c>
      <c r="BC631">
        <f t="shared" si="680"/>
        <v>74.193548387096769</v>
      </c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5"/>
      <c r="UM631" s="5"/>
      <c r="UN631" s="5"/>
      <c r="UO631" s="5"/>
      <c r="UP631" s="5"/>
      <c r="UQ631" s="5"/>
      <c r="UR631" s="5"/>
      <c r="US631" s="5"/>
      <c r="UT631" s="5"/>
      <c r="UU631" s="5"/>
      <c r="UV631" s="5"/>
      <c r="UW631" s="5"/>
      <c r="UX631" s="5"/>
      <c r="UY631" s="5"/>
      <c r="UZ631" s="5"/>
      <c r="VA631" s="5"/>
      <c r="VB631" s="5"/>
      <c r="VC631" s="5"/>
      <c r="VD631" s="5"/>
      <c r="VE631" s="5"/>
      <c r="VF631" s="5"/>
      <c r="VG631" s="5"/>
      <c r="VH631" s="5"/>
      <c r="VI631" s="5"/>
      <c r="VJ631" s="5"/>
      <c r="VK631" s="5"/>
      <c r="VL631" s="5"/>
      <c r="VM631" s="5"/>
      <c r="VN631" s="5"/>
      <c r="VO631" s="5"/>
      <c r="VP631" s="5"/>
      <c r="VQ631" s="5"/>
      <c r="VR631" s="5"/>
      <c r="VS631" s="5"/>
      <c r="VT631" s="5"/>
      <c r="VU631" s="5"/>
      <c r="VV631" s="5"/>
      <c r="VW631" s="5"/>
      <c r="VX631" s="5"/>
      <c r="VY631" s="5"/>
      <c r="VZ631" s="5"/>
      <c r="WA631" s="5"/>
      <c r="WB631" s="5"/>
      <c r="WC631" s="5"/>
      <c r="WD631" s="5"/>
      <c r="WE631" s="5"/>
      <c r="WF631" s="5"/>
      <c r="WG631" s="5"/>
      <c r="WH631" s="5"/>
      <c r="WI631" s="5"/>
      <c r="WJ631" s="5"/>
      <c r="WK631" s="5"/>
      <c r="WL631" s="5"/>
      <c r="WM631" s="5"/>
      <c r="WN631" s="5"/>
      <c r="WO631" s="5"/>
      <c r="WP631" s="5"/>
      <c r="WQ631" s="5"/>
      <c r="WR631" s="5"/>
      <c r="WS631" s="5"/>
      <c r="WT631" s="5"/>
      <c r="WU631" s="5"/>
      <c r="WV631" s="5"/>
      <c r="WW631" s="5"/>
      <c r="WX631" s="5"/>
      <c r="WY631" s="5"/>
      <c r="WZ631" s="5"/>
      <c r="XA631" s="5"/>
      <c r="XB631" s="5"/>
      <c r="XC631" s="5"/>
      <c r="XD631" s="5"/>
      <c r="XE631" s="5"/>
      <c r="XF631" s="5"/>
      <c r="XG631" s="5"/>
      <c r="XH631" s="5"/>
      <c r="XI631" s="5"/>
      <c r="XJ631" s="5"/>
      <c r="XK631" s="5"/>
      <c r="XL631" s="5"/>
      <c r="XM631" s="5"/>
      <c r="XN631" s="5"/>
      <c r="XO631" s="5"/>
      <c r="XP631" s="5"/>
      <c r="XQ631" s="5"/>
      <c r="XR631" s="5"/>
      <c r="XS631" s="5"/>
      <c r="XT631" s="5"/>
      <c r="XU631" s="5"/>
      <c r="XV631" s="5"/>
      <c r="XW631" s="5"/>
      <c r="XX631" s="5"/>
      <c r="XY631" s="5"/>
      <c r="XZ631" s="5"/>
      <c r="YA631" s="5"/>
      <c r="YB631" s="5"/>
      <c r="YC631" s="5"/>
      <c r="YD631" s="5"/>
      <c r="YE631" s="5"/>
      <c r="YF631" s="5"/>
      <c r="YG631" s="5"/>
      <c r="YH631" s="5"/>
      <c r="YI631" s="5"/>
      <c r="YJ631" s="5"/>
      <c r="YK631" s="5"/>
      <c r="YL631" s="5"/>
      <c r="YM631" s="5"/>
      <c r="YN631" s="5"/>
      <c r="YO631" s="5"/>
      <c r="YP631" s="5"/>
      <c r="YQ631" s="5"/>
      <c r="YR631" s="5"/>
      <c r="YS631" s="5"/>
      <c r="YT631" s="5"/>
      <c r="YU631" s="5"/>
      <c r="YV631" s="5"/>
      <c r="YW631" s="5"/>
      <c r="YX631" s="5"/>
      <c r="YY631" s="5"/>
      <c r="YZ631" s="5"/>
      <c r="ZA631" s="5"/>
      <c r="ZB631" s="5"/>
      <c r="ZC631" s="5"/>
      <c r="ZD631" s="5"/>
      <c r="ZE631" s="5"/>
      <c r="ZF631" s="5"/>
      <c r="ZG631" s="5"/>
      <c r="ZH631" s="5"/>
      <c r="ZI631" s="5"/>
      <c r="ZJ631" s="5"/>
      <c r="ZK631" s="5"/>
      <c r="ZL631" s="5"/>
      <c r="ZM631" s="5"/>
      <c r="ZN631" s="5"/>
      <c r="ZO631" s="5"/>
      <c r="ZP631" s="5"/>
      <c r="ZQ631" s="5"/>
      <c r="ZR631" s="5"/>
      <c r="ZS631" s="5"/>
      <c r="ZT631" s="5"/>
      <c r="ZU631" s="5"/>
      <c r="ZV631" s="5"/>
      <c r="ZW631" s="5"/>
      <c r="ZX631" s="5"/>
      <c r="ZY631" s="5"/>
      <c r="ZZ631" s="5"/>
      <c r="AAA631" s="5"/>
      <c r="AAB631" s="5"/>
      <c r="AAC631" s="5"/>
      <c r="AAD631" s="5"/>
      <c r="AAE631" s="5"/>
      <c r="AAF631" s="5"/>
      <c r="AAG631" s="5"/>
      <c r="AAH631" s="5"/>
      <c r="AAI631" s="5"/>
      <c r="AAJ631" s="5"/>
      <c r="AAK631" s="5"/>
      <c r="AAL631" s="5"/>
      <c r="AAM631" s="5"/>
      <c r="AAN631" s="5"/>
      <c r="AAO631" s="5"/>
      <c r="AAP631" s="5"/>
      <c r="AAQ631" s="5"/>
      <c r="AAR631" s="5"/>
      <c r="AAS631" s="5"/>
      <c r="AAT631" s="5"/>
      <c r="AAU631" s="5"/>
      <c r="AAV631" s="5"/>
      <c r="AAW631" s="5"/>
      <c r="AAX631" s="5"/>
      <c r="AAY631" s="5"/>
      <c r="AAZ631" s="5"/>
      <c r="ABA631" s="5"/>
      <c r="ABB631" s="5"/>
      <c r="ABC631" s="5"/>
      <c r="ABD631" s="5"/>
      <c r="ABE631" s="5"/>
      <c r="ABF631" s="5"/>
      <c r="ABG631" s="5"/>
      <c r="ABH631" s="5"/>
      <c r="ABI631" s="5"/>
      <c r="ABJ631" s="5"/>
      <c r="ABK631" s="5"/>
      <c r="ABL631" s="5"/>
      <c r="ABM631" s="5"/>
      <c r="ABN631" s="5"/>
      <c r="ABO631" s="5"/>
      <c r="ABP631" s="5"/>
      <c r="ABQ631" s="5"/>
      <c r="ABR631" s="5"/>
      <c r="ABS631" s="5"/>
      <c r="ABT631" s="5"/>
      <c r="ABU631" s="5"/>
      <c r="ABV631" s="5"/>
      <c r="ABW631" s="5"/>
      <c r="ABX631" s="5"/>
      <c r="ABY631" s="5"/>
      <c r="ABZ631" s="5"/>
      <c r="ACA631" s="5"/>
      <c r="ACB631" s="5"/>
      <c r="ACC631" s="5"/>
      <c r="ACD631" s="5"/>
      <c r="ACE631" s="5"/>
      <c r="ACF631" s="5"/>
      <c r="ACG631" s="5"/>
      <c r="ACH631" s="5"/>
      <c r="ACI631" s="5"/>
      <c r="ACJ631" s="5"/>
      <c r="ACK631" s="5"/>
      <c r="ACL631" s="5"/>
      <c r="ACM631" s="5"/>
      <c r="ACN631" s="5"/>
      <c r="ACO631" s="5"/>
      <c r="ACP631" s="5"/>
      <c r="ACQ631" s="5"/>
      <c r="ACR631" s="5"/>
      <c r="ACS631" s="5"/>
      <c r="ACT631" s="5"/>
      <c r="ACU631" s="5"/>
      <c r="ACV631" s="5"/>
      <c r="ACW631" s="5"/>
      <c r="ACX631" s="5"/>
      <c r="ACY631" s="5"/>
      <c r="ACZ631" s="5"/>
      <c r="ADA631" s="5"/>
      <c r="ADB631" s="5"/>
      <c r="ADC631" s="5"/>
      <c r="ADD631" s="5"/>
      <c r="ADE631" s="5"/>
      <c r="ADF631" s="5"/>
      <c r="ADG631" s="5"/>
      <c r="ADH631" s="5"/>
      <c r="ADI631" s="5"/>
      <c r="ADJ631" s="5"/>
      <c r="ADK631" s="5"/>
      <c r="ADL631" s="5"/>
      <c r="ADM631" s="5"/>
      <c r="ADN631" s="5"/>
      <c r="ADO631" s="5"/>
      <c r="ADP631" s="5"/>
      <c r="ADQ631" s="5"/>
      <c r="ADR631" s="5"/>
      <c r="ADS631" s="5"/>
      <c r="ADT631" s="5"/>
      <c r="ADU631" s="5"/>
      <c r="ADV631" s="5"/>
      <c r="ADW631" s="5"/>
      <c r="ADX631" s="5"/>
      <c r="ADY631" s="5"/>
      <c r="ADZ631" s="5"/>
      <c r="AEA631" s="5"/>
      <c r="AEB631" s="5"/>
      <c r="AEC631" s="5"/>
      <c r="AED631" s="5"/>
      <c r="AEE631" s="5"/>
      <c r="AEF631" s="5"/>
      <c r="AEG631" s="5"/>
      <c r="AEH631" s="5"/>
      <c r="AEI631" s="5"/>
      <c r="AEJ631" s="5"/>
      <c r="AEK631" s="5"/>
      <c r="AEL631" s="5"/>
      <c r="AEM631" s="5"/>
      <c r="AEN631" s="5"/>
      <c r="AEO631" s="5"/>
      <c r="AEP631" s="5"/>
      <c r="AEQ631" s="5"/>
      <c r="AER631" s="5"/>
      <c r="AES631" s="5"/>
      <c r="AET631" s="5"/>
      <c r="AEU631" s="5"/>
      <c r="AEV631" s="5"/>
      <c r="AEW631" s="5"/>
      <c r="AEX631" s="5"/>
      <c r="AEY631" s="5"/>
      <c r="AEZ631" s="5"/>
      <c r="AFA631" s="5"/>
      <c r="AFB631" s="5"/>
      <c r="AFC631" s="5"/>
      <c r="AFD631" s="5"/>
      <c r="AFE631" s="5"/>
      <c r="AFF631" s="5"/>
      <c r="AFG631" s="5"/>
      <c r="AFH631" s="5"/>
      <c r="AFI631" s="5"/>
      <c r="AFJ631" s="5"/>
      <c r="AFK631" s="5"/>
      <c r="AFL631" s="5"/>
      <c r="AFM631" s="5"/>
      <c r="AFN631" s="5"/>
      <c r="AFO631" s="5"/>
      <c r="AFP631" s="5"/>
      <c r="AFQ631" s="5"/>
      <c r="AFR631" s="5"/>
      <c r="AFS631" s="5"/>
      <c r="AFT631" s="5"/>
      <c r="AFU631" s="5"/>
      <c r="AFV631" s="5"/>
      <c r="AFW631" s="5"/>
      <c r="AFX631" s="5"/>
      <c r="AFY631" s="5"/>
      <c r="AFZ631" s="5"/>
      <c r="AGA631" s="5"/>
      <c r="AGB631" s="5"/>
      <c r="AGC631" s="5"/>
      <c r="AGD631" s="5"/>
      <c r="AGE631" s="5"/>
      <c r="AGF631" s="5"/>
      <c r="AGG631" s="5"/>
      <c r="AGH631" s="5"/>
      <c r="AGI631" s="5"/>
      <c r="AGJ631" s="5"/>
      <c r="AGK631" s="5"/>
      <c r="AGL631" s="5"/>
      <c r="AGM631" s="5"/>
      <c r="AGN631" s="5"/>
      <c r="AGO631" s="5"/>
      <c r="AGP631" s="5"/>
      <c r="AGQ631" s="5"/>
      <c r="AGR631" s="5"/>
      <c r="AGS631" s="5"/>
      <c r="AGT631" s="5"/>
      <c r="AGU631" s="5"/>
      <c r="AGV631" s="5"/>
      <c r="AGW631" s="5"/>
      <c r="AGX631" s="5"/>
      <c r="AGY631" s="5"/>
      <c r="AGZ631" s="5"/>
      <c r="AHA631" s="5"/>
      <c r="AHB631" s="5"/>
      <c r="AHC631" s="5"/>
      <c r="AHD631" s="5"/>
      <c r="AHE631" s="5"/>
      <c r="AHF631" s="5"/>
      <c r="AHG631" s="5"/>
      <c r="AHH631" s="5"/>
      <c r="AHI631" s="5"/>
      <c r="AHJ631" s="5"/>
      <c r="AHK631" s="5"/>
      <c r="AHL631" s="5"/>
      <c r="AHM631" s="5"/>
      <c r="AHN631" s="5"/>
      <c r="AHO631" s="5"/>
      <c r="AHP631" s="5"/>
      <c r="AHQ631" s="5"/>
      <c r="AHR631" s="5"/>
      <c r="AHS631" s="5"/>
      <c r="AHT631" s="5"/>
      <c r="AHU631" s="5"/>
      <c r="AHV631" s="5"/>
      <c r="AHW631" s="5"/>
      <c r="AHX631" s="5"/>
      <c r="AHY631" s="5"/>
      <c r="AHZ631" s="5"/>
      <c r="AIA631" s="5"/>
      <c r="AIB631" s="5"/>
      <c r="AIC631" s="5"/>
      <c r="AID631" s="5"/>
      <c r="AIE631" s="5"/>
      <c r="AIF631" s="5"/>
      <c r="AIG631" s="5"/>
      <c r="AIH631" s="5"/>
      <c r="AII631" s="5"/>
      <c r="AIJ631" s="5"/>
      <c r="AIK631" s="5"/>
      <c r="AIL631" s="5"/>
      <c r="AIM631" s="5"/>
      <c r="AIN631" s="5"/>
      <c r="AIO631" s="5"/>
      <c r="AIP631" s="5"/>
      <c r="AIQ631" s="5"/>
      <c r="AIR631" s="5"/>
      <c r="AIS631" s="5"/>
      <c r="AIT631" s="5"/>
      <c r="AIU631" s="5"/>
      <c r="AIV631" s="5"/>
      <c r="AIW631" s="5"/>
      <c r="AIX631" s="5"/>
      <c r="AIY631" s="5"/>
      <c r="AIZ631" s="5"/>
      <c r="AJA631" s="5"/>
      <c r="AJB631" s="5"/>
      <c r="AJC631" s="5"/>
      <c r="AJD631" s="5"/>
      <c r="AJE631" s="5"/>
      <c r="AJF631" s="5"/>
      <c r="AJG631" s="5"/>
      <c r="AJH631" s="5"/>
      <c r="AJI631" s="5"/>
      <c r="AJJ631" s="5"/>
      <c r="AJK631" s="5"/>
      <c r="AJL631" s="5"/>
      <c r="AJM631" s="5"/>
      <c r="AJN631" s="5"/>
      <c r="AJO631" s="5"/>
      <c r="AJP631" s="5"/>
      <c r="AJQ631" s="5"/>
      <c r="AJR631" s="5"/>
      <c r="AJS631" s="5"/>
      <c r="AJT631" s="5"/>
      <c r="AJU631" s="5"/>
      <c r="AJV631" s="5"/>
      <c r="AJW631" s="5"/>
      <c r="AJX631" s="5"/>
      <c r="AJY631" s="5"/>
      <c r="AJZ631" s="5"/>
      <c r="AKA631" s="5"/>
      <c r="AKB631" s="5"/>
      <c r="AKC631" s="5"/>
      <c r="AKD631" s="5"/>
      <c r="AKE631" s="5"/>
      <c r="AKF631" s="5"/>
      <c r="AKG631" s="5"/>
      <c r="AKH631" s="5"/>
      <c r="AKI631" s="5"/>
      <c r="AKJ631" s="5"/>
      <c r="AKK631" s="5"/>
      <c r="AKL631" s="5"/>
      <c r="AKM631" s="5"/>
      <c r="AKN631" s="5"/>
      <c r="AKO631" s="5"/>
      <c r="AKP631" s="5"/>
      <c r="AKQ631" s="5"/>
      <c r="AKR631" s="5"/>
      <c r="AKS631" s="5"/>
      <c r="AKT631" s="5"/>
      <c r="AKU631" s="5"/>
      <c r="AKV631" s="5"/>
      <c r="AKW631" s="5"/>
      <c r="AKX631" s="5"/>
      <c r="AKY631" s="5"/>
      <c r="AKZ631" s="5"/>
      <c r="ALA631" s="5"/>
      <c r="ALB631" s="5"/>
      <c r="ALC631" s="5"/>
    </row>
    <row r="632" spans="1:991">
      <c r="A632" s="4">
        <v>148</v>
      </c>
      <c r="B632" s="5" t="s">
        <v>112</v>
      </c>
      <c r="C632" s="4">
        <v>13</v>
      </c>
      <c r="D632" s="5" t="s">
        <v>46</v>
      </c>
      <c r="E632" s="4">
        <v>0</v>
      </c>
      <c r="F632" s="4">
        <v>0.4</v>
      </c>
      <c r="G632" s="4">
        <v>2.1</v>
      </c>
      <c r="H632" s="4">
        <v>0.3</v>
      </c>
      <c r="I632" s="4">
        <v>0.3</v>
      </c>
      <c r="J632" s="4">
        <v>3.2</v>
      </c>
      <c r="K632" s="4">
        <v>0.8</v>
      </c>
      <c r="L632" s="4">
        <v>0.9</v>
      </c>
      <c r="M632" s="4">
        <v>1.8</v>
      </c>
      <c r="N632" s="4"/>
      <c r="O632" s="26">
        <v>27.5</v>
      </c>
      <c r="P632" s="26">
        <v>19.8</v>
      </c>
      <c r="Q632" s="26">
        <v>28.9</v>
      </c>
      <c r="R632" s="26">
        <v>28.6</v>
      </c>
      <c r="S632" s="26">
        <v>30</v>
      </c>
      <c r="T632" s="26">
        <v>28.4</v>
      </c>
      <c r="U632" s="26">
        <v>30</v>
      </c>
      <c r="V632" s="26">
        <v>28.3</v>
      </c>
      <c r="W632" s="26">
        <v>27.1</v>
      </c>
      <c r="Y632">
        <f t="shared" si="671"/>
        <v>248.6</v>
      </c>
      <c r="Z632" s="4">
        <v>0</v>
      </c>
      <c r="AA632" s="4">
        <v>2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/>
      <c r="AJ632" s="4">
        <v>13</v>
      </c>
      <c r="AK632" s="4">
        <v>16</v>
      </c>
      <c r="AL632" s="4">
        <v>10</v>
      </c>
      <c r="AM632" s="4">
        <v>13</v>
      </c>
      <c r="AN632" s="4">
        <v>3</v>
      </c>
      <c r="AO632" s="4">
        <v>12</v>
      </c>
      <c r="AP632" s="4">
        <v>12</v>
      </c>
      <c r="AQ632" s="4">
        <v>15</v>
      </c>
      <c r="AR632" s="4">
        <v>18</v>
      </c>
      <c r="AS632" s="5"/>
      <c r="AU632">
        <f t="shared" si="672"/>
        <v>100</v>
      </c>
      <c r="AV632">
        <f t="shared" si="673"/>
        <v>77.777777777777786</v>
      </c>
      <c r="AW632">
        <f t="shared" si="674"/>
        <v>100</v>
      </c>
      <c r="AX632">
        <f t="shared" si="675"/>
        <v>100</v>
      </c>
      <c r="AY632">
        <f t="shared" si="676"/>
        <v>100</v>
      </c>
      <c r="AZ632">
        <f t="shared" si="677"/>
        <v>100</v>
      </c>
      <c r="BA632">
        <f t="shared" si="678"/>
        <v>100</v>
      </c>
      <c r="BB632">
        <f t="shared" si="679"/>
        <v>100</v>
      </c>
      <c r="BC632">
        <f t="shared" si="680"/>
        <v>100</v>
      </c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5"/>
      <c r="UM632" s="5"/>
      <c r="UN632" s="5"/>
      <c r="UO632" s="5"/>
      <c r="UP632" s="5"/>
      <c r="UQ632" s="5"/>
      <c r="UR632" s="5"/>
      <c r="US632" s="5"/>
      <c r="UT632" s="5"/>
      <c r="UU632" s="5"/>
      <c r="UV632" s="5"/>
      <c r="UW632" s="5"/>
      <c r="UX632" s="5"/>
      <c r="UY632" s="5"/>
      <c r="UZ632" s="5"/>
      <c r="VA632" s="5"/>
      <c r="VB632" s="5"/>
      <c r="VC632" s="5"/>
      <c r="VD632" s="5"/>
      <c r="VE632" s="5"/>
      <c r="VF632" s="5"/>
      <c r="VG632" s="5"/>
      <c r="VH632" s="5"/>
      <c r="VI632" s="5"/>
      <c r="VJ632" s="5"/>
      <c r="VK632" s="5"/>
      <c r="VL632" s="5"/>
      <c r="VM632" s="5"/>
      <c r="VN632" s="5"/>
      <c r="VO632" s="5"/>
      <c r="VP632" s="5"/>
      <c r="VQ632" s="5"/>
      <c r="VR632" s="5"/>
      <c r="VS632" s="5"/>
      <c r="VT632" s="5"/>
      <c r="VU632" s="5"/>
      <c r="VV632" s="5"/>
      <c r="VW632" s="5"/>
      <c r="VX632" s="5"/>
      <c r="VY632" s="5"/>
      <c r="VZ632" s="5"/>
      <c r="WA632" s="5"/>
      <c r="WB632" s="5"/>
      <c r="WC632" s="5"/>
      <c r="WD632" s="5"/>
      <c r="WE632" s="5"/>
      <c r="WF632" s="5"/>
      <c r="WG632" s="5"/>
      <c r="WH632" s="5"/>
      <c r="WI632" s="5"/>
      <c r="WJ632" s="5"/>
      <c r="WK632" s="5"/>
      <c r="WL632" s="5"/>
      <c r="WM632" s="5"/>
      <c r="WN632" s="5"/>
      <c r="WO632" s="5"/>
      <c r="WP632" s="5"/>
      <c r="WQ632" s="5"/>
      <c r="WR632" s="5"/>
      <c r="WS632" s="5"/>
      <c r="WT632" s="5"/>
      <c r="WU632" s="5"/>
      <c r="WV632" s="5"/>
      <c r="WW632" s="5"/>
      <c r="WX632" s="5"/>
      <c r="WY632" s="5"/>
      <c r="WZ632" s="5"/>
      <c r="XA632" s="5"/>
      <c r="XB632" s="5"/>
      <c r="XC632" s="5"/>
      <c r="XD632" s="5"/>
      <c r="XE632" s="5"/>
      <c r="XF632" s="5"/>
      <c r="XG632" s="5"/>
      <c r="XH632" s="5"/>
      <c r="XI632" s="5"/>
      <c r="XJ632" s="5"/>
      <c r="XK632" s="5"/>
      <c r="XL632" s="5"/>
      <c r="XM632" s="5"/>
      <c r="XN632" s="5"/>
      <c r="XO632" s="5"/>
      <c r="XP632" s="5"/>
      <c r="XQ632" s="5"/>
      <c r="XR632" s="5"/>
      <c r="XS632" s="5"/>
      <c r="XT632" s="5"/>
      <c r="XU632" s="5"/>
      <c r="XV632" s="5"/>
      <c r="XW632" s="5"/>
      <c r="XX632" s="5"/>
      <c r="XY632" s="5"/>
      <c r="XZ632" s="5"/>
      <c r="YA632" s="5"/>
      <c r="YB632" s="5"/>
      <c r="YC632" s="5"/>
      <c r="YD632" s="5"/>
      <c r="YE632" s="5"/>
      <c r="YF632" s="5"/>
      <c r="YG632" s="5"/>
      <c r="YH632" s="5"/>
      <c r="YI632" s="5"/>
      <c r="YJ632" s="5"/>
      <c r="YK632" s="5"/>
      <c r="YL632" s="5"/>
      <c r="YM632" s="5"/>
      <c r="YN632" s="5"/>
      <c r="YO632" s="5"/>
      <c r="YP632" s="5"/>
      <c r="YQ632" s="5"/>
      <c r="YR632" s="5"/>
      <c r="YS632" s="5"/>
      <c r="YT632" s="5"/>
      <c r="YU632" s="5"/>
      <c r="YV632" s="5"/>
      <c r="YW632" s="5"/>
      <c r="YX632" s="5"/>
      <c r="YY632" s="5"/>
      <c r="YZ632" s="5"/>
      <c r="ZA632" s="5"/>
      <c r="ZB632" s="5"/>
      <c r="ZC632" s="5"/>
      <c r="ZD632" s="5"/>
      <c r="ZE632" s="5"/>
      <c r="ZF632" s="5"/>
      <c r="ZG632" s="5"/>
      <c r="ZH632" s="5"/>
      <c r="ZI632" s="5"/>
      <c r="ZJ632" s="5"/>
      <c r="ZK632" s="5"/>
      <c r="ZL632" s="5"/>
      <c r="ZM632" s="5"/>
      <c r="ZN632" s="5"/>
      <c r="ZO632" s="5"/>
      <c r="ZP632" s="5"/>
      <c r="ZQ632" s="5"/>
      <c r="ZR632" s="5"/>
      <c r="ZS632" s="5"/>
      <c r="ZT632" s="5"/>
      <c r="ZU632" s="5"/>
      <c r="ZV632" s="5"/>
      <c r="ZW632" s="5"/>
      <c r="ZX632" s="5"/>
      <c r="ZY632" s="5"/>
      <c r="ZZ632" s="5"/>
      <c r="AAA632" s="5"/>
      <c r="AAB632" s="5"/>
      <c r="AAC632" s="5"/>
      <c r="AAD632" s="5"/>
      <c r="AAE632" s="5"/>
      <c r="AAF632" s="5"/>
      <c r="AAG632" s="5"/>
      <c r="AAH632" s="5"/>
      <c r="AAI632" s="5"/>
      <c r="AAJ632" s="5"/>
      <c r="AAK632" s="5"/>
      <c r="AAL632" s="5"/>
      <c r="AAM632" s="5"/>
      <c r="AAN632" s="5"/>
      <c r="AAO632" s="5"/>
      <c r="AAP632" s="5"/>
      <c r="AAQ632" s="5"/>
      <c r="AAR632" s="5"/>
      <c r="AAS632" s="5"/>
      <c r="AAT632" s="5"/>
      <c r="AAU632" s="5"/>
      <c r="AAV632" s="5"/>
      <c r="AAW632" s="5"/>
      <c r="AAX632" s="5"/>
      <c r="AAY632" s="5"/>
      <c r="AAZ632" s="5"/>
      <c r="ABA632" s="5"/>
      <c r="ABB632" s="5"/>
      <c r="ABC632" s="5"/>
      <c r="ABD632" s="5"/>
      <c r="ABE632" s="5"/>
      <c r="ABF632" s="5"/>
      <c r="ABG632" s="5"/>
      <c r="ABH632" s="5"/>
      <c r="ABI632" s="5"/>
      <c r="ABJ632" s="5"/>
      <c r="ABK632" s="5"/>
      <c r="ABL632" s="5"/>
      <c r="ABM632" s="5"/>
      <c r="ABN632" s="5"/>
      <c r="ABO632" s="5"/>
      <c r="ABP632" s="5"/>
      <c r="ABQ632" s="5"/>
      <c r="ABR632" s="5"/>
      <c r="ABS632" s="5"/>
      <c r="ABT632" s="5"/>
      <c r="ABU632" s="5"/>
      <c r="ABV632" s="5"/>
      <c r="ABW632" s="5"/>
      <c r="ABX632" s="5"/>
      <c r="ABY632" s="5"/>
      <c r="ABZ632" s="5"/>
      <c r="ACA632" s="5"/>
      <c r="ACB632" s="5"/>
      <c r="ACC632" s="5"/>
      <c r="ACD632" s="5"/>
      <c r="ACE632" s="5"/>
      <c r="ACF632" s="5"/>
      <c r="ACG632" s="5"/>
      <c r="ACH632" s="5"/>
      <c r="ACI632" s="5"/>
      <c r="ACJ632" s="5"/>
      <c r="ACK632" s="5"/>
      <c r="ACL632" s="5"/>
      <c r="ACM632" s="5"/>
      <c r="ACN632" s="5"/>
      <c r="ACO632" s="5"/>
      <c r="ACP632" s="5"/>
      <c r="ACQ632" s="5"/>
      <c r="ACR632" s="5"/>
      <c r="ACS632" s="5"/>
      <c r="ACT632" s="5"/>
      <c r="ACU632" s="5"/>
      <c r="ACV632" s="5"/>
      <c r="ACW632" s="5"/>
      <c r="ACX632" s="5"/>
      <c r="ACY632" s="5"/>
      <c r="ACZ632" s="5"/>
      <c r="ADA632" s="5"/>
      <c r="ADB632" s="5"/>
      <c r="ADC632" s="5"/>
      <c r="ADD632" s="5"/>
      <c r="ADE632" s="5"/>
      <c r="ADF632" s="5"/>
      <c r="ADG632" s="5"/>
      <c r="ADH632" s="5"/>
      <c r="ADI632" s="5"/>
      <c r="ADJ632" s="5"/>
      <c r="ADK632" s="5"/>
      <c r="ADL632" s="5"/>
      <c r="ADM632" s="5"/>
      <c r="ADN632" s="5"/>
      <c r="ADO632" s="5"/>
      <c r="ADP632" s="5"/>
      <c r="ADQ632" s="5"/>
      <c r="ADR632" s="5"/>
      <c r="ADS632" s="5"/>
      <c r="ADT632" s="5"/>
      <c r="ADU632" s="5"/>
      <c r="ADV632" s="5"/>
      <c r="ADW632" s="5"/>
      <c r="ADX632" s="5"/>
      <c r="ADY632" s="5"/>
      <c r="ADZ632" s="5"/>
      <c r="AEA632" s="5"/>
      <c r="AEB632" s="5"/>
      <c r="AEC632" s="5"/>
      <c r="AED632" s="5"/>
      <c r="AEE632" s="5"/>
      <c r="AEF632" s="5"/>
      <c r="AEG632" s="5"/>
      <c r="AEH632" s="5"/>
      <c r="AEI632" s="5"/>
      <c r="AEJ632" s="5"/>
      <c r="AEK632" s="5"/>
      <c r="AEL632" s="5"/>
      <c r="AEM632" s="5"/>
      <c r="AEN632" s="5"/>
      <c r="AEO632" s="5"/>
      <c r="AEP632" s="5"/>
      <c r="AEQ632" s="5"/>
      <c r="AER632" s="5"/>
      <c r="AES632" s="5"/>
      <c r="AET632" s="5"/>
      <c r="AEU632" s="5"/>
      <c r="AEV632" s="5"/>
      <c r="AEW632" s="5"/>
      <c r="AEX632" s="5"/>
      <c r="AEY632" s="5"/>
      <c r="AEZ632" s="5"/>
      <c r="AFA632" s="5"/>
      <c r="AFB632" s="5"/>
      <c r="AFC632" s="5"/>
      <c r="AFD632" s="5"/>
      <c r="AFE632" s="5"/>
      <c r="AFF632" s="5"/>
      <c r="AFG632" s="5"/>
      <c r="AFH632" s="5"/>
      <c r="AFI632" s="5"/>
      <c r="AFJ632" s="5"/>
      <c r="AFK632" s="5"/>
      <c r="AFL632" s="5"/>
      <c r="AFM632" s="5"/>
      <c r="AFN632" s="5"/>
      <c r="AFO632" s="5"/>
      <c r="AFP632" s="5"/>
      <c r="AFQ632" s="5"/>
      <c r="AFR632" s="5"/>
      <c r="AFS632" s="5"/>
      <c r="AFT632" s="5"/>
      <c r="AFU632" s="5"/>
      <c r="AFV632" s="5"/>
      <c r="AFW632" s="5"/>
      <c r="AFX632" s="5"/>
      <c r="AFY632" s="5"/>
      <c r="AFZ632" s="5"/>
      <c r="AGA632" s="5"/>
      <c r="AGB632" s="5"/>
      <c r="AGC632" s="5"/>
      <c r="AGD632" s="5"/>
      <c r="AGE632" s="5"/>
      <c r="AGF632" s="5"/>
      <c r="AGG632" s="5"/>
      <c r="AGH632" s="5"/>
      <c r="AGI632" s="5"/>
      <c r="AGJ632" s="5"/>
      <c r="AGK632" s="5"/>
      <c r="AGL632" s="5"/>
      <c r="AGM632" s="5"/>
      <c r="AGN632" s="5"/>
      <c r="AGO632" s="5"/>
      <c r="AGP632" s="5"/>
      <c r="AGQ632" s="5"/>
      <c r="AGR632" s="5"/>
      <c r="AGS632" s="5"/>
      <c r="AGT632" s="5"/>
      <c r="AGU632" s="5"/>
      <c r="AGV632" s="5"/>
      <c r="AGW632" s="5"/>
      <c r="AGX632" s="5"/>
      <c r="AGY632" s="5"/>
      <c r="AGZ632" s="5"/>
      <c r="AHA632" s="5"/>
      <c r="AHB632" s="5"/>
      <c r="AHC632" s="5"/>
      <c r="AHD632" s="5"/>
      <c r="AHE632" s="5"/>
      <c r="AHF632" s="5"/>
      <c r="AHG632" s="5"/>
      <c r="AHH632" s="5"/>
      <c r="AHI632" s="5"/>
      <c r="AHJ632" s="5"/>
      <c r="AHK632" s="5"/>
      <c r="AHL632" s="5"/>
      <c r="AHM632" s="5"/>
      <c r="AHN632" s="5"/>
      <c r="AHO632" s="5"/>
      <c r="AHP632" s="5"/>
      <c r="AHQ632" s="5"/>
      <c r="AHR632" s="5"/>
      <c r="AHS632" s="5"/>
      <c r="AHT632" s="5"/>
      <c r="AHU632" s="5"/>
      <c r="AHV632" s="5"/>
      <c r="AHW632" s="5"/>
      <c r="AHX632" s="5"/>
      <c r="AHY632" s="5"/>
      <c r="AHZ632" s="5"/>
      <c r="AIA632" s="5"/>
      <c r="AIB632" s="5"/>
      <c r="AIC632" s="5"/>
      <c r="AID632" s="5"/>
      <c r="AIE632" s="5"/>
      <c r="AIF632" s="5"/>
      <c r="AIG632" s="5"/>
      <c r="AIH632" s="5"/>
      <c r="AII632" s="5"/>
      <c r="AIJ632" s="5"/>
      <c r="AIK632" s="5"/>
      <c r="AIL632" s="5"/>
      <c r="AIM632" s="5"/>
      <c r="AIN632" s="5"/>
      <c r="AIO632" s="5"/>
      <c r="AIP632" s="5"/>
      <c r="AIQ632" s="5"/>
      <c r="AIR632" s="5"/>
      <c r="AIS632" s="5"/>
      <c r="AIT632" s="5"/>
      <c r="AIU632" s="5"/>
      <c r="AIV632" s="5"/>
      <c r="AIW632" s="5"/>
      <c r="AIX632" s="5"/>
      <c r="AIY632" s="5"/>
      <c r="AIZ632" s="5"/>
      <c r="AJA632" s="5"/>
      <c r="AJB632" s="5"/>
      <c r="AJC632" s="5"/>
      <c r="AJD632" s="5"/>
      <c r="AJE632" s="5"/>
      <c r="AJF632" s="5"/>
      <c r="AJG632" s="5"/>
      <c r="AJH632" s="5"/>
      <c r="AJI632" s="5"/>
      <c r="AJJ632" s="5"/>
      <c r="AJK632" s="5"/>
      <c r="AJL632" s="5"/>
      <c r="AJM632" s="5"/>
      <c r="AJN632" s="5"/>
      <c r="AJO632" s="5"/>
      <c r="AJP632" s="5"/>
      <c r="AJQ632" s="5"/>
      <c r="AJR632" s="5"/>
      <c r="AJS632" s="5"/>
      <c r="AJT632" s="5"/>
      <c r="AJU632" s="5"/>
      <c r="AJV632" s="5"/>
      <c r="AJW632" s="5"/>
      <c r="AJX632" s="5"/>
      <c r="AJY632" s="5"/>
      <c r="AJZ632" s="5"/>
      <c r="AKA632" s="5"/>
      <c r="AKB632" s="5"/>
      <c r="AKC632" s="5"/>
      <c r="AKD632" s="5"/>
      <c r="AKE632" s="5"/>
      <c r="AKF632" s="5"/>
      <c r="AKG632" s="5"/>
      <c r="AKH632" s="5"/>
      <c r="AKI632" s="5"/>
      <c r="AKJ632" s="5"/>
      <c r="AKK632" s="5"/>
      <c r="AKL632" s="5"/>
      <c r="AKM632" s="5"/>
      <c r="AKN632" s="5"/>
      <c r="AKO632" s="5"/>
      <c r="AKP632" s="5"/>
      <c r="AKQ632" s="5"/>
      <c r="AKR632" s="5"/>
      <c r="AKS632" s="5"/>
      <c r="AKT632" s="5"/>
      <c r="AKU632" s="5"/>
      <c r="AKV632" s="5"/>
      <c r="AKW632" s="5"/>
      <c r="AKX632" s="5"/>
      <c r="AKY632" s="5"/>
      <c r="AKZ632" s="5"/>
      <c r="ALA632" s="5"/>
      <c r="ALB632" s="5"/>
      <c r="ALC632" s="5"/>
    </row>
    <row r="633" spans="1:991">
      <c r="A633" s="4">
        <v>147</v>
      </c>
      <c r="B633" s="5" t="s">
        <v>113</v>
      </c>
      <c r="C633" s="4">
        <v>13</v>
      </c>
      <c r="D633" s="5" t="s">
        <v>48</v>
      </c>
      <c r="E633" s="4">
        <v>4.3</v>
      </c>
      <c r="F633" s="4">
        <v>10.5</v>
      </c>
      <c r="G633" s="4">
        <v>9.5</v>
      </c>
      <c r="H633" s="4">
        <v>14.3</v>
      </c>
      <c r="I633" s="4">
        <v>2.8</v>
      </c>
      <c r="J633" s="4">
        <v>10</v>
      </c>
      <c r="K633" s="4">
        <v>5.6</v>
      </c>
      <c r="L633" s="4">
        <v>6.1</v>
      </c>
      <c r="M633" s="4">
        <v>3.1</v>
      </c>
      <c r="N633" s="4"/>
      <c r="O633" s="26">
        <v>30</v>
      </c>
      <c r="P633" s="26">
        <v>30</v>
      </c>
      <c r="Q633" s="26">
        <v>27.6</v>
      </c>
      <c r="R633" s="26">
        <v>29.2</v>
      </c>
      <c r="S633" s="26">
        <v>28.7</v>
      </c>
      <c r="T633" s="26">
        <v>24.1</v>
      </c>
      <c r="U633" s="26">
        <v>26.7</v>
      </c>
      <c r="V633" s="26">
        <v>26.7</v>
      </c>
      <c r="W633" s="26">
        <v>25.6</v>
      </c>
      <c r="Y633">
        <f t="shared" si="671"/>
        <v>248.59999999999997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2</v>
      </c>
      <c r="AF633" s="4">
        <v>4</v>
      </c>
      <c r="AG633" s="4">
        <v>2</v>
      </c>
      <c r="AH633" s="4">
        <v>4</v>
      </c>
      <c r="AI633" s="4"/>
      <c r="AJ633" s="4">
        <v>17</v>
      </c>
      <c r="AK633" s="4">
        <v>11</v>
      </c>
      <c r="AL633" s="4">
        <v>16</v>
      </c>
      <c r="AM633" s="4">
        <v>19</v>
      </c>
      <c r="AN633" s="4">
        <v>12</v>
      </c>
      <c r="AO633" s="4">
        <v>21</v>
      </c>
      <c r="AP633" s="4">
        <v>14</v>
      </c>
      <c r="AQ633" s="4">
        <v>14</v>
      </c>
      <c r="AR633" s="4">
        <v>7</v>
      </c>
      <c r="AS633" s="5"/>
      <c r="AU633">
        <f t="shared" si="672"/>
        <v>100</v>
      </c>
      <c r="AV633">
        <f t="shared" si="673"/>
        <v>100</v>
      </c>
      <c r="AW633">
        <f t="shared" si="674"/>
        <v>100</v>
      </c>
      <c r="AX633">
        <f t="shared" si="675"/>
        <v>100</v>
      </c>
      <c r="AY633">
        <f t="shared" si="676"/>
        <v>100</v>
      </c>
      <c r="AZ633">
        <f t="shared" si="677"/>
        <v>82.608695652173907</v>
      </c>
      <c r="BA633">
        <f t="shared" si="678"/>
        <v>55.555555555555557</v>
      </c>
      <c r="BB633">
        <f t="shared" si="679"/>
        <v>75</v>
      </c>
      <c r="BC633">
        <f t="shared" si="680"/>
        <v>27.27272727272727</v>
      </c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5"/>
      <c r="UM633" s="5"/>
      <c r="UN633" s="5"/>
      <c r="UO633" s="5"/>
      <c r="UP633" s="5"/>
      <c r="UQ633" s="5"/>
      <c r="UR633" s="5"/>
      <c r="US633" s="5"/>
      <c r="UT633" s="5"/>
      <c r="UU633" s="5"/>
      <c r="UV633" s="5"/>
      <c r="UW633" s="5"/>
      <c r="UX633" s="5"/>
      <c r="UY633" s="5"/>
      <c r="UZ633" s="5"/>
      <c r="VA633" s="5"/>
      <c r="VB633" s="5"/>
      <c r="VC633" s="5"/>
      <c r="VD633" s="5"/>
      <c r="VE633" s="5"/>
      <c r="VF633" s="5"/>
      <c r="VG633" s="5"/>
      <c r="VH633" s="5"/>
      <c r="VI633" s="5"/>
      <c r="VJ633" s="5"/>
      <c r="VK633" s="5"/>
      <c r="VL633" s="5"/>
      <c r="VM633" s="5"/>
      <c r="VN633" s="5"/>
      <c r="VO633" s="5"/>
      <c r="VP633" s="5"/>
      <c r="VQ633" s="5"/>
      <c r="VR633" s="5"/>
      <c r="VS633" s="5"/>
      <c r="VT633" s="5"/>
      <c r="VU633" s="5"/>
      <c r="VV633" s="5"/>
      <c r="VW633" s="5"/>
      <c r="VX633" s="5"/>
      <c r="VY633" s="5"/>
      <c r="VZ633" s="5"/>
      <c r="WA633" s="5"/>
      <c r="WB633" s="5"/>
      <c r="WC633" s="5"/>
      <c r="WD633" s="5"/>
      <c r="WE633" s="5"/>
      <c r="WF633" s="5"/>
      <c r="WG633" s="5"/>
      <c r="WH633" s="5"/>
      <c r="WI633" s="5"/>
      <c r="WJ633" s="5"/>
      <c r="WK633" s="5"/>
      <c r="WL633" s="5"/>
      <c r="WM633" s="5"/>
      <c r="WN633" s="5"/>
      <c r="WO633" s="5"/>
      <c r="WP633" s="5"/>
      <c r="WQ633" s="5"/>
      <c r="WR633" s="5"/>
      <c r="WS633" s="5"/>
      <c r="WT633" s="5"/>
      <c r="WU633" s="5"/>
      <c r="WV633" s="5"/>
      <c r="WW633" s="5"/>
      <c r="WX633" s="5"/>
      <c r="WY633" s="5"/>
      <c r="WZ633" s="5"/>
      <c r="XA633" s="5"/>
      <c r="XB633" s="5"/>
      <c r="XC633" s="5"/>
      <c r="XD633" s="5"/>
      <c r="XE633" s="5"/>
      <c r="XF633" s="5"/>
      <c r="XG633" s="5"/>
      <c r="XH633" s="5"/>
      <c r="XI633" s="5"/>
      <c r="XJ633" s="5"/>
      <c r="XK633" s="5"/>
      <c r="XL633" s="5"/>
      <c r="XM633" s="5"/>
      <c r="XN633" s="5"/>
      <c r="XO633" s="5"/>
      <c r="XP633" s="5"/>
      <c r="XQ633" s="5"/>
      <c r="XR633" s="5"/>
      <c r="XS633" s="5"/>
      <c r="XT633" s="5"/>
      <c r="XU633" s="5"/>
      <c r="XV633" s="5"/>
      <c r="XW633" s="5"/>
      <c r="XX633" s="5"/>
      <c r="XY633" s="5"/>
      <c r="XZ633" s="5"/>
      <c r="YA633" s="5"/>
      <c r="YB633" s="5"/>
      <c r="YC633" s="5"/>
      <c r="YD633" s="5"/>
      <c r="YE633" s="5"/>
      <c r="YF633" s="5"/>
      <c r="YG633" s="5"/>
      <c r="YH633" s="5"/>
      <c r="YI633" s="5"/>
      <c r="YJ633" s="5"/>
      <c r="YK633" s="5"/>
      <c r="YL633" s="5"/>
      <c r="YM633" s="5"/>
      <c r="YN633" s="5"/>
      <c r="YO633" s="5"/>
      <c r="YP633" s="5"/>
      <c r="YQ633" s="5"/>
      <c r="YR633" s="5"/>
      <c r="YS633" s="5"/>
      <c r="YT633" s="5"/>
      <c r="YU633" s="5"/>
      <c r="YV633" s="5"/>
      <c r="YW633" s="5"/>
      <c r="YX633" s="5"/>
      <c r="YY633" s="5"/>
      <c r="YZ633" s="5"/>
      <c r="ZA633" s="5"/>
      <c r="ZB633" s="5"/>
      <c r="ZC633" s="5"/>
      <c r="ZD633" s="5"/>
      <c r="ZE633" s="5"/>
      <c r="ZF633" s="5"/>
      <c r="ZG633" s="5"/>
      <c r="ZH633" s="5"/>
      <c r="ZI633" s="5"/>
      <c r="ZJ633" s="5"/>
      <c r="ZK633" s="5"/>
      <c r="ZL633" s="5"/>
      <c r="ZM633" s="5"/>
      <c r="ZN633" s="5"/>
      <c r="ZO633" s="5"/>
      <c r="ZP633" s="5"/>
      <c r="ZQ633" s="5"/>
      <c r="ZR633" s="5"/>
      <c r="ZS633" s="5"/>
      <c r="ZT633" s="5"/>
      <c r="ZU633" s="5"/>
      <c r="ZV633" s="5"/>
      <c r="ZW633" s="5"/>
      <c r="ZX633" s="5"/>
      <c r="ZY633" s="5"/>
      <c r="ZZ633" s="5"/>
      <c r="AAA633" s="5"/>
      <c r="AAB633" s="5"/>
      <c r="AAC633" s="5"/>
      <c r="AAD633" s="5"/>
      <c r="AAE633" s="5"/>
      <c r="AAF633" s="5"/>
      <c r="AAG633" s="5"/>
      <c r="AAH633" s="5"/>
      <c r="AAI633" s="5"/>
      <c r="AAJ633" s="5"/>
      <c r="AAK633" s="5"/>
      <c r="AAL633" s="5"/>
      <c r="AAM633" s="5"/>
      <c r="AAN633" s="5"/>
      <c r="AAO633" s="5"/>
      <c r="AAP633" s="5"/>
      <c r="AAQ633" s="5"/>
      <c r="AAR633" s="5"/>
      <c r="AAS633" s="5"/>
      <c r="AAT633" s="5"/>
      <c r="AAU633" s="5"/>
      <c r="AAV633" s="5"/>
      <c r="AAW633" s="5"/>
      <c r="AAX633" s="5"/>
      <c r="AAY633" s="5"/>
      <c r="AAZ633" s="5"/>
      <c r="ABA633" s="5"/>
      <c r="ABB633" s="5"/>
      <c r="ABC633" s="5"/>
      <c r="ABD633" s="5"/>
      <c r="ABE633" s="5"/>
      <c r="ABF633" s="5"/>
      <c r="ABG633" s="5"/>
      <c r="ABH633" s="5"/>
      <c r="ABI633" s="5"/>
      <c r="ABJ633" s="5"/>
      <c r="ABK633" s="5"/>
      <c r="ABL633" s="5"/>
      <c r="ABM633" s="5"/>
      <c r="ABN633" s="5"/>
      <c r="ABO633" s="5"/>
      <c r="ABP633" s="5"/>
      <c r="ABQ633" s="5"/>
      <c r="ABR633" s="5"/>
      <c r="ABS633" s="5"/>
      <c r="ABT633" s="5"/>
      <c r="ABU633" s="5"/>
      <c r="ABV633" s="5"/>
      <c r="ABW633" s="5"/>
      <c r="ABX633" s="5"/>
      <c r="ABY633" s="5"/>
      <c r="ABZ633" s="5"/>
      <c r="ACA633" s="5"/>
      <c r="ACB633" s="5"/>
      <c r="ACC633" s="5"/>
      <c r="ACD633" s="5"/>
      <c r="ACE633" s="5"/>
      <c r="ACF633" s="5"/>
      <c r="ACG633" s="5"/>
      <c r="ACH633" s="5"/>
      <c r="ACI633" s="5"/>
      <c r="ACJ633" s="5"/>
      <c r="ACK633" s="5"/>
      <c r="ACL633" s="5"/>
      <c r="ACM633" s="5"/>
      <c r="ACN633" s="5"/>
      <c r="ACO633" s="5"/>
      <c r="ACP633" s="5"/>
      <c r="ACQ633" s="5"/>
      <c r="ACR633" s="5"/>
      <c r="ACS633" s="5"/>
      <c r="ACT633" s="5"/>
      <c r="ACU633" s="5"/>
      <c r="ACV633" s="5"/>
      <c r="ACW633" s="5"/>
      <c r="ACX633" s="5"/>
      <c r="ACY633" s="5"/>
      <c r="ACZ633" s="5"/>
      <c r="ADA633" s="5"/>
      <c r="ADB633" s="5"/>
      <c r="ADC633" s="5"/>
      <c r="ADD633" s="5"/>
      <c r="ADE633" s="5"/>
      <c r="ADF633" s="5"/>
      <c r="ADG633" s="5"/>
      <c r="ADH633" s="5"/>
      <c r="ADI633" s="5"/>
      <c r="ADJ633" s="5"/>
      <c r="ADK633" s="5"/>
      <c r="ADL633" s="5"/>
      <c r="ADM633" s="5"/>
      <c r="ADN633" s="5"/>
      <c r="ADO633" s="5"/>
      <c r="ADP633" s="5"/>
      <c r="ADQ633" s="5"/>
      <c r="ADR633" s="5"/>
      <c r="ADS633" s="5"/>
      <c r="ADT633" s="5"/>
      <c r="ADU633" s="5"/>
      <c r="ADV633" s="5"/>
      <c r="ADW633" s="5"/>
      <c r="ADX633" s="5"/>
      <c r="ADY633" s="5"/>
      <c r="ADZ633" s="5"/>
      <c r="AEA633" s="5"/>
      <c r="AEB633" s="5"/>
      <c r="AEC633" s="5"/>
      <c r="AED633" s="5"/>
      <c r="AEE633" s="5"/>
      <c r="AEF633" s="5"/>
      <c r="AEG633" s="5"/>
      <c r="AEH633" s="5"/>
      <c r="AEI633" s="5"/>
      <c r="AEJ633" s="5"/>
      <c r="AEK633" s="5"/>
      <c r="AEL633" s="5"/>
      <c r="AEM633" s="5"/>
      <c r="AEN633" s="5"/>
      <c r="AEO633" s="5"/>
      <c r="AEP633" s="5"/>
      <c r="AEQ633" s="5"/>
      <c r="AER633" s="5"/>
      <c r="AES633" s="5"/>
      <c r="AET633" s="5"/>
      <c r="AEU633" s="5"/>
      <c r="AEV633" s="5"/>
      <c r="AEW633" s="5"/>
      <c r="AEX633" s="5"/>
      <c r="AEY633" s="5"/>
      <c r="AEZ633" s="5"/>
      <c r="AFA633" s="5"/>
      <c r="AFB633" s="5"/>
      <c r="AFC633" s="5"/>
      <c r="AFD633" s="5"/>
      <c r="AFE633" s="5"/>
      <c r="AFF633" s="5"/>
      <c r="AFG633" s="5"/>
      <c r="AFH633" s="5"/>
      <c r="AFI633" s="5"/>
      <c r="AFJ633" s="5"/>
      <c r="AFK633" s="5"/>
      <c r="AFL633" s="5"/>
      <c r="AFM633" s="5"/>
      <c r="AFN633" s="5"/>
      <c r="AFO633" s="5"/>
      <c r="AFP633" s="5"/>
      <c r="AFQ633" s="5"/>
      <c r="AFR633" s="5"/>
      <c r="AFS633" s="5"/>
      <c r="AFT633" s="5"/>
      <c r="AFU633" s="5"/>
      <c r="AFV633" s="5"/>
      <c r="AFW633" s="5"/>
      <c r="AFX633" s="5"/>
      <c r="AFY633" s="5"/>
      <c r="AFZ633" s="5"/>
      <c r="AGA633" s="5"/>
      <c r="AGB633" s="5"/>
      <c r="AGC633" s="5"/>
      <c r="AGD633" s="5"/>
      <c r="AGE633" s="5"/>
      <c r="AGF633" s="5"/>
      <c r="AGG633" s="5"/>
      <c r="AGH633" s="5"/>
      <c r="AGI633" s="5"/>
      <c r="AGJ633" s="5"/>
      <c r="AGK633" s="5"/>
      <c r="AGL633" s="5"/>
      <c r="AGM633" s="5"/>
      <c r="AGN633" s="5"/>
      <c r="AGO633" s="5"/>
      <c r="AGP633" s="5"/>
      <c r="AGQ633" s="5"/>
      <c r="AGR633" s="5"/>
      <c r="AGS633" s="5"/>
      <c r="AGT633" s="5"/>
      <c r="AGU633" s="5"/>
      <c r="AGV633" s="5"/>
      <c r="AGW633" s="5"/>
      <c r="AGX633" s="5"/>
      <c r="AGY633" s="5"/>
      <c r="AGZ633" s="5"/>
      <c r="AHA633" s="5"/>
      <c r="AHB633" s="5"/>
      <c r="AHC633" s="5"/>
      <c r="AHD633" s="5"/>
      <c r="AHE633" s="5"/>
      <c r="AHF633" s="5"/>
      <c r="AHG633" s="5"/>
      <c r="AHH633" s="5"/>
      <c r="AHI633" s="5"/>
      <c r="AHJ633" s="5"/>
      <c r="AHK633" s="5"/>
      <c r="AHL633" s="5"/>
      <c r="AHM633" s="5"/>
      <c r="AHN633" s="5"/>
      <c r="AHO633" s="5"/>
      <c r="AHP633" s="5"/>
      <c r="AHQ633" s="5"/>
      <c r="AHR633" s="5"/>
      <c r="AHS633" s="5"/>
      <c r="AHT633" s="5"/>
      <c r="AHU633" s="5"/>
      <c r="AHV633" s="5"/>
      <c r="AHW633" s="5"/>
      <c r="AHX633" s="5"/>
      <c r="AHY633" s="5"/>
      <c r="AHZ633" s="5"/>
      <c r="AIA633" s="5"/>
      <c r="AIB633" s="5"/>
      <c r="AIC633" s="5"/>
      <c r="AID633" s="5"/>
      <c r="AIE633" s="5"/>
      <c r="AIF633" s="5"/>
      <c r="AIG633" s="5"/>
      <c r="AIH633" s="5"/>
      <c r="AII633" s="5"/>
      <c r="AIJ633" s="5"/>
      <c r="AIK633" s="5"/>
      <c r="AIL633" s="5"/>
      <c r="AIM633" s="5"/>
      <c r="AIN633" s="5"/>
      <c r="AIO633" s="5"/>
      <c r="AIP633" s="5"/>
      <c r="AIQ633" s="5"/>
      <c r="AIR633" s="5"/>
      <c r="AIS633" s="5"/>
      <c r="AIT633" s="5"/>
      <c r="AIU633" s="5"/>
      <c r="AIV633" s="5"/>
      <c r="AIW633" s="5"/>
      <c r="AIX633" s="5"/>
      <c r="AIY633" s="5"/>
      <c r="AIZ633" s="5"/>
      <c r="AJA633" s="5"/>
      <c r="AJB633" s="5"/>
      <c r="AJC633" s="5"/>
      <c r="AJD633" s="5"/>
      <c r="AJE633" s="5"/>
      <c r="AJF633" s="5"/>
      <c r="AJG633" s="5"/>
      <c r="AJH633" s="5"/>
      <c r="AJI633" s="5"/>
      <c r="AJJ633" s="5"/>
      <c r="AJK633" s="5"/>
      <c r="AJL633" s="5"/>
      <c r="AJM633" s="5"/>
      <c r="AJN633" s="5"/>
      <c r="AJO633" s="5"/>
      <c r="AJP633" s="5"/>
      <c r="AJQ633" s="5"/>
      <c r="AJR633" s="5"/>
      <c r="AJS633" s="5"/>
      <c r="AJT633" s="5"/>
      <c r="AJU633" s="5"/>
      <c r="AJV633" s="5"/>
      <c r="AJW633" s="5"/>
      <c r="AJX633" s="5"/>
      <c r="AJY633" s="5"/>
      <c r="AJZ633" s="5"/>
      <c r="AKA633" s="5"/>
      <c r="AKB633" s="5"/>
      <c r="AKC633" s="5"/>
      <c r="AKD633" s="5"/>
      <c r="AKE633" s="5"/>
      <c r="AKF633" s="5"/>
      <c r="AKG633" s="5"/>
      <c r="AKH633" s="5"/>
      <c r="AKI633" s="5"/>
      <c r="AKJ633" s="5"/>
      <c r="AKK633" s="5"/>
      <c r="AKL633" s="5"/>
      <c r="AKM633" s="5"/>
      <c r="AKN633" s="5"/>
      <c r="AKO633" s="5"/>
      <c r="AKP633" s="5"/>
      <c r="AKQ633" s="5"/>
      <c r="AKR633" s="5"/>
      <c r="AKS633" s="5"/>
      <c r="AKT633" s="5"/>
      <c r="AKU633" s="5"/>
      <c r="AKV633" s="5"/>
      <c r="AKW633" s="5"/>
      <c r="AKX633" s="5"/>
      <c r="AKY633" s="5"/>
      <c r="AKZ633" s="5"/>
      <c r="ALA633" s="5"/>
      <c r="ALB633" s="5"/>
      <c r="ALC633" s="5"/>
    </row>
    <row r="634" spans="1:991">
      <c r="A634" s="4">
        <v>151</v>
      </c>
      <c r="B634" s="5" t="s">
        <v>114</v>
      </c>
      <c r="C634" s="4">
        <v>13</v>
      </c>
      <c r="D634" s="5" t="s">
        <v>42</v>
      </c>
      <c r="E634" s="4">
        <v>0.3</v>
      </c>
      <c r="F634" s="4">
        <v>0</v>
      </c>
      <c r="G634" s="4">
        <v>1</v>
      </c>
      <c r="H634" s="4">
        <v>0.2</v>
      </c>
      <c r="I634" s="4">
        <v>0</v>
      </c>
      <c r="J634" s="4">
        <v>0</v>
      </c>
      <c r="K634" s="4">
        <v>3.9</v>
      </c>
      <c r="L634" s="4">
        <v>1.5</v>
      </c>
      <c r="M634" s="4">
        <v>0</v>
      </c>
      <c r="N634" s="4"/>
      <c r="O634" s="26">
        <v>23.8</v>
      </c>
      <c r="P634" s="26">
        <v>20.7</v>
      </c>
      <c r="Q634" s="26">
        <v>27.6</v>
      </c>
      <c r="R634" s="26">
        <v>20.8</v>
      </c>
      <c r="S634" s="26">
        <v>6</v>
      </c>
      <c r="T634" s="26">
        <v>6.6</v>
      </c>
      <c r="U634" s="26">
        <v>24.3</v>
      </c>
      <c r="V634" s="26">
        <v>29.3</v>
      </c>
      <c r="W634" s="26">
        <v>13.9</v>
      </c>
      <c r="Y634">
        <f t="shared" si="671"/>
        <v>173</v>
      </c>
      <c r="Z634" s="4">
        <v>2</v>
      </c>
      <c r="AA634" s="4">
        <v>8</v>
      </c>
      <c r="AB634" s="4">
        <v>0</v>
      </c>
      <c r="AC634" s="4">
        <v>6</v>
      </c>
      <c r="AD634" s="4">
        <v>8</v>
      </c>
      <c r="AE634" s="4">
        <v>2</v>
      </c>
      <c r="AF634" s="4">
        <v>0</v>
      </c>
      <c r="AG634" s="4">
        <v>0</v>
      </c>
      <c r="AH634" s="4">
        <v>8</v>
      </c>
      <c r="AI634" s="4"/>
      <c r="AJ634" s="4">
        <v>33</v>
      </c>
      <c r="AK634" s="4">
        <v>43</v>
      </c>
      <c r="AL634" s="4">
        <v>42</v>
      </c>
      <c r="AM634" s="4">
        <v>33</v>
      </c>
      <c r="AN634" s="4">
        <v>36</v>
      </c>
      <c r="AO634" s="4">
        <v>10</v>
      </c>
      <c r="AP634" s="4">
        <v>6</v>
      </c>
      <c r="AQ634" s="4">
        <v>13</v>
      </c>
      <c r="AR634" s="4">
        <v>16</v>
      </c>
      <c r="AS634" s="5"/>
      <c r="AU634">
        <f t="shared" si="672"/>
        <v>88.571428571428569</v>
      </c>
      <c r="AV634">
        <f t="shared" si="673"/>
        <v>68.627450980392155</v>
      </c>
      <c r="AW634">
        <f t="shared" si="674"/>
        <v>100</v>
      </c>
      <c r="AX634">
        <f t="shared" si="675"/>
        <v>69.230769230769226</v>
      </c>
      <c r="AY634">
        <f t="shared" si="676"/>
        <v>63.636363636363633</v>
      </c>
      <c r="AZ634">
        <f t="shared" si="677"/>
        <v>66.666666666666657</v>
      </c>
      <c r="BA634">
        <f t="shared" si="678"/>
        <v>100</v>
      </c>
      <c r="BB634">
        <f t="shared" si="679"/>
        <v>100</v>
      </c>
      <c r="BC634">
        <f t="shared" si="680"/>
        <v>33.333333333333329</v>
      </c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5"/>
      <c r="UM634" s="5"/>
      <c r="UN634" s="5"/>
      <c r="UO634" s="5"/>
      <c r="UP634" s="5"/>
      <c r="UQ634" s="5"/>
      <c r="UR634" s="5"/>
      <c r="US634" s="5"/>
      <c r="UT634" s="5"/>
      <c r="UU634" s="5"/>
      <c r="UV634" s="5"/>
      <c r="UW634" s="5"/>
      <c r="UX634" s="5"/>
      <c r="UY634" s="5"/>
      <c r="UZ634" s="5"/>
      <c r="VA634" s="5"/>
      <c r="VB634" s="5"/>
      <c r="VC634" s="5"/>
      <c r="VD634" s="5"/>
      <c r="VE634" s="5"/>
      <c r="VF634" s="5"/>
      <c r="VG634" s="5"/>
      <c r="VH634" s="5"/>
      <c r="VI634" s="5"/>
      <c r="VJ634" s="5"/>
      <c r="VK634" s="5"/>
      <c r="VL634" s="5"/>
      <c r="VM634" s="5"/>
      <c r="VN634" s="5"/>
      <c r="VO634" s="5"/>
      <c r="VP634" s="5"/>
      <c r="VQ634" s="5"/>
      <c r="VR634" s="5"/>
      <c r="VS634" s="5"/>
      <c r="VT634" s="5"/>
      <c r="VU634" s="5"/>
      <c r="VV634" s="5"/>
      <c r="VW634" s="5"/>
      <c r="VX634" s="5"/>
      <c r="VY634" s="5"/>
      <c r="VZ634" s="5"/>
      <c r="WA634" s="5"/>
      <c r="WB634" s="5"/>
      <c r="WC634" s="5"/>
      <c r="WD634" s="5"/>
      <c r="WE634" s="5"/>
      <c r="WF634" s="5"/>
      <c r="WG634" s="5"/>
      <c r="WH634" s="5"/>
      <c r="WI634" s="5"/>
      <c r="WJ634" s="5"/>
      <c r="WK634" s="5"/>
      <c r="WL634" s="5"/>
      <c r="WM634" s="5"/>
      <c r="WN634" s="5"/>
      <c r="WO634" s="5"/>
      <c r="WP634" s="5"/>
      <c r="WQ634" s="5"/>
      <c r="WR634" s="5"/>
      <c r="WS634" s="5"/>
      <c r="WT634" s="5"/>
      <c r="WU634" s="5"/>
      <c r="WV634" s="5"/>
      <c r="WW634" s="5"/>
      <c r="WX634" s="5"/>
      <c r="WY634" s="5"/>
      <c r="WZ634" s="5"/>
      <c r="XA634" s="5"/>
      <c r="XB634" s="5"/>
      <c r="XC634" s="5"/>
      <c r="XD634" s="5"/>
      <c r="XE634" s="5"/>
      <c r="XF634" s="5"/>
      <c r="XG634" s="5"/>
      <c r="XH634" s="5"/>
      <c r="XI634" s="5"/>
      <c r="XJ634" s="5"/>
      <c r="XK634" s="5"/>
      <c r="XL634" s="5"/>
      <c r="XM634" s="5"/>
      <c r="XN634" s="5"/>
      <c r="XO634" s="5"/>
      <c r="XP634" s="5"/>
      <c r="XQ634" s="5"/>
      <c r="XR634" s="5"/>
      <c r="XS634" s="5"/>
      <c r="XT634" s="5"/>
      <c r="XU634" s="5"/>
      <c r="XV634" s="5"/>
      <c r="XW634" s="5"/>
      <c r="XX634" s="5"/>
      <c r="XY634" s="5"/>
      <c r="XZ634" s="5"/>
      <c r="YA634" s="5"/>
      <c r="YB634" s="5"/>
      <c r="YC634" s="5"/>
      <c r="YD634" s="5"/>
      <c r="YE634" s="5"/>
      <c r="YF634" s="5"/>
      <c r="YG634" s="5"/>
      <c r="YH634" s="5"/>
      <c r="YI634" s="5"/>
      <c r="YJ634" s="5"/>
      <c r="YK634" s="5"/>
      <c r="YL634" s="5"/>
      <c r="YM634" s="5"/>
      <c r="YN634" s="5"/>
      <c r="YO634" s="5"/>
      <c r="YP634" s="5"/>
      <c r="YQ634" s="5"/>
      <c r="YR634" s="5"/>
      <c r="YS634" s="5"/>
      <c r="YT634" s="5"/>
      <c r="YU634" s="5"/>
      <c r="YV634" s="5"/>
      <c r="YW634" s="5"/>
      <c r="YX634" s="5"/>
      <c r="YY634" s="5"/>
      <c r="YZ634" s="5"/>
      <c r="ZA634" s="5"/>
      <c r="ZB634" s="5"/>
      <c r="ZC634" s="5"/>
      <c r="ZD634" s="5"/>
      <c r="ZE634" s="5"/>
      <c r="ZF634" s="5"/>
      <c r="ZG634" s="5"/>
      <c r="ZH634" s="5"/>
      <c r="ZI634" s="5"/>
      <c r="ZJ634" s="5"/>
      <c r="ZK634" s="5"/>
      <c r="ZL634" s="5"/>
      <c r="ZM634" s="5"/>
      <c r="ZN634" s="5"/>
      <c r="ZO634" s="5"/>
      <c r="ZP634" s="5"/>
      <c r="ZQ634" s="5"/>
      <c r="ZR634" s="5"/>
      <c r="ZS634" s="5"/>
      <c r="ZT634" s="5"/>
      <c r="ZU634" s="5"/>
      <c r="ZV634" s="5"/>
      <c r="ZW634" s="5"/>
      <c r="ZX634" s="5"/>
      <c r="ZY634" s="5"/>
      <c r="ZZ634" s="5"/>
      <c r="AAA634" s="5"/>
      <c r="AAB634" s="5"/>
      <c r="AAC634" s="5"/>
      <c r="AAD634" s="5"/>
      <c r="AAE634" s="5"/>
      <c r="AAF634" s="5"/>
      <c r="AAG634" s="5"/>
      <c r="AAH634" s="5"/>
      <c r="AAI634" s="5"/>
      <c r="AAJ634" s="5"/>
      <c r="AAK634" s="5"/>
      <c r="AAL634" s="5"/>
      <c r="AAM634" s="5"/>
      <c r="AAN634" s="5"/>
      <c r="AAO634" s="5"/>
      <c r="AAP634" s="5"/>
      <c r="AAQ634" s="5"/>
      <c r="AAR634" s="5"/>
      <c r="AAS634" s="5"/>
      <c r="AAT634" s="5"/>
      <c r="AAU634" s="5"/>
      <c r="AAV634" s="5"/>
      <c r="AAW634" s="5"/>
      <c r="AAX634" s="5"/>
      <c r="AAY634" s="5"/>
      <c r="AAZ634" s="5"/>
      <c r="ABA634" s="5"/>
      <c r="ABB634" s="5"/>
      <c r="ABC634" s="5"/>
      <c r="ABD634" s="5"/>
      <c r="ABE634" s="5"/>
      <c r="ABF634" s="5"/>
      <c r="ABG634" s="5"/>
      <c r="ABH634" s="5"/>
      <c r="ABI634" s="5"/>
      <c r="ABJ634" s="5"/>
      <c r="ABK634" s="5"/>
      <c r="ABL634" s="5"/>
      <c r="ABM634" s="5"/>
      <c r="ABN634" s="5"/>
      <c r="ABO634" s="5"/>
      <c r="ABP634" s="5"/>
      <c r="ABQ634" s="5"/>
      <c r="ABR634" s="5"/>
      <c r="ABS634" s="5"/>
      <c r="ABT634" s="5"/>
      <c r="ABU634" s="5"/>
      <c r="ABV634" s="5"/>
      <c r="ABW634" s="5"/>
      <c r="ABX634" s="5"/>
      <c r="ABY634" s="5"/>
      <c r="ABZ634" s="5"/>
      <c r="ACA634" s="5"/>
      <c r="ACB634" s="5"/>
      <c r="ACC634" s="5"/>
      <c r="ACD634" s="5"/>
      <c r="ACE634" s="5"/>
      <c r="ACF634" s="5"/>
      <c r="ACG634" s="5"/>
      <c r="ACH634" s="5"/>
      <c r="ACI634" s="5"/>
      <c r="ACJ634" s="5"/>
      <c r="ACK634" s="5"/>
      <c r="ACL634" s="5"/>
      <c r="ACM634" s="5"/>
      <c r="ACN634" s="5"/>
      <c r="ACO634" s="5"/>
      <c r="ACP634" s="5"/>
      <c r="ACQ634" s="5"/>
      <c r="ACR634" s="5"/>
      <c r="ACS634" s="5"/>
      <c r="ACT634" s="5"/>
      <c r="ACU634" s="5"/>
      <c r="ACV634" s="5"/>
      <c r="ACW634" s="5"/>
      <c r="ACX634" s="5"/>
      <c r="ACY634" s="5"/>
      <c r="ACZ634" s="5"/>
      <c r="ADA634" s="5"/>
      <c r="ADB634" s="5"/>
      <c r="ADC634" s="5"/>
      <c r="ADD634" s="5"/>
      <c r="ADE634" s="5"/>
      <c r="ADF634" s="5"/>
      <c r="ADG634" s="5"/>
      <c r="ADH634" s="5"/>
      <c r="ADI634" s="5"/>
      <c r="ADJ634" s="5"/>
      <c r="ADK634" s="5"/>
      <c r="ADL634" s="5"/>
      <c r="ADM634" s="5"/>
      <c r="ADN634" s="5"/>
      <c r="ADO634" s="5"/>
      <c r="ADP634" s="5"/>
      <c r="ADQ634" s="5"/>
      <c r="ADR634" s="5"/>
      <c r="ADS634" s="5"/>
      <c r="ADT634" s="5"/>
      <c r="ADU634" s="5"/>
      <c r="ADV634" s="5"/>
      <c r="ADW634" s="5"/>
      <c r="ADX634" s="5"/>
      <c r="ADY634" s="5"/>
      <c r="ADZ634" s="5"/>
      <c r="AEA634" s="5"/>
      <c r="AEB634" s="5"/>
      <c r="AEC634" s="5"/>
      <c r="AED634" s="5"/>
      <c r="AEE634" s="5"/>
      <c r="AEF634" s="5"/>
      <c r="AEG634" s="5"/>
      <c r="AEH634" s="5"/>
      <c r="AEI634" s="5"/>
      <c r="AEJ634" s="5"/>
      <c r="AEK634" s="5"/>
      <c r="AEL634" s="5"/>
      <c r="AEM634" s="5"/>
      <c r="AEN634" s="5"/>
      <c r="AEO634" s="5"/>
      <c r="AEP634" s="5"/>
      <c r="AEQ634" s="5"/>
      <c r="AER634" s="5"/>
      <c r="AES634" s="5"/>
      <c r="AET634" s="5"/>
      <c r="AEU634" s="5"/>
      <c r="AEV634" s="5"/>
      <c r="AEW634" s="5"/>
      <c r="AEX634" s="5"/>
      <c r="AEY634" s="5"/>
      <c r="AEZ634" s="5"/>
      <c r="AFA634" s="5"/>
      <c r="AFB634" s="5"/>
      <c r="AFC634" s="5"/>
      <c r="AFD634" s="5"/>
      <c r="AFE634" s="5"/>
      <c r="AFF634" s="5"/>
      <c r="AFG634" s="5"/>
      <c r="AFH634" s="5"/>
      <c r="AFI634" s="5"/>
      <c r="AFJ634" s="5"/>
      <c r="AFK634" s="5"/>
      <c r="AFL634" s="5"/>
      <c r="AFM634" s="5"/>
      <c r="AFN634" s="5"/>
      <c r="AFO634" s="5"/>
      <c r="AFP634" s="5"/>
      <c r="AFQ634" s="5"/>
      <c r="AFR634" s="5"/>
      <c r="AFS634" s="5"/>
      <c r="AFT634" s="5"/>
      <c r="AFU634" s="5"/>
      <c r="AFV634" s="5"/>
      <c r="AFW634" s="5"/>
      <c r="AFX634" s="5"/>
      <c r="AFY634" s="5"/>
      <c r="AFZ634" s="5"/>
      <c r="AGA634" s="5"/>
      <c r="AGB634" s="5"/>
      <c r="AGC634" s="5"/>
      <c r="AGD634" s="5"/>
      <c r="AGE634" s="5"/>
      <c r="AGF634" s="5"/>
      <c r="AGG634" s="5"/>
      <c r="AGH634" s="5"/>
      <c r="AGI634" s="5"/>
      <c r="AGJ634" s="5"/>
      <c r="AGK634" s="5"/>
      <c r="AGL634" s="5"/>
      <c r="AGM634" s="5"/>
      <c r="AGN634" s="5"/>
      <c r="AGO634" s="5"/>
      <c r="AGP634" s="5"/>
      <c r="AGQ634" s="5"/>
      <c r="AGR634" s="5"/>
      <c r="AGS634" s="5"/>
      <c r="AGT634" s="5"/>
      <c r="AGU634" s="5"/>
      <c r="AGV634" s="5"/>
      <c r="AGW634" s="5"/>
      <c r="AGX634" s="5"/>
      <c r="AGY634" s="5"/>
      <c r="AGZ634" s="5"/>
      <c r="AHA634" s="5"/>
      <c r="AHB634" s="5"/>
      <c r="AHC634" s="5"/>
      <c r="AHD634" s="5"/>
      <c r="AHE634" s="5"/>
      <c r="AHF634" s="5"/>
      <c r="AHG634" s="5"/>
      <c r="AHH634" s="5"/>
      <c r="AHI634" s="5"/>
      <c r="AHJ634" s="5"/>
      <c r="AHK634" s="5"/>
      <c r="AHL634" s="5"/>
      <c r="AHM634" s="5"/>
      <c r="AHN634" s="5"/>
      <c r="AHO634" s="5"/>
      <c r="AHP634" s="5"/>
      <c r="AHQ634" s="5"/>
      <c r="AHR634" s="5"/>
      <c r="AHS634" s="5"/>
      <c r="AHT634" s="5"/>
      <c r="AHU634" s="5"/>
      <c r="AHV634" s="5"/>
      <c r="AHW634" s="5"/>
      <c r="AHX634" s="5"/>
      <c r="AHY634" s="5"/>
      <c r="AHZ634" s="5"/>
      <c r="AIA634" s="5"/>
      <c r="AIB634" s="5"/>
      <c r="AIC634" s="5"/>
      <c r="AID634" s="5"/>
      <c r="AIE634" s="5"/>
      <c r="AIF634" s="5"/>
      <c r="AIG634" s="5"/>
      <c r="AIH634" s="5"/>
      <c r="AII634" s="5"/>
      <c r="AIJ634" s="5"/>
      <c r="AIK634" s="5"/>
      <c r="AIL634" s="5"/>
      <c r="AIM634" s="5"/>
      <c r="AIN634" s="5"/>
      <c r="AIO634" s="5"/>
      <c r="AIP634" s="5"/>
      <c r="AIQ634" s="5"/>
      <c r="AIR634" s="5"/>
      <c r="AIS634" s="5"/>
      <c r="AIT634" s="5"/>
      <c r="AIU634" s="5"/>
      <c r="AIV634" s="5"/>
      <c r="AIW634" s="5"/>
      <c r="AIX634" s="5"/>
      <c r="AIY634" s="5"/>
      <c r="AIZ634" s="5"/>
      <c r="AJA634" s="5"/>
      <c r="AJB634" s="5"/>
      <c r="AJC634" s="5"/>
      <c r="AJD634" s="5"/>
      <c r="AJE634" s="5"/>
      <c r="AJF634" s="5"/>
      <c r="AJG634" s="5"/>
      <c r="AJH634" s="5"/>
      <c r="AJI634" s="5"/>
      <c r="AJJ634" s="5"/>
      <c r="AJK634" s="5"/>
      <c r="AJL634" s="5"/>
      <c r="AJM634" s="5"/>
      <c r="AJN634" s="5"/>
      <c r="AJO634" s="5"/>
      <c r="AJP634" s="5"/>
      <c r="AJQ634" s="5"/>
      <c r="AJR634" s="5"/>
      <c r="AJS634" s="5"/>
      <c r="AJT634" s="5"/>
      <c r="AJU634" s="5"/>
      <c r="AJV634" s="5"/>
      <c r="AJW634" s="5"/>
      <c r="AJX634" s="5"/>
      <c r="AJY634" s="5"/>
      <c r="AJZ634" s="5"/>
      <c r="AKA634" s="5"/>
      <c r="AKB634" s="5"/>
      <c r="AKC634" s="5"/>
      <c r="AKD634" s="5"/>
      <c r="AKE634" s="5"/>
      <c r="AKF634" s="5"/>
      <c r="AKG634" s="5"/>
      <c r="AKH634" s="5"/>
      <c r="AKI634" s="5"/>
      <c r="AKJ634" s="5"/>
      <c r="AKK634" s="5"/>
      <c r="AKL634" s="5"/>
      <c r="AKM634" s="5"/>
      <c r="AKN634" s="5"/>
      <c r="AKO634" s="5"/>
      <c r="AKP634" s="5"/>
      <c r="AKQ634" s="5"/>
      <c r="AKR634" s="5"/>
      <c r="AKS634" s="5"/>
      <c r="AKT634" s="5"/>
      <c r="AKU634" s="5"/>
      <c r="AKV634" s="5"/>
      <c r="AKW634" s="5"/>
      <c r="AKX634" s="5"/>
      <c r="AKY634" s="5"/>
      <c r="AKZ634" s="5"/>
      <c r="ALA634" s="5"/>
      <c r="ALB634" s="5"/>
      <c r="ALC634" s="5"/>
    </row>
    <row r="635" spans="1:991">
      <c r="A635" s="4">
        <v>149</v>
      </c>
      <c r="B635" s="5" t="s">
        <v>115</v>
      </c>
      <c r="C635" s="4">
        <v>13</v>
      </c>
      <c r="D635" s="5" t="s">
        <v>44</v>
      </c>
      <c r="E635" s="4">
        <v>0.8</v>
      </c>
      <c r="F635" s="4">
        <v>0.3</v>
      </c>
      <c r="G635" s="4">
        <v>3.2</v>
      </c>
      <c r="H635" s="4">
        <v>3.4</v>
      </c>
      <c r="I635" s="4">
        <v>3.6</v>
      </c>
      <c r="J635" s="4">
        <v>4.9000000000000004</v>
      </c>
      <c r="K635" s="4">
        <v>2.4</v>
      </c>
      <c r="L635" s="4">
        <v>3.5</v>
      </c>
      <c r="M635" s="4">
        <v>1</v>
      </c>
      <c r="N635" s="4"/>
      <c r="O635" s="26">
        <v>28.3</v>
      </c>
      <c r="P635" s="26">
        <v>25.1</v>
      </c>
      <c r="Q635" s="26">
        <v>30</v>
      </c>
      <c r="R635" s="26">
        <v>28.6</v>
      </c>
      <c r="S635" s="26">
        <v>27.5</v>
      </c>
      <c r="T635" s="26">
        <v>28.7</v>
      </c>
      <c r="U635" s="26">
        <v>23</v>
      </c>
      <c r="V635" s="26">
        <v>20.6</v>
      </c>
      <c r="W635" s="26">
        <v>13.7</v>
      </c>
      <c r="Y635">
        <f t="shared" si="671"/>
        <v>225.49999999999997</v>
      </c>
      <c r="Z635" s="4">
        <v>0</v>
      </c>
      <c r="AA635" s="4">
        <v>2</v>
      </c>
      <c r="AB635" s="4">
        <v>0</v>
      </c>
      <c r="AC635" s="4">
        <v>0</v>
      </c>
      <c r="AD635" s="4">
        <v>2</v>
      </c>
      <c r="AE635" s="4">
        <v>0</v>
      </c>
      <c r="AF635" s="4">
        <v>4</v>
      </c>
      <c r="AG635" s="4">
        <v>2</v>
      </c>
      <c r="AH635" s="4">
        <v>4</v>
      </c>
      <c r="AI635" s="4"/>
      <c r="AJ635" s="4">
        <v>22</v>
      </c>
      <c r="AK635" s="4">
        <v>20</v>
      </c>
      <c r="AL635" s="4">
        <v>14</v>
      </c>
      <c r="AM635" s="4">
        <v>23</v>
      </c>
      <c r="AN635" s="4">
        <v>21</v>
      </c>
      <c r="AO635" s="4">
        <v>23</v>
      </c>
      <c r="AP635" s="4">
        <v>27</v>
      </c>
      <c r="AQ635" s="4">
        <v>23</v>
      </c>
      <c r="AR635" s="4">
        <v>33</v>
      </c>
      <c r="AS635" s="5"/>
      <c r="AU635">
        <f t="shared" si="672"/>
        <v>100</v>
      </c>
      <c r="AV635">
        <f t="shared" si="673"/>
        <v>81.818181818181827</v>
      </c>
      <c r="AW635">
        <f t="shared" si="674"/>
        <v>100</v>
      </c>
      <c r="AX635">
        <f t="shared" si="675"/>
        <v>100</v>
      </c>
      <c r="AY635">
        <f t="shared" si="676"/>
        <v>82.608695652173907</v>
      </c>
      <c r="AZ635">
        <f t="shared" si="677"/>
        <v>100</v>
      </c>
      <c r="BA635">
        <f t="shared" si="678"/>
        <v>74.193548387096769</v>
      </c>
      <c r="BB635">
        <f t="shared" si="679"/>
        <v>84</v>
      </c>
      <c r="BC635">
        <f t="shared" si="680"/>
        <v>78.378378378378372</v>
      </c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5"/>
      <c r="UM635" s="5"/>
      <c r="UN635" s="5"/>
      <c r="UO635" s="5"/>
      <c r="UP635" s="5"/>
      <c r="UQ635" s="5"/>
      <c r="UR635" s="5"/>
      <c r="US635" s="5"/>
      <c r="UT635" s="5"/>
      <c r="UU635" s="5"/>
      <c r="UV635" s="5"/>
      <c r="UW635" s="5"/>
      <c r="UX635" s="5"/>
      <c r="UY635" s="5"/>
      <c r="UZ635" s="5"/>
      <c r="VA635" s="5"/>
      <c r="VB635" s="5"/>
      <c r="VC635" s="5"/>
      <c r="VD635" s="5"/>
      <c r="VE635" s="5"/>
      <c r="VF635" s="5"/>
      <c r="VG635" s="5"/>
      <c r="VH635" s="5"/>
      <c r="VI635" s="5"/>
      <c r="VJ635" s="5"/>
      <c r="VK635" s="5"/>
      <c r="VL635" s="5"/>
      <c r="VM635" s="5"/>
      <c r="VN635" s="5"/>
      <c r="VO635" s="5"/>
      <c r="VP635" s="5"/>
      <c r="VQ635" s="5"/>
      <c r="VR635" s="5"/>
      <c r="VS635" s="5"/>
      <c r="VT635" s="5"/>
      <c r="VU635" s="5"/>
      <c r="VV635" s="5"/>
      <c r="VW635" s="5"/>
      <c r="VX635" s="5"/>
      <c r="VY635" s="5"/>
      <c r="VZ635" s="5"/>
      <c r="WA635" s="5"/>
      <c r="WB635" s="5"/>
      <c r="WC635" s="5"/>
      <c r="WD635" s="5"/>
      <c r="WE635" s="5"/>
      <c r="WF635" s="5"/>
      <c r="WG635" s="5"/>
      <c r="WH635" s="5"/>
      <c r="WI635" s="5"/>
      <c r="WJ635" s="5"/>
      <c r="WK635" s="5"/>
      <c r="WL635" s="5"/>
      <c r="WM635" s="5"/>
      <c r="WN635" s="5"/>
      <c r="WO635" s="5"/>
      <c r="WP635" s="5"/>
      <c r="WQ635" s="5"/>
      <c r="WR635" s="5"/>
      <c r="WS635" s="5"/>
      <c r="WT635" s="5"/>
      <c r="WU635" s="5"/>
      <c r="WV635" s="5"/>
      <c r="WW635" s="5"/>
      <c r="WX635" s="5"/>
      <c r="WY635" s="5"/>
      <c r="WZ635" s="5"/>
      <c r="XA635" s="5"/>
      <c r="XB635" s="5"/>
      <c r="XC635" s="5"/>
      <c r="XD635" s="5"/>
      <c r="XE635" s="5"/>
      <c r="XF635" s="5"/>
      <c r="XG635" s="5"/>
      <c r="XH635" s="5"/>
      <c r="XI635" s="5"/>
      <c r="XJ635" s="5"/>
      <c r="XK635" s="5"/>
      <c r="XL635" s="5"/>
      <c r="XM635" s="5"/>
      <c r="XN635" s="5"/>
      <c r="XO635" s="5"/>
      <c r="XP635" s="5"/>
      <c r="XQ635" s="5"/>
      <c r="XR635" s="5"/>
      <c r="XS635" s="5"/>
      <c r="XT635" s="5"/>
      <c r="XU635" s="5"/>
      <c r="XV635" s="5"/>
      <c r="XW635" s="5"/>
      <c r="XX635" s="5"/>
      <c r="XY635" s="5"/>
      <c r="XZ635" s="5"/>
      <c r="YA635" s="5"/>
      <c r="YB635" s="5"/>
      <c r="YC635" s="5"/>
      <c r="YD635" s="5"/>
      <c r="YE635" s="5"/>
      <c r="YF635" s="5"/>
      <c r="YG635" s="5"/>
      <c r="YH635" s="5"/>
      <c r="YI635" s="5"/>
      <c r="YJ635" s="5"/>
      <c r="YK635" s="5"/>
      <c r="YL635" s="5"/>
      <c r="YM635" s="5"/>
      <c r="YN635" s="5"/>
      <c r="YO635" s="5"/>
      <c r="YP635" s="5"/>
      <c r="YQ635" s="5"/>
      <c r="YR635" s="5"/>
      <c r="YS635" s="5"/>
      <c r="YT635" s="5"/>
      <c r="YU635" s="5"/>
      <c r="YV635" s="5"/>
      <c r="YW635" s="5"/>
      <c r="YX635" s="5"/>
      <c r="YY635" s="5"/>
      <c r="YZ635" s="5"/>
      <c r="ZA635" s="5"/>
      <c r="ZB635" s="5"/>
      <c r="ZC635" s="5"/>
      <c r="ZD635" s="5"/>
      <c r="ZE635" s="5"/>
      <c r="ZF635" s="5"/>
      <c r="ZG635" s="5"/>
      <c r="ZH635" s="5"/>
      <c r="ZI635" s="5"/>
      <c r="ZJ635" s="5"/>
      <c r="ZK635" s="5"/>
      <c r="ZL635" s="5"/>
      <c r="ZM635" s="5"/>
      <c r="ZN635" s="5"/>
      <c r="ZO635" s="5"/>
      <c r="ZP635" s="5"/>
      <c r="ZQ635" s="5"/>
      <c r="ZR635" s="5"/>
      <c r="ZS635" s="5"/>
      <c r="ZT635" s="5"/>
      <c r="ZU635" s="5"/>
      <c r="ZV635" s="5"/>
      <c r="ZW635" s="5"/>
      <c r="ZX635" s="5"/>
      <c r="ZY635" s="5"/>
      <c r="ZZ635" s="5"/>
      <c r="AAA635" s="5"/>
      <c r="AAB635" s="5"/>
      <c r="AAC635" s="5"/>
      <c r="AAD635" s="5"/>
      <c r="AAE635" s="5"/>
      <c r="AAF635" s="5"/>
      <c r="AAG635" s="5"/>
      <c r="AAH635" s="5"/>
      <c r="AAI635" s="5"/>
      <c r="AAJ635" s="5"/>
      <c r="AAK635" s="5"/>
      <c r="AAL635" s="5"/>
      <c r="AAM635" s="5"/>
      <c r="AAN635" s="5"/>
      <c r="AAO635" s="5"/>
      <c r="AAP635" s="5"/>
      <c r="AAQ635" s="5"/>
      <c r="AAR635" s="5"/>
      <c r="AAS635" s="5"/>
      <c r="AAT635" s="5"/>
      <c r="AAU635" s="5"/>
      <c r="AAV635" s="5"/>
      <c r="AAW635" s="5"/>
      <c r="AAX635" s="5"/>
      <c r="AAY635" s="5"/>
      <c r="AAZ635" s="5"/>
      <c r="ABA635" s="5"/>
      <c r="ABB635" s="5"/>
      <c r="ABC635" s="5"/>
      <c r="ABD635" s="5"/>
      <c r="ABE635" s="5"/>
      <c r="ABF635" s="5"/>
      <c r="ABG635" s="5"/>
      <c r="ABH635" s="5"/>
      <c r="ABI635" s="5"/>
      <c r="ABJ635" s="5"/>
      <c r="ABK635" s="5"/>
      <c r="ABL635" s="5"/>
      <c r="ABM635" s="5"/>
      <c r="ABN635" s="5"/>
      <c r="ABO635" s="5"/>
      <c r="ABP635" s="5"/>
      <c r="ABQ635" s="5"/>
      <c r="ABR635" s="5"/>
      <c r="ABS635" s="5"/>
      <c r="ABT635" s="5"/>
      <c r="ABU635" s="5"/>
      <c r="ABV635" s="5"/>
      <c r="ABW635" s="5"/>
      <c r="ABX635" s="5"/>
      <c r="ABY635" s="5"/>
      <c r="ABZ635" s="5"/>
      <c r="ACA635" s="5"/>
      <c r="ACB635" s="5"/>
      <c r="ACC635" s="5"/>
      <c r="ACD635" s="5"/>
      <c r="ACE635" s="5"/>
      <c r="ACF635" s="5"/>
      <c r="ACG635" s="5"/>
      <c r="ACH635" s="5"/>
      <c r="ACI635" s="5"/>
      <c r="ACJ635" s="5"/>
      <c r="ACK635" s="5"/>
      <c r="ACL635" s="5"/>
      <c r="ACM635" s="5"/>
      <c r="ACN635" s="5"/>
      <c r="ACO635" s="5"/>
      <c r="ACP635" s="5"/>
      <c r="ACQ635" s="5"/>
      <c r="ACR635" s="5"/>
      <c r="ACS635" s="5"/>
      <c r="ACT635" s="5"/>
      <c r="ACU635" s="5"/>
      <c r="ACV635" s="5"/>
      <c r="ACW635" s="5"/>
      <c r="ACX635" s="5"/>
      <c r="ACY635" s="5"/>
      <c r="ACZ635" s="5"/>
      <c r="ADA635" s="5"/>
      <c r="ADB635" s="5"/>
      <c r="ADC635" s="5"/>
      <c r="ADD635" s="5"/>
      <c r="ADE635" s="5"/>
      <c r="ADF635" s="5"/>
      <c r="ADG635" s="5"/>
      <c r="ADH635" s="5"/>
      <c r="ADI635" s="5"/>
      <c r="ADJ635" s="5"/>
      <c r="ADK635" s="5"/>
      <c r="ADL635" s="5"/>
      <c r="ADM635" s="5"/>
      <c r="ADN635" s="5"/>
      <c r="ADO635" s="5"/>
      <c r="ADP635" s="5"/>
      <c r="ADQ635" s="5"/>
      <c r="ADR635" s="5"/>
      <c r="ADS635" s="5"/>
      <c r="ADT635" s="5"/>
      <c r="ADU635" s="5"/>
      <c r="ADV635" s="5"/>
      <c r="ADW635" s="5"/>
      <c r="ADX635" s="5"/>
      <c r="ADY635" s="5"/>
      <c r="ADZ635" s="5"/>
      <c r="AEA635" s="5"/>
      <c r="AEB635" s="5"/>
      <c r="AEC635" s="5"/>
      <c r="AED635" s="5"/>
      <c r="AEE635" s="5"/>
      <c r="AEF635" s="5"/>
      <c r="AEG635" s="5"/>
      <c r="AEH635" s="5"/>
      <c r="AEI635" s="5"/>
      <c r="AEJ635" s="5"/>
      <c r="AEK635" s="5"/>
      <c r="AEL635" s="5"/>
      <c r="AEM635" s="5"/>
      <c r="AEN635" s="5"/>
      <c r="AEO635" s="5"/>
      <c r="AEP635" s="5"/>
      <c r="AEQ635" s="5"/>
      <c r="AER635" s="5"/>
      <c r="AES635" s="5"/>
      <c r="AET635" s="5"/>
      <c r="AEU635" s="5"/>
      <c r="AEV635" s="5"/>
      <c r="AEW635" s="5"/>
      <c r="AEX635" s="5"/>
      <c r="AEY635" s="5"/>
      <c r="AEZ635" s="5"/>
      <c r="AFA635" s="5"/>
      <c r="AFB635" s="5"/>
      <c r="AFC635" s="5"/>
      <c r="AFD635" s="5"/>
      <c r="AFE635" s="5"/>
      <c r="AFF635" s="5"/>
      <c r="AFG635" s="5"/>
      <c r="AFH635" s="5"/>
      <c r="AFI635" s="5"/>
      <c r="AFJ635" s="5"/>
      <c r="AFK635" s="5"/>
      <c r="AFL635" s="5"/>
      <c r="AFM635" s="5"/>
      <c r="AFN635" s="5"/>
      <c r="AFO635" s="5"/>
      <c r="AFP635" s="5"/>
      <c r="AFQ635" s="5"/>
      <c r="AFR635" s="5"/>
      <c r="AFS635" s="5"/>
      <c r="AFT635" s="5"/>
      <c r="AFU635" s="5"/>
      <c r="AFV635" s="5"/>
      <c r="AFW635" s="5"/>
      <c r="AFX635" s="5"/>
      <c r="AFY635" s="5"/>
      <c r="AFZ635" s="5"/>
      <c r="AGA635" s="5"/>
      <c r="AGB635" s="5"/>
      <c r="AGC635" s="5"/>
      <c r="AGD635" s="5"/>
      <c r="AGE635" s="5"/>
      <c r="AGF635" s="5"/>
      <c r="AGG635" s="5"/>
      <c r="AGH635" s="5"/>
      <c r="AGI635" s="5"/>
      <c r="AGJ635" s="5"/>
      <c r="AGK635" s="5"/>
      <c r="AGL635" s="5"/>
      <c r="AGM635" s="5"/>
      <c r="AGN635" s="5"/>
      <c r="AGO635" s="5"/>
      <c r="AGP635" s="5"/>
      <c r="AGQ635" s="5"/>
      <c r="AGR635" s="5"/>
      <c r="AGS635" s="5"/>
      <c r="AGT635" s="5"/>
      <c r="AGU635" s="5"/>
      <c r="AGV635" s="5"/>
      <c r="AGW635" s="5"/>
      <c r="AGX635" s="5"/>
      <c r="AGY635" s="5"/>
      <c r="AGZ635" s="5"/>
      <c r="AHA635" s="5"/>
      <c r="AHB635" s="5"/>
      <c r="AHC635" s="5"/>
      <c r="AHD635" s="5"/>
      <c r="AHE635" s="5"/>
      <c r="AHF635" s="5"/>
      <c r="AHG635" s="5"/>
      <c r="AHH635" s="5"/>
      <c r="AHI635" s="5"/>
      <c r="AHJ635" s="5"/>
      <c r="AHK635" s="5"/>
      <c r="AHL635" s="5"/>
      <c r="AHM635" s="5"/>
      <c r="AHN635" s="5"/>
      <c r="AHO635" s="5"/>
      <c r="AHP635" s="5"/>
      <c r="AHQ635" s="5"/>
      <c r="AHR635" s="5"/>
      <c r="AHS635" s="5"/>
      <c r="AHT635" s="5"/>
      <c r="AHU635" s="5"/>
      <c r="AHV635" s="5"/>
      <c r="AHW635" s="5"/>
      <c r="AHX635" s="5"/>
      <c r="AHY635" s="5"/>
      <c r="AHZ635" s="5"/>
      <c r="AIA635" s="5"/>
      <c r="AIB635" s="5"/>
      <c r="AIC635" s="5"/>
      <c r="AID635" s="5"/>
      <c r="AIE635" s="5"/>
      <c r="AIF635" s="5"/>
      <c r="AIG635" s="5"/>
      <c r="AIH635" s="5"/>
      <c r="AII635" s="5"/>
      <c r="AIJ635" s="5"/>
      <c r="AIK635" s="5"/>
      <c r="AIL635" s="5"/>
      <c r="AIM635" s="5"/>
      <c r="AIN635" s="5"/>
      <c r="AIO635" s="5"/>
      <c r="AIP635" s="5"/>
      <c r="AIQ635" s="5"/>
      <c r="AIR635" s="5"/>
      <c r="AIS635" s="5"/>
      <c r="AIT635" s="5"/>
      <c r="AIU635" s="5"/>
      <c r="AIV635" s="5"/>
      <c r="AIW635" s="5"/>
      <c r="AIX635" s="5"/>
      <c r="AIY635" s="5"/>
      <c r="AIZ635" s="5"/>
      <c r="AJA635" s="5"/>
      <c r="AJB635" s="5"/>
      <c r="AJC635" s="5"/>
      <c r="AJD635" s="5"/>
      <c r="AJE635" s="5"/>
      <c r="AJF635" s="5"/>
      <c r="AJG635" s="5"/>
      <c r="AJH635" s="5"/>
      <c r="AJI635" s="5"/>
      <c r="AJJ635" s="5"/>
      <c r="AJK635" s="5"/>
      <c r="AJL635" s="5"/>
      <c r="AJM635" s="5"/>
      <c r="AJN635" s="5"/>
      <c r="AJO635" s="5"/>
      <c r="AJP635" s="5"/>
      <c r="AJQ635" s="5"/>
      <c r="AJR635" s="5"/>
      <c r="AJS635" s="5"/>
      <c r="AJT635" s="5"/>
      <c r="AJU635" s="5"/>
      <c r="AJV635" s="5"/>
      <c r="AJW635" s="5"/>
      <c r="AJX635" s="5"/>
      <c r="AJY635" s="5"/>
      <c r="AJZ635" s="5"/>
      <c r="AKA635" s="5"/>
      <c r="AKB635" s="5"/>
      <c r="AKC635" s="5"/>
      <c r="AKD635" s="5"/>
      <c r="AKE635" s="5"/>
      <c r="AKF635" s="5"/>
      <c r="AKG635" s="5"/>
      <c r="AKH635" s="5"/>
      <c r="AKI635" s="5"/>
      <c r="AKJ635" s="5"/>
      <c r="AKK635" s="5"/>
      <c r="AKL635" s="5"/>
      <c r="AKM635" s="5"/>
      <c r="AKN635" s="5"/>
      <c r="AKO635" s="5"/>
      <c r="AKP635" s="5"/>
      <c r="AKQ635" s="5"/>
      <c r="AKR635" s="5"/>
      <c r="AKS635" s="5"/>
      <c r="AKT635" s="5"/>
      <c r="AKU635" s="5"/>
      <c r="AKV635" s="5"/>
      <c r="AKW635" s="5"/>
      <c r="AKX635" s="5"/>
      <c r="AKY635" s="5"/>
      <c r="AKZ635" s="5"/>
      <c r="ALA635" s="5"/>
      <c r="ALB635" s="5"/>
      <c r="ALC635" s="5"/>
    </row>
    <row r="636" spans="1:991">
      <c r="A636" s="4">
        <v>152</v>
      </c>
      <c r="B636" s="5" t="s">
        <v>116</v>
      </c>
      <c r="C636" s="4">
        <v>13</v>
      </c>
      <c r="D636" s="5" t="s">
        <v>46</v>
      </c>
      <c r="E636" s="4">
        <v>0.6</v>
      </c>
      <c r="F636" s="4">
        <v>3.3</v>
      </c>
      <c r="G636" s="4">
        <v>3.1</v>
      </c>
      <c r="H636" s="4">
        <v>2.2999999999999998</v>
      </c>
      <c r="I636" s="4">
        <v>5.7</v>
      </c>
      <c r="J636" s="4">
        <v>6.2</v>
      </c>
      <c r="K636" s="4">
        <v>15.2</v>
      </c>
      <c r="L636" s="4">
        <v>4.0999999999999996</v>
      </c>
      <c r="M636" s="4">
        <v>6.7</v>
      </c>
      <c r="N636" s="4"/>
      <c r="O636" s="26">
        <v>24.8</v>
      </c>
      <c r="P636" s="26">
        <v>28.8</v>
      </c>
      <c r="Q636" s="26">
        <v>26.2</v>
      </c>
      <c r="R636" s="26">
        <v>24.5</v>
      </c>
      <c r="S636" s="26">
        <v>30</v>
      </c>
      <c r="T636" s="26">
        <v>27</v>
      </c>
      <c r="U636" s="26">
        <v>28.7</v>
      </c>
      <c r="V636" s="26">
        <v>21.8</v>
      </c>
      <c r="W636" s="26">
        <v>28</v>
      </c>
      <c r="Y636">
        <f t="shared" si="671"/>
        <v>239.8</v>
      </c>
      <c r="Z636" s="4">
        <v>2</v>
      </c>
      <c r="AA636" s="4">
        <v>0</v>
      </c>
      <c r="AB636" s="4">
        <v>0</v>
      </c>
      <c r="AC636" s="4">
        <v>2</v>
      </c>
      <c r="AD636" s="4">
        <v>0</v>
      </c>
      <c r="AE636" s="4">
        <v>2</v>
      </c>
      <c r="AF636" s="4">
        <v>0</v>
      </c>
      <c r="AG636" s="4">
        <v>4</v>
      </c>
      <c r="AH636" s="4">
        <v>0</v>
      </c>
      <c r="AI636" s="4"/>
      <c r="AJ636" s="4">
        <v>10</v>
      </c>
      <c r="AK636" s="4">
        <v>11</v>
      </c>
      <c r="AL636" s="4">
        <v>19</v>
      </c>
      <c r="AM636" s="4">
        <v>14</v>
      </c>
      <c r="AN636" s="4">
        <v>18</v>
      </c>
      <c r="AO636" s="4">
        <v>11</v>
      </c>
      <c r="AP636" s="4">
        <v>13</v>
      </c>
      <c r="AQ636" s="4">
        <v>13</v>
      </c>
      <c r="AR636" s="4">
        <v>15</v>
      </c>
      <c r="AS636" s="5"/>
      <c r="AU636">
        <f t="shared" si="672"/>
        <v>66.666666666666657</v>
      </c>
      <c r="AV636">
        <f t="shared" si="673"/>
        <v>100</v>
      </c>
      <c r="AW636">
        <f t="shared" si="674"/>
        <v>100</v>
      </c>
      <c r="AX636">
        <f t="shared" si="675"/>
        <v>75</v>
      </c>
      <c r="AY636">
        <f t="shared" si="676"/>
        <v>100</v>
      </c>
      <c r="AZ636">
        <f t="shared" si="677"/>
        <v>69.230769230769226</v>
      </c>
      <c r="BA636">
        <f t="shared" si="678"/>
        <v>100</v>
      </c>
      <c r="BB636">
        <f t="shared" si="679"/>
        <v>52.941176470588239</v>
      </c>
      <c r="BC636">
        <f t="shared" si="680"/>
        <v>100</v>
      </c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  <c r="QG636" s="5"/>
      <c r="QH636" s="5"/>
      <c r="QI636" s="5"/>
      <c r="QJ636" s="5"/>
      <c r="QK636" s="5"/>
      <c r="QL636" s="5"/>
      <c r="QM636" s="5"/>
      <c r="QN636" s="5"/>
      <c r="QO636" s="5"/>
      <c r="QP636" s="5"/>
      <c r="QQ636" s="5"/>
      <c r="QR636" s="5"/>
      <c r="QS636" s="5"/>
      <c r="QT636" s="5"/>
      <c r="QU636" s="5"/>
      <c r="QV636" s="5"/>
      <c r="QW636" s="5"/>
      <c r="QX636" s="5"/>
      <c r="QY636" s="5"/>
      <c r="QZ636" s="5"/>
      <c r="RA636" s="5"/>
      <c r="RB636" s="5"/>
      <c r="RC636" s="5"/>
      <c r="RD636" s="5"/>
      <c r="RE636" s="5"/>
      <c r="RF636" s="5"/>
      <c r="RG636" s="5"/>
      <c r="RH636" s="5"/>
      <c r="RI636" s="5"/>
      <c r="RJ636" s="5"/>
      <c r="RK636" s="5"/>
      <c r="RL636" s="5"/>
      <c r="RM636" s="5"/>
      <c r="RN636" s="5"/>
      <c r="RO636" s="5"/>
      <c r="RP636" s="5"/>
      <c r="RQ636" s="5"/>
      <c r="RR636" s="5"/>
      <c r="RS636" s="5"/>
      <c r="RT636" s="5"/>
      <c r="RU636" s="5"/>
      <c r="RV636" s="5"/>
      <c r="RW636" s="5"/>
      <c r="RX636" s="5"/>
      <c r="RY636" s="5"/>
      <c r="RZ636" s="5"/>
      <c r="SA636" s="5"/>
      <c r="SB636" s="5"/>
      <c r="SC636" s="5"/>
      <c r="SD636" s="5"/>
      <c r="SE636" s="5"/>
      <c r="SF636" s="5"/>
      <c r="SG636" s="5"/>
      <c r="SH636" s="5"/>
      <c r="SI636" s="5"/>
      <c r="SJ636" s="5"/>
      <c r="SK636" s="5"/>
      <c r="SL636" s="5"/>
      <c r="SM636" s="5"/>
      <c r="SN636" s="5"/>
      <c r="SO636" s="5"/>
      <c r="SP636" s="5"/>
      <c r="SQ636" s="5"/>
      <c r="SR636" s="5"/>
      <c r="SS636" s="5"/>
      <c r="ST636" s="5"/>
      <c r="SU636" s="5"/>
      <c r="SV636" s="5"/>
      <c r="SW636" s="5"/>
      <c r="SX636" s="5"/>
      <c r="SY636" s="5"/>
      <c r="SZ636" s="5"/>
      <c r="TA636" s="5"/>
      <c r="TB636" s="5"/>
      <c r="TC636" s="5"/>
      <c r="TD636" s="5"/>
      <c r="TE636" s="5"/>
      <c r="TF636" s="5"/>
      <c r="TG636" s="5"/>
      <c r="TH636" s="5"/>
      <c r="TI636" s="5"/>
      <c r="TJ636" s="5"/>
      <c r="TK636" s="5"/>
      <c r="TL636" s="5"/>
      <c r="TM636" s="5"/>
      <c r="TN636" s="5"/>
      <c r="TO636" s="5"/>
      <c r="TP636" s="5"/>
      <c r="TQ636" s="5"/>
      <c r="TR636" s="5"/>
      <c r="TS636" s="5"/>
      <c r="TT636" s="5"/>
      <c r="TU636" s="5"/>
      <c r="TV636" s="5"/>
      <c r="TW636" s="5"/>
      <c r="TX636" s="5"/>
      <c r="TY636" s="5"/>
      <c r="TZ636" s="5"/>
      <c r="UA636" s="5"/>
      <c r="UB636" s="5"/>
      <c r="UC636" s="5"/>
      <c r="UD636" s="5"/>
      <c r="UE636" s="5"/>
      <c r="UF636" s="5"/>
      <c r="UG636" s="5"/>
      <c r="UH636" s="5"/>
      <c r="UI636" s="5"/>
      <c r="UJ636" s="5"/>
      <c r="UK636" s="5"/>
      <c r="UL636" s="5"/>
      <c r="UM636" s="5"/>
      <c r="UN636" s="5"/>
      <c r="UO636" s="5"/>
      <c r="UP636" s="5"/>
      <c r="UQ636" s="5"/>
      <c r="UR636" s="5"/>
      <c r="US636" s="5"/>
      <c r="UT636" s="5"/>
      <c r="UU636" s="5"/>
      <c r="UV636" s="5"/>
      <c r="UW636" s="5"/>
      <c r="UX636" s="5"/>
      <c r="UY636" s="5"/>
      <c r="UZ636" s="5"/>
      <c r="VA636" s="5"/>
      <c r="VB636" s="5"/>
      <c r="VC636" s="5"/>
      <c r="VD636" s="5"/>
      <c r="VE636" s="5"/>
      <c r="VF636" s="5"/>
      <c r="VG636" s="5"/>
      <c r="VH636" s="5"/>
      <c r="VI636" s="5"/>
      <c r="VJ636" s="5"/>
      <c r="VK636" s="5"/>
      <c r="VL636" s="5"/>
      <c r="VM636" s="5"/>
      <c r="VN636" s="5"/>
      <c r="VO636" s="5"/>
      <c r="VP636" s="5"/>
      <c r="VQ636" s="5"/>
      <c r="VR636" s="5"/>
      <c r="VS636" s="5"/>
      <c r="VT636" s="5"/>
      <c r="VU636" s="5"/>
      <c r="VV636" s="5"/>
      <c r="VW636" s="5"/>
      <c r="VX636" s="5"/>
      <c r="VY636" s="5"/>
      <c r="VZ636" s="5"/>
      <c r="WA636" s="5"/>
      <c r="WB636" s="5"/>
      <c r="WC636" s="5"/>
      <c r="WD636" s="5"/>
      <c r="WE636" s="5"/>
      <c r="WF636" s="5"/>
      <c r="WG636" s="5"/>
      <c r="WH636" s="5"/>
      <c r="WI636" s="5"/>
      <c r="WJ636" s="5"/>
      <c r="WK636" s="5"/>
      <c r="WL636" s="5"/>
      <c r="WM636" s="5"/>
      <c r="WN636" s="5"/>
      <c r="WO636" s="5"/>
      <c r="WP636" s="5"/>
      <c r="WQ636" s="5"/>
      <c r="WR636" s="5"/>
      <c r="WS636" s="5"/>
      <c r="WT636" s="5"/>
      <c r="WU636" s="5"/>
      <c r="WV636" s="5"/>
      <c r="WW636" s="5"/>
      <c r="WX636" s="5"/>
      <c r="WY636" s="5"/>
      <c r="WZ636" s="5"/>
      <c r="XA636" s="5"/>
      <c r="XB636" s="5"/>
      <c r="XC636" s="5"/>
      <c r="XD636" s="5"/>
      <c r="XE636" s="5"/>
      <c r="XF636" s="5"/>
      <c r="XG636" s="5"/>
      <c r="XH636" s="5"/>
      <c r="XI636" s="5"/>
      <c r="XJ636" s="5"/>
      <c r="XK636" s="5"/>
      <c r="XL636" s="5"/>
      <c r="XM636" s="5"/>
      <c r="XN636" s="5"/>
      <c r="XO636" s="5"/>
      <c r="XP636" s="5"/>
      <c r="XQ636" s="5"/>
      <c r="XR636" s="5"/>
      <c r="XS636" s="5"/>
      <c r="XT636" s="5"/>
      <c r="XU636" s="5"/>
      <c r="XV636" s="5"/>
      <c r="XW636" s="5"/>
      <c r="XX636" s="5"/>
      <c r="XY636" s="5"/>
      <c r="XZ636" s="5"/>
      <c r="YA636" s="5"/>
      <c r="YB636" s="5"/>
      <c r="YC636" s="5"/>
      <c r="YD636" s="5"/>
      <c r="YE636" s="5"/>
      <c r="YF636" s="5"/>
      <c r="YG636" s="5"/>
      <c r="YH636" s="5"/>
      <c r="YI636" s="5"/>
      <c r="YJ636" s="5"/>
      <c r="YK636" s="5"/>
      <c r="YL636" s="5"/>
      <c r="YM636" s="5"/>
      <c r="YN636" s="5"/>
      <c r="YO636" s="5"/>
      <c r="YP636" s="5"/>
      <c r="YQ636" s="5"/>
      <c r="YR636" s="5"/>
      <c r="YS636" s="5"/>
      <c r="YT636" s="5"/>
      <c r="YU636" s="5"/>
      <c r="YV636" s="5"/>
      <c r="YW636" s="5"/>
      <c r="YX636" s="5"/>
      <c r="YY636" s="5"/>
      <c r="YZ636" s="5"/>
      <c r="ZA636" s="5"/>
      <c r="ZB636" s="5"/>
      <c r="ZC636" s="5"/>
      <c r="ZD636" s="5"/>
      <c r="ZE636" s="5"/>
      <c r="ZF636" s="5"/>
      <c r="ZG636" s="5"/>
      <c r="ZH636" s="5"/>
      <c r="ZI636" s="5"/>
      <c r="ZJ636" s="5"/>
      <c r="ZK636" s="5"/>
      <c r="ZL636" s="5"/>
      <c r="ZM636" s="5"/>
      <c r="ZN636" s="5"/>
      <c r="ZO636" s="5"/>
      <c r="ZP636" s="5"/>
      <c r="ZQ636" s="5"/>
      <c r="ZR636" s="5"/>
      <c r="ZS636" s="5"/>
      <c r="ZT636" s="5"/>
      <c r="ZU636" s="5"/>
      <c r="ZV636" s="5"/>
      <c r="ZW636" s="5"/>
      <c r="ZX636" s="5"/>
      <c r="ZY636" s="5"/>
      <c r="ZZ636" s="5"/>
      <c r="AAA636" s="5"/>
      <c r="AAB636" s="5"/>
      <c r="AAC636" s="5"/>
      <c r="AAD636" s="5"/>
      <c r="AAE636" s="5"/>
      <c r="AAF636" s="5"/>
      <c r="AAG636" s="5"/>
      <c r="AAH636" s="5"/>
      <c r="AAI636" s="5"/>
      <c r="AAJ636" s="5"/>
      <c r="AAK636" s="5"/>
      <c r="AAL636" s="5"/>
      <c r="AAM636" s="5"/>
      <c r="AAN636" s="5"/>
      <c r="AAO636" s="5"/>
      <c r="AAP636" s="5"/>
      <c r="AAQ636" s="5"/>
      <c r="AAR636" s="5"/>
      <c r="AAS636" s="5"/>
      <c r="AAT636" s="5"/>
      <c r="AAU636" s="5"/>
      <c r="AAV636" s="5"/>
      <c r="AAW636" s="5"/>
      <c r="AAX636" s="5"/>
      <c r="AAY636" s="5"/>
      <c r="AAZ636" s="5"/>
      <c r="ABA636" s="5"/>
      <c r="ABB636" s="5"/>
      <c r="ABC636" s="5"/>
      <c r="ABD636" s="5"/>
      <c r="ABE636" s="5"/>
      <c r="ABF636" s="5"/>
      <c r="ABG636" s="5"/>
      <c r="ABH636" s="5"/>
      <c r="ABI636" s="5"/>
      <c r="ABJ636" s="5"/>
      <c r="ABK636" s="5"/>
      <c r="ABL636" s="5"/>
      <c r="ABM636" s="5"/>
      <c r="ABN636" s="5"/>
      <c r="ABO636" s="5"/>
      <c r="ABP636" s="5"/>
      <c r="ABQ636" s="5"/>
      <c r="ABR636" s="5"/>
      <c r="ABS636" s="5"/>
      <c r="ABT636" s="5"/>
      <c r="ABU636" s="5"/>
      <c r="ABV636" s="5"/>
      <c r="ABW636" s="5"/>
      <c r="ABX636" s="5"/>
      <c r="ABY636" s="5"/>
      <c r="ABZ636" s="5"/>
      <c r="ACA636" s="5"/>
      <c r="ACB636" s="5"/>
      <c r="ACC636" s="5"/>
      <c r="ACD636" s="5"/>
      <c r="ACE636" s="5"/>
      <c r="ACF636" s="5"/>
      <c r="ACG636" s="5"/>
      <c r="ACH636" s="5"/>
      <c r="ACI636" s="5"/>
      <c r="ACJ636" s="5"/>
      <c r="ACK636" s="5"/>
      <c r="ACL636" s="5"/>
      <c r="ACM636" s="5"/>
      <c r="ACN636" s="5"/>
      <c r="ACO636" s="5"/>
      <c r="ACP636" s="5"/>
      <c r="ACQ636" s="5"/>
      <c r="ACR636" s="5"/>
      <c r="ACS636" s="5"/>
      <c r="ACT636" s="5"/>
      <c r="ACU636" s="5"/>
      <c r="ACV636" s="5"/>
      <c r="ACW636" s="5"/>
      <c r="ACX636" s="5"/>
      <c r="ACY636" s="5"/>
      <c r="ACZ636" s="5"/>
      <c r="ADA636" s="5"/>
      <c r="ADB636" s="5"/>
      <c r="ADC636" s="5"/>
      <c r="ADD636" s="5"/>
      <c r="ADE636" s="5"/>
      <c r="ADF636" s="5"/>
      <c r="ADG636" s="5"/>
      <c r="ADH636" s="5"/>
      <c r="ADI636" s="5"/>
      <c r="ADJ636" s="5"/>
      <c r="ADK636" s="5"/>
      <c r="ADL636" s="5"/>
      <c r="ADM636" s="5"/>
      <c r="ADN636" s="5"/>
      <c r="ADO636" s="5"/>
      <c r="ADP636" s="5"/>
      <c r="ADQ636" s="5"/>
      <c r="ADR636" s="5"/>
      <c r="ADS636" s="5"/>
      <c r="ADT636" s="5"/>
      <c r="ADU636" s="5"/>
      <c r="ADV636" s="5"/>
      <c r="ADW636" s="5"/>
      <c r="ADX636" s="5"/>
      <c r="ADY636" s="5"/>
      <c r="ADZ636" s="5"/>
      <c r="AEA636" s="5"/>
      <c r="AEB636" s="5"/>
      <c r="AEC636" s="5"/>
      <c r="AED636" s="5"/>
      <c r="AEE636" s="5"/>
      <c r="AEF636" s="5"/>
      <c r="AEG636" s="5"/>
      <c r="AEH636" s="5"/>
      <c r="AEI636" s="5"/>
      <c r="AEJ636" s="5"/>
      <c r="AEK636" s="5"/>
      <c r="AEL636" s="5"/>
      <c r="AEM636" s="5"/>
      <c r="AEN636" s="5"/>
      <c r="AEO636" s="5"/>
      <c r="AEP636" s="5"/>
      <c r="AEQ636" s="5"/>
      <c r="AER636" s="5"/>
      <c r="AES636" s="5"/>
      <c r="AET636" s="5"/>
      <c r="AEU636" s="5"/>
      <c r="AEV636" s="5"/>
      <c r="AEW636" s="5"/>
      <c r="AEX636" s="5"/>
      <c r="AEY636" s="5"/>
      <c r="AEZ636" s="5"/>
      <c r="AFA636" s="5"/>
      <c r="AFB636" s="5"/>
      <c r="AFC636" s="5"/>
      <c r="AFD636" s="5"/>
      <c r="AFE636" s="5"/>
      <c r="AFF636" s="5"/>
      <c r="AFG636" s="5"/>
      <c r="AFH636" s="5"/>
      <c r="AFI636" s="5"/>
      <c r="AFJ636" s="5"/>
      <c r="AFK636" s="5"/>
      <c r="AFL636" s="5"/>
      <c r="AFM636" s="5"/>
      <c r="AFN636" s="5"/>
      <c r="AFO636" s="5"/>
      <c r="AFP636" s="5"/>
      <c r="AFQ636" s="5"/>
      <c r="AFR636" s="5"/>
      <c r="AFS636" s="5"/>
      <c r="AFT636" s="5"/>
      <c r="AFU636" s="5"/>
      <c r="AFV636" s="5"/>
      <c r="AFW636" s="5"/>
      <c r="AFX636" s="5"/>
      <c r="AFY636" s="5"/>
      <c r="AFZ636" s="5"/>
      <c r="AGA636" s="5"/>
      <c r="AGB636" s="5"/>
      <c r="AGC636" s="5"/>
      <c r="AGD636" s="5"/>
      <c r="AGE636" s="5"/>
      <c r="AGF636" s="5"/>
      <c r="AGG636" s="5"/>
      <c r="AGH636" s="5"/>
      <c r="AGI636" s="5"/>
      <c r="AGJ636" s="5"/>
      <c r="AGK636" s="5"/>
      <c r="AGL636" s="5"/>
      <c r="AGM636" s="5"/>
      <c r="AGN636" s="5"/>
      <c r="AGO636" s="5"/>
      <c r="AGP636" s="5"/>
      <c r="AGQ636" s="5"/>
      <c r="AGR636" s="5"/>
      <c r="AGS636" s="5"/>
      <c r="AGT636" s="5"/>
      <c r="AGU636" s="5"/>
      <c r="AGV636" s="5"/>
      <c r="AGW636" s="5"/>
      <c r="AGX636" s="5"/>
      <c r="AGY636" s="5"/>
      <c r="AGZ636" s="5"/>
      <c r="AHA636" s="5"/>
      <c r="AHB636" s="5"/>
      <c r="AHC636" s="5"/>
      <c r="AHD636" s="5"/>
      <c r="AHE636" s="5"/>
      <c r="AHF636" s="5"/>
      <c r="AHG636" s="5"/>
      <c r="AHH636" s="5"/>
      <c r="AHI636" s="5"/>
      <c r="AHJ636" s="5"/>
      <c r="AHK636" s="5"/>
      <c r="AHL636" s="5"/>
      <c r="AHM636" s="5"/>
      <c r="AHN636" s="5"/>
      <c r="AHO636" s="5"/>
      <c r="AHP636" s="5"/>
      <c r="AHQ636" s="5"/>
      <c r="AHR636" s="5"/>
      <c r="AHS636" s="5"/>
      <c r="AHT636" s="5"/>
      <c r="AHU636" s="5"/>
      <c r="AHV636" s="5"/>
      <c r="AHW636" s="5"/>
      <c r="AHX636" s="5"/>
      <c r="AHY636" s="5"/>
      <c r="AHZ636" s="5"/>
      <c r="AIA636" s="5"/>
      <c r="AIB636" s="5"/>
      <c r="AIC636" s="5"/>
      <c r="AID636" s="5"/>
      <c r="AIE636" s="5"/>
      <c r="AIF636" s="5"/>
      <c r="AIG636" s="5"/>
      <c r="AIH636" s="5"/>
      <c r="AII636" s="5"/>
      <c r="AIJ636" s="5"/>
      <c r="AIK636" s="5"/>
      <c r="AIL636" s="5"/>
      <c r="AIM636" s="5"/>
      <c r="AIN636" s="5"/>
      <c r="AIO636" s="5"/>
      <c r="AIP636" s="5"/>
      <c r="AIQ636" s="5"/>
      <c r="AIR636" s="5"/>
      <c r="AIS636" s="5"/>
      <c r="AIT636" s="5"/>
      <c r="AIU636" s="5"/>
      <c r="AIV636" s="5"/>
      <c r="AIW636" s="5"/>
      <c r="AIX636" s="5"/>
      <c r="AIY636" s="5"/>
      <c r="AIZ636" s="5"/>
      <c r="AJA636" s="5"/>
      <c r="AJB636" s="5"/>
      <c r="AJC636" s="5"/>
      <c r="AJD636" s="5"/>
      <c r="AJE636" s="5"/>
      <c r="AJF636" s="5"/>
      <c r="AJG636" s="5"/>
      <c r="AJH636" s="5"/>
      <c r="AJI636" s="5"/>
      <c r="AJJ636" s="5"/>
      <c r="AJK636" s="5"/>
      <c r="AJL636" s="5"/>
      <c r="AJM636" s="5"/>
      <c r="AJN636" s="5"/>
      <c r="AJO636" s="5"/>
      <c r="AJP636" s="5"/>
      <c r="AJQ636" s="5"/>
      <c r="AJR636" s="5"/>
      <c r="AJS636" s="5"/>
      <c r="AJT636" s="5"/>
      <c r="AJU636" s="5"/>
      <c r="AJV636" s="5"/>
      <c r="AJW636" s="5"/>
      <c r="AJX636" s="5"/>
      <c r="AJY636" s="5"/>
      <c r="AJZ636" s="5"/>
      <c r="AKA636" s="5"/>
      <c r="AKB636" s="5"/>
      <c r="AKC636" s="5"/>
      <c r="AKD636" s="5"/>
      <c r="AKE636" s="5"/>
      <c r="AKF636" s="5"/>
      <c r="AKG636" s="5"/>
      <c r="AKH636" s="5"/>
      <c r="AKI636" s="5"/>
      <c r="AKJ636" s="5"/>
      <c r="AKK636" s="5"/>
      <c r="AKL636" s="5"/>
      <c r="AKM636" s="5"/>
      <c r="AKN636" s="5"/>
      <c r="AKO636" s="5"/>
      <c r="AKP636" s="5"/>
      <c r="AKQ636" s="5"/>
      <c r="AKR636" s="5"/>
      <c r="AKS636" s="5"/>
      <c r="AKT636" s="5"/>
      <c r="AKU636" s="5"/>
      <c r="AKV636" s="5"/>
      <c r="AKW636" s="5"/>
      <c r="AKX636" s="5"/>
      <c r="AKY636" s="5"/>
      <c r="AKZ636" s="5"/>
      <c r="ALA636" s="5"/>
      <c r="ALB636" s="5"/>
      <c r="ALC636" s="5"/>
    </row>
    <row r="637" spans="1:991">
      <c r="A637" s="4">
        <v>150</v>
      </c>
      <c r="B637" s="5" t="s">
        <v>117</v>
      </c>
      <c r="C637" s="4">
        <v>13</v>
      </c>
      <c r="D637" s="5" t="s">
        <v>48</v>
      </c>
      <c r="E637" s="4">
        <v>0.3</v>
      </c>
      <c r="F637" s="4">
        <v>0</v>
      </c>
      <c r="G637" s="4">
        <v>0.8</v>
      </c>
      <c r="H637" s="4">
        <v>0</v>
      </c>
      <c r="I637" s="4">
        <v>1.3</v>
      </c>
      <c r="J637" s="4">
        <v>0</v>
      </c>
      <c r="K637" s="4">
        <v>2.1</v>
      </c>
      <c r="L637" s="4">
        <v>1.1000000000000001</v>
      </c>
      <c r="M637" s="4">
        <v>0</v>
      </c>
      <c r="N637" s="4"/>
      <c r="O637" s="26">
        <v>27.4</v>
      </c>
      <c r="P637" s="26">
        <v>27.6</v>
      </c>
      <c r="Q637" s="26">
        <v>24.9</v>
      </c>
      <c r="R637" s="26">
        <v>25.7</v>
      </c>
      <c r="S637" s="26">
        <v>21.9</v>
      </c>
      <c r="T637" s="26">
        <v>24.9</v>
      </c>
      <c r="U637" s="26">
        <v>12.5</v>
      </c>
      <c r="V637" s="26">
        <v>10.6</v>
      </c>
      <c r="W637" s="26">
        <v>28.5</v>
      </c>
      <c r="Y637">
        <f t="shared" si="671"/>
        <v>204</v>
      </c>
      <c r="Z637" s="4">
        <v>0</v>
      </c>
      <c r="AA637" s="4">
        <v>0</v>
      </c>
      <c r="AB637" s="4">
        <v>0</v>
      </c>
      <c r="AC637" s="4">
        <v>2</v>
      </c>
      <c r="AD637" s="4">
        <v>2</v>
      </c>
      <c r="AE637" s="4">
        <v>2</v>
      </c>
      <c r="AF637" s="4">
        <v>4</v>
      </c>
      <c r="AG637" s="4">
        <v>6</v>
      </c>
      <c r="AH637" s="4">
        <v>0</v>
      </c>
      <c r="AI637" s="4"/>
      <c r="AJ637" s="4">
        <v>18</v>
      </c>
      <c r="AK637" s="4">
        <v>20</v>
      </c>
      <c r="AL637" s="4">
        <v>22</v>
      </c>
      <c r="AM637" s="4">
        <v>27</v>
      </c>
      <c r="AN637" s="4">
        <v>25</v>
      </c>
      <c r="AO637" s="4">
        <v>15</v>
      </c>
      <c r="AP637" s="4">
        <v>26</v>
      </c>
      <c r="AQ637" s="4">
        <v>20</v>
      </c>
      <c r="AR637" s="4">
        <v>15</v>
      </c>
      <c r="AS637" s="5"/>
      <c r="AU637">
        <f t="shared" si="672"/>
        <v>100</v>
      </c>
      <c r="AV637">
        <f t="shared" si="673"/>
        <v>100</v>
      </c>
      <c r="AW637">
        <f t="shared" si="674"/>
        <v>100</v>
      </c>
      <c r="AX637">
        <f t="shared" si="675"/>
        <v>86.206896551724128</v>
      </c>
      <c r="AY637">
        <f t="shared" si="676"/>
        <v>85.18518518518519</v>
      </c>
      <c r="AZ637">
        <f t="shared" si="677"/>
        <v>76.470588235294116</v>
      </c>
      <c r="BA637">
        <f t="shared" si="678"/>
        <v>73.333333333333329</v>
      </c>
      <c r="BB637">
        <f t="shared" si="679"/>
        <v>53.846153846153847</v>
      </c>
      <c r="BC637">
        <f t="shared" si="680"/>
        <v>100</v>
      </c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  <c r="QG637" s="5"/>
      <c r="QH637" s="5"/>
      <c r="QI637" s="5"/>
      <c r="QJ637" s="5"/>
      <c r="QK637" s="5"/>
      <c r="QL637" s="5"/>
      <c r="QM637" s="5"/>
      <c r="QN637" s="5"/>
      <c r="QO637" s="5"/>
      <c r="QP637" s="5"/>
      <c r="QQ637" s="5"/>
      <c r="QR637" s="5"/>
      <c r="QS637" s="5"/>
      <c r="QT637" s="5"/>
      <c r="QU637" s="5"/>
      <c r="QV637" s="5"/>
      <c r="QW637" s="5"/>
      <c r="QX637" s="5"/>
      <c r="QY637" s="5"/>
      <c r="QZ637" s="5"/>
      <c r="RA637" s="5"/>
      <c r="RB637" s="5"/>
      <c r="RC637" s="5"/>
      <c r="RD637" s="5"/>
      <c r="RE637" s="5"/>
      <c r="RF637" s="5"/>
      <c r="RG637" s="5"/>
      <c r="RH637" s="5"/>
      <c r="RI637" s="5"/>
      <c r="RJ637" s="5"/>
      <c r="RK637" s="5"/>
      <c r="RL637" s="5"/>
      <c r="RM637" s="5"/>
      <c r="RN637" s="5"/>
      <c r="RO637" s="5"/>
      <c r="RP637" s="5"/>
      <c r="RQ637" s="5"/>
      <c r="RR637" s="5"/>
      <c r="RS637" s="5"/>
      <c r="RT637" s="5"/>
      <c r="RU637" s="5"/>
      <c r="RV637" s="5"/>
      <c r="RW637" s="5"/>
      <c r="RX637" s="5"/>
      <c r="RY637" s="5"/>
      <c r="RZ637" s="5"/>
      <c r="SA637" s="5"/>
      <c r="SB637" s="5"/>
      <c r="SC637" s="5"/>
      <c r="SD637" s="5"/>
      <c r="SE637" s="5"/>
      <c r="SF637" s="5"/>
      <c r="SG637" s="5"/>
      <c r="SH637" s="5"/>
      <c r="SI637" s="5"/>
      <c r="SJ637" s="5"/>
      <c r="SK637" s="5"/>
      <c r="SL637" s="5"/>
      <c r="SM637" s="5"/>
      <c r="SN637" s="5"/>
      <c r="SO637" s="5"/>
      <c r="SP637" s="5"/>
      <c r="SQ637" s="5"/>
      <c r="SR637" s="5"/>
      <c r="SS637" s="5"/>
      <c r="ST637" s="5"/>
      <c r="SU637" s="5"/>
      <c r="SV637" s="5"/>
      <c r="SW637" s="5"/>
      <c r="SX637" s="5"/>
      <c r="SY637" s="5"/>
      <c r="SZ637" s="5"/>
      <c r="TA637" s="5"/>
      <c r="TB637" s="5"/>
      <c r="TC637" s="5"/>
      <c r="TD637" s="5"/>
      <c r="TE637" s="5"/>
      <c r="TF637" s="5"/>
      <c r="TG637" s="5"/>
      <c r="TH637" s="5"/>
      <c r="TI637" s="5"/>
      <c r="TJ637" s="5"/>
      <c r="TK637" s="5"/>
      <c r="TL637" s="5"/>
      <c r="TM637" s="5"/>
      <c r="TN637" s="5"/>
      <c r="TO637" s="5"/>
      <c r="TP637" s="5"/>
      <c r="TQ637" s="5"/>
      <c r="TR637" s="5"/>
      <c r="TS637" s="5"/>
      <c r="TT637" s="5"/>
      <c r="TU637" s="5"/>
      <c r="TV637" s="5"/>
      <c r="TW637" s="5"/>
      <c r="TX637" s="5"/>
      <c r="TY637" s="5"/>
      <c r="TZ637" s="5"/>
      <c r="UA637" s="5"/>
      <c r="UB637" s="5"/>
      <c r="UC637" s="5"/>
      <c r="UD637" s="5"/>
      <c r="UE637" s="5"/>
      <c r="UF637" s="5"/>
      <c r="UG637" s="5"/>
      <c r="UH637" s="5"/>
      <c r="UI637" s="5"/>
      <c r="UJ637" s="5"/>
      <c r="UK637" s="5"/>
      <c r="UL637" s="5"/>
      <c r="UM637" s="5"/>
      <c r="UN637" s="5"/>
      <c r="UO637" s="5"/>
      <c r="UP637" s="5"/>
      <c r="UQ637" s="5"/>
      <c r="UR637" s="5"/>
      <c r="US637" s="5"/>
      <c r="UT637" s="5"/>
      <c r="UU637" s="5"/>
      <c r="UV637" s="5"/>
      <c r="UW637" s="5"/>
      <c r="UX637" s="5"/>
      <c r="UY637" s="5"/>
      <c r="UZ637" s="5"/>
      <c r="VA637" s="5"/>
      <c r="VB637" s="5"/>
      <c r="VC637" s="5"/>
      <c r="VD637" s="5"/>
      <c r="VE637" s="5"/>
      <c r="VF637" s="5"/>
      <c r="VG637" s="5"/>
      <c r="VH637" s="5"/>
      <c r="VI637" s="5"/>
      <c r="VJ637" s="5"/>
      <c r="VK637" s="5"/>
      <c r="VL637" s="5"/>
      <c r="VM637" s="5"/>
      <c r="VN637" s="5"/>
      <c r="VO637" s="5"/>
      <c r="VP637" s="5"/>
      <c r="VQ637" s="5"/>
      <c r="VR637" s="5"/>
      <c r="VS637" s="5"/>
      <c r="VT637" s="5"/>
      <c r="VU637" s="5"/>
      <c r="VV637" s="5"/>
      <c r="VW637" s="5"/>
      <c r="VX637" s="5"/>
      <c r="VY637" s="5"/>
      <c r="VZ637" s="5"/>
      <c r="WA637" s="5"/>
      <c r="WB637" s="5"/>
      <c r="WC637" s="5"/>
      <c r="WD637" s="5"/>
      <c r="WE637" s="5"/>
      <c r="WF637" s="5"/>
      <c r="WG637" s="5"/>
      <c r="WH637" s="5"/>
      <c r="WI637" s="5"/>
      <c r="WJ637" s="5"/>
      <c r="WK637" s="5"/>
      <c r="WL637" s="5"/>
      <c r="WM637" s="5"/>
      <c r="WN637" s="5"/>
      <c r="WO637" s="5"/>
      <c r="WP637" s="5"/>
      <c r="WQ637" s="5"/>
      <c r="WR637" s="5"/>
      <c r="WS637" s="5"/>
      <c r="WT637" s="5"/>
      <c r="WU637" s="5"/>
      <c r="WV637" s="5"/>
      <c r="WW637" s="5"/>
      <c r="WX637" s="5"/>
      <c r="WY637" s="5"/>
      <c r="WZ637" s="5"/>
      <c r="XA637" s="5"/>
      <c r="XB637" s="5"/>
      <c r="XC637" s="5"/>
      <c r="XD637" s="5"/>
      <c r="XE637" s="5"/>
      <c r="XF637" s="5"/>
      <c r="XG637" s="5"/>
      <c r="XH637" s="5"/>
      <c r="XI637" s="5"/>
      <c r="XJ637" s="5"/>
      <c r="XK637" s="5"/>
      <c r="XL637" s="5"/>
      <c r="XM637" s="5"/>
      <c r="XN637" s="5"/>
      <c r="XO637" s="5"/>
      <c r="XP637" s="5"/>
      <c r="XQ637" s="5"/>
      <c r="XR637" s="5"/>
      <c r="XS637" s="5"/>
      <c r="XT637" s="5"/>
      <c r="XU637" s="5"/>
      <c r="XV637" s="5"/>
      <c r="XW637" s="5"/>
      <c r="XX637" s="5"/>
      <c r="XY637" s="5"/>
      <c r="XZ637" s="5"/>
      <c r="YA637" s="5"/>
      <c r="YB637" s="5"/>
      <c r="YC637" s="5"/>
      <c r="YD637" s="5"/>
      <c r="YE637" s="5"/>
      <c r="YF637" s="5"/>
      <c r="YG637" s="5"/>
      <c r="YH637" s="5"/>
      <c r="YI637" s="5"/>
      <c r="YJ637" s="5"/>
      <c r="YK637" s="5"/>
      <c r="YL637" s="5"/>
      <c r="YM637" s="5"/>
      <c r="YN637" s="5"/>
      <c r="YO637" s="5"/>
      <c r="YP637" s="5"/>
      <c r="YQ637" s="5"/>
      <c r="YR637" s="5"/>
      <c r="YS637" s="5"/>
      <c r="YT637" s="5"/>
      <c r="YU637" s="5"/>
      <c r="YV637" s="5"/>
      <c r="YW637" s="5"/>
      <c r="YX637" s="5"/>
      <c r="YY637" s="5"/>
      <c r="YZ637" s="5"/>
      <c r="ZA637" s="5"/>
      <c r="ZB637" s="5"/>
      <c r="ZC637" s="5"/>
      <c r="ZD637" s="5"/>
      <c r="ZE637" s="5"/>
      <c r="ZF637" s="5"/>
      <c r="ZG637" s="5"/>
      <c r="ZH637" s="5"/>
      <c r="ZI637" s="5"/>
      <c r="ZJ637" s="5"/>
      <c r="ZK637" s="5"/>
      <c r="ZL637" s="5"/>
      <c r="ZM637" s="5"/>
      <c r="ZN637" s="5"/>
      <c r="ZO637" s="5"/>
      <c r="ZP637" s="5"/>
      <c r="ZQ637" s="5"/>
      <c r="ZR637" s="5"/>
      <c r="ZS637" s="5"/>
      <c r="ZT637" s="5"/>
      <c r="ZU637" s="5"/>
      <c r="ZV637" s="5"/>
      <c r="ZW637" s="5"/>
      <c r="ZX637" s="5"/>
      <c r="ZY637" s="5"/>
      <c r="ZZ637" s="5"/>
      <c r="AAA637" s="5"/>
      <c r="AAB637" s="5"/>
      <c r="AAC637" s="5"/>
      <c r="AAD637" s="5"/>
      <c r="AAE637" s="5"/>
      <c r="AAF637" s="5"/>
      <c r="AAG637" s="5"/>
      <c r="AAH637" s="5"/>
      <c r="AAI637" s="5"/>
      <c r="AAJ637" s="5"/>
      <c r="AAK637" s="5"/>
      <c r="AAL637" s="5"/>
      <c r="AAM637" s="5"/>
      <c r="AAN637" s="5"/>
      <c r="AAO637" s="5"/>
      <c r="AAP637" s="5"/>
      <c r="AAQ637" s="5"/>
      <c r="AAR637" s="5"/>
      <c r="AAS637" s="5"/>
      <c r="AAT637" s="5"/>
      <c r="AAU637" s="5"/>
      <c r="AAV637" s="5"/>
      <c r="AAW637" s="5"/>
      <c r="AAX637" s="5"/>
      <c r="AAY637" s="5"/>
      <c r="AAZ637" s="5"/>
      <c r="ABA637" s="5"/>
      <c r="ABB637" s="5"/>
      <c r="ABC637" s="5"/>
      <c r="ABD637" s="5"/>
      <c r="ABE637" s="5"/>
      <c r="ABF637" s="5"/>
      <c r="ABG637" s="5"/>
      <c r="ABH637" s="5"/>
      <c r="ABI637" s="5"/>
      <c r="ABJ637" s="5"/>
      <c r="ABK637" s="5"/>
      <c r="ABL637" s="5"/>
      <c r="ABM637" s="5"/>
      <c r="ABN637" s="5"/>
      <c r="ABO637" s="5"/>
      <c r="ABP637" s="5"/>
      <c r="ABQ637" s="5"/>
      <c r="ABR637" s="5"/>
      <c r="ABS637" s="5"/>
      <c r="ABT637" s="5"/>
      <c r="ABU637" s="5"/>
      <c r="ABV637" s="5"/>
      <c r="ABW637" s="5"/>
      <c r="ABX637" s="5"/>
      <c r="ABY637" s="5"/>
      <c r="ABZ637" s="5"/>
      <c r="ACA637" s="5"/>
      <c r="ACB637" s="5"/>
      <c r="ACC637" s="5"/>
      <c r="ACD637" s="5"/>
      <c r="ACE637" s="5"/>
      <c r="ACF637" s="5"/>
      <c r="ACG637" s="5"/>
      <c r="ACH637" s="5"/>
      <c r="ACI637" s="5"/>
      <c r="ACJ637" s="5"/>
      <c r="ACK637" s="5"/>
      <c r="ACL637" s="5"/>
      <c r="ACM637" s="5"/>
      <c r="ACN637" s="5"/>
      <c r="ACO637" s="5"/>
      <c r="ACP637" s="5"/>
      <c r="ACQ637" s="5"/>
      <c r="ACR637" s="5"/>
      <c r="ACS637" s="5"/>
      <c r="ACT637" s="5"/>
      <c r="ACU637" s="5"/>
      <c r="ACV637" s="5"/>
      <c r="ACW637" s="5"/>
      <c r="ACX637" s="5"/>
      <c r="ACY637" s="5"/>
      <c r="ACZ637" s="5"/>
      <c r="ADA637" s="5"/>
      <c r="ADB637" s="5"/>
      <c r="ADC637" s="5"/>
      <c r="ADD637" s="5"/>
      <c r="ADE637" s="5"/>
      <c r="ADF637" s="5"/>
      <c r="ADG637" s="5"/>
      <c r="ADH637" s="5"/>
      <c r="ADI637" s="5"/>
      <c r="ADJ637" s="5"/>
      <c r="ADK637" s="5"/>
      <c r="ADL637" s="5"/>
      <c r="ADM637" s="5"/>
      <c r="ADN637" s="5"/>
      <c r="ADO637" s="5"/>
      <c r="ADP637" s="5"/>
      <c r="ADQ637" s="5"/>
      <c r="ADR637" s="5"/>
      <c r="ADS637" s="5"/>
      <c r="ADT637" s="5"/>
      <c r="ADU637" s="5"/>
      <c r="ADV637" s="5"/>
      <c r="ADW637" s="5"/>
      <c r="ADX637" s="5"/>
      <c r="ADY637" s="5"/>
      <c r="ADZ637" s="5"/>
      <c r="AEA637" s="5"/>
      <c r="AEB637" s="5"/>
      <c r="AEC637" s="5"/>
      <c r="AED637" s="5"/>
      <c r="AEE637" s="5"/>
      <c r="AEF637" s="5"/>
      <c r="AEG637" s="5"/>
      <c r="AEH637" s="5"/>
      <c r="AEI637" s="5"/>
      <c r="AEJ637" s="5"/>
      <c r="AEK637" s="5"/>
      <c r="AEL637" s="5"/>
      <c r="AEM637" s="5"/>
      <c r="AEN637" s="5"/>
      <c r="AEO637" s="5"/>
      <c r="AEP637" s="5"/>
      <c r="AEQ637" s="5"/>
      <c r="AER637" s="5"/>
      <c r="AES637" s="5"/>
      <c r="AET637" s="5"/>
      <c r="AEU637" s="5"/>
      <c r="AEV637" s="5"/>
      <c r="AEW637" s="5"/>
      <c r="AEX637" s="5"/>
      <c r="AEY637" s="5"/>
      <c r="AEZ637" s="5"/>
      <c r="AFA637" s="5"/>
      <c r="AFB637" s="5"/>
      <c r="AFC637" s="5"/>
      <c r="AFD637" s="5"/>
      <c r="AFE637" s="5"/>
      <c r="AFF637" s="5"/>
      <c r="AFG637" s="5"/>
      <c r="AFH637" s="5"/>
      <c r="AFI637" s="5"/>
      <c r="AFJ637" s="5"/>
      <c r="AFK637" s="5"/>
      <c r="AFL637" s="5"/>
      <c r="AFM637" s="5"/>
      <c r="AFN637" s="5"/>
      <c r="AFO637" s="5"/>
      <c r="AFP637" s="5"/>
      <c r="AFQ637" s="5"/>
      <c r="AFR637" s="5"/>
      <c r="AFS637" s="5"/>
      <c r="AFT637" s="5"/>
      <c r="AFU637" s="5"/>
      <c r="AFV637" s="5"/>
      <c r="AFW637" s="5"/>
      <c r="AFX637" s="5"/>
      <c r="AFY637" s="5"/>
      <c r="AFZ637" s="5"/>
      <c r="AGA637" s="5"/>
      <c r="AGB637" s="5"/>
      <c r="AGC637" s="5"/>
      <c r="AGD637" s="5"/>
      <c r="AGE637" s="5"/>
      <c r="AGF637" s="5"/>
      <c r="AGG637" s="5"/>
      <c r="AGH637" s="5"/>
      <c r="AGI637" s="5"/>
      <c r="AGJ637" s="5"/>
      <c r="AGK637" s="5"/>
      <c r="AGL637" s="5"/>
      <c r="AGM637" s="5"/>
      <c r="AGN637" s="5"/>
      <c r="AGO637" s="5"/>
      <c r="AGP637" s="5"/>
      <c r="AGQ637" s="5"/>
      <c r="AGR637" s="5"/>
      <c r="AGS637" s="5"/>
      <c r="AGT637" s="5"/>
      <c r="AGU637" s="5"/>
      <c r="AGV637" s="5"/>
      <c r="AGW637" s="5"/>
      <c r="AGX637" s="5"/>
      <c r="AGY637" s="5"/>
      <c r="AGZ637" s="5"/>
      <c r="AHA637" s="5"/>
      <c r="AHB637" s="5"/>
      <c r="AHC637" s="5"/>
      <c r="AHD637" s="5"/>
      <c r="AHE637" s="5"/>
      <c r="AHF637" s="5"/>
      <c r="AHG637" s="5"/>
      <c r="AHH637" s="5"/>
      <c r="AHI637" s="5"/>
      <c r="AHJ637" s="5"/>
      <c r="AHK637" s="5"/>
      <c r="AHL637" s="5"/>
      <c r="AHM637" s="5"/>
      <c r="AHN637" s="5"/>
      <c r="AHO637" s="5"/>
      <c r="AHP637" s="5"/>
      <c r="AHQ637" s="5"/>
      <c r="AHR637" s="5"/>
      <c r="AHS637" s="5"/>
      <c r="AHT637" s="5"/>
      <c r="AHU637" s="5"/>
      <c r="AHV637" s="5"/>
      <c r="AHW637" s="5"/>
      <c r="AHX637" s="5"/>
      <c r="AHY637" s="5"/>
      <c r="AHZ637" s="5"/>
      <c r="AIA637" s="5"/>
      <c r="AIB637" s="5"/>
      <c r="AIC637" s="5"/>
      <c r="AID637" s="5"/>
      <c r="AIE637" s="5"/>
      <c r="AIF637" s="5"/>
      <c r="AIG637" s="5"/>
      <c r="AIH637" s="5"/>
      <c r="AII637" s="5"/>
      <c r="AIJ637" s="5"/>
      <c r="AIK637" s="5"/>
      <c r="AIL637" s="5"/>
      <c r="AIM637" s="5"/>
      <c r="AIN637" s="5"/>
      <c r="AIO637" s="5"/>
      <c r="AIP637" s="5"/>
      <c r="AIQ637" s="5"/>
      <c r="AIR637" s="5"/>
      <c r="AIS637" s="5"/>
      <c r="AIT637" s="5"/>
      <c r="AIU637" s="5"/>
      <c r="AIV637" s="5"/>
      <c r="AIW637" s="5"/>
      <c r="AIX637" s="5"/>
      <c r="AIY637" s="5"/>
      <c r="AIZ637" s="5"/>
      <c r="AJA637" s="5"/>
      <c r="AJB637" s="5"/>
      <c r="AJC637" s="5"/>
      <c r="AJD637" s="5"/>
      <c r="AJE637" s="5"/>
      <c r="AJF637" s="5"/>
      <c r="AJG637" s="5"/>
      <c r="AJH637" s="5"/>
      <c r="AJI637" s="5"/>
      <c r="AJJ637" s="5"/>
      <c r="AJK637" s="5"/>
      <c r="AJL637" s="5"/>
      <c r="AJM637" s="5"/>
      <c r="AJN637" s="5"/>
      <c r="AJO637" s="5"/>
      <c r="AJP637" s="5"/>
      <c r="AJQ637" s="5"/>
      <c r="AJR637" s="5"/>
      <c r="AJS637" s="5"/>
      <c r="AJT637" s="5"/>
      <c r="AJU637" s="5"/>
      <c r="AJV637" s="5"/>
      <c r="AJW637" s="5"/>
      <c r="AJX637" s="5"/>
      <c r="AJY637" s="5"/>
      <c r="AJZ637" s="5"/>
      <c r="AKA637" s="5"/>
      <c r="AKB637" s="5"/>
      <c r="AKC637" s="5"/>
      <c r="AKD637" s="5"/>
      <c r="AKE637" s="5"/>
      <c r="AKF637" s="5"/>
      <c r="AKG637" s="5"/>
      <c r="AKH637" s="5"/>
      <c r="AKI637" s="5"/>
      <c r="AKJ637" s="5"/>
      <c r="AKK637" s="5"/>
      <c r="AKL637" s="5"/>
      <c r="AKM637" s="5"/>
      <c r="AKN637" s="5"/>
      <c r="AKO637" s="5"/>
      <c r="AKP637" s="5"/>
      <c r="AKQ637" s="5"/>
      <c r="AKR637" s="5"/>
      <c r="AKS637" s="5"/>
      <c r="AKT637" s="5"/>
      <c r="AKU637" s="5"/>
      <c r="AKV637" s="5"/>
      <c r="AKW637" s="5"/>
      <c r="AKX637" s="5"/>
      <c r="AKY637" s="5"/>
      <c r="AKZ637" s="5"/>
      <c r="ALA637" s="5"/>
      <c r="ALB637" s="5"/>
      <c r="ALC637" s="5"/>
    </row>
    <row r="638" spans="1:991">
      <c r="A638" s="4">
        <v>153</v>
      </c>
      <c r="B638" s="5" t="s">
        <v>118</v>
      </c>
      <c r="C638" s="4">
        <v>13</v>
      </c>
      <c r="D638" s="5" t="s">
        <v>42</v>
      </c>
      <c r="E638" s="4">
        <v>5.7</v>
      </c>
      <c r="F638" s="4">
        <v>0.6</v>
      </c>
      <c r="G638" s="4">
        <v>4</v>
      </c>
      <c r="H638" s="4">
        <v>1</v>
      </c>
      <c r="I638" s="4">
        <v>8.8000000000000007</v>
      </c>
      <c r="J638" s="4">
        <v>5.3</v>
      </c>
      <c r="K638" s="4">
        <v>0</v>
      </c>
      <c r="L638" s="4">
        <v>11.3</v>
      </c>
      <c r="M638" s="4">
        <v>0.4</v>
      </c>
      <c r="N638" s="4"/>
      <c r="O638" s="26">
        <v>27.7</v>
      </c>
      <c r="P638" s="26">
        <v>18.2</v>
      </c>
      <c r="Q638" s="26">
        <v>28.8</v>
      </c>
      <c r="R638" s="26">
        <v>28.9</v>
      </c>
      <c r="S638" s="26">
        <v>25.3</v>
      </c>
      <c r="T638" s="26">
        <v>26.6</v>
      </c>
      <c r="U638" s="26">
        <v>18.3</v>
      </c>
      <c r="V638" s="26">
        <v>26.9</v>
      </c>
      <c r="W638" s="26">
        <v>16.600000000000001</v>
      </c>
      <c r="Y638">
        <f t="shared" si="671"/>
        <v>217.3</v>
      </c>
      <c r="Z638" s="4">
        <v>0</v>
      </c>
      <c r="AA638" s="4">
        <v>6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8</v>
      </c>
      <c r="AI638" s="4"/>
      <c r="AJ638" s="4">
        <v>14</v>
      </c>
      <c r="AK638" s="4">
        <v>12</v>
      </c>
      <c r="AL638" s="4">
        <v>7</v>
      </c>
      <c r="AM638" s="4">
        <v>12</v>
      </c>
      <c r="AN638" s="4">
        <v>7</v>
      </c>
      <c r="AO638" s="4">
        <v>14</v>
      </c>
      <c r="AP638" s="4">
        <v>4</v>
      </c>
      <c r="AQ638" s="4">
        <v>15</v>
      </c>
      <c r="AR638" s="4">
        <v>7</v>
      </c>
      <c r="AS638" s="5"/>
      <c r="AU638">
        <f t="shared" si="672"/>
        <v>100</v>
      </c>
      <c r="AV638">
        <f t="shared" si="673"/>
        <v>33.333333333333329</v>
      </c>
      <c r="AW638">
        <f t="shared" si="674"/>
        <v>100</v>
      </c>
      <c r="AX638">
        <f t="shared" si="675"/>
        <v>100</v>
      </c>
      <c r="AY638">
        <f t="shared" si="676"/>
        <v>100</v>
      </c>
      <c r="AZ638">
        <f t="shared" si="677"/>
        <v>100</v>
      </c>
      <c r="BA638">
        <f t="shared" si="678"/>
        <v>100</v>
      </c>
      <c r="BB638">
        <f t="shared" si="679"/>
        <v>100</v>
      </c>
      <c r="BC638">
        <f t="shared" si="680"/>
        <v>-6.666666666666667</v>
      </c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  <c r="QG638" s="5"/>
      <c r="QH638" s="5"/>
      <c r="QI638" s="5"/>
      <c r="QJ638" s="5"/>
      <c r="QK638" s="5"/>
      <c r="QL638" s="5"/>
      <c r="QM638" s="5"/>
      <c r="QN638" s="5"/>
      <c r="QO638" s="5"/>
      <c r="QP638" s="5"/>
      <c r="QQ638" s="5"/>
      <c r="QR638" s="5"/>
      <c r="QS638" s="5"/>
      <c r="QT638" s="5"/>
      <c r="QU638" s="5"/>
      <c r="QV638" s="5"/>
      <c r="QW638" s="5"/>
      <c r="QX638" s="5"/>
      <c r="QY638" s="5"/>
      <c r="QZ638" s="5"/>
      <c r="RA638" s="5"/>
      <c r="RB638" s="5"/>
      <c r="RC638" s="5"/>
      <c r="RD638" s="5"/>
      <c r="RE638" s="5"/>
      <c r="RF638" s="5"/>
      <c r="RG638" s="5"/>
      <c r="RH638" s="5"/>
      <c r="RI638" s="5"/>
      <c r="RJ638" s="5"/>
      <c r="RK638" s="5"/>
      <c r="RL638" s="5"/>
      <c r="RM638" s="5"/>
      <c r="RN638" s="5"/>
      <c r="RO638" s="5"/>
      <c r="RP638" s="5"/>
      <c r="RQ638" s="5"/>
      <c r="RR638" s="5"/>
      <c r="RS638" s="5"/>
      <c r="RT638" s="5"/>
      <c r="RU638" s="5"/>
      <c r="RV638" s="5"/>
      <c r="RW638" s="5"/>
      <c r="RX638" s="5"/>
      <c r="RY638" s="5"/>
      <c r="RZ638" s="5"/>
      <c r="SA638" s="5"/>
      <c r="SB638" s="5"/>
      <c r="SC638" s="5"/>
      <c r="SD638" s="5"/>
      <c r="SE638" s="5"/>
      <c r="SF638" s="5"/>
      <c r="SG638" s="5"/>
      <c r="SH638" s="5"/>
      <c r="SI638" s="5"/>
      <c r="SJ638" s="5"/>
      <c r="SK638" s="5"/>
      <c r="SL638" s="5"/>
      <c r="SM638" s="5"/>
      <c r="SN638" s="5"/>
      <c r="SO638" s="5"/>
      <c r="SP638" s="5"/>
      <c r="SQ638" s="5"/>
      <c r="SR638" s="5"/>
      <c r="SS638" s="5"/>
      <c r="ST638" s="5"/>
      <c r="SU638" s="5"/>
      <c r="SV638" s="5"/>
      <c r="SW638" s="5"/>
      <c r="SX638" s="5"/>
      <c r="SY638" s="5"/>
      <c r="SZ638" s="5"/>
      <c r="TA638" s="5"/>
      <c r="TB638" s="5"/>
      <c r="TC638" s="5"/>
      <c r="TD638" s="5"/>
      <c r="TE638" s="5"/>
      <c r="TF638" s="5"/>
      <c r="TG638" s="5"/>
      <c r="TH638" s="5"/>
      <c r="TI638" s="5"/>
      <c r="TJ638" s="5"/>
      <c r="TK638" s="5"/>
      <c r="TL638" s="5"/>
      <c r="TM638" s="5"/>
      <c r="TN638" s="5"/>
      <c r="TO638" s="5"/>
      <c r="TP638" s="5"/>
      <c r="TQ638" s="5"/>
      <c r="TR638" s="5"/>
      <c r="TS638" s="5"/>
      <c r="TT638" s="5"/>
      <c r="TU638" s="5"/>
      <c r="TV638" s="5"/>
      <c r="TW638" s="5"/>
      <c r="TX638" s="5"/>
      <c r="TY638" s="5"/>
      <c r="TZ638" s="5"/>
      <c r="UA638" s="5"/>
      <c r="UB638" s="5"/>
      <c r="UC638" s="5"/>
      <c r="UD638" s="5"/>
      <c r="UE638" s="5"/>
      <c r="UF638" s="5"/>
      <c r="UG638" s="5"/>
      <c r="UH638" s="5"/>
      <c r="UI638" s="5"/>
      <c r="UJ638" s="5"/>
      <c r="UK638" s="5"/>
      <c r="UL638" s="5"/>
      <c r="UM638" s="5"/>
      <c r="UN638" s="5"/>
      <c r="UO638" s="5"/>
      <c r="UP638" s="5"/>
      <c r="UQ638" s="5"/>
      <c r="UR638" s="5"/>
      <c r="US638" s="5"/>
      <c r="UT638" s="5"/>
      <c r="UU638" s="5"/>
      <c r="UV638" s="5"/>
      <c r="UW638" s="5"/>
      <c r="UX638" s="5"/>
      <c r="UY638" s="5"/>
      <c r="UZ638" s="5"/>
      <c r="VA638" s="5"/>
      <c r="VB638" s="5"/>
      <c r="VC638" s="5"/>
      <c r="VD638" s="5"/>
      <c r="VE638" s="5"/>
      <c r="VF638" s="5"/>
      <c r="VG638" s="5"/>
      <c r="VH638" s="5"/>
      <c r="VI638" s="5"/>
      <c r="VJ638" s="5"/>
      <c r="VK638" s="5"/>
      <c r="VL638" s="5"/>
      <c r="VM638" s="5"/>
      <c r="VN638" s="5"/>
      <c r="VO638" s="5"/>
      <c r="VP638" s="5"/>
      <c r="VQ638" s="5"/>
      <c r="VR638" s="5"/>
      <c r="VS638" s="5"/>
      <c r="VT638" s="5"/>
      <c r="VU638" s="5"/>
      <c r="VV638" s="5"/>
      <c r="VW638" s="5"/>
      <c r="VX638" s="5"/>
      <c r="VY638" s="5"/>
      <c r="VZ638" s="5"/>
      <c r="WA638" s="5"/>
      <c r="WB638" s="5"/>
      <c r="WC638" s="5"/>
      <c r="WD638" s="5"/>
      <c r="WE638" s="5"/>
      <c r="WF638" s="5"/>
      <c r="WG638" s="5"/>
      <c r="WH638" s="5"/>
      <c r="WI638" s="5"/>
      <c r="WJ638" s="5"/>
      <c r="WK638" s="5"/>
      <c r="WL638" s="5"/>
      <c r="WM638" s="5"/>
      <c r="WN638" s="5"/>
      <c r="WO638" s="5"/>
      <c r="WP638" s="5"/>
      <c r="WQ638" s="5"/>
      <c r="WR638" s="5"/>
      <c r="WS638" s="5"/>
      <c r="WT638" s="5"/>
      <c r="WU638" s="5"/>
      <c r="WV638" s="5"/>
      <c r="WW638" s="5"/>
      <c r="WX638" s="5"/>
      <c r="WY638" s="5"/>
      <c r="WZ638" s="5"/>
      <c r="XA638" s="5"/>
      <c r="XB638" s="5"/>
      <c r="XC638" s="5"/>
      <c r="XD638" s="5"/>
      <c r="XE638" s="5"/>
      <c r="XF638" s="5"/>
      <c r="XG638" s="5"/>
      <c r="XH638" s="5"/>
      <c r="XI638" s="5"/>
      <c r="XJ638" s="5"/>
      <c r="XK638" s="5"/>
      <c r="XL638" s="5"/>
      <c r="XM638" s="5"/>
      <c r="XN638" s="5"/>
      <c r="XO638" s="5"/>
      <c r="XP638" s="5"/>
      <c r="XQ638" s="5"/>
      <c r="XR638" s="5"/>
      <c r="XS638" s="5"/>
      <c r="XT638" s="5"/>
      <c r="XU638" s="5"/>
      <c r="XV638" s="5"/>
      <c r="XW638" s="5"/>
      <c r="XX638" s="5"/>
      <c r="XY638" s="5"/>
      <c r="XZ638" s="5"/>
      <c r="YA638" s="5"/>
      <c r="YB638" s="5"/>
      <c r="YC638" s="5"/>
      <c r="YD638" s="5"/>
      <c r="YE638" s="5"/>
      <c r="YF638" s="5"/>
      <c r="YG638" s="5"/>
      <c r="YH638" s="5"/>
      <c r="YI638" s="5"/>
      <c r="YJ638" s="5"/>
      <c r="YK638" s="5"/>
      <c r="YL638" s="5"/>
      <c r="YM638" s="5"/>
      <c r="YN638" s="5"/>
      <c r="YO638" s="5"/>
      <c r="YP638" s="5"/>
      <c r="YQ638" s="5"/>
      <c r="YR638" s="5"/>
      <c r="YS638" s="5"/>
      <c r="YT638" s="5"/>
      <c r="YU638" s="5"/>
      <c r="YV638" s="5"/>
      <c r="YW638" s="5"/>
      <c r="YX638" s="5"/>
      <c r="YY638" s="5"/>
      <c r="YZ638" s="5"/>
      <c r="ZA638" s="5"/>
      <c r="ZB638" s="5"/>
      <c r="ZC638" s="5"/>
      <c r="ZD638" s="5"/>
      <c r="ZE638" s="5"/>
      <c r="ZF638" s="5"/>
      <c r="ZG638" s="5"/>
      <c r="ZH638" s="5"/>
      <c r="ZI638" s="5"/>
      <c r="ZJ638" s="5"/>
      <c r="ZK638" s="5"/>
      <c r="ZL638" s="5"/>
      <c r="ZM638" s="5"/>
      <c r="ZN638" s="5"/>
      <c r="ZO638" s="5"/>
      <c r="ZP638" s="5"/>
      <c r="ZQ638" s="5"/>
      <c r="ZR638" s="5"/>
      <c r="ZS638" s="5"/>
      <c r="ZT638" s="5"/>
      <c r="ZU638" s="5"/>
      <c r="ZV638" s="5"/>
      <c r="ZW638" s="5"/>
      <c r="ZX638" s="5"/>
      <c r="ZY638" s="5"/>
      <c r="ZZ638" s="5"/>
      <c r="AAA638" s="5"/>
      <c r="AAB638" s="5"/>
      <c r="AAC638" s="5"/>
      <c r="AAD638" s="5"/>
      <c r="AAE638" s="5"/>
      <c r="AAF638" s="5"/>
      <c r="AAG638" s="5"/>
      <c r="AAH638" s="5"/>
      <c r="AAI638" s="5"/>
      <c r="AAJ638" s="5"/>
      <c r="AAK638" s="5"/>
      <c r="AAL638" s="5"/>
      <c r="AAM638" s="5"/>
      <c r="AAN638" s="5"/>
      <c r="AAO638" s="5"/>
      <c r="AAP638" s="5"/>
      <c r="AAQ638" s="5"/>
      <c r="AAR638" s="5"/>
      <c r="AAS638" s="5"/>
      <c r="AAT638" s="5"/>
      <c r="AAU638" s="5"/>
      <c r="AAV638" s="5"/>
      <c r="AAW638" s="5"/>
      <c r="AAX638" s="5"/>
      <c r="AAY638" s="5"/>
      <c r="AAZ638" s="5"/>
      <c r="ABA638" s="5"/>
      <c r="ABB638" s="5"/>
      <c r="ABC638" s="5"/>
      <c r="ABD638" s="5"/>
      <c r="ABE638" s="5"/>
      <c r="ABF638" s="5"/>
      <c r="ABG638" s="5"/>
      <c r="ABH638" s="5"/>
      <c r="ABI638" s="5"/>
      <c r="ABJ638" s="5"/>
      <c r="ABK638" s="5"/>
      <c r="ABL638" s="5"/>
      <c r="ABM638" s="5"/>
      <c r="ABN638" s="5"/>
      <c r="ABO638" s="5"/>
      <c r="ABP638" s="5"/>
      <c r="ABQ638" s="5"/>
      <c r="ABR638" s="5"/>
      <c r="ABS638" s="5"/>
      <c r="ABT638" s="5"/>
      <c r="ABU638" s="5"/>
      <c r="ABV638" s="5"/>
      <c r="ABW638" s="5"/>
      <c r="ABX638" s="5"/>
      <c r="ABY638" s="5"/>
      <c r="ABZ638" s="5"/>
      <c r="ACA638" s="5"/>
      <c r="ACB638" s="5"/>
      <c r="ACC638" s="5"/>
      <c r="ACD638" s="5"/>
      <c r="ACE638" s="5"/>
      <c r="ACF638" s="5"/>
      <c r="ACG638" s="5"/>
      <c r="ACH638" s="5"/>
      <c r="ACI638" s="5"/>
      <c r="ACJ638" s="5"/>
      <c r="ACK638" s="5"/>
      <c r="ACL638" s="5"/>
      <c r="ACM638" s="5"/>
      <c r="ACN638" s="5"/>
      <c r="ACO638" s="5"/>
      <c r="ACP638" s="5"/>
      <c r="ACQ638" s="5"/>
      <c r="ACR638" s="5"/>
      <c r="ACS638" s="5"/>
      <c r="ACT638" s="5"/>
      <c r="ACU638" s="5"/>
      <c r="ACV638" s="5"/>
      <c r="ACW638" s="5"/>
      <c r="ACX638" s="5"/>
      <c r="ACY638" s="5"/>
      <c r="ACZ638" s="5"/>
      <c r="ADA638" s="5"/>
      <c r="ADB638" s="5"/>
      <c r="ADC638" s="5"/>
      <c r="ADD638" s="5"/>
      <c r="ADE638" s="5"/>
      <c r="ADF638" s="5"/>
      <c r="ADG638" s="5"/>
      <c r="ADH638" s="5"/>
      <c r="ADI638" s="5"/>
      <c r="ADJ638" s="5"/>
      <c r="ADK638" s="5"/>
      <c r="ADL638" s="5"/>
      <c r="ADM638" s="5"/>
      <c r="ADN638" s="5"/>
      <c r="ADO638" s="5"/>
      <c r="ADP638" s="5"/>
      <c r="ADQ638" s="5"/>
      <c r="ADR638" s="5"/>
      <c r="ADS638" s="5"/>
      <c r="ADT638" s="5"/>
      <c r="ADU638" s="5"/>
      <c r="ADV638" s="5"/>
      <c r="ADW638" s="5"/>
      <c r="ADX638" s="5"/>
      <c r="ADY638" s="5"/>
      <c r="ADZ638" s="5"/>
      <c r="AEA638" s="5"/>
      <c r="AEB638" s="5"/>
      <c r="AEC638" s="5"/>
      <c r="AED638" s="5"/>
      <c r="AEE638" s="5"/>
      <c r="AEF638" s="5"/>
      <c r="AEG638" s="5"/>
      <c r="AEH638" s="5"/>
      <c r="AEI638" s="5"/>
      <c r="AEJ638" s="5"/>
      <c r="AEK638" s="5"/>
      <c r="AEL638" s="5"/>
      <c r="AEM638" s="5"/>
      <c r="AEN638" s="5"/>
      <c r="AEO638" s="5"/>
      <c r="AEP638" s="5"/>
      <c r="AEQ638" s="5"/>
      <c r="AER638" s="5"/>
      <c r="AES638" s="5"/>
      <c r="AET638" s="5"/>
      <c r="AEU638" s="5"/>
      <c r="AEV638" s="5"/>
      <c r="AEW638" s="5"/>
      <c r="AEX638" s="5"/>
      <c r="AEY638" s="5"/>
      <c r="AEZ638" s="5"/>
      <c r="AFA638" s="5"/>
      <c r="AFB638" s="5"/>
      <c r="AFC638" s="5"/>
      <c r="AFD638" s="5"/>
      <c r="AFE638" s="5"/>
      <c r="AFF638" s="5"/>
      <c r="AFG638" s="5"/>
      <c r="AFH638" s="5"/>
      <c r="AFI638" s="5"/>
      <c r="AFJ638" s="5"/>
      <c r="AFK638" s="5"/>
      <c r="AFL638" s="5"/>
      <c r="AFM638" s="5"/>
      <c r="AFN638" s="5"/>
      <c r="AFO638" s="5"/>
      <c r="AFP638" s="5"/>
      <c r="AFQ638" s="5"/>
      <c r="AFR638" s="5"/>
      <c r="AFS638" s="5"/>
      <c r="AFT638" s="5"/>
      <c r="AFU638" s="5"/>
      <c r="AFV638" s="5"/>
      <c r="AFW638" s="5"/>
      <c r="AFX638" s="5"/>
      <c r="AFY638" s="5"/>
      <c r="AFZ638" s="5"/>
      <c r="AGA638" s="5"/>
      <c r="AGB638" s="5"/>
      <c r="AGC638" s="5"/>
      <c r="AGD638" s="5"/>
      <c r="AGE638" s="5"/>
      <c r="AGF638" s="5"/>
      <c r="AGG638" s="5"/>
      <c r="AGH638" s="5"/>
      <c r="AGI638" s="5"/>
      <c r="AGJ638" s="5"/>
      <c r="AGK638" s="5"/>
      <c r="AGL638" s="5"/>
      <c r="AGM638" s="5"/>
      <c r="AGN638" s="5"/>
      <c r="AGO638" s="5"/>
      <c r="AGP638" s="5"/>
      <c r="AGQ638" s="5"/>
      <c r="AGR638" s="5"/>
      <c r="AGS638" s="5"/>
      <c r="AGT638" s="5"/>
      <c r="AGU638" s="5"/>
      <c r="AGV638" s="5"/>
      <c r="AGW638" s="5"/>
      <c r="AGX638" s="5"/>
      <c r="AGY638" s="5"/>
      <c r="AGZ638" s="5"/>
      <c r="AHA638" s="5"/>
      <c r="AHB638" s="5"/>
      <c r="AHC638" s="5"/>
      <c r="AHD638" s="5"/>
      <c r="AHE638" s="5"/>
      <c r="AHF638" s="5"/>
      <c r="AHG638" s="5"/>
      <c r="AHH638" s="5"/>
      <c r="AHI638" s="5"/>
      <c r="AHJ638" s="5"/>
      <c r="AHK638" s="5"/>
      <c r="AHL638" s="5"/>
      <c r="AHM638" s="5"/>
      <c r="AHN638" s="5"/>
      <c r="AHO638" s="5"/>
      <c r="AHP638" s="5"/>
      <c r="AHQ638" s="5"/>
      <c r="AHR638" s="5"/>
      <c r="AHS638" s="5"/>
      <c r="AHT638" s="5"/>
      <c r="AHU638" s="5"/>
      <c r="AHV638" s="5"/>
      <c r="AHW638" s="5"/>
      <c r="AHX638" s="5"/>
      <c r="AHY638" s="5"/>
      <c r="AHZ638" s="5"/>
      <c r="AIA638" s="5"/>
      <c r="AIB638" s="5"/>
      <c r="AIC638" s="5"/>
      <c r="AID638" s="5"/>
      <c r="AIE638" s="5"/>
      <c r="AIF638" s="5"/>
      <c r="AIG638" s="5"/>
      <c r="AIH638" s="5"/>
      <c r="AII638" s="5"/>
      <c r="AIJ638" s="5"/>
      <c r="AIK638" s="5"/>
      <c r="AIL638" s="5"/>
      <c r="AIM638" s="5"/>
      <c r="AIN638" s="5"/>
      <c r="AIO638" s="5"/>
      <c r="AIP638" s="5"/>
      <c r="AIQ638" s="5"/>
      <c r="AIR638" s="5"/>
      <c r="AIS638" s="5"/>
      <c r="AIT638" s="5"/>
      <c r="AIU638" s="5"/>
      <c r="AIV638" s="5"/>
      <c r="AIW638" s="5"/>
      <c r="AIX638" s="5"/>
      <c r="AIY638" s="5"/>
      <c r="AIZ638" s="5"/>
      <c r="AJA638" s="5"/>
      <c r="AJB638" s="5"/>
      <c r="AJC638" s="5"/>
      <c r="AJD638" s="5"/>
      <c r="AJE638" s="5"/>
      <c r="AJF638" s="5"/>
      <c r="AJG638" s="5"/>
      <c r="AJH638" s="5"/>
      <c r="AJI638" s="5"/>
      <c r="AJJ638" s="5"/>
      <c r="AJK638" s="5"/>
      <c r="AJL638" s="5"/>
      <c r="AJM638" s="5"/>
      <c r="AJN638" s="5"/>
      <c r="AJO638" s="5"/>
      <c r="AJP638" s="5"/>
      <c r="AJQ638" s="5"/>
      <c r="AJR638" s="5"/>
      <c r="AJS638" s="5"/>
      <c r="AJT638" s="5"/>
      <c r="AJU638" s="5"/>
      <c r="AJV638" s="5"/>
      <c r="AJW638" s="5"/>
      <c r="AJX638" s="5"/>
      <c r="AJY638" s="5"/>
      <c r="AJZ638" s="5"/>
      <c r="AKA638" s="5"/>
      <c r="AKB638" s="5"/>
      <c r="AKC638" s="5"/>
      <c r="AKD638" s="5"/>
      <c r="AKE638" s="5"/>
      <c r="AKF638" s="5"/>
      <c r="AKG638" s="5"/>
      <c r="AKH638" s="5"/>
      <c r="AKI638" s="5"/>
      <c r="AKJ638" s="5"/>
      <c r="AKK638" s="5"/>
      <c r="AKL638" s="5"/>
      <c r="AKM638" s="5"/>
      <c r="AKN638" s="5"/>
      <c r="AKO638" s="5"/>
      <c r="AKP638" s="5"/>
      <c r="AKQ638" s="5"/>
      <c r="AKR638" s="5"/>
      <c r="AKS638" s="5"/>
      <c r="AKT638" s="5"/>
      <c r="AKU638" s="5"/>
      <c r="AKV638" s="5"/>
      <c r="AKW638" s="5"/>
      <c r="AKX638" s="5"/>
      <c r="AKY638" s="5"/>
      <c r="AKZ638" s="5"/>
      <c r="ALA638" s="5"/>
      <c r="ALB638" s="5"/>
      <c r="ALC638" s="5"/>
    </row>
    <row r="639" spans="1:991">
      <c r="A639" s="4">
        <v>155</v>
      </c>
      <c r="B639" s="5" t="s">
        <v>119</v>
      </c>
      <c r="C639" s="4">
        <v>13</v>
      </c>
      <c r="D639" s="5" t="s">
        <v>44</v>
      </c>
      <c r="E639" s="4">
        <v>2.6</v>
      </c>
      <c r="F639" s="4">
        <v>4.9000000000000004</v>
      </c>
      <c r="G639" s="4">
        <v>4</v>
      </c>
      <c r="H639" s="4">
        <v>3.8</v>
      </c>
      <c r="I639" s="4">
        <v>1.1000000000000001</v>
      </c>
      <c r="J639" s="4">
        <v>1</v>
      </c>
      <c r="K639" s="4">
        <v>0.7</v>
      </c>
      <c r="L639" s="4">
        <v>2.8</v>
      </c>
      <c r="M639" s="4">
        <v>6.3</v>
      </c>
      <c r="N639" s="4"/>
      <c r="O639" s="26">
        <v>29.1</v>
      </c>
      <c r="P639" s="26">
        <v>28.1</v>
      </c>
      <c r="Q639" s="26">
        <v>26.2</v>
      </c>
      <c r="R639" s="26">
        <v>27.3</v>
      </c>
      <c r="S639" s="26">
        <v>24.5</v>
      </c>
      <c r="T639" s="26">
        <v>23.9</v>
      </c>
      <c r="U639" s="26">
        <v>17.3</v>
      </c>
      <c r="V639" s="26">
        <v>10.5</v>
      </c>
      <c r="W639" s="26">
        <v>1.2</v>
      </c>
      <c r="Y639">
        <f t="shared" si="671"/>
        <v>188.1</v>
      </c>
      <c r="Z639" s="4">
        <v>0</v>
      </c>
      <c r="AA639" s="4">
        <v>0</v>
      </c>
      <c r="AB639" s="4">
        <v>0</v>
      </c>
      <c r="AC639" s="4">
        <v>0</v>
      </c>
      <c r="AD639" s="4">
        <v>2</v>
      </c>
      <c r="AE639" s="4">
        <v>2</v>
      </c>
      <c r="AF639" s="4">
        <v>8</v>
      </c>
      <c r="AG639" s="4">
        <v>6</v>
      </c>
      <c r="AH639" s="4">
        <v>30</v>
      </c>
      <c r="AI639" s="4"/>
      <c r="AJ639" s="4">
        <v>62</v>
      </c>
      <c r="AK639" s="4">
        <v>49</v>
      </c>
      <c r="AL639" s="4">
        <v>46</v>
      </c>
      <c r="AM639" s="4">
        <v>44</v>
      </c>
      <c r="AN639" s="4">
        <v>39</v>
      </c>
      <c r="AO639" s="4">
        <v>32</v>
      </c>
      <c r="AP639" s="4">
        <v>7</v>
      </c>
      <c r="AQ639" s="4">
        <v>29</v>
      </c>
      <c r="AR639" s="4">
        <v>29</v>
      </c>
      <c r="AS639" s="5"/>
      <c r="AU639">
        <f t="shared" si="672"/>
        <v>100</v>
      </c>
      <c r="AV639">
        <f t="shared" si="673"/>
        <v>100</v>
      </c>
      <c r="AW639">
        <f t="shared" si="674"/>
        <v>100</v>
      </c>
      <c r="AX639">
        <f t="shared" si="675"/>
        <v>100</v>
      </c>
      <c r="AY639">
        <f t="shared" si="676"/>
        <v>90.243902439024396</v>
      </c>
      <c r="AZ639">
        <f t="shared" si="677"/>
        <v>88.235294117647058</v>
      </c>
      <c r="BA639">
        <f t="shared" si="678"/>
        <v>-6.666666666666667</v>
      </c>
      <c r="BB639">
        <f t="shared" si="679"/>
        <v>65.714285714285708</v>
      </c>
      <c r="BC639">
        <f t="shared" si="680"/>
        <v>-1.6949152542372881</v>
      </c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  <c r="QG639" s="5"/>
      <c r="QH639" s="5"/>
      <c r="QI639" s="5"/>
      <c r="QJ639" s="5"/>
      <c r="QK639" s="5"/>
      <c r="QL639" s="5"/>
      <c r="QM639" s="5"/>
      <c r="QN639" s="5"/>
      <c r="QO639" s="5"/>
      <c r="QP639" s="5"/>
      <c r="QQ639" s="5"/>
      <c r="QR639" s="5"/>
      <c r="QS639" s="5"/>
      <c r="QT639" s="5"/>
      <c r="QU639" s="5"/>
      <c r="QV639" s="5"/>
      <c r="QW639" s="5"/>
      <c r="QX639" s="5"/>
      <c r="QY639" s="5"/>
      <c r="QZ639" s="5"/>
      <c r="RA639" s="5"/>
      <c r="RB639" s="5"/>
      <c r="RC639" s="5"/>
      <c r="RD639" s="5"/>
      <c r="RE639" s="5"/>
      <c r="RF639" s="5"/>
      <c r="RG639" s="5"/>
      <c r="RH639" s="5"/>
      <c r="RI639" s="5"/>
      <c r="RJ639" s="5"/>
      <c r="RK639" s="5"/>
      <c r="RL639" s="5"/>
      <c r="RM639" s="5"/>
      <c r="RN639" s="5"/>
      <c r="RO639" s="5"/>
      <c r="RP639" s="5"/>
      <c r="RQ639" s="5"/>
      <c r="RR639" s="5"/>
      <c r="RS639" s="5"/>
      <c r="RT639" s="5"/>
      <c r="RU639" s="5"/>
      <c r="RV639" s="5"/>
      <c r="RW639" s="5"/>
      <c r="RX639" s="5"/>
      <c r="RY639" s="5"/>
      <c r="RZ639" s="5"/>
      <c r="SA639" s="5"/>
      <c r="SB639" s="5"/>
      <c r="SC639" s="5"/>
      <c r="SD639" s="5"/>
      <c r="SE639" s="5"/>
      <c r="SF639" s="5"/>
      <c r="SG639" s="5"/>
      <c r="SH639" s="5"/>
      <c r="SI639" s="5"/>
      <c r="SJ639" s="5"/>
      <c r="SK639" s="5"/>
      <c r="SL639" s="5"/>
      <c r="SM639" s="5"/>
      <c r="SN639" s="5"/>
      <c r="SO639" s="5"/>
      <c r="SP639" s="5"/>
      <c r="SQ639" s="5"/>
      <c r="SR639" s="5"/>
      <c r="SS639" s="5"/>
      <c r="ST639" s="5"/>
      <c r="SU639" s="5"/>
      <c r="SV639" s="5"/>
      <c r="SW639" s="5"/>
      <c r="SX639" s="5"/>
      <c r="SY639" s="5"/>
      <c r="SZ639" s="5"/>
      <c r="TA639" s="5"/>
      <c r="TB639" s="5"/>
      <c r="TC639" s="5"/>
      <c r="TD639" s="5"/>
      <c r="TE639" s="5"/>
      <c r="TF639" s="5"/>
      <c r="TG639" s="5"/>
      <c r="TH639" s="5"/>
      <c r="TI639" s="5"/>
      <c r="TJ639" s="5"/>
      <c r="TK639" s="5"/>
      <c r="TL639" s="5"/>
      <c r="TM639" s="5"/>
      <c r="TN639" s="5"/>
      <c r="TO639" s="5"/>
      <c r="TP639" s="5"/>
      <c r="TQ639" s="5"/>
      <c r="TR639" s="5"/>
      <c r="TS639" s="5"/>
      <c r="TT639" s="5"/>
      <c r="TU639" s="5"/>
      <c r="TV639" s="5"/>
      <c r="TW639" s="5"/>
      <c r="TX639" s="5"/>
      <c r="TY639" s="5"/>
      <c r="TZ639" s="5"/>
      <c r="UA639" s="5"/>
      <c r="UB639" s="5"/>
      <c r="UC639" s="5"/>
      <c r="UD639" s="5"/>
      <c r="UE639" s="5"/>
      <c r="UF639" s="5"/>
      <c r="UG639" s="5"/>
      <c r="UH639" s="5"/>
      <c r="UI639" s="5"/>
      <c r="UJ639" s="5"/>
      <c r="UK639" s="5"/>
      <c r="UL639" s="5"/>
      <c r="UM639" s="5"/>
      <c r="UN639" s="5"/>
      <c r="UO639" s="5"/>
      <c r="UP639" s="5"/>
      <c r="UQ639" s="5"/>
      <c r="UR639" s="5"/>
      <c r="US639" s="5"/>
      <c r="UT639" s="5"/>
      <c r="UU639" s="5"/>
      <c r="UV639" s="5"/>
      <c r="UW639" s="5"/>
      <c r="UX639" s="5"/>
      <c r="UY639" s="5"/>
      <c r="UZ639" s="5"/>
      <c r="VA639" s="5"/>
      <c r="VB639" s="5"/>
      <c r="VC639" s="5"/>
      <c r="VD639" s="5"/>
      <c r="VE639" s="5"/>
      <c r="VF639" s="5"/>
      <c r="VG639" s="5"/>
      <c r="VH639" s="5"/>
      <c r="VI639" s="5"/>
      <c r="VJ639" s="5"/>
      <c r="VK639" s="5"/>
      <c r="VL639" s="5"/>
      <c r="VM639" s="5"/>
      <c r="VN639" s="5"/>
      <c r="VO639" s="5"/>
      <c r="VP639" s="5"/>
      <c r="VQ639" s="5"/>
      <c r="VR639" s="5"/>
      <c r="VS639" s="5"/>
      <c r="VT639" s="5"/>
      <c r="VU639" s="5"/>
      <c r="VV639" s="5"/>
      <c r="VW639" s="5"/>
      <c r="VX639" s="5"/>
      <c r="VY639" s="5"/>
      <c r="VZ639" s="5"/>
      <c r="WA639" s="5"/>
      <c r="WB639" s="5"/>
      <c r="WC639" s="5"/>
      <c r="WD639" s="5"/>
      <c r="WE639" s="5"/>
      <c r="WF639" s="5"/>
      <c r="WG639" s="5"/>
      <c r="WH639" s="5"/>
      <c r="WI639" s="5"/>
      <c r="WJ639" s="5"/>
      <c r="WK639" s="5"/>
      <c r="WL639" s="5"/>
      <c r="WM639" s="5"/>
      <c r="WN639" s="5"/>
      <c r="WO639" s="5"/>
      <c r="WP639" s="5"/>
      <c r="WQ639" s="5"/>
      <c r="WR639" s="5"/>
      <c r="WS639" s="5"/>
      <c r="WT639" s="5"/>
      <c r="WU639" s="5"/>
      <c r="WV639" s="5"/>
      <c r="WW639" s="5"/>
      <c r="WX639" s="5"/>
      <c r="WY639" s="5"/>
      <c r="WZ639" s="5"/>
      <c r="XA639" s="5"/>
      <c r="XB639" s="5"/>
      <c r="XC639" s="5"/>
      <c r="XD639" s="5"/>
      <c r="XE639" s="5"/>
      <c r="XF639" s="5"/>
      <c r="XG639" s="5"/>
      <c r="XH639" s="5"/>
      <c r="XI639" s="5"/>
      <c r="XJ639" s="5"/>
      <c r="XK639" s="5"/>
      <c r="XL639" s="5"/>
      <c r="XM639" s="5"/>
      <c r="XN639" s="5"/>
      <c r="XO639" s="5"/>
      <c r="XP639" s="5"/>
      <c r="XQ639" s="5"/>
      <c r="XR639" s="5"/>
      <c r="XS639" s="5"/>
      <c r="XT639" s="5"/>
      <c r="XU639" s="5"/>
      <c r="XV639" s="5"/>
      <c r="XW639" s="5"/>
      <c r="XX639" s="5"/>
      <c r="XY639" s="5"/>
      <c r="XZ639" s="5"/>
      <c r="YA639" s="5"/>
      <c r="YB639" s="5"/>
      <c r="YC639" s="5"/>
      <c r="YD639" s="5"/>
      <c r="YE639" s="5"/>
      <c r="YF639" s="5"/>
      <c r="YG639" s="5"/>
      <c r="YH639" s="5"/>
      <c r="YI639" s="5"/>
      <c r="YJ639" s="5"/>
      <c r="YK639" s="5"/>
      <c r="YL639" s="5"/>
      <c r="YM639" s="5"/>
      <c r="YN639" s="5"/>
      <c r="YO639" s="5"/>
      <c r="YP639" s="5"/>
      <c r="YQ639" s="5"/>
      <c r="YR639" s="5"/>
      <c r="YS639" s="5"/>
      <c r="YT639" s="5"/>
      <c r="YU639" s="5"/>
      <c r="YV639" s="5"/>
      <c r="YW639" s="5"/>
      <c r="YX639" s="5"/>
      <c r="YY639" s="5"/>
      <c r="YZ639" s="5"/>
      <c r="ZA639" s="5"/>
      <c r="ZB639" s="5"/>
      <c r="ZC639" s="5"/>
      <c r="ZD639" s="5"/>
      <c r="ZE639" s="5"/>
      <c r="ZF639" s="5"/>
      <c r="ZG639" s="5"/>
      <c r="ZH639" s="5"/>
      <c r="ZI639" s="5"/>
      <c r="ZJ639" s="5"/>
      <c r="ZK639" s="5"/>
      <c r="ZL639" s="5"/>
      <c r="ZM639" s="5"/>
      <c r="ZN639" s="5"/>
      <c r="ZO639" s="5"/>
      <c r="ZP639" s="5"/>
      <c r="ZQ639" s="5"/>
      <c r="ZR639" s="5"/>
      <c r="ZS639" s="5"/>
      <c r="ZT639" s="5"/>
      <c r="ZU639" s="5"/>
      <c r="ZV639" s="5"/>
      <c r="ZW639" s="5"/>
      <c r="ZX639" s="5"/>
      <c r="ZY639" s="5"/>
      <c r="ZZ639" s="5"/>
      <c r="AAA639" s="5"/>
      <c r="AAB639" s="5"/>
      <c r="AAC639" s="5"/>
      <c r="AAD639" s="5"/>
      <c r="AAE639" s="5"/>
      <c r="AAF639" s="5"/>
      <c r="AAG639" s="5"/>
      <c r="AAH639" s="5"/>
      <c r="AAI639" s="5"/>
      <c r="AAJ639" s="5"/>
      <c r="AAK639" s="5"/>
      <c r="AAL639" s="5"/>
      <c r="AAM639" s="5"/>
      <c r="AAN639" s="5"/>
      <c r="AAO639" s="5"/>
      <c r="AAP639" s="5"/>
      <c r="AAQ639" s="5"/>
      <c r="AAR639" s="5"/>
      <c r="AAS639" s="5"/>
      <c r="AAT639" s="5"/>
      <c r="AAU639" s="5"/>
      <c r="AAV639" s="5"/>
      <c r="AAW639" s="5"/>
      <c r="AAX639" s="5"/>
      <c r="AAY639" s="5"/>
      <c r="AAZ639" s="5"/>
      <c r="ABA639" s="5"/>
      <c r="ABB639" s="5"/>
      <c r="ABC639" s="5"/>
      <c r="ABD639" s="5"/>
      <c r="ABE639" s="5"/>
      <c r="ABF639" s="5"/>
      <c r="ABG639" s="5"/>
      <c r="ABH639" s="5"/>
      <c r="ABI639" s="5"/>
      <c r="ABJ639" s="5"/>
      <c r="ABK639" s="5"/>
      <c r="ABL639" s="5"/>
      <c r="ABM639" s="5"/>
      <c r="ABN639" s="5"/>
      <c r="ABO639" s="5"/>
      <c r="ABP639" s="5"/>
      <c r="ABQ639" s="5"/>
      <c r="ABR639" s="5"/>
      <c r="ABS639" s="5"/>
      <c r="ABT639" s="5"/>
      <c r="ABU639" s="5"/>
      <c r="ABV639" s="5"/>
      <c r="ABW639" s="5"/>
      <c r="ABX639" s="5"/>
      <c r="ABY639" s="5"/>
      <c r="ABZ639" s="5"/>
      <c r="ACA639" s="5"/>
      <c r="ACB639" s="5"/>
      <c r="ACC639" s="5"/>
      <c r="ACD639" s="5"/>
      <c r="ACE639" s="5"/>
      <c r="ACF639" s="5"/>
      <c r="ACG639" s="5"/>
      <c r="ACH639" s="5"/>
      <c r="ACI639" s="5"/>
      <c r="ACJ639" s="5"/>
      <c r="ACK639" s="5"/>
      <c r="ACL639" s="5"/>
      <c r="ACM639" s="5"/>
      <c r="ACN639" s="5"/>
      <c r="ACO639" s="5"/>
      <c r="ACP639" s="5"/>
      <c r="ACQ639" s="5"/>
      <c r="ACR639" s="5"/>
      <c r="ACS639" s="5"/>
      <c r="ACT639" s="5"/>
      <c r="ACU639" s="5"/>
      <c r="ACV639" s="5"/>
      <c r="ACW639" s="5"/>
      <c r="ACX639" s="5"/>
      <c r="ACY639" s="5"/>
      <c r="ACZ639" s="5"/>
      <c r="ADA639" s="5"/>
      <c r="ADB639" s="5"/>
      <c r="ADC639" s="5"/>
      <c r="ADD639" s="5"/>
      <c r="ADE639" s="5"/>
      <c r="ADF639" s="5"/>
      <c r="ADG639" s="5"/>
      <c r="ADH639" s="5"/>
      <c r="ADI639" s="5"/>
      <c r="ADJ639" s="5"/>
      <c r="ADK639" s="5"/>
      <c r="ADL639" s="5"/>
      <c r="ADM639" s="5"/>
      <c r="ADN639" s="5"/>
      <c r="ADO639" s="5"/>
      <c r="ADP639" s="5"/>
      <c r="ADQ639" s="5"/>
      <c r="ADR639" s="5"/>
      <c r="ADS639" s="5"/>
      <c r="ADT639" s="5"/>
      <c r="ADU639" s="5"/>
      <c r="ADV639" s="5"/>
      <c r="ADW639" s="5"/>
      <c r="ADX639" s="5"/>
      <c r="ADY639" s="5"/>
      <c r="ADZ639" s="5"/>
      <c r="AEA639" s="5"/>
      <c r="AEB639" s="5"/>
      <c r="AEC639" s="5"/>
      <c r="AED639" s="5"/>
      <c r="AEE639" s="5"/>
      <c r="AEF639" s="5"/>
      <c r="AEG639" s="5"/>
      <c r="AEH639" s="5"/>
      <c r="AEI639" s="5"/>
      <c r="AEJ639" s="5"/>
      <c r="AEK639" s="5"/>
      <c r="AEL639" s="5"/>
      <c r="AEM639" s="5"/>
      <c r="AEN639" s="5"/>
      <c r="AEO639" s="5"/>
      <c r="AEP639" s="5"/>
      <c r="AEQ639" s="5"/>
      <c r="AER639" s="5"/>
      <c r="AES639" s="5"/>
      <c r="AET639" s="5"/>
      <c r="AEU639" s="5"/>
      <c r="AEV639" s="5"/>
      <c r="AEW639" s="5"/>
      <c r="AEX639" s="5"/>
      <c r="AEY639" s="5"/>
      <c r="AEZ639" s="5"/>
      <c r="AFA639" s="5"/>
      <c r="AFB639" s="5"/>
      <c r="AFC639" s="5"/>
      <c r="AFD639" s="5"/>
      <c r="AFE639" s="5"/>
      <c r="AFF639" s="5"/>
      <c r="AFG639" s="5"/>
      <c r="AFH639" s="5"/>
      <c r="AFI639" s="5"/>
      <c r="AFJ639" s="5"/>
      <c r="AFK639" s="5"/>
      <c r="AFL639" s="5"/>
      <c r="AFM639" s="5"/>
      <c r="AFN639" s="5"/>
      <c r="AFO639" s="5"/>
      <c r="AFP639" s="5"/>
      <c r="AFQ639" s="5"/>
      <c r="AFR639" s="5"/>
      <c r="AFS639" s="5"/>
      <c r="AFT639" s="5"/>
      <c r="AFU639" s="5"/>
      <c r="AFV639" s="5"/>
      <c r="AFW639" s="5"/>
      <c r="AFX639" s="5"/>
      <c r="AFY639" s="5"/>
      <c r="AFZ639" s="5"/>
      <c r="AGA639" s="5"/>
      <c r="AGB639" s="5"/>
      <c r="AGC639" s="5"/>
      <c r="AGD639" s="5"/>
      <c r="AGE639" s="5"/>
      <c r="AGF639" s="5"/>
      <c r="AGG639" s="5"/>
      <c r="AGH639" s="5"/>
      <c r="AGI639" s="5"/>
      <c r="AGJ639" s="5"/>
      <c r="AGK639" s="5"/>
      <c r="AGL639" s="5"/>
      <c r="AGM639" s="5"/>
      <c r="AGN639" s="5"/>
      <c r="AGO639" s="5"/>
      <c r="AGP639" s="5"/>
      <c r="AGQ639" s="5"/>
      <c r="AGR639" s="5"/>
      <c r="AGS639" s="5"/>
      <c r="AGT639" s="5"/>
      <c r="AGU639" s="5"/>
      <c r="AGV639" s="5"/>
      <c r="AGW639" s="5"/>
      <c r="AGX639" s="5"/>
      <c r="AGY639" s="5"/>
      <c r="AGZ639" s="5"/>
      <c r="AHA639" s="5"/>
      <c r="AHB639" s="5"/>
      <c r="AHC639" s="5"/>
      <c r="AHD639" s="5"/>
      <c r="AHE639" s="5"/>
      <c r="AHF639" s="5"/>
      <c r="AHG639" s="5"/>
      <c r="AHH639" s="5"/>
      <c r="AHI639" s="5"/>
      <c r="AHJ639" s="5"/>
      <c r="AHK639" s="5"/>
      <c r="AHL639" s="5"/>
      <c r="AHM639" s="5"/>
      <c r="AHN639" s="5"/>
      <c r="AHO639" s="5"/>
      <c r="AHP639" s="5"/>
      <c r="AHQ639" s="5"/>
      <c r="AHR639" s="5"/>
      <c r="AHS639" s="5"/>
      <c r="AHT639" s="5"/>
      <c r="AHU639" s="5"/>
      <c r="AHV639" s="5"/>
      <c r="AHW639" s="5"/>
      <c r="AHX639" s="5"/>
      <c r="AHY639" s="5"/>
      <c r="AHZ639" s="5"/>
      <c r="AIA639" s="5"/>
      <c r="AIB639" s="5"/>
      <c r="AIC639" s="5"/>
      <c r="AID639" s="5"/>
      <c r="AIE639" s="5"/>
      <c r="AIF639" s="5"/>
      <c r="AIG639" s="5"/>
      <c r="AIH639" s="5"/>
      <c r="AII639" s="5"/>
      <c r="AIJ639" s="5"/>
      <c r="AIK639" s="5"/>
      <c r="AIL639" s="5"/>
      <c r="AIM639" s="5"/>
      <c r="AIN639" s="5"/>
      <c r="AIO639" s="5"/>
      <c r="AIP639" s="5"/>
      <c r="AIQ639" s="5"/>
      <c r="AIR639" s="5"/>
      <c r="AIS639" s="5"/>
      <c r="AIT639" s="5"/>
      <c r="AIU639" s="5"/>
      <c r="AIV639" s="5"/>
      <c r="AIW639" s="5"/>
      <c r="AIX639" s="5"/>
      <c r="AIY639" s="5"/>
      <c r="AIZ639" s="5"/>
      <c r="AJA639" s="5"/>
      <c r="AJB639" s="5"/>
      <c r="AJC639" s="5"/>
      <c r="AJD639" s="5"/>
      <c r="AJE639" s="5"/>
      <c r="AJF639" s="5"/>
      <c r="AJG639" s="5"/>
      <c r="AJH639" s="5"/>
      <c r="AJI639" s="5"/>
      <c r="AJJ639" s="5"/>
      <c r="AJK639" s="5"/>
      <c r="AJL639" s="5"/>
      <c r="AJM639" s="5"/>
      <c r="AJN639" s="5"/>
      <c r="AJO639" s="5"/>
      <c r="AJP639" s="5"/>
      <c r="AJQ639" s="5"/>
      <c r="AJR639" s="5"/>
      <c r="AJS639" s="5"/>
      <c r="AJT639" s="5"/>
      <c r="AJU639" s="5"/>
      <c r="AJV639" s="5"/>
      <c r="AJW639" s="5"/>
      <c r="AJX639" s="5"/>
      <c r="AJY639" s="5"/>
      <c r="AJZ639" s="5"/>
      <c r="AKA639" s="5"/>
      <c r="AKB639" s="5"/>
      <c r="AKC639" s="5"/>
      <c r="AKD639" s="5"/>
      <c r="AKE639" s="5"/>
      <c r="AKF639" s="5"/>
      <c r="AKG639" s="5"/>
      <c r="AKH639" s="5"/>
      <c r="AKI639" s="5"/>
      <c r="AKJ639" s="5"/>
      <c r="AKK639" s="5"/>
      <c r="AKL639" s="5"/>
      <c r="AKM639" s="5"/>
      <c r="AKN639" s="5"/>
      <c r="AKO639" s="5"/>
      <c r="AKP639" s="5"/>
      <c r="AKQ639" s="5"/>
      <c r="AKR639" s="5"/>
      <c r="AKS639" s="5"/>
      <c r="AKT639" s="5"/>
      <c r="AKU639" s="5"/>
      <c r="AKV639" s="5"/>
      <c r="AKW639" s="5"/>
      <c r="AKX639" s="5"/>
      <c r="AKY639" s="5"/>
      <c r="AKZ639" s="5"/>
      <c r="ALA639" s="5"/>
      <c r="ALB639" s="5"/>
      <c r="ALC639" s="5"/>
    </row>
    <row r="640" spans="1:991">
      <c r="A640" s="4">
        <v>156</v>
      </c>
      <c r="B640" s="5" t="s">
        <v>120</v>
      </c>
      <c r="C640" s="4">
        <v>13</v>
      </c>
      <c r="D640" s="5" t="s">
        <v>46</v>
      </c>
      <c r="E640" s="4">
        <v>0</v>
      </c>
      <c r="F640" s="4">
        <v>0</v>
      </c>
      <c r="G640" s="4">
        <v>0</v>
      </c>
      <c r="H640" s="4">
        <v>0</v>
      </c>
      <c r="I640" s="4">
        <v>1.3</v>
      </c>
      <c r="J640" s="4">
        <v>1.7</v>
      </c>
      <c r="K640" s="4">
        <v>0.3</v>
      </c>
      <c r="L640" s="4">
        <v>0.4</v>
      </c>
      <c r="M640" s="4">
        <v>1.9</v>
      </c>
      <c r="N640" s="4"/>
      <c r="O640" s="26">
        <v>26.4</v>
      </c>
      <c r="P640" s="26">
        <v>15.5</v>
      </c>
      <c r="Q640" s="26">
        <v>18.8</v>
      </c>
      <c r="R640" s="26">
        <v>11.7</v>
      </c>
      <c r="S640" s="26">
        <v>26.6</v>
      </c>
      <c r="T640" s="26">
        <v>26.5</v>
      </c>
      <c r="U640" s="26">
        <v>22.6</v>
      </c>
      <c r="V640" s="26">
        <v>23.9</v>
      </c>
      <c r="W640" s="26">
        <v>23.1</v>
      </c>
      <c r="Y640">
        <f t="shared" si="671"/>
        <v>195.1</v>
      </c>
      <c r="Z640" s="4">
        <v>0</v>
      </c>
      <c r="AA640" s="4">
        <v>6</v>
      </c>
      <c r="AB640" s="4">
        <v>4</v>
      </c>
      <c r="AC640" s="4">
        <v>6</v>
      </c>
      <c r="AD640" s="4">
        <v>0</v>
      </c>
      <c r="AE640" s="4">
        <v>0</v>
      </c>
      <c r="AF640" s="4">
        <v>4</v>
      </c>
      <c r="AG640" s="4">
        <v>2</v>
      </c>
      <c r="AH640" s="4">
        <v>2</v>
      </c>
      <c r="AI640" s="4"/>
      <c r="AJ640" s="4">
        <v>18</v>
      </c>
      <c r="AK640" s="4">
        <v>18</v>
      </c>
      <c r="AL640" s="4">
        <v>15</v>
      </c>
      <c r="AM640" s="4">
        <v>10</v>
      </c>
      <c r="AN640" s="4">
        <v>15</v>
      </c>
      <c r="AO640" s="4">
        <v>11</v>
      </c>
      <c r="AP640" s="4">
        <v>6</v>
      </c>
      <c r="AQ640" s="4">
        <v>12</v>
      </c>
      <c r="AR640" s="4">
        <v>16</v>
      </c>
      <c r="AS640" s="5"/>
      <c r="AU640">
        <f t="shared" si="672"/>
        <v>100</v>
      </c>
      <c r="AV640">
        <f t="shared" si="673"/>
        <v>50</v>
      </c>
      <c r="AW640">
        <f t="shared" si="674"/>
        <v>57.894736842105267</v>
      </c>
      <c r="AX640">
        <f t="shared" si="675"/>
        <v>25</v>
      </c>
      <c r="AY640">
        <f t="shared" si="676"/>
        <v>100</v>
      </c>
      <c r="AZ640">
        <f t="shared" si="677"/>
        <v>100</v>
      </c>
      <c r="BA640">
        <f t="shared" si="678"/>
        <v>20</v>
      </c>
      <c r="BB640">
        <f t="shared" si="679"/>
        <v>71.428571428571431</v>
      </c>
      <c r="BC640">
        <f t="shared" si="680"/>
        <v>77.777777777777786</v>
      </c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  <c r="QG640" s="5"/>
      <c r="QH640" s="5"/>
      <c r="QI640" s="5"/>
      <c r="QJ640" s="5"/>
      <c r="QK640" s="5"/>
      <c r="QL640" s="5"/>
      <c r="QM640" s="5"/>
      <c r="QN640" s="5"/>
      <c r="QO640" s="5"/>
      <c r="QP640" s="5"/>
      <c r="QQ640" s="5"/>
      <c r="QR640" s="5"/>
      <c r="QS640" s="5"/>
      <c r="QT640" s="5"/>
      <c r="QU640" s="5"/>
      <c r="QV640" s="5"/>
      <c r="QW640" s="5"/>
      <c r="QX640" s="5"/>
      <c r="QY640" s="5"/>
      <c r="QZ640" s="5"/>
      <c r="RA640" s="5"/>
      <c r="RB640" s="5"/>
      <c r="RC640" s="5"/>
      <c r="RD640" s="5"/>
      <c r="RE640" s="5"/>
      <c r="RF640" s="5"/>
      <c r="RG640" s="5"/>
      <c r="RH640" s="5"/>
      <c r="RI640" s="5"/>
      <c r="RJ640" s="5"/>
      <c r="RK640" s="5"/>
      <c r="RL640" s="5"/>
      <c r="RM640" s="5"/>
      <c r="RN640" s="5"/>
      <c r="RO640" s="5"/>
      <c r="RP640" s="5"/>
      <c r="RQ640" s="5"/>
      <c r="RR640" s="5"/>
      <c r="RS640" s="5"/>
      <c r="RT640" s="5"/>
      <c r="RU640" s="5"/>
      <c r="RV640" s="5"/>
      <c r="RW640" s="5"/>
      <c r="RX640" s="5"/>
      <c r="RY640" s="5"/>
      <c r="RZ640" s="5"/>
      <c r="SA640" s="5"/>
      <c r="SB640" s="5"/>
      <c r="SC640" s="5"/>
      <c r="SD640" s="5"/>
      <c r="SE640" s="5"/>
      <c r="SF640" s="5"/>
      <c r="SG640" s="5"/>
      <c r="SH640" s="5"/>
      <c r="SI640" s="5"/>
      <c r="SJ640" s="5"/>
      <c r="SK640" s="5"/>
      <c r="SL640" s="5"/>
      <c r="SM640" s="5"/>
      <c r="SN640" s="5"/>
      <c r="SO640" s="5"/>
      <c r="SP640" s="5"/>
      <c r="SQ640" s="5"/>
      <c r="SR640" s="5"/>
      <c r="SS640" s="5"/>
      <c r="ST640" s="5"/>
      <c r="SU640" s="5"/>
      <c r="SV640" s="5"/>
      <c r="SW640" s="5"/>
      <c r="SX640" s="5"/>
      <c r="SY640" s="5"/>
      <c r="SZ640" s="5"/>
      <c r="TA640" s="5"/>
      <c r="TB640" s="5"/>
      <c r="TC640" s="5"/>
      <c r="TD640" s="5"/>
      <c r="TE640" s="5"/>
      <c r="TF640" s="5"/>
      <c r="TG640" s="5"/>
      <c r="TH640" s="5"/>
      <c r="TI640" s="5"/>
      <c r="TJ640" s="5"/>
      <c r="TK640" s="5"/>
      <c r="TL640" s="5"/>
      <c r="TM640" s="5"/>
      <c r="TN640" s="5"/>
      <c r="TO640" s="5"/>
      <c r="TP640" s="5"/>
      <c r="TQ640" s="5"/>
      <c r="TR640" s="5"/>
      <c r="TS640" s="5"/>
      <c r="TT640" s="5"/>
      <c r="TU640" s="5"/>
      <c r="TV640" s="5"/>
      <c r="TW640" s="5"/>
      <c r="TX640" s="5"/>
      <c r="TY640" s="5"/>
      <c r="TZ640" s="5"/>
      <c r="UA640" s="5"/>
      <c r="UB640" s="5"/>
      <c r="UC640" s="5"/>
      <c r="UD640" s="5"/>
      <c r="UE640" s="5"/>
      <c r="UF640" s="5"/>
      <c r="UG640" s="5"/>
      <c r="UH640" s="5"/>
      <c r="UI640" s="5"/>
      <c r="UJ640" s="5"/>
      <c r="UK640" s="5"/>
      <c r="UL640" s="5"/>
      <c r="UM640" s="5"/>
      <c r="UN640" s="5"/>
      <c r="UO640" s="5"/>
      <c r="UP640" s="5"/>
      <c r="UQ640" s="5"/>
      <c r="UR640" s="5"/>
      <c r="US640" s="5"/>
      <c r="UT640" s="5"/>
      <c r="UU640" s="5"/>
      <c r="UV640" s="5"/>
      <c r="UW640" s="5"/>
      <c r="UX640" s="5"/>
      <c r="UY640" s="5"/>
      <c r="UZ640" s="5"/>
      <c r="VA640" s="5"/>
      <c r="VB640" s="5"/>
      <c r="VC640" s="5"/>
      <c r="VD640" s="5"/>
      <c r="VE640" s="5"/>
      <c r="VF640" s="5"/>
      <c r="VG640" s="5"/>
      <c r="VH640" s="5"/>
      <c r="VI640" s="5"/>
      <c r="VJ640" s="5"/>
      <c r="VK640" s="5"/>
      <c r="VL640" s="5"/>
      <c r="VM640" s="5"/>
      <c r="VN640" s="5"/>
      <c r="VO640" s="5"/>
      <c r="VP640" s="5"/>
      <c r="VQ640" s="5"/>
      <c r="VR640" s="5"/>
      <c r="VS640" s="5"/>
      <c r="VT640" s="5"/>
      <c r="VU640" s="5"/>
      <c r="VV640" s="5"/>
      <c r="VW640" s="5"/>
      <c r="VX640" s="5"/>
      <c r="VY640" s="5"/>
      <c r="VZ640" s="5"/>
      <c r="WA640" s="5"/>
      <c r="WB640" s="5"/>
      <c r="WC640" s="5"/>
      <c r="WD640" s="5"/>
      <c r="WE640" s="5"/>
      <c r="WF640" s="5"/>
      <c r="WG640" s="5"/>
      <c r="WH640" s="5"/>
      <c r="WI640" s="5"/>
      <c r="WJ640" s="5"/>
      <c r="WK640" s="5"/>
      <c r="WL640" s="5"/>
      <c r="WM640" s="5"/>
      <c r="WN640" s="5"/>
      <c r="WO640" s="5"/>
      <c r="WP640" s="5"/>
      <c r="WQ640" s="5"/>
      <c r="WR640" s="5"/>
      <c r="WS640" s="5"/>
      <c r="WT640" s="5"/>
      <c r="WU640" s="5"/>
      <c r="WV640" s="5"/>
      <c r="WW640" s="5"/>
      <c r="WX640" s="5"/>
      <c r="WY640" s="5"/>
      <c r="WZ640" s="5"/>
      <c r="XA640" s="5"/>
      <c r="XB640" s="5"/>
      <c r="XC640" s="5"/>
      <c r="XD640" s="5"/>
      <c r="XE640" s="5"/>
      <c r="XF640" s="5"/>
      <c r="XG640" s="5"/>
      <c r="XH640" s="5"/>
      <c r="XI640" s="5"/>
      <c r="XJ640" s="5"/>
      <c r="XK640" s="5"/>
      <c r="XL640" s="5"/>
      <c r="XM640" s="5"/>
      <c r="XN640" s="5"/>
      <c r="XO640" s="5"/>
      <c r="XP640" s="5"/>
      <c r="XQ640" s="5"/>
      <c r="XR640" s="5"/>
      <c r="XS640" s="5"/>
      <c r="XT640" s="5"/>
      <c r="XU640" s="5"/>
      <c r="XV640" s="5"/>
      <c r="XW640" s="5"/>
      <c r="XX640" s="5"/>
      <c r="XY640" s="5"/>
      <c r="XZ640" s="5"/>
      <c r="YA640" s="5"/>
      <c r="YB640" s="5"/>
      <c r="YC640" s="5"/>
      <c r="YD640" s="5"/>
      <c r="YE640" s="5"/>
      <c r="YF640" s="5"/>
      <c r="YG640" s="5"/>
      <c r="YH640" s="5"/>
      <c r="YI640" s="5"/>
      <c r="YJ640" s="5"/>
      <c r="YK640" s="5"/>
      <c r="YL640" s="5"/>
      <c r="YM640" s="5"/>
      <c r="YN640" s="5"/>
      <c r="YO640" s="5"/>
      <c r="YP640" s="5"/>
      <c r="YQ640" s="5"/>
      <c r="YR640" s="5"/>
      <c r="YS640" s="5"/>
      <c r="YT640" s="5"/>
      <c r="YU640" s="5"/>
      <c r="YV640" s="5"/>
      <c r="YW640" s="5"/>
      <c r="YX640" s="5"/>
      <c r="YY640" s="5"/>
      <c r="YZ640" s="5"/>
      <c r="ZA640" s="5"/>
      <c r="ZB640" s="5"/>
      <c r="ZC640" s="5"/>
      <c r="ZD640" s="5"/>
      <c r="ZE640" s="5"/>
      <c r="ZF640" s="5"/>
      <c r="ZG640" s="5"/>
      <c r="ZH640" s="5"/>
      <c r="ZI640" s="5"/>
      <c r="ZJ640" s="5"/>
      <c r="ZK640" s="5"/>
      <c r="ZL640" s="5"/>
      <c r="ZM640" s="5"/>
      <c r="ZN640" s="5"/>
      <c r="ZO640" s="5"/>
      <c r="ZP640" s="5"/>
      <c r="ZQ640" s="5"/>
      <c r="ZR640" s="5"/>
      <c r="ZS640" s="5"/>
      <c r="ZT640" s="5"/>
      <c r="ZU640" s="5"/>
      <c r="ZV640" s="5"/>
      <c r="ZW640" s="5"/>
      <c r="ZX640" s="5"/>
      <c r="ZY640" s="5"/>
      <c r="ZZ640" s="5"/>
      <c r="AAA640" s="5"/>
      <c r="AAB640" s="5"/>
      <c r="AAC640" s="5"/>
      <c r="AAD640" s="5"/>
      <c r="AAE640" s="5"/>
      <c r="AAF640" s="5"/>
      <c r="AAG640" s="5"/>
      <c r="AAH640" s="5"/>
      <c r="AAI640" s="5"/>
      <c r="AAJ640" s="5"/>
      <c r="AAK640" s="5"/>
      <c r="AAL640" s="5"/>
      <c r="AAM640" s="5"/>
      <c r="AAN640" s="5"/>
      <c r="AAO640" s="5"/>
      <c r="AAP640" s="5"/>
      <c r="AAQ640" s="5"/>
      <c r="AAR640" s="5"/>
      <c r="AAS640" s="5"/>
      <c r="AAT640" s="5"/>
      <c r="AAU640" s="5"/>
      <c r="AAV640" s="5"/>
      <c r="AAW640" s="5"/>
      <c r="AAX640" s="5"/>
      <c r="AAY640" s="5"/>
      <c r="AAZ640" s="5"/>
      <c r="ABA640" s="5"/>
      <c r="ABB640" s="5"/>
      <c r="ABC640" s="5"/>
      <c r="ABD640" s="5"/>
      <c r="ABE640" s="5"/>
      <c r="ABF640" s="5"/>
      <c r="ABG640" s="5"/>
      <c r="ABH640" s="5"/>
      <c r="ABI640" s="5"/>
      <c r="ABJ640" s="5"/>
      <c r="ABK640" s="5"/>
      <c r="ABL640" s="5"/>
      <c r="ABM640" s="5"/>
      <c r="ABN640" s="5"/>
      <c r="ABO640" s="5"/>
      <c r="ABP640" s="5"/>
      <c r="ABQ640" s="5"/>
      <c r="ABR640" s="5"/>
      <c r="ABS640" s="5"/>
      <c r="ABT640" s="5"/>
      <c r="ABU640" s="5"/>
      <c r="ABV640" s="5"/>
      <c r="ABW640" s="5"/>
      <c r="ABX640" s="5"/>
      <c r="ABY640" s="5"/>
      <c r="ABZ640" s="5"/>
      <c r="ACA640" s="5"/>
      <c r="ACB640" s="5"/>
      <c r="ACC640" s="5"/>
      <c r="ACD640" s="5"/>
      <c r="ACE640" s="5"/>
      <c r="ACF640" s="5"/>
      <c r="ACG640" s="5"/>
      <c r="ACH640" s="5"/>
      <c r="ACI640" s="5"/>
      <c r="ACJ640" s="5"/>
      <c r="ACK640" s="5"/>
      <c r="ACL640" s="5"/>
      <c r="ACM640" s="5"/>
      <c r="ACN640" s="5"/>
      <c r="ACO640" s="5"/>
      <c r="ACP640" s="5"/>
      <c r="ACQ640" s="5"/>
      <c r="ACR640" s="5"/>
      <c r="ACS640" s="5"/>
      <c r="ACT640" s="5"/>
      <c r="ACU640" s="5"/>
      <c r="ACV640" s="5"/>
      <c r="ACW640" s="5"/>
      <c r="ACX640" s="5"/>
      <c r="ACY640" s="5"/>
      <c r="ACZ640" s="5"/>
      <c r="ADA640" s="5"/>
      <c r="ADB640" s="5"/>
      <c r="ADC640" s="5"/>
      <c r="ADD640" s="5"/>
      <c r="ADE640" s="5"/>
      <c r="ADF640" s="5"/>
      <c r="ADG640" s="5"/>
      <c r="ADH640" s="5"/>
      <c r="ADI640" s="5"/>
      <c r="ADJ640" s="5"/>
      <c r="ADK640" s="5"/>
      <c r="ADL640" s="5"/>
      <c r="ADM640" s="5"/>
      <c r="ADN640" s="5"/>
      <c r="ADO640" s="5"/>
      <c r="ADP640" s="5"/>
      <c r="ADQ640" s="5"/>
      <c r="ADR640" s="5"/>
      <c r="ADS640" s="5"/>
      <c r="ADT640" s="5"/>
      <c r="ADU640" s="5"/>
      <c r="ADV640" s="5"/>
      <c r="ADW640" s="5"/>
      <c r="ADX640" s="5"/>
      <c r="ADY640" s="5"/>
      <c r="ADZ640" s="5"/>
      <c r="AEA640" s="5"/>
      <c r="AEB640" s="5"/>
      <c r="AEC640" s="5"/>
      <c r="AED640" s="5"/>
      <c r="AEE640" s="5"/>
      <c r="AEF640" s="5"/>
      <c r="AEG640" s="5"/>
      <c r="AEH640" s="5"/>
      <c r="AEI640" s="5"/>
      <c r="AEJ640" s="5"/>
      <c r="AEK640" s="5"/>
      <c r="AEL640" s="5"/>
      <c r="AEM640" s="5"/>
      <c r="AEN640" s="5"/>
      <c r="AEO640" s="5"/>
      <c r="AEP640" s="5"/>
      <c r="AEQ640" s="5"/>
      <c r="AER640" s="5"/>
      <c r="AES640" s="5"/>
      <c r="AET640" s="5"/>
      <c r="AEU640" s="5"/>
      <c r="AEV640" s="5"/>
      <c r="AEW640" s="5"/>
      <c r="AEX640" s="5"/>
      <c r="AEY640" s="5"/>
      <c r="AEZ640" s="5"/>
      <c r="AFA640" s="5"/>
      <c r="AFB640" s="5"/>
      <c r="AFC640" s="5"/>
      <c r="AFD640" s="5"/>
      <c r="AFE640" s="5"/>
      <c r="AFF640" s="5"/>
      <c r="AFG640" s="5"/>
      <c r="AFH640" s="5"/>
      <c r="AFI640" s="5"/>
      <c r="AFJ640" s="5"/>
      <c r="AFK640" s="5"/>
      <c r="AFL640" s="5"/>
      <c r="AFM640" s="5"/>
      <c r="AFN640" s="5"/>
      <c r="AFO640" s="5"/>
      <c r="AFP640" s="5"/>
      <c r="AFQ640" s="5"/>
      <c r="AFR640" s="5"/>
      <c r="AFS640" s="5"/>
      <c r="AFT640" s="5"/>
      <c r="AFU640" s="5"/>
      <c r="AFV640" s="5"/>
      <c r="AFW640" s="5"/>
      <c r="AFX640" s="5"/>
      <c r="AFY640" s="5"/>
      <c r="AFZ640" s="5"/>
      <c r="AGA640" s="5"/>
      <c r="AGB640" s="5"/>
      <c r="AGC640" s="5"/>
      <c r="AGD640" s="5"/>
      <c r="AGE640" s="5"/>
      <c r="AGF640" s="5"/>
      <c r="AGG640" s="5"/>
      <c r="AGH640" s="5"/>
      <c r="AGI640" s="5"/>
      <c r="AGJ640" s="5"/>
      <c r="AGK640" s="5"/>
      <c r="AGL640" s="5"/>
      <c r="AGM640" s="5"/>
      <c r="AGN640" s="5"/>
      <c r="AGO640" s="5"/>
      <c r="AGP640" s="5"/>
      <c r="AGQ640" s="5"/>
      <c r="AGR640" s="5"/>
      <c r="AGS640" s="5"/>
      <c r="AGT640" s="5"/>
      <c r="AGU640" s="5"/>
      <c r="AGV640" s="5"/>
      <c r="AGW640" s="5"/>
      <c r="AGX640" s="5"/>
      <c r="AGY640" s="5"/>
      <c r="AGZ640" s="5"/>
      <c r="AHA640" s="5"/>
      <c r="AHB640" s="5"/>
      <c r="AHC640" s="5"/>
      <c r="AHD640" s="5"/>
      <c r="AHE640" s="5"/>
      <c r="AHF640" s="5"/>
      <c r="AHG640" s="5"/>
      <c r="AHH640" s="5"/>
      <c r="AHI640" s="5"/>
      <c r="AHJ640" s="5"/>
      <c r="AHK640" s="5"/>
      <c r="AHL640" s="5"/>
      <c r="AHM640" s="5"/>
      <c r="AHN640" s="5"/>
      <c r="AHO640" s="5"/>
      <c r="AHP640" s="5"/>
      <c r="AHQ640" s="5"/>
      <c r="AHR640" s="5"/>
      <c r="AHS640" s="5"/>
      <c r="AHT640" s="5"/>
      <c r="AHU640" s="5"/>
      <c r="AHV640" s="5"/>
      <c r="AHW640" s="5"/>
      <c r="AHX640" s="5"/>
      <c r="AHY640" s="5"/>
      <c r="AHZ640" s="5"/>
      <c r="AIA640" s="5"/>
      <c r="AIB640" s="5"/>
      <c r="AIC640" s="5"/>
      <c r="AID640" s="5"/>
      <c r="AIE640" s="5"/>
      <c r="AIF640" s="5"/>
      <c r="AIG640" s="5"/>
      <c r="AIH640" s="5"/>
      <c r="AII640" s="5"/>
      <c r="AIJ640" s="5"/>
      <c r="AIK640" s="5"/>
      <c r="AIL640" s="5"/>
      <c r="AIM640" s="5"/>
      <c r="AIN640" s="5"/>
      <c r="AIO640" s="5"/>
      <c r="AIP640" s="5"/>
      <c r="AIQ640" s="5"/>
      <c r="AIR640" s="5"/>
      <c r="AIS640" s="5"/>
      <c r="AIT640" s="5"/>
      <c r="AIU640" s="5"/>
      <c r="AIV640" s="5"/>
      <c r="AIW640" s="5"/>
      <c r="AIX640" s="5"/>
      <c r="AIY640" s="5"/>
      <c r="AIZ640" s="5"/>
      <c r="AJA640" s="5"/>
      <c r="AJB640" s="5"/>
      <c r="AJC640" s="5"/>
      <c r="AJD640" s="5"/>
      <c r="AJE640" s="5"/>
      <c r="AJF640" s="5"/>
      <c r="AJG640" s="5"/>
      <c r="AJH640" s="5"/>
      <c r="AJI640" s="5"/>
      <c r="AJJ640" s="5"/>
      <c r="AJK640" s="5"/>
      <c r="AJL640" s="5"/>
      <c r="AJM640" s="5"/>
      <c r="AJN640" s="5"/>
      <c r="AJO640" s="5"/>
      <c r="AJP640" s="5"/>
      <c r="AJQ640" s="5"/>
      <c r="AJR640" s="5"/>
      <c r="AJS640" s="5"/>
      <c r="AJT640" s="5"/>
      <c r="AJU640" s="5"/>
      <c r="AJV640" s="5"/>
      <c r="AJW640" s="5"/>
      <c r="AJX640" s="5"/>
      <c r="AJY640" s="5"/>
      <c r="AJZ640" s="5"/>
      <c r="AKA640" s="5"/>
      <c r="AKB640" s="5"/>
      <c r="AKC640" s="5"/>
      <c r="AKD640" s="5"/>
      <c r="AKE640" s="5"/>
      <c r="AKF640" s="5"/>
      <c r="AKG640" s="5"/>
      <c r="AKH640" s="5"/>
      <c r="AKI640" s="5"/>
      <c r="AKJ640" s="5"/>
      <c r="AKK640" s="5"/>
      <c r="AKL640" s="5"/>
      <c r="AKM640" s="5"/>
      <c r="AKN640" s="5"/>
      <c r="AKO640" s="5"/>
      <c r="AKP640" s="5"/>
      <c r="AKQ640" s="5"/>
      <c r="AKR640" s="5"/>
      <c r="AKS640" s="5"/>
      <c r="AKT640" s="5"/>
      <c r="AKU640" s="5"/>
      <c r="AKV640" s="5"/>
      <c r="AKW640" s="5"/>
      <c r="AKX640" s="5"/>
      <c r="AKY640" s="5"/>
      <c r="AKZ640" s="5"/>
      <c r="ALA640" s="5"/>
      <c r="ALB640" s="5"/>
      <c r="ALC640" s="5"/>
    </row>
    <row r="641" spans="1:991">
      <c r="A641" s="4">
        <v>154</v>
      </c>
      <c r="B641" s="5" t="s">
        <v>121</v>
      </c>
      <c r="C641" s="4">
        <v>13</v>
      </c>
      <c r="D641" s="5" t="s">
        <v>48</v>
      </c>
      <c r="E641" s="4">
        <v>0.3</v>
      </c>
      <c r="F641" s="4">
        <v>0</v>
      </c>
      <c r="G641" s="4">
        <v>0</v>
      </c>
      <c r="H641" s="4">
        <v>2.1</v>
      </c>
      <c r="I641" s="4">
        <v>3.1</v>
      </c>
      <c r="J641" s="4">
        <v>4.9000000000000004</v>
      </c>
      <c r="K641" s="4">
        <v>1.4</v>
      </c>
      <c r="L641" s="4">
        <v>2.8</v>
      </c>
      <c r="M641" s="4">
        <v>3.4</v>
      </c>
      <c r="N641" s="4"/>
      <c r="O641" s="26">
        <v>29</v>
      </c>
      <c r="P641" s="26">
        <v>2.4</v>
      </c>
      <c r="Q641" s="26">
        <v>28.5</v>
      </c>
      <c r="R641" s="26">
        <v>30</v>
      </c>
      <c r="S641" s="26">
        <v>30</v>
      </c>
      <c r="T641" s="26">
        <v>26.5</v>
      </c>
      <c r="U641" s="26">
        <v>28.5</v>
      </c>
      <c r="V641" s="26">
        <v>29</v>
      </c>
      <c r="W641" s="26">
        <v>24.8</v>
      </c>
      <c r="Y641">
        <f t="shared" si="671"/>
        <v>228.70000000000002</v>
      </c>
      <c r="Z641" s="4">
        <v>0</v>
      </c>
      <c r="AA641" s="4">
        <v>12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/>
      <c r="AJ641" s="4">
        <v>9</v>
      </c>
      <c r="AK641" s="4">
        <v>17</v>
      </c>
      <c r="AL641" s="4">
        <v>20</v>
      </c>
      <c r="AM641" s="4">
        <v>16</v>
      </c>
      <c r="AN641" s="4">
        <v>11</v>
      </c>
      <c r="AO641" s="4">
        <v>10</v>
      </c>
      <c r="AP641" s="4">
        <v>4</v>
      </c>
      <c r="AQ641" s="4">
        <v>14</v>
      </c>
      <c r="AR641" s="4">
        <v>7</v>
      </c>
      <c r="AS641" s="5"/>
      <c r="AU641">
        <f t="shared" si="672"/>
        <v>100</v>
      </c>
      <c r="AV641">
        <f t="shared" si="673"/>
        <v>17.241379310344829</v>
      </c>
      <c r="AW641">
        <f t="shared" si="674"/>
        <v>100</v>
      </c>
      <c r="AX641">
        <f t="shared" si="675"/>
        <v>100</v>
      </c>
      <c r="AY641">
        <f t="shared" si="676"/>
        <v>100</v>
      </c>
      <c r="AZ641">
        <f t="shared" si="677"/>
        <v>100</v>
      </c>
      <c r="BA641">
        <f t="shared" si="678"/>
        <v>100</v>
      </c>
      <c r="BB641">
        <f t="shared" si="679"/>
        <v>100</v>
      </c>
      <c r="BC641">
        <f t="shared" si="680"/>
        <v>100</v>
      </c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  <c r="QG641" s="5"/>
      <c r="QH641" s="5"/>
      <c r="QI641" s="5"/>
      <c r="QJ641" s="5"/>
      <c r="QK641" s="5"/>
      <c r="QL641" s="5"/>
      <c r="QM641" s="5"/>
      <c r="QN641" s="5"/>
      <c r="QO641" s="5"/>
      <c r="QP641" s="5"/>
      <c r="QQ641" s="5"/>
      <c r="QR641" s="5"/>
      <c r="QS641" s="5"/>
      <c r="QT641" s="5"/>
      <c r="QU641" s="5"/>
      <c r="QV641" s="5"/>
      <c r="QW641" s="5"/>
      <c r="QX641" s="5"/>
      <c r="QY641" s="5"/>
      <c r="QZ641" s="5"/>
      <c r="RA641" s="5"/>
      <c r="RB641" s="5"/>
      <c r="RC641" s="5"/>
      <c r="RD641" s="5"/>
      <c r="RE641" s="5"/>
      <c r="RF641" s="5"/>
      <c r="RG641" s="5"/>
      <c r="RH641" s="5"/>
      <c r="RI641" s="5"/>
      <c r="RJ641" s="5"/>
      <c r="RK641" s="5"/>
      <c r="RL641" s="5"/>
      <c r="RM641" s="5"/>
      <c r="RN641" s="5"/>
      <c r="RO641" s="5"/>
      <c r="RP641" s="5"/>
      <c r="RQ641" s="5"/>
      <c r="RR641" s="5"/>
      <c r="RS641" s="5"/>
      <c r="RT641" s="5"/>
      <c r="RU641" s="5"/>
      <c r="RV641" s="5"/>
      <c r="RW641" s="5"/>
      <c r="RX641" s="5"/>
      <c r="RY641" s="5"/>
      <c r="RZ641" s="5"/>
      <c r="SA641" s="5"/>
      <c r="SB641" s="5"/>
      <c r="SC641" s="5"/>
      <c r="SD641" s="5"/>
      <c r="SE641" s="5"/>
      <c r="SF641" s="5"/>
      <c r="SG641" s="5"/>
      <c r="SH641" s="5"/>
      <c r="SI641" s="5"/>
      <c r="SJ641" s="5"/>
      <c r="SK641" s="5"/>
      <c r="SL641" s="5"/>
      <c r="SM641" s="5"/>
      <c r="SN641" s="5"/>
      <c r="SO641" s="5"/>
      <c r="SP641" s="5"/>
      <c r="SQ641" s="5"/>
      <c r="SR641" s="5"/>
      <c r="SS641" s="5"/>
      <c r="ST641" s="5"/>
      <c r="SU641" s="5"/>
      <c r="SV641" s="5"/>
      <c r="SW641" s="5"/>
      <c r="SX641" s="5"/>
      <c r="SY641" s="5"/>
      <c r="SZ641" s="5"/>
      <c r="TA641" s="5"/>
      <c r="TB641" s="5"/>
      <c r="TC641" s="5"/>
      <c r="TD641" s="5"/>
      <c r="TE641" s="5"/>
      <c r="TF641" s="5"/>
      <c r="TG641" s="5"/>
      <c r="TH641" s="5"/>
      <c r="TI641" s="5"/>
      <c r="TJ641" s="5"/>
      <c r="TK641" s="5"/>
      <c r="TL641" s="5"/>
      <c r="TM641" s="5"/>
      <c r="TN641" s="5"/>
      <c r="TO641" s="5"/>
      <c r="TP641" s="5"/>
      <c r="TQ641" s="5"/>
      <c r="TR641" s="5"/>
      <c r="TS641" s="5"/>
      <c r="TT641" s="5"/>
      <c r="TU641" s="5"/>
      <c r="TV641" s="5"/>
      <c r="TW641" s="5"/>
      <c r="TX641" s="5"/>
      <c r="TY641" s="5"/>
      <c r="TZ641" s="5"/>
      <c r="UA641" s="5"/>
      <c r="UB641" s="5"/>
      <c r="UC641" s="5"/>
      <c r="UD641" s="5"/>
      <c r="UE641" s="5"/>
      <c r="UF641" s="5"/>
      <c r="UG641" s="5"/>
      <c r="UH641" s="5"/>
      <c r="UI641" s="5"/>
      <c r="UJ641" s="5"/>
      <c r="UK641" s="5"/>
      <c r="UL641" s="5"/>
      <c r="UM641" s="5"/>
      <c r="UN641" s="5"/>
      <c r="UO641" s="5"/>
      <c r="UP641" s="5"/>
      <c r="UQ641" s="5"/>
      <c r="UR641" s="5"/>
      <c r="US641" s="5"/>
      <c r="UT641" s="5"/>
      <c r="UU641" s="5"/>
      <c r="UV641" s="5"/>
      <c r="UW641" s="5"/>
      <c r="UX641" s="5"/>
      <c r="UY641" s="5"/>
      <c r="UZ641" s="5"/>
      <c r="VA641" s="5"/>
      <c r="VB641" s="5"/>
      <c r="VC641" s="5"/>
      <c r="VD641" s="5"/>
      <c r="VE641" s="5"/>
      <c r="VF641" s="5"/>
      <c r="VG641" s="5"/>
      <c r="VH641" s="5"/>
      <c r="VI641" s="5"/>
      <c r="VJ641" s="5"/>
      <c r="VK641" s="5"/>
      <c r="VL641" s="5"/>
      <c r="VM641" s="5"/>
      <c r="VN641" s="5"/>
      <c r="VO641" s="5"/>
      <c r="VP641" s="5"/>
      <c r="VQ641" s="5"/>
      <c r="VR641" s="5"/>
      <c r="VS641" s="5"/>
      <c r="VT641" s="5"/>
      <c r="VU641" s="5"/>
      <c r="VV641" s="5"/>
      <c r="VW641" s="5"/>
      <c r="VX641" s="5"/>
      <c r="VY641" s="5"/>
      <c r="VZ641" s="5"/>
      <c r="WA641" s="5"/>
      <c r="WB641" s="5"/>
      <c r="WC641" s="5"/>
      <c r="WD641" s="5"/>
      <c r="WE641" s="5"/>
      <c r="WF641" s="5"/>
      <c r="WG641" s="5"/>
      <c r="WH641" s="5"/>
      <c r="WI641" s="5"/>
      <c r="WJ641" s="5"/>
      <c r="WK641" s="5"/>
      <c r="WL641" s="5"/>
      <c r="WM641" s="5"/>
      <c r="WN641" s="5"/>
      <c r="WO641" s="5"/>
      <c r="WP641" s="5"/>
      <c r="WQ641" s="5"/>
      <c r="WR641" s="5"/>
      <c r="WS641" s="5"/>
      <c r="WT641" s="5"/>
      <c r="WU641" s="5"/>
      <c r="WV641" s="5"/>
      <c r="WW641" s="5"/>
      <c r="WX641" s="5"/>
      <c r="WY641" s="5"/>
      <c r="WZ641" s="5"/>
      <c r="XA641" s="5"/>
      <c r="XB641" s="5"/>
      <c r="XC641" s="5"/>
      <c r="XD641" s="5"/>
      <c r="XE641" s="5"/>
      <c r="XF641" s="5"/>
      <c r="XG641" s="5"/>
      <c r="XH641" s="5"/>
      <c r="XI641" s="5"/>
      <c r="XJ641" s="5"/>
      <c r="XK641" s="5"/>
      <c r="XL641" s="5"/>
      <c r="XM641" s="5"/>
      <c r="XN641" s="5"/>
      <c r="XO641" s="5"/>
      <c r="XP641" s="5"/>
      <c r="XQ641" s="5"/>
      <c r="XR641" s="5"/>
      <c r="XS641" s="5"/>
      <c r="XT641" s="5"/>
      <c r="XU641" s="5"/>
      <c r="XV641" s="5"/>
      <c r="XW641" s="5"/>
      <c r="XX641" s="5"/>
      <c r="XY641" s="5"/>
      <c r="XZ641" s="5"/>
      <c r="YA641" s="5"/>
      <c r="YB641" s="5"/>
      <c r="YC641" s="5"/>
      <c r="YD641" s="5"/>
      <c r="YE641" s="5"/>
      <c r="YF641" s="5"/>
      <c r="YG641" s="5"/>
      <c r="YH641" s="5"/>
      <c r="YI641" s="5"/>
      <c r="YJ641" s="5"/>
      <c r="YK641" s="5"/>
      <c r="YL641" s="5"/>
      <c r="YM641" s="5"/>
      <c r="YN641" s="5"/>
      <c r="YO641" s="5"/>
      <c r="YP641" s="5"/>
      <c r="YQ641" s="5"/>
      <c r="YR641" s="5"/>
      <c r="YS641" s="5"/>
      <c r="YT641" s="5"/>
      <c r="YU641" s="5"/>
      <c r="YV641" s="5"/>
      <c r="YW641" s="5"/>
      <c r="YX641" s="5"/>
      <c r="YY641" s="5"/>
      <c r="YZ641" s="5"/>
      <c r="ZA641" s="5"/>
      <c r="ZB641" s="5"/>
      <c r="ZC641" s="5"/>
      <c r="ZD641" s="5"/>
      <c r="ZE641" s="5"/>
      <c r="ZF641" s="5"/>
      <c r="ZG641" s="5"/>
      <c r="ZH641" s="5"/>
      <c r="ZI641" s="5"/>
      <c r="ZJ641" s="5"/>
      <c r="ZK641" s="5"/>
      <c r="ZL641" s="5"/>
      <c r="ZM641" s="5"/>
      <c r="ZN641" s="5"/>
      <c r="ZO641" s="5"/>
      <c r="ZP641" s="5"/>
      <c r="ZQ641" s="5"/>
      <c r="ZR641" s="5"/>
      <c r="ZS641" s="5"/>
      <c r="ZT641" s="5"/>
      <c r="ZU641" s="5"/>
      <c r="ZV641" s="5"/>
      <c r="ZW641" s="5"/>
      <c r="ZX641" s="5"/>
      <c r="ZY641" s="5"/>
      <c r="ZZ641" s="5"/>
      <c r="AAA641" s="5"/>
      <c r="AAB641" s="5"/>
      <c r="AAC641" s="5"/>
      <c r="AAD641" s="5"/>
      <c r="AAE641" s="5"/>
      <c r="AAF641" s="5"/>
      <c r="AAG641" s="5"/>
      <c r="AAH641" s="5"/>
      <c r="AAI641" s="5"/>
      <c r="AAJ641" s="5"/>
      <c r="AAK641" s="5"/>
      <c r="AAL641" s="5"/>
      <c r="AAM641" s="5"/>
      <c r="AAN641" s="5"/>
      <c r="AAO641" s="5"/>
      <c r="AAP641" s="5"/>
      <c r="AAQ641" s="5"/>
      <c r="AAR641" s="5"/>
      <c r="AAS641" s="5"/>
      <c r="AAT641" s="5"/>
      <c r="AAU641" s="5"/>
      <c r="AAV641" s="5"/>
      <c r="AAW641" s="5"/>
      <c r="AAX641" s="5"/>
      <c r="AAY641" s="5"/>
      <c r="AAZ641" s="5"/>
      <c r="ABA641" s="5"/>
      <c r="ABB641" s="5"/>
      <c r="ABC641" s="5"/>
      <c r="ABD641" s="5"/>
      <c r="ABE641" s="5"/>
      <c r="ABF641" s="5"/>
      <c r="ABG641" s="5"/>
      <c r="ABH641" s="5"/>
      <c r="ABI641" s="5"/>
      <c r="ABJ641" s="5"/>
      <c r="ABK641" s="5"/>
      <c r="ABL641" s="5"/>
      <c r="ABM641" s="5"/>
      <c r="ABN641" s="5"/>
      <c r="ABO641" s="5"/>
      <c r="ABP641" s="5"/>
      <c r="ABQ641" s="5"/>
      <c r="ABR641" s="5"/>
      <c r="ABS641" s="5"/>
      <c r="ABT641" s="5"/>
      <c r="ABU641" s="5"/>
      <c r="ABV641" s="5"/>
      <c r="ABW641" s="5"/>
      <c r="ABX641" s="5"/>
      <c r="ABY641" s="5"/>
      <c r="ABZ641" s="5"/>
      <c r="ACA641" s="5"/>
      <c r="ACB641" s="5"/>
      <c r="ACC641" s="5"/>
      <c r="ACD641" s="5"/>
      <c r="ACE641" s="5"/>
      <c r="ACF641" s="5"/>
      <c r="ACG641" s="5"/>
      <c r="ACH641" s="5"/>
      <c r="ACI641" s="5"/>
      <c r="ACJ641" s="5"/>
      <c r="ACK641" s="5"/>
      <c r="ACL641" s="5"/>
      <c r="ACM641" s="5"/>
      <c r="ACN641" s="5"/>
      <c r="ACO641" s="5"/>
      <c r="ACP641" s="5"/>
      <c r="ACQ641" s="5"/>
      <c r="ACR641" s="5"/>
      <c r="ACS641" s="5"/>
      <c r="ACT641" s="5"/>
      <c r="ACU641" s="5"/>
      <c r="ACV641" s="5"/>
      <c r="ACW641" s="5"/>
      <c r="ACX641" s="5"/>
      <c r="ACY641" s="5"/>
      <c r="ACZ641" s="5"/>
      <c r="ADA641" s="5"/>
      <c r="ADB641" s="5"/>
      <c r="ADC641" s="5"/>
      <c r="ADD641" s="5"/>
      <c r="ADE641" s="5"/>
      <c r="ADF641" s="5"/>
      <c r="ADG641" s="5"/>
      <c r="ADH641" s="5"/>
      <c r="ADI641" s="5"/>
      <c r="ADJ641" s="5"/>
      <c r="ADK641" s="5"/>
      <c r="ADL641" s="5"/>
      <c r="ADM641" s="5"/>
      <c r="ADN641" s="5"/>
      <c r="ADO641" s="5"/>
      <c r="ADP641" s="5"/>
      <c r="ADQ641" s="5"/>
      <c r="ADR641" s="5"/>
      <c r="ADS641" s="5"/>
      <c r="ADT641" s="5"/>
      <c r="ADU641" s="5"/>
      <c r="ADV641" s="5"/>
      <c r="ADW641" s="5"/>
      <c r="ADX641" s="5"/>
      <c r="ADY641" s="5"/>
      <c r="ADZ641" s="5"/>
      <c r="AEA641" s="5"/>
      <c r="AEB641" s="5"/>
      <c r="AEC641" s="5"/>
      <c r="AED641" s="5"/>
      <c r="AEE641" s="5"/>
      <c r="AEF641" s="5"/>
      <c r="AEG641" s="5"/>
      <c r="AEH641" s="5"/>
      <c r="AEI641" s="5"/>
      <c r="AEJ641" s="5"/>
      <c r="AEK641" s="5"/>
      <c r="AEL641" s="5"/>
      <c r="AEM641" s="5"/>
      <c r="AEN641" s="5"/>
      <c r="AEO641" s="5"/>
      <c r="AEP641" s="5"/>
      <c r="AEQ641" s="5"/>
      <c r="AER641" s="5"/>
      <c r="AES641" s="5"/>
      <c r="AET641" s="5"/>
      <c r="AEU641" s="5"/>
      <c r="AEV641" s="5"/>
      <c r="AEW641" s="5"/>
      <c r="AEX641" s="5"/>
      <c r="AEY641" s="5"/>
      <c r="AEZ641" s="5"/>
      <c r="AFA641" s="5"/>
      <c r="AFB641" s="5"/>
      <c r="AFC641" s="5"/>
      <c r="AFD641" s="5"/>
      <c r="AFE641" s="5"/>
      <c r="AFF641" s="5"/>
      <c r="AFG641" s="5"/>
      <c r="AFH641" s="5"/>
      <c r="AFI641" s="5"/>
      <c r="AFJ641" s="5"/>
      <c r="AFK641" s="5"/>
      <c r="AFL641" s="5"/>
      <c r="AFM641" s="5"/>
      <c r="AFN641" s="5"/>
      <c r="AFO641" s="5"/>
      <c r="AFP641" s="5"/>
      <c r="AFQ641" s="5"/>
      <c r="AFR641" s="5"/>
      <c r="AFS641" s="5"/>
      <c r="AFT641" s="5"/>
      <c r="AFU641" s="5"/>
      <c r="AFV641" s="5"/>
      <c r="AFW641" s="5"/>
      <c r="AFX641" s="5"/>
      <c r="AFY641" s="5"/>
      <c r="AFZ641" s="5"/>
      <c r="AGA641" s="5"/>
      <c r="AGB641" s="5"/>
      <c r="AGC641" s="5"/>
      <c r="AGD641" s="5"/>
      <c r="AGE641" s="5"/>
      <c r="AGF641" s="5"/>
      <c r="AGG641" s="5"/>
      <c r="AGH641" s="5"/>
      <c r="AGI641" s="5"/>
      <c r="AGJ641" s="5"/>
      <c r="AGK641" s="5"/>
      <c r="AGL641" s="5"/>
      <c r="AGM641" s="5"/>
      <c r="AGN641" s="5"/>
      <c r="AGO641" s="5"/>
      <c r="AGP641" s="5"/>
      <c r="AGQ641" s="5"/>
      <c r="AGR641" s="5"/>
      <c r="AGS641" s="5"/>
      <c r="AGT641" s="5"/>
      <c r="AGU641" s="5"/>
      <c r="AGV641" s="5"/>
      <c r="AGW641" s="5"/>
      <c r="AGX641" s="5"/>
      <c r="AGY641" s="5"/>
      <c r="AGZ641" s="5"/>
      <c r="AHA641" s="5"/>
      <c r="AHB641" s="5"/>
      <c r="AHC641" s="5"/>
      <c r="AHD641" s="5"/>
      <c r="AHE641" s="5"/>
      <c r="AHF641" s="5"/>
      <c r="AHG641" s="5"/>
      <c r="AHH641" s="5"/>
      <c r="AHI641" s="5"/>
      <c r="AHJ641" s="5"/>
      <c r="AHK641" s="5"/>
      <c r="AHL641" s="5"/>
      <c r="AHM641" s="5"/>
      <c r="AHN641" s="5"/>
      <c r="AHO641" s="5"/>
      <c r="AHP641" s="5"/>
      <c r="AHQ641" s="5"/>
      <c r="AHR641" s="5"/>
      <c r="AHS641" s="5"/>
      <c r="AHT641" s="5"/>
      <c r="AHU641" s="5"/>
      <c r="AHV641" s="5"/>
      <c r="AHW641" s="5"/>
      <c r="AHX641" s="5"/>
      <c r="AHY641" s="5"/>
      <c r="AHZ641" s="5"/>
      <c r="AIA641" s="5"/>
      <c r="AIB641" s="5"/>
      <c r="AIC641" s="5"/>
      <c r="AID641" s="5"/>
      <c r="AIE641" s="5"/>
      <c r="AIF641" s="5"/>
      <c r="AIG641" s="5"/>
      <c r="AIH641" s="5"/>
      <c r="AII641" s="5"/>
      <c r="AIJ641" s="5"/>
      <c r="AIK641" s="5"/>
      <c r="AIL641" s="5"/>
      <c r="AIM641" s="5"/>
      <c r="AIN641" s="5"/>
      <c r="AIO641" s="5"/>
      <c r="AIP641" s="5"/>
      <c r="AIQ641" s="5"/>
      <c r="AIR641" s="5"/>
      <c r="AIS641" s="5"/>
      <c r="AIT641" s="5"/>
      <c r="AIU641" s="5"/>
      <c r="AIV641" s="5"/>
      <c r="AIW641" s="5"/>
      <c r="AIX641" s="5"/>
      <c r="AIY641" s="5"/>
      <c r="AIZ641" s="5"/>
      <c r="AJA641" s="5"/>
      <c r="AJB641" s="5"/>
      <c r="AJC641" s="5"/>
      <c r="AJD641" s="5"/>
      <c r="AJE641" s="5"/>
      <c r="AJF641" s="5"/>
      <c r="AJG641" s="5"/>
      <c r="AJH641" s="5"/>
      <c r="AJI641" s="5"/>
      <c r="AJJ641" s="5"/>
      <c r="AJK641" s="5"/>
      <c r="AJL641" s="5"/>
      <c r="AJM641" s="5"/>
      <c r="AJN641" s="5"/>
      <c r="AJO641" s="5"/>
      <c r="AJP641" s="5"/>
      <c r="AJQ641" s="5"/>
      <c r="AJR641" s="5"/>
      <c r="AJS641" s="5"/>
      <c r="AJT641" s="5"/>
      <c r="AJU641" s="5"/>
      <c r="AJV641" s="5"/>
      <c r="AJW641" s="5"/>
      <c r="AJX641" s="5"/>
      <c r="AJY641" s="5"/>
      <c r="AJZ641" s="5"/>
      <c r="AKA641" s="5"/>
      <c r="AKB641" s="5"/>
      <c r="AKC641" s="5"/>
      <c r="AKD641" s="5"/>
      <c r="AKE641" s="5"/>
      <c r="AKF641" s="5"/>
      <c r="AKG641" s="5"/>
      <c r="AKH641" s="5"/>
      <c r="AKI641" s="5"/>
      <c r="AKJ641" s="5"/>
      <c r="AKK641" s="5"/>
      <c r="AKL641" s="5"/>
      <c r="AKM641" s="5"/>
      <c r="AKN641" s="5"/>
      <c r="AKO641" s="5"/>
      <c r="AKP641" s="5"/>
      <c r="AKQ641" s="5"/>
      <c r="AKR641" s="5"/>
      <c r="AKS641" s="5"/>
      <c r="AKT641" s="5"/>
      <c r="AKU641" s="5"/>
      <c r="AKV641" s="5"/>
      <c r="AKW641" s="5"/>
      <c r="AKX641" s="5"/>
      <c r="AKY641" s="5"/>
      <c r="AKZ641" s="5"/>
      <c r="ALA641" s="5"/>
      <c r="ALB641" s="5"/>
      <c r="ALC641" s="5"/>
    </row>
    <row r="642" spans="1:991">
      <c r="A642">
        <v>3</v>
      </c>
      <c r="B642" t="s">
        <v>269</v>
      </c>
      <c r="C642">
        <v>13</v>
      </c>
      <c r="D642" t="s">
        <v>42</v>
      </c>
      <c r="E642">
        <v>5.5</v>
      </c>
      <c r="F642">
        <v>11.5</v>
      </c>
      <c r="G642">
        <v>23</v>
      </c>
      <c r="H642">
        <v>14.6</v>
      </c>
      <c r="I642">
        <v>11.6</v>
      </c>
      <c r="J642">
        <v>9.6</v>
      </c>
      <c r="K642">
        <v>15.1</v>
      </c>
      <c r="L642">
        <v>14.9</v>
      </c>
      <c r="M642">
        <v>8.6999999999999993</v>
      </c>
      <c r="O642" s="23">
        <v>28.1</v>
      </c>
      <c r="P642" s="23">
        <v>30</v>
      </c>
      <c r="Q642" s="23">
        <v>30</v>
      </c>
      <c r="R642" s="23">
        <v>30</v>
      </c>
      <c r="S642" s="23">
        <v>30</v>
      </c>
      <c r="T642" s="23">
        <v>30</v>
      </c>
      <c r="U642" s="23">
        <v>30</v>
      </c>
      <c r="V642" s="23">
        <v>30</v>
      </c>
      <c r="W642" s="23">
        <v>28.6</v>
      </c>
      <c r="Y642">
        <f t="shared" si="671"/>
        <v>266.7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J642">
        <v>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</row>
    <row r="643" spans="1:991">
      <c r="A643">
        <v>1</v>
      </c>
      <c r="B643" t="s">
        <v>270</v>
      </c>
      <c r="C643">
        <v>13</v>
      </c>
      <c r="D643" t="s">
        <v>44</v>
      </c>
      <c r="E643">
        <v>10.3</v>
      </c>
      <c r="F643">
        <v>21.1</v>
      </c>
      <c r="G643">
        <v>22.5</v>
      </c>
      <c r="H643">
        <v>20.5</v>
      </c>
      <c r="I643">
        <v>17.8</v>
      </c>
      <c r="J643">
        <v>24.2</v>
      </c>
      <c r="K643">
        <v>15.3</v>
      </c>
      <c r="L643">
        <v>20.6</v>
      </c>
      <c r="M643">
        <v>14.3</v>
      </c>
      <c r="O643" s="23">
        <v>30</v>
      </c>
      <c r="P643" s="23">
        <v>30</v>
      </c>
      <c r="Q643" s="23">
        <v>30</v>
      </c>
      <c r="R643" s="23">
        <v>30</v>
      </c>
      <c r="S643" s="23">
        <v>30</v>
      </c>
      <c r="T643" s="23">
        <v>30</v>
      </c>
      <c r="U643" s="23">
        <v>30</v>
      </c>
      <c r="V643" s="23">
        <v>30</v>
      </c>
      <c r="W643" s="23">
        <v>30</v>
      </c>
      <c r="Y643">
        <f t="shared" si="671"/>
        <v>270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991">
      <c r="A644">
        <v>2</v>
      </c>
      <c r="B644" t="s">
        <v>271</v>
      </c>
      <c r="C644">
        <v>13</v>
      </c>
      <c r="D644" t="s">
        <v>46</v>
      </c>
      <c r="E644">
        <v>0.5</v>
      </c>
      <c r="F644">
        <v>0.6</v>
      </c>
      <c r="G644">
        <v>2.4</v>
      </c>
      <c r="H644">
        <v>1.4</v>
      </c>
      <c r="I644">
        <v>3.3</v>
      </c>
      <c r="J644">
        <v>2.1</v>
      </c>
      <c r="K644">
        <v>4.3</v>
      </c>
      <c r="L644">
        <v>3.4</v>
      </c>
      <c r="M644">
        <v>1.8</v>
      </c>
      <c r="O644" s="23">
        <v>30</v>
      </c>
      <c r="P644" s="23">
        <v>30</v>
      </c>
      <c r="Q644" s="23">
        <v>11.2</v>
      </c>
      <c r="R644" s="23">
        <v>30</v>
      </c>
      <c r="S644" s="23">
        <v>30</v>
      </c>
      <c r="T644" s="23">
        <v>28.5</v>
      </c>
      <c r="U644" s="23">
        <v>27.5</v>
      </c>
      <c r="V644" s="23">
        <v>28.2</v>
      </c>
      <c r="W644" s="23">
        <v>23.4</v>
      </c>
      <c r="Y644">
        <f t="shared" si="671"/>
        <v>238.79999999999998</v>
      </c>
      <c r="Z644">
        <v>0</v>
      </c>
      <c r="AA644">
        <v>0</v>
      </c>
      <c r="AB644">
        <v>4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2</v>
      </c>
      <c r="AJ644">
        <v>4</v>
      </c>
      <c r="AK644">
        <v>4</v>
      </c>
      <c r="AL644">
        <v>7</v>
      </c>
      <c r="AM644">
        <v>2</v>
      </c>
      <c r="AN644">
        <v>1</v>
      </c>
      <c r="AO644">
        <v>8</v>
      </c>
      <c r="AP644">
        <v>2</v>
      </c>
      <c r="AQ644">
        <v>2</v>
      </c>
      <c r="AR644">
        <v>5</v>
      </c>
    </row>
    <row r="645" spans="1:991">
      <c r="A645">
        <v>4</v>
      </c>
      <c r="B645" t="s">
        <v>272</v>
      </c>
      <c r="C645">
        <v>13</v>
      </c>
      <c r="D645" t="s">
        <v>48</v>
      </c>
      <c r="E645">
        <v>9.6999999999999993</v>
      </c>
      <c r="F645">
        <v>16.100000000000001</v>
      </c>
      <c r="G645">
        <v>15.1</v>
      </c>
      <c r="H645">
        <v>17.3</v>
      </c>
      <c r="I645">
        <v>18.2</v>
      </c>
      <c r="J645">
        <v>10.6</v>
      </c>
      <c r="K645">
        <v>17.7</v>
      </c>
      <c r="L645">
        <v>12.8</v>
      </c>
      <c r="M645">
        <v>10.4</v>
      </c>
      <c r="O645" s="23">
        <v>30</v>
      </c>
      <c r="P645" s="23">
        <v>25.3</v>
      </c>
      <c r="Q645" s="23">
        <v>30</v>
      </c>
      <c r="R645" s="23">
        <v>28.4</v>
      </c>
      <c r="S645" s="23">
        <v>29.2</v>
      </c>
      <c r="T645" s="23">
        <v>25.7</v>
      </c>
      <c r="U645" s="23">
        <v>30</v>
      </c>
      <c r="V645" s="23">
        <v>30</v>
      </c>
      <c r="W645" s="23">
        <v>30</v>
      </c>
      <c r="Y645">
        <f t="shared" si="671"/>
        <v>258.59999999999997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J645">
        <v>1</v>
      </c>
      <c r="AK645">
        <v>2</v>
      </c>
      <c r="AL645">
        <v>3</v>
      </c>
      <c r="AM645">
        <v>5</v>
      </c>
      <c r="AN645">
        <v>2</v>
      </c>
      <c r="AO645">
        <v>3</v>
      </c>
      <c r="AP645">
        <v>0</v>
      </c>
      <c r="AQ645">
        <v>1</v>
      </c>
      <c r="AR645">
        <v>0</v>
      </c>
    </row>
    <row r="646" spans="1:991">
      <c r="A646">
        <v>6</v>
      </c>
      <c r="B646" t="s">
        <v>273</v>
      </c>
      <c r="C646">
        <v>13</v>
      </c>
      <c r="D646" t="s">
        <v>42</v>
      </c>
      <c r="E646">
        <v>17.5</v>
      </c>
      <c r="F646">
        <v>8.1</v>
      </c>
      <c r="G646">
        <v>8.8000000000000007</v>
      </c>
      <c r="H646">
        <v>3.8</v>
      </c>
      <c r="I646">
        <v>0</v>
      </c>
      <c r="J646">
        <v>10.4</v>
      </c>
      <c r="K646">
        <v>4</v>
      </c>
      <c r="L646">
        <v>2.1</v>
      </c>
      <c r="M646">
        <v>4.5999999999999996</v>
      </c>
      <c r="O646" s="23">
        <v>30</v>
      </c>
      <c r="P646" s="23">
        <v>6.7</v>
      </c>
      <c r="Q646" s="23">
        <v>26.6</v>
      </c>
      <c r="R646" s="23">
        <v>25.2</v>
      </c>
      <c r="S646" s="23">
        <v>21.8</v>
      </c>
      <c r="T646" s="23">
        <v>1.6</v>
      </c>
      <c r="U646" s="23">
        <v>1.3</v>
      </c>
      <c r="V646" s="23">
        <v>24.4</v>
      </c>
      <c r="W646" s="23">
        <v>30</v>
      </c>
      <c r="Y646">
        <f t="shared" si="671"/>
        <v>167.6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J646">
        <v>5</v>
      </c>
      <c r="AK646">
        <v>0</v>
      </c>
      <c r="AL646">
        <v>2</v>
      </c>
      <c r="AM646">
        <v>3</v>
      </c>
      <c r="AN646">
        <v>6</v>
      </c>
      <c r="AO646">
        <v>7</v>
      </c>
      <c r="AP646">
        <v>1</v>
      </c>
      <c r="AQ646">
        <v>1</v>
      </c>
      <c r="AR646">
        <v>3</v>
      </c>
    </row>
    <row r="647" spans="1:991">
      <c r="A647">
        <v>5</v>
      </c>
      <c r="B647" t="s">
        <v>274</v>
      </c>
      <c r="C647">
        <v>13</v>
      </c>
      <c r="D647" t="s">
        <v>44</v>
      </c>
      <c r="E647">
        <v>2.7</v>
      </c>
      <c r="F647">
        <v>16.399999999999999</v>
      </c>
      <c r="G647">
        <v>16.899999999999999</v>
      </c>
      <c r="H647">
        <v>13.9</v>
      </c>
      <c r="I647">
        <v>18.600000000000001</v>
      </c>
      <c r="J647">
        <v>16.600000000000001</v>
      </c>
      <c r="K647">
        <v>19.100000000000001</v>
      </c>
      <c r="L647">
        <v>20.3</v>
      </c>
      <c r="M647">
        <v>19.399999999999999</v>
      </c>
      <c r="O647" s="23">
        <v>26.7</v>
      </c>
      <c r="P647" s="23">
        <v>30</v>
      </c>
      <c r="Q647" s="23">
        <v>30</v>
      </c>
      <c r="R647" s="23">
        <v>27.4</v>
      </c>
      <c r="S647" s="23">
        <v>30</v>
      </c>
      <c r="T647" s="23">
        <v>27.3</v>
      </c>
      <c r="U647" s="23">
        <v>28.1</v>
      </c>
      <c r="V647" s="23">
        <v>30</v>
      </c>
      <c r="W647" s="23">
        <v>30</v>
      </c>
      <c r="Y647">
        <f t="shared" si="671"/>
        <v>259.5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J647">
        <v>9</v>
      </c>
      <c r="AK647">
        <v>2</v>
      </c>
      <c r="AL647">
        <v>1</v>
      </c>
      <c r="AM647">
        <v>5</v>
      </c>
      <c r="AN647">
        <v>1</v>
      </c>
      <c r="AO647">
        <v>4</v>
      </c>
      <c r="AP647">
        <v>10</v>
      </c>
      <c r="AQ647">
        <v>9</v>
      </c>
      <c r="AR647">
        <v>5</v>
      </c>
    </row>
    <row r="648" spans="1:991">
      <c r="E648" s="8">
        <f>AVERAGE(E608:E647)/30*100</f>
        <v>15.433333333333335</v>
      </c>
      <c r="F648" s="8">
        <f t="shared" ref="F648" si="681">AVERAGE(F608:F647)/30*100</f>
        <v>21.824999999999996</v>
      </c>
      <c r="G648" s="8">
        <f t="shared" ref="G648" si="682">AVERAGE(G608:G647)/30*100</f>
        <v>23.600000000000005</v>
      </c>
      <c r="H648" s="8">
        <f t="shared" ref="H648" si="683">AVERAGE(H608:H647)/30*100</f>
        <v>25.808333333333334</v>
      </c>
      <c r="I648" s="8">
        <f t="shared" ref="I648" si="684">AVERAGE(I608:I647)/30*100</f>
        <v>26.116666666666678</v>
      </c>
      <c r="J648" s="8">
        <f t="shared" ref="J648" si="685">AVERAGE(J608:J647)/30*100</f>
        <v>24.925000000000004</v>
      </c>
      <c r="K648" s="8">
        <f t="shared" ref="K648" si="686">AVERAGE(K608:K647)/30*100</f>
        <v>24.325000000000006</v>
      </c>
      <c r="L648" s="8">
        <f t="shared" ref="L648" si="687">AVERAGE(L608:L647)/30*100</f>
        <v>23.450000000000003</v>
      </c>
      <c r="M648" s="8">
        <f t="shared" ref="M648" si="688">AVERAGE(M608:M647)/30*100</f>
        <v>18.391666666666669</v>
      </c>
      <c r="N648" s="8"/>
      <c r="O648" s="27">
        <f>AVERAGE(O608:O647)/30*100</f>
        <v>92.09166666666664</v>
      </c>
      <c r="P648" s="27">
        <f t="shared" ref="P648" si="689">AVERAGE(P608:P647)/30*100</f>
        <v>85.208333333333329</v>
      </c>
      <c r="Q648" s="27">
        <f t="shared" ref="Q648" si="690">AVERAGE(Q608:Q647)/30*100</f>
        <v>89.724999999999994</v>
      </c>
      <c r="R648" s="27">
        <f t="shared" ref="R648" si="691">AVERAGE(R608:R647)/30*100</f>
        <v>90.991666666666688</v>
      </c>
      <c r="S648" s="27">
        <f t="shared" ref="S648" si="692">AVERAGE(S608:S647)/30*100</f>
        <v>86.433333333333323</v>
      </c>
      <c r="T648" s="27">
        <f t="shared" ref="T648" si="693">AVERAGE(T608:T647)/30*100</f>
        <v>83.249999999999986</v>
      </c>
      <c r="U648" s="27">
        <f t="shared" ref="U648" si="694">AVERAGE(U608:U647)/30*100</f>
        <v>84.883333333333326</v>
      </c>
      <c r="V648" s="27">
        <f t="shared" ref="V648" si="695">AVERAGE(V608:V647)/30*100</f>
        <v>87.133333333333312</v>
      </c>
      <c r="W648" s="27">
        <f t="shared" ref="W648" si="696">AVERAGE(W608:W647)/30*100</f>
        <v>82.65</v>
      </c>
      <c r="Y648" s="8"/>
      <c r="Z648" s="8">
        <f>AVERAGE(Z608:Z647)</f>
        <v>0.25</v>
      </c>
      <c r="AA648" s="8">
        <f t="shared" ref="AA648" si="697">AVERAGE(AA608:AA647)</f>
        <v>1.25</v>
      </c>
      <c r="AB648" s="8">
        <f t="shared" ref="AB648" si="698">AVERAGE(AB608:AB647)</f>
        <v>0.4</v>
      </c>
      <c r="AC648" s="8">
        <f t="shared" ref="AC648" si="699">AVERAGE(AC608:AC647)</f>
        <v>0.55000000000000004</v>
      </c>
      <c r="AD648" s="8">
        <f t="shared" ref="AD648" si="700">AVERAGE(AD608:AD647)</f>
        <v>0.65</v>
      </c>
      <c r="AE648" s="8">
        <f t="shared" ref="AE648" si="701">AVERAGE(AE608:AE647)</f>
        <v>0.85</v>
      </c>
      <c r="AF648" s="8">
        <f t="shared" ref="AF648" si="702">AVERAGE(AF608:AF647)</f>
        <v>0.9</v>
      </c>
      <c r="AG648" s="8">
        <f t="shared" ref="AG648" si="703">AVERAGE(AG608:AG647)</f>
        <v>0.9</v>
      </c>
      <c r="AH648" s="8">
        <f t="shared" ref="AH648" si="704">AVERAGE(AH608:AH647)</f>
        <v>1.8</v>
      </c>
      <c r="AI648" s="8"/>
      <c r="AJ648" s="8">
        <f>AVERAGE(AJ608:AJ647)</f>
        <v>14.9</v>
      </c>
      <c r="AK648" s="8">
        <f t="shared" ref="AK648" si="705">AVERAGE(AK608:AK647)</f>
        <v>13</v>
      </c>
      <c r="AL648" s="8">
        <f t="shared" ref="AL648" si="706">AVERAGE(AL608:AL647)</f>
        <v>14.2</v>
      </c>
      <c r="AM648" s="8">
        <f t="shared" ref="AM648" si="707">AVERAGE(AM608:AM647)</f>
        <v>13.225</v>
      </c>
      <c r="AN648" s="8">
        <f t="shared" ref="AN648" si="708">AVERAGE(AN608:AN647)</f>
        <v>12.225</v>
      </c>
      <c r="AO648" s="8">
        <f t="shared" ref="AO648" si="709">AVERAGE(AO608:AO647)</f>
        <v>11.525</v>
      </c>
      <c r="AP648" s="8">
        <f t="shared" ref="AP648" si="710">AVERAGE(AP608:AP647)</f>
        <v>10.95</v>
      </c>
      <c r="AQ648" s="8">
        <f t="shared" ref="AQ648" si="711">AVERAGE(AQ608:AQ647)</f>
        <v>12.225</v>
      </c>
      <c r="AR648" s="8">
        <f t="shared" ref="AR648" si="712">AVERAGE(AR608:AR647)</f>
        <v>10.85</v>
      </c>
      <c r="AU648" s="8">
        <f>AVERAGE(AU608:AU647)</f>
        <v>93.900348017995071</v>
      </c>
      <c r="AV648" s="8">
        <f t="shared" ref="AV648" si="713">AVERAGE(AV608:AV647)</f>
        <v>79.684832461947366</v>
      </c>
      <c r="AW648" s="8">
        <f t="shared" ref="AW648" si="714">AVERAGE(AW608:AW647)</f>
        <v>91.015003572279127</v>
      </c>
      <c r="AX648" s="8">
        <f t="shared" ref="AX648" si="715">AVERAGE(AX608:AX647)</f>
        <v>85.506244938293619</v>
      </c>
      <c r="AY648" s="8">
        <f t="shared" ref="AY648" si="716">AVERAGE(AY608:AY647)</f>
        <v>87.630938961486024</v>
      </c>
      <c r="AZ648" s="8">
        <f t="shared" ref="AZ648" si="717">AVERAGE(AZ608:AZ647)</f>
        <v>76.792204636043948</v>
      </c>
      <c r="BA648" s="8">
        <f t="shared" ref="BA648" si="718">AVERAGE(BA608:BA647)</f>
        <v>80.160687931086429</v>
      </c>
      <c r="BB648" s="8">
        <f t="shared" ref="BB648" si="719">AVERAGE(BB608:BB647)</f>
        <v>82.838652771392262</v>
      </c>
      <c r="BC648" s="8">
        <f t="shared" ref="BC648" si="720">AVERAGE(BC608:BC647)</f>
        <v>83.687707706361437</v>
      </c>
    </row>
    <row r="649" spans="1:991">
      <c r="E649" s="8">
        <f>(STDEV(E608:E647)/SQRT(40))/30*100</f>
        <v>2.7687254208101693</v>
      </c>
      <c r="F649" s="8">
        <f t="shared" ref="F649:H649" si="721">(STDEV(F608:F647)/SQRT(40))/30*100</f>
        <v>3.7875938490342618</v>
      </c>
      <c r="G649" s="8">
        <f t="shared" si="721"/>
        <v>3.9641232957961208</v>
      </c>
      <c r="H649" s="8">
        <f t="shared" si="721"/>
        <v>3.8677917516572715</v>
      </c>
      <c r="I649" s="8">
        <f>(STDEV(I608:I647)/SQRT(40))/30*100</f>
        <v>3.9662491700134606</v>
      </c>
      <c r="J649" s="8">
        <f t="shared" ref="J649:L649" si="722">(STDEV(J608:J647)/SQRT(40))/30*100</f>
        <v>3.7031881140413594</v>
      </c>
      <c r="K649" s="8">
        <f t="shared" si="722"/>
        <v>3.3654539471897782</v>
      </c>
      <c r="L649" s="8">
        <f t="shared" si="722"/>
        <v>3.1980796855634588</v>
      </c>
      <c r="M649" s="8">
        <f>(STDEV(M608:M647)/SQRT(40))/30*100</f>
        <v>2.8654511311807753</v>
      </c>
      <c r="N649" s="8"/>
      <c r="O649" s="27">
        <f>(STDEV(O608:O647)/SQRT(40))/30*100</f>
        <v>1.2826359243877095</v>
      </c>
      <c r="P649" s="27">
        <f t="shared" ref="P649:W649" si="723">(STDEV(P608:P647)/SQRT(40))/30*100</f>
        <v>3.2266405200431012</v>
      </c>
      <c r="Q649" s="27">
        <f t="shared" si="723"/>
        <v>2.2328130373654371</v>
      </c>
      <c r="R649" s="27">
        <f t="shared" si="723"/>
        <v>1.7161661165519471</v>
      </c>
      <c r="S649" s="27">
        <f t="shared" si="723"/>
        <v>3.6748006128441228</v>
      </c>
      <c r="T649" s="27">
        <f t="shared" si="723"/>
        <v>3.8428671854655967</v>
      </c>
      <c r="U649" s="27">
        <f t="shared" si="723"/>
        <v>3.0294506474064269</v>
      </c>
      <c r="V649" s="27">
        <f t="shared" si="723"/>
        <v>2.4854505401364269</v>
      </c>
      <c r="W649" s="27">
        <f t="shared" si="723"/>
        <v>3.5952831951824318</v>
      </c>
      <c r="Y649" s="8"/>
      <c r="Z649" s="8">
        <f>STDEV(Z608:Z647)/SQRT(40)</f>
        <v>0.12785207798918968</v>
      </c>
      <c r="AA649" s="8">
        <f t="shared" ref="AA649:AH649" si="724">STDEV(AA608:AA647)/SQRT(40)</f>
        <v>0.40311288741492746</v>
      </c>
      <c r="AB649" s="8">
        <f t="shared" si="724"/>
        <v>0.17831116564834576</v>
      </c>
      <c r="AC649" s="8">
        <f t="shared" si="724"/>
        <v>0.22631382794241434</v>
      </c>
      <c r="AD649" s="8">
        <f t="shared" si="724"/>
        <v>0.27162851706338065</v>
      </c>
      <c r="AE649" s="8">
        <f t="shared" si="724"/>
        <v>0.28543713664195652</v>
      </c>
      <c r="AF649" s="8">
        <f t="shared" si="724"/>
        <v>0.28599802760661092</v>
      </c>
      <c r="AG649" s="8">
        <f t="shared" si="724"/>
        <v>0.26746674847251861</v>
      </c>
      <c r="AH649" s="8">
        <f t="shared" si="724"/>
        <v>0.79999999999999993</v>
      </c>
      <c r="AI649" s="8"/>
      <c r="AJ649" s="8">
        <f>STDEV(AJ608:AJ647)/SQRT(40)</f>
        <v>1.6442596338746942</v>
      </c>
      <c r="AK649" s="8">
        <f t="shared" ref="AK649:AR649" si="725">STDEV(AK608:AK647)/SQRT(40)</f>
        <v>1.6278820596099706</v>
      </c>
      <c r="AL649" s="8">
        <f t="shared" si="725"/>
        <v>1.7450295714194086</v>
      </c>
      <c r="AM649" s="8">
        <f t="shared" si="725"/>
        <v>1.7210936818019122</v>
      </c>
      <c r="AN649" s="8">
        <f t="shared" si="725"/>
        <v>1.6460860727721254</v>
      </c>
      <c r="AO649" s="8">
        <f t="shared" si="725"/>
        <v>1.2694575360749316</v>
      </c>
      <c r="AP649" s="8">
        <f t="shared" si="725"/>
        <v>1.3699850270564906</v>
      </c>
      <c r="AQ649" s="8">
        <f t="shared" si="725"/>
        <v>1.2686998695413974</v>
      </c>
      <c r="AR649" s="8">
        <f t="shared" si="725"/>
        <v>1.2534823288415153</v>
      </c>
      <c r="AU649" s="8">
        <f>STDEV(AU608:AU647)/SQRT(40)</f>
        <v>3.050411654302192</v>
      </c>
      <c r="AV649" s="8">
        <f t="shared" ref="AV649:BC649" si="726">STDEV(AV608:AV647)/SQRT(40)</f>
        <v>4.7219566543624847</v>
      </c>
      <c r="AW649" s="8">
        <f t="shared" si="726"/>
        <v>3.9451460499061253</v>
      </c>
      <c r="AX649" s="8">
        <f t="shared" si="726"/>
        <v>4.8488048615486292</v>
      </c>
      <c r="AY649" s="8">
        <f t="shared" si="726"/>
        <v>4.4532252054631671</v>
      </c>
      <c r="AZ649" s="8">
        <f t="shared" si="726"/>
        <v>6.7913731874679204</v>
      </c>
      <c r="BA649" s="8">
        <f t="shared" si="726"/>
        <v>5.7014785862041029</v>
      </c>
      <c r="BB649" s="8">
        <f t="shared" si="726"/>
        <v>4.5360390196722689</v>
      </c>
      <c r="BC649" s="8">
        <f t="shared" si="726"/>
        <v>4.9012359276464084</v>
      </c>
    </row>
    <row r="650" spans="1:991">
      <c r="O650" s="27">
        <f>AVERAGE(O608:O647)</f>
        <v>27.627499999999991</v>
      </c>
      <c r="P650" s="27">
        <f t="shared" ref="P650:V650" si="727">AVERAGE(P608:P647)</f>
        <v>25.5625</v>
      </c>
      <c r="Q650" s="27">
        <f t="shared" si="727"/>
        <v>26.917499999999997</v>
      </c>
      <c r="R650" s="27">
        <f t="shared" si="727"/>
        <v>27.297500000000007</v>
      </c>
      <c r="S650" s="27">
        <f t="shared" si="727"/>
        <v>25.93</v>
      </c>
      <c r="T650" s="27">
        <f t="shared" si="727"/>
        <v>24.974999999999998</v>
      </c>
      <c r="U650" s="27">
        <f t="shared" si="727"/>
        <v>25.464999999999996</v>
      </c>
      <c r="V650" s="27">
        <f t="shared" si="727"/>
        <v>26.139999999999997</v>
      </c>
      <c r="W650" s="27">
        <f>AVERAGE(W608:W647)</f>
        <v>24.795000000000005</v>
      </c>
      <c r="Y650" s="10">
        <f>SUM(O650:W650)</f>
        <v>234.71</v>
      </c>
    </row>
    <row r="660" spans="1:55">
      <c r="A660">
        <v>186</v>
      </c>
      <c r="B660" t="s">
        <v>41</v>
      </c>
      <c r="C660">
        <v>14</v>
      </c>
      <c r="D660" t="s">
        <v>42</v>
      </c>
      <c r="E660">
        <v>1.5</v>
      </c>
      <c r="F660">
        <v>5.4</v>
      </c>
      <c r="G660">
        <v>12.5</v>
      </c>
      <c r="H660">
        <v>11.1</v>
      </c>
      <c r="I660">
        <v>9.3000000000000007</v>
      </c>
      <c r="J660">
        <v>5.3</v>
      </c>
      <c r="K660">
        <v>3.2</v>
      </c>
      <c r="L660">
        <v>5.9</v>
      </c>
      <c r="M660">
        <v>3.9</v>
      </c>
      <c r="O660" s="23">
        <v>30</v>
      </c>
      <c r="P660" s="23">
        <v>27.6</v>
      </c>
      <c r="Q660" s="23">
        <v>28.2</v>
      </c>
      <c r="R660" s="23">
        <v>25.9</v>
      </c>
      <c r="S660" s="23">
        <v>27.2</v>
      </c>
      <c r="T660" s="23">
        <v>27</v>
      </c>
      <c r="U660" s="23">
        <v>24</v>
      </c>
      <c r="V660" s="23">
        <v>25.2</v>
      </c>
      <c r="W660" s="23">
        <v>27.5</v>
      </c>
      <c r="Y660">
        <f>SUM(O660:W660)</f>
        <v>242.59999999999997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J660">
        <v>11</v>
      </c>
      <c r="AK660">
        <v>17</v>
      </c>
      <c r="AL660">
        <v>8</v>
      </c>
      <c r="AM660">
        <v>11</v>
      </c>
      <c r="AN660">
        <v>7</v>
      </c>
      <c r="AO660">
        <v>12</v>
      </c>
      <c r="AP660">
        <v>9</v>
      </c>
      <c r="AQ660">
        <v>20</v>
      </c>
      <c r="AR660">
        <v>19</v>
      </c>
      <c r="AU660">
        <f>(AJ660-Z660)/(AJ660+Z660)*100</f>
        <v>100</v>
      </c>
      <c r="AV660">
        <f t="shared" ref="AV660:BC675" si="728">(AK660-AA660)/(AK660+AA660)*100</f>
        <v>100</v>
      </c>
      <c r="AW660">
        <f t="shared" si="728"/>
        <v>100</v>
      </c>
      <c r="AX660">
        <f t="shared" si="728"/>
        <v>100</v>
      </c>
      <c r="AY660">
        <f t="shared" si="728"/>
        <v>100</v>
      </c>
      <c r="AZ660">
        <f t="shared" si="728"/>
        <v>100</v>
      </c>
      <c r="BA660">
        <f t="shared" si="728"/>
        <v>100</v>
      </c>
      <c r="BB660">
        <f t="shared" si="728"/>
        <v>100</v>
      </c>
      <c r="BC660">
        <f t="shared" si="728"/>
        <v>100</v>
      </c>
    </row>
    <row r="661" spans="1:55">
      <c r="A661">
        <v>183</v>
      </c>
      <c r="B661" t="s">
        <v>43</v>
      </c>
      <c r="C661">
        <v>14</v>
      </c>
      <c r="D661" t="s">
        <v>44</v>
      </c>
      <c r="E661">
        <v>7.7</v>
      </c>
      <c r="F661">
        <v>15.8</v>
      </c>
      <c r="G661">
        <v>5.0999999999999996</v>
      </c>
      <c r="H661">
        <v>5.0999999999999996</v>
      </c>
      <c r="I661">
        <v>10.3</v>
      </c>
      <c r="J661">
        <v>9.6</v>
      </c>
      <c r="K661">
        <v>7.9</v>
      </c>
      <c r="L661">
        <v>11.3</v>
      </c>
      <c r="M661">
        <v>15.9</v>
      </c>
      <c r="O661" s="23">
        <v>28.7</v>
      </c>
      <c r="P661" s="23">
        <v>30</v>
      </c>
      <c r="Q661" s="23">
        <v>27.1</v>
      </c>
      <c r="R661" s="23">
        <v>29.5</v>
      </c>
      <c r="S661" s="23">
        <v>28.2</v>
      </c>
      <c r="T661" s="23">
        <v>30</v>
      </c>
      <c r="U661" s="23">
        <v>30</v>
      </c>
      <c r="V661" s="23">
        <v>26.2</v>
      </c>
      <c r="W661" s="23">
        <v>26.8</v>
      </c>
      <c r="Y661">
        <f t="shared" ref="Y661:Y699" si="729">SUM(O661:W661)</f>
        <v>256.5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J661">
        <v>20</v>
      </c>
      <c r="AK661">
        <v>18</v>
      </c>
      <c r="AL661">
        <v>19</v>
      </c>
      <c r="AM661">
        <v>10</v>
      </c>
      <c r="AN661">
        <v>18</v>
      </c>
      <c r="AO661">
        <v>10</v>
      </c>
      <c r="AP661">
        <v>13</v>
      </c>
      <c r="AQ661">
        <v>14</v>
      </c>
      <c r="AR661">
        <v>9</v>
      </c>
      <c r="AU661">
        <f t="shared" ref="AU661:AU693" si="730">(AJ661-Z661)/(AJ661+Z661)*100</f>
        <v>100</v>
      </c>
      <c r="AV661">
        <f t="shared" si="728"/>
        <v>100</v>
      </c>
      <c r="AW661">
        <f t="shared" si="728"/>
        <v>100</v>
      </c>
      <c r="AX661">
        <f t="shared" si="728"/>
        <v>100</v>
      </c>
      <c r="AY661">
        <f t="shared" si="728"/>
        <v>100</v>
      </c>
      <c r="AZ661">
        <f t="shared" si="728"/>
        <v>100</v>
      </c>
      <c r="BA661">
        <f t="shared" si="728"/>
        <v>100</v>
      </c>
      <c r="BB661">
        <f t="shared" si="728"/>
        <v>100</v>
      </c>
      <c r="BC661">
        <f t="shared" si="728"/>
        <v>100</v>
      </c>
    </row>
    <row r="662" spans="1:55">
      <c r="A662">
        <v>184</v>
      </c>
      <c r="B662" t="s">
        <v>45</v>
      </c>
      <c r="C662">
        <v>14</v>
      </c>
      <c r="D662" t="s">
        <v>46</v>
      </c>
      <c r="E662">
        <v>0</v>
      </c>
      <c r="F662">
        <v>4.8</v>
      </c>
      <c r="G662">
        <v>6.9</v>
      </c>
      <c r="H662">
        <v>1.8</v>
      </c>
      <c r="I662">
        <v>1.8</v>
      </c>
      <c r="J662">
        <v>2.2000000000000002</v>
      </c>
      <c r="K662">
        <v>1.1000000000000001</v>
      </c>
      <c r="L662">
        <v>8.3000000000000007</v>
      </c>
      <c r="M662">
        <v>5.5</v>
      </c>
      <c r="O662" s="23">
        <v>17.100000000000001</v>
      </c>
      <c r="P662" s="23">
        <v>30</v>
      </c>
      <c r="Q662" s="23">
        <v>27.3</v>
      </c>
      <c r="R662" s="23">
        <v>16.399999999999999</v>
      </c>
      <c r="S662" s="23">
        <v>24.3</v>
      </c>
      <c r="T662" s="23">
        <v>16.899999999999999</v>
      </c>
      <c r="U662" s="23">
        <v>12.9</v>
      </c>
      <c r="V662" s="23">
        <v>26.8</v>
      </c>
      <c r="W662" s="23">
        <v>25.3</v>
      </c>
      <c r="Y662">
        <f t="shared" si="729"/>
        <v>197.00000000000003</v>
      </c>
      <c r="Z662">
        <v>2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2</v>
      </c>
      <c r="AG662">
        <v>0</v>
      </c>
      <c r="AH662">
        <v>2</v>
      </c>
      <c r="AJ662">
        <v>8</v>
      </c>
      <c r="AK662">
        <v>0</v>
      </c>
      <c r="AL662">
        <v>17</v>
      </c>
      <c r="AM662">
        <v>15</v>
      </c>
      <c r="AN662">
        <v>14</v>
      </c>
      <c r="AO662">
        <v>10</v>
      </c>
      <c r="AP662">
        <v>7</v>
      </c>
      <c r="AQ662">
        <v>9</v>
      </c>
      <c r="AR662">
        <v>8</v>
      </c>
      <c r="AU662">
        <f t="shared" si="730"/>
        <v>60</v>
      </c>
      <c r="AV662">
        <v>0</v>
      </c>
      <c r="AW662">
        <f t="shared" si="728"/>
        <v>78.94736842105263</v>
      </c>
      <c r="AX662">
        <f t="shared" si="728"/>
        <v>100</v>
      </c>
      <c r="AY662">
        <f t="shared" si="728"/>
        <v>100</v>
      </c>
      <c r="AZ662">
        <f t="shared" si="728"/>
        <v>100</v>
      </c>
      <c r="BA662">
        <f t="shared" si="728"/>
        <v>55.555555555555557</v>
      </c>
      <c r="BB662">
        <f t="shared" si="728"/>
        <v>100</v>
      </c>
      <c r="BC662">
        <f t="shared" si="728"/>
        <v>60</v>
      </c>
    </row>
    <row r="663" spans="1:55">
      <c r="A663">
        <v>185</v>
      </c>
      <c r="B663" t="s">
        <v>47</v>
      </c>
      <c r="C663">
        <v>14</v>
      </c>
      <c r="D663" t="s">
        <v>48</v>
      </c>
      <c r="E663">
        <v>8</v>
      </c>
      <c r="F663">
        <v>3.7</v>
      </c>
      <c r="G663">
        <v>2.2999999999999998</v>
      </c>
      <c r="H663">
        <v>7</v>
      </c>
      <c r="I663">
        <v>14.3</v>
      </c>
      <c r="J663">
        <v>6.8</v>
      </c>
      <c r="K663">
        <v>4.7</v>
      </c>
      <c r="L663">
        <v>6.5</v>
      </c>
      <c r="M663">
        <v>3.9</v>
      </c>
      <c r="O663" s="23">
        <v>28</v>
      </c>
      <c r="P663" s="23">
        <v>28.1</v>
      </c>
      <c r="Q663" s="23">
        <v>28.3</v>
      </c>
      <c r="R663" s="23">
        <v>28.1</v>
      </c>
      <c r="S663" s="23">
        <v>26.8</v>
      </c>
      <c r="T663" s="23">
        <v>28.6</v>
      </c>
      <c r="U663" s="23">
        <v>25.6</v>
      </c>
      <c r="V663" s="23">
        <v>27.3</v>
      </c>
      <c r="W663" s="23">
        <v>21.3</v>
      </c>
      <c r="Y663">
        <f t="shared" si="729"/>
        <v>242.10000000000002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J663">
        <v>7</v>
      </c>
      <c r="AK663">
        <v>13</v>
      </c>
      <c r="AL663">
        <v>17</v>
      </c>
      <c r="AM663">
        <v>23</v>
      </c>
      <c r="AN663">
        <v>13</v>
      </c>
      <c r="AO663">
        <v>8</v>
      </c>
      <c r="AP663">
        <v>16</v>
      </c>
      <c r="AQ663">
        <v>14</v>
      </c>
      <c r="AR663">
        <v>18</v>
      </c>
      <c r="AU663">
        <f t="shared" si="730"/>
        <v>100</v>
      </c>
      <c r="AV663">
        <f t="shared" si="728"/>
        <v>100</v>
      </c>
      <c r="AW663">
        <f t="shared" si="728"/>
        <v>100</v>
      </c>
      <c r="AX663">
        <f t="shared" si="728"/>
        <v>100</v>
      </c>
      <c r="AY663">
        <f t="shared" si="728"/>
        <v>100</v>
      </c>
      <c r="AZ663">
        <f t="shared" si="728"/>
        <v>100</v>
      </c>
      <c r="BA663">
        <f t="shared" si="728"/>
        <v>100</v>
      </c>
      <c r="BB663">
        <f t="shared" si="728"/>
        <v>100</v>
      </c>
      <c r="BC663">
        <f t="shared" si="728"/>
        <v>100</v>
      </c>
    </row>
    <row r="664" spans="1:55">
      <c r="A664">
        <v>189</v>
      </c>
      <c r="B664" t="s">
        <v>49</v>
      </c>
      <c r="C664">
        <v>14</v>
      </c>
      <c r="D664" t="s">
        <v>42</v>
      </c>
      <c r="E664">
        <v>11</v>
      </c>
      <c r="F664">
        <v>9.3000000000000007</v>
      </c>
      <c r="G664">
        <v>20</v>
      </c>
      <c r="H664">
        <v>18.8</v>
      </c>
      <c r="I664">
        <v>19.2</v>
      </c>
      <c r="J664">
        <v>11.6</v>
      </c>
      <c r="K664">
        <v>14.7</v>
      </c>
      <c r="L664">
        <v>8.3000000000000007</v>
      </c>
      <c r="M664">
        <v>4.5999999999999996</v>
      </c>
      <c r="O664" s="23">
        <v>25.5</v>
      </c>
      <c r="P664" s="23">
        <v>26.6</v>
      </c>
      <c r="Q664" s="23">
        <v>30</v>
      </c>
      <c r="R664" s="23">
        <v>29.7</v>
      </c>
      <c r="S664" s="23">
        <v>27.4</v>
      </c>
      <c r="T664" s="23">
        <v>28.9</v>
      </c>
      <c r="U664" s="23">
        <v>28.4</v>
      </c>
      <c r="V664" s="23">
        <v>29.5</v>
      </c>
      <c r="W664" s="23">
        <v>22.4</v>
      </c>
      <c r="Y664">
        <f t="shared" si="729"/>
        <v>248.4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</v>
      </c>
      <c r="AJ664">
        <v>26</v>
      </c>
      <c r="AK664">
        <v>8</v>
      </c>
      <c r="AL664">
        <v>12</v>
      </c>
      <c r="AM664">
        <v>14</v>
      </c>
      <c r="AN664">
        <v>11</v>
      </c>
      <c r="AO664">
        <v>5</v>
      </c>
      <c r="AP664">
        <v>17</v>
      </c>
      <c r="AQ664">
        <v>8</v>
      </c>
      <c r="AR664">
        <v>21</v>
      </c>
      <c r="AU664">
        <f t="shared" si="730"/>
        <v>100</v>
      </c>
      <c r="AV664">
        <f t="shared" si="728"/>
        <v>100</v>
      </c>
      <c r="AW664">
        <f t="shared" si="728"/>
        <v>100</v>
      </c>
      <c r="AX664">
        <f t="shared" si="728"/>
        <v>100</v>
      </c>
      <c r="AY664">
        <f t="shared" si="728"/>
        <v>100</v>
      </c>
      <c r="AZ664">
        <f t="shared" si="728"/>
        <v>100</v>
      </c>
      <c r="BA664">
        <f t="shared" si="728"/>
        <v>100</v>
      </c>
      <c r="BB664">
        <f t="shared" si="728"/>
        <v>100</v>
      </c>
      <c r="BC664">
        <f t="shared" si="728"/>
        <v>82.608695652173907</v>
      </c>
    </row>
    <row r="665" spans="1:55">
      <c r="A665">
        <v>187</v>
      </c>
      <c r="B665" t="s">
        <v>50</v>
      </c>
      <c r="C665">
        <v>14</v>
      </c>
      <c r="D665" t="s">
        <v>44</v>
      </c>
      <c r="E665">
        <v>8.9</v>
      </c>
      <c r="F665">
        <v>20.9</v>
      </c>
      <c r="G665">
        <v>16.5</v>
      </c>
      <c r="H665">
        <v>20.2</v>
      </c>
      <c r="I665">
        <v>16.899999999999999</v>
      </c>
      <c r="J665">
        <v>20.9</v>
      </c>
      <c r="K665">
        <v>15.9</v>
      </c>
      <c r="L665">
        <v>21.4</v>
      </c>
      <c r="M665">
        <v>19.100000000000001</v>
      </c>
      <c r="O665" s="23">
        <v>30</v>
      </c>
      <c r="P665" s="23">
        <v>29.1</v>
      </c>
      <c r="Q665" s="23">
        <v>27.9</v>
      </c>
      <c r="R665" s="23">
        <v>28.6</v>
      </c>
      <c r="S665" s="23">
        <v>28.7</v>
      </c>
      <c r="T665" s="23">
        <v>28.7</v>
      </c>
      <c r="U665" s="23">
        <v>25.7</v>
      </c>
      <c r="V665" s="23">
        <v>28.1</v>
      </c>
      <c r="W665" s="23">
        <v>30</v>
      </c>
      <c r="Y665">
        <f t="shared" si="729"/>
        <v>256.79999999999995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</v>
      </c>
      <c r="AG665">
        <v>0</v>
      </c>
      <c r="AH665">
        <v>0</v>
      </c>
      <c r="AJ665">
        <v>14</v>
      </c>
      <c r="AK665">
        <v>13</v>
      </c>
      <c r="AL665">
        <v>16</v>
      </c>
      <c r="AM665">
        <v>12</v>
      </c>
      <c r="AN665">
        <v>9</v>
      </c>
      <c r="AO665">
        <v>19</v>
      </c>
      <c r="AP665">
        <v>16</v>
      </c>
      <c r="AQ665">
        <v>13</v>
      </c>
      <c r="AR665">
        <v>13</v>
      </c>
      <c r="AU665">
        <f t="shared" si="730"/>
        <v>100</v>
      </c>
      <c r="AV665">
        <f t="shared" si="728"/>
        <v>100</v>
      </c>
      <c r="AW665">
        <f t="shared" si="728"/>
        <v>100</v>
      </c>
      <c r="AX665">
        <f t="shared" si="728"/>
        <v>100</v>
      </c>
      <c r="AY665">
        <f t="shared" si="728"/>
        <v>100</v>
      </c>
      <c r="AZ665">
        <f t="shared" si="728"/>
        <v>100</v>
      </c>
      <c r="BA665">
        <f t="shared" si="728"/>
        <v>77.777777777777786</v>
      </c>
      <c r="BB665">
        <f t="shared" si="728"/>
        <v>100</v>
      </c>
      <c r="BC665">
        <f t="shared" si="728"/>
        <v>100</v>
      </c>
    </row>
    <row r="666" spans="1:55">
      <c r="A666">
        <v>190</v>
      </c>
      <c r="B666" t="s">
        <v>51</v>
      </c>
      <c r="C666">
        <v>14</v>
      </c>
      <c r="D666" t="s">
        <v>46</v>
      </c>
      <c r="E666">
        <v>7.7</v>
      </c>
      <c r="F666">
        <v>15.3</v>
      </c>
      <c r="G666">
        <v>13.8</v>
      </c>
      <c r="H666">
        <v>8.6999999999999993</v>
      </c>
      <c r="I666">
        <v>8.6999999999999993</v>
      </c>
      <c r="J666">
        <v>15.3</v>
      </c>
      <c r="K666">
        <v>20.6</v>
      </c>
      <c r="L666">
        <v>16.899999999999999</v>
      </c>
      <c r="M666">
        <v>15.4</v>
      </c>
      <c r="O666" s="23">
        <v>28</v>
      </c>
      <c r="P666" s="23">
        <v>28</v>
      </c>
      <c r="Q666" s="23">
        <v>29</v>
      </c>
      <c r="R666" s="23">
        <v>28.2</v>
      </c>
      <c r="S666" s="23">
        <v>22.6</v>
      </c>
      <c r="T666" s="23">
        <v>28</v>
      </c>
      <c r="U666" s="23">
        <v>26</v>
      </c>
      <c r="V666" s="23">
        <v>26.6</v>
      </c>
      <c r="W666" s="23">
        <v>24.3</v>
      </c>
      <c r="Y666">
        <f t="shared" si="729"/>
        <v>240.70000000000002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J666">
        <v>18</v>
      </c>
      <c r="AK666">
        <v>8</v>
      </c>
      <c r="AL666">
        <v>11</v>
      </c>
      <c r="AM666">
        <v>7</v>
      </c>
      <c r="AN666">
        <v>10</v>
      </c>
      <c r="AO666">
        <v>6</v>
      </c>
      <c r="AP666">
        <v>16</v>
      </c>
      <c r="AQ666">
        <v>12</v>
      </c>
      <c r="AR666">
        <v>9</v>
      </c>
      <c r="AU666">
        <f t="shared" si="730"/>
        <v>100</v>
      </c>
      <c r="AV666">
        <f t="shared" si="728"/>
        <v>100</v>
      </c>
      <c r="AW666">
        <f t="shared" si="728"/>
        <v>100</v>
      </c>
      <c r="AX666">
        <f t="shared" si="728"/>
        <v>100</v>
      </c>
      <c r="AY666">
        <f t="shared" si="728"/>
        <v>100</v>
      </c>
      <c r="AZ666">
        <f t="shared" si="728"/>
        <v>100</v>
      </c>
      <c r="BA666">
        <f t="shared" si="728"/>
        <v>100</v>
      </c>
      <c r="BB666">
        <f t="shared" si="728"/>
        <v>100</v>
      </c>
      <c r="BC666">
        <f t="shared" si="728"/>
        <v>100</v>
      </c>
    </row>
    <row r="667" spans="1:55">
      <c r="A667">
        <v>188</v>
      </c>
      <c r="B667" t="s">
        <v>52</v>
      </c>
      <c r="C667">
        <v>14</v>
      </c>
      <c r="D667" t="s">
        <v>48</v>
      </c>
      <c r="E667">
        <v>3.5</v>
      </c>
      <c r="F667">
        <v>8.6</v>
      </c>
      <c r="G667">
        <v>17.2</v>
      </c>
      <c r="H667">
        <v>18.3</v>
      </c>
      <c r="I667">
        <v>14.1</v>
      </c>
      <c r="J667">
        <v>12.9</v>
      </c>
      <c r="K667">
        <v>3.4</v>
      </c>
      <c r="L667">
        <v>1.4</v>
      </c>
      <c r="M667">
        <v>1.4</v>
      </c>
      <c r="O667" s="23">
        <v>28.8</v>
      </c>
      <c r="P667" s="23">
        <v>28.8</v>
      </c>
      <c r="Q667" s="23">
        <v>30</v>
      </c>
      <c r="R667" s="23">
        <v>30</v>
      </c>
      <c r="S667" s="23">
        <v>27.6</v>
      </c>
      <c r="T667" s="23">
        <v>27.7</v>
      </c>
      <c r="U667" s="23">
        <v>28</v>
      </c>
      <c r="V667" s="23">
        <v>11.8</v>
      </c>
      <c r="W667" s="23">
        <v>24.3</v>
      </c>
      <c r="Y667">
        <f t="shared" si="729"/>
        <v>237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J667">
        <v>10</v>
      </c>
      <c r="AK667">
        <v>13</v>
      </c>
      <c r="AL667">
        <v>1</v>
      </c>
      <c r="AM667">
        <v>1</v>
      </c>
      <c r="AN667">
        <v>3</v>
      </c>
      <c r="AO667">
        <v>5</v>
      </c>
      <c r="AP667">
        <v>11</v>
      </c>
      <c r="AQ667">
        <v>16</v>
      </c>
      <c r="AR667">
        <v>14</v>
      </c>
      <c r="AU667">
        <f t="shared" si="730"/>
        <v>100</v>
      </c>
      <c r="AV667">
        <f t="shared" si="728"/>
        <v>100</v>
      </c>
      <c r="AW667">
        <f t="shared" si="728"/>
        <v>100</v>
      </c>
      <c r="AX667">
        <f t="shared" si="728"/>
        <v>100</v>
      </c>
      <c r="AY667">
        <f t="shared" si="728"/>
        <v>100</v>
      </c>
      <c r="AZ667">
        <f t="shared" si="728"/>
        <v>100</v>
      </c>
      <c r="BA667">
        <f t="shared" si="728"/>
        <v>100</v>
      </c>
      <c r="BB667">
        <f t="shared" si="728"/>
        <v>100</v>
      </c>
      <c r="BC667">
        <f t="shared" si="728"/>
        <v>100</v>
      </c>
    </row>
    <row r="668" spans="1:55">
      <c r="A668">
        <v>194</v>
      </c>
      <c r="B668" t="s">
        <v>53</v>
      </c>
      <c r="C668">
        <v>14</v>
      </c>
      <c r="D668" t="s">
        <v>42</v>
      </c>
      <c r="E668">
        <v>9.4</v>
      </c>
      <c r="F668">
        <v>11.8</v>
      </c>
      <c r="G668">
        <v>11.2</v>
      </c>
      <c r="H668">
        <v>11.9</v>
      </c>
      <c r="I668">
        <v>18.600000000000001</v>
      </c>
      <c r="J668">
        <v>17.899999999999999</v>
      </c>
      <c r="K668">
        <v>13.9</v>
      </c>
      <c r="L668">
        <v>12.3</v>
      </c>
      <c r="M668">
        <v>11.9</v>
      </c>
      <c r="O668" s="23">
        <v>27.8</v>
      </c>
      <c r="P668" s="23">
        <v>28.6</v>
      </c>
      <c r="Q668" s="23">
        <v>28.5</v>
      </c>
      <c r="R668" s="23">
        <v>27.5</v>
      </c>
      <c r="S668" s="23">
        <v>30</v>
      </c>
      <c r="T668" s="23">
        <v>29.2</v>
      </c>
      <c r="U668" s="23">
        <v>28</v>
      </c>
      <c r="V668" s="23">
        <v>25.3</v>
      </c>
      <c r="W668" s="23">
        <v>27.5</v>
      </c>
      <c r="Y668">
        <f t="shared" si="729"/>
        <v>252.4</v>
      </c>
      <c r="Z668">
        <v>2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J668">
        <v>10</v>
      </c>
      <c r="AK668">
        <v>27</v>
      </c>
      <c r="AL668">
        <v>33</v>
      </c>
      <c r="AM668">
        <v>23</v>
      </c>
      <c r="AN668">
        <v>14</v>
      </c>
      <c r="AO668">
        <v>19</v>
      </c>
      <c r="AP668">
        <v>21</v>
      </c>
      <c r="AQ668">
        <v>10</v>
      </c>
      <c r="AR668">
        <v>14</v>
      </c>
      <c r="AU668">
        <f t="shared" si="730"/>
        <v>66.666666666666657</v>
      </c>
      <c r="AV668">
        <f t="shared" si="728"/>
        <v>86.206896551724128</v>
      </c>
      <c r="AW668">
        <f t="shared" si="728"/>
        <v>100</v>
      </c>
      <c r="AX668">
        <f t="shared" si="728"/>
        <v>100</v>
      </c>
      <c r="AY668">
        <f t="shared" si="728"/>
        <v>100</v>
      </c>
      <c r="AZ668">
        <f t="shared" si="728"/>
        <v>100</v>
      </c>
      <c r="BA668">
        <f t="shared" si="728"/>
        <v>100</v>
      </c>
      <c r="BB668">
        <f t="shared" si="728"/>
        <v>100</v>
      </c>
      <c r="BC668">
        <f t="shared" si="728"/>
        <v>100</v>
      </c>
    </row>
    <row r="669" spans="1:55">
      <c r="A669">
        <v>193</v>
      </c>
      <c r="B669" t="s">
        <v>54</v>
      </c>
      <c r="C669">
        <v>14</v>
      </c>
      <c r="D669" t="s">
        <v>44</v>
      </c>
      <c r="E669">
        <v>0</v>
      </c>
      <c r="F669">
        <v>4.5999999999999996</v>
      </c>
      <c r="G669">
        <v>3.9</v>
      </c>
      <c r="H669">
        <v>7.1</v>
      </c>
      <c r="I669">
        <v>10.9</v>
      </c>
      <c r="J669">
        <v>15.3</v>
      </c>
      <c r="K669">
        <v>7.5</v>
      </c>
      <c r="L669">
        <v>5.6</v>
      </c>
      <c r="M669">
        <v>6.7</v>
      </c>
      <c r="O669" s="23">
        <v>25.4</v>
      </c>
      <c r="P669" s="23">
        <v>18.899999999999999</v>
      </c>
      <c r="Q669" s="23">
        <v>26.2</v>
      </c>
      <c r="R669" s="23">
        <v>27.3</v>
      </c>
      <c r="S669" s="23">
        <v>28.5</v>
      </c>
      <c r="T669" s="23">
        <v>20.3</v>
      </c>
      <c r="U669" s="23">
        <v>28.6</v>
      </c>
      <c r="V669" s="23">
        <v>21</v>
      </c>
      <c r="W669" s="23">
        <v>25.3</v>
      </c>
      <c r="Y669">
        <f t="shared" si="729"/>
        <v>221.5</v>
      </c>
      <c r="Z669">
        <v>0</v>
      </c>
      <c r="AA669">
        <v>4</v>
      </c>
      <c r="AB669">
        <v>4</v>
      </c>
      <c r="AC669">
        <v>0</v>
      </c>
      <c r="AD669">
        <v>0</v>
      </c>
      <c r="AE669">
        <v>0</v>
      </c>
      <c r="AF669">
        <v>0</v>
      </c>
      <c r="AG669">
        <v>6</v>
      </c>
      <c r="AH669">
        <v>2</v>
      </c>
      <c r="AJ669">
        <v>23</v>
      </c>
      <c r="AK669">
        <v>17</v>
      </c>
      <c r="AL669">
        <v>23</v>
      </c>
      <c r="AM669">
        <v>17</v>
      </c>
      <c r="AN669">
        <v>17</v>
      </c>
      <c r="AO669">
        <v>9</v>
      </c>
      <c r="AP669">
        <v>18</v>
      </c>
      <c r="AQ669">
        <v>18</v>
      </c>
      <c r="AR669">
        <v>19</v>
      </c>
      <c r="AU669">
        <f t="shared" si="730"/>
        <v>100</v>
      </c>
      <c r="AV669">
        <f t="shared" si="728"/>
        <v>61.904761904761905</v>
      </c>
      <c r="AW669">
        <f t="shared" si="728"/>
        <v>70.370370370370367</v>
      </c>
      <c r="AX669">
        <f t="shared" si="728"/>
        <v>100</v>
      </c>
      <c r="AY669">
        <f t="shared" si="728"/>
        <v>100</v>
      </c>
      <c r="AZ669">
        <f t="shared" si="728"/>
        <v>100</v>
      </c>
      <c r="BA669">
        <f t="shared" si="728"/>
        <v>100</v>
      </c>
      <c r="BB669">
        <f t="shared" si="728"/>
        <v>50</v>
      </c>
      <c r="BC669">
        <f t="shared" si="728"/>
        <v>80.952380952380949</v>
      </c>
    </row>
    <row r="670" spans="1:55">
      <c r="A670">
        <v>191</v>
      </c>
      <c r="B670" t="s">
        <v>55</v>
      </c>
      <c r="C670">
        <v>14</v>
      </c>
      <c r="D670" t="s">
        <v>46</v>
      </c>
      <c r="E670">
        <v>12.6</v>
      </c>
      <c r="F670">
        <v>15.3</v>
      </c>
      <c r="G670">
        <v>10.199999999999999</v>
      </c>
      <c r="H670">
        <v>14.5</v>
      </c>
      <c r="I670">
        <v>16.5</v>
      </c>
      <c r="J670">
        <v>13.2</v>
      </c>
      <c r="K670">
        <v>13.9</v>
      </c>
      <c r="L670">
        <v>20.2</v>
      </c>
      <c r="M670">
        <v>23.4</v>
      </c>
      <c r="O670" s="23">
        <v>30</v>
      </c>
      <c r="P670" s="23">
        <v>28.7</v>
      </c>
      <c r="Q670" s="23">
        <v>27.6</v>
      </c>
      <c r="R670" s="23">
        <v>29</v>
      </c>
      <c r="S670" s="23">
        <v>28.3</v>
      </c>
      <c r="T670" s="23">
        <v>28.9</v>
      </c>
      <c r="U670" s="23">
        <v>25.7</v>
      </c>
      <c r="V670" s="23">
        <v>28.4</v>
      </c>
      <c r="W670" s="23">
        <v>27.1</v>
      </c>
      <c r="Y670">
        <f t="shared" si="729"/>
        <v>253.70000000000002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J670">
        <v>11</v>
      </c>
      <c r="AK670">
        <v>10</v>
      </c>
      <c r="AL670">
        <v>10</v>
      </c>
      <c r="AM670">
        <v>13</v>
      </c>
      <c r="AN670">
        <v>11</v>
      </c>
      <c r="AO670">
        <v>6</v>
      </c>
      <c r="AP670">
        <v>8</v>
      </c>
      <c r="AQ670">
        <v>8</v>
      </c>
      <c r="AR670">
        <v>7</v>
      </c>
      <c r="AU670">
        <f t="shared" si="730"/>
        <v>100</v>
      </c>
      <c r="AV670">
        <f t="shared" si="728"/>
        <v>100</v>
      </c>
      <c r="AW670">
        <f t="shared" si="728"/>
        <v>100</v>
      </c>
      <c r="AX670">
        <f t="shared" si="728"/>
        <v>100</v>
      </c>
      <c r="AY670">
        <f t="shared" si="728"/>
        <v>100</v>
      </c>
      <c r="AZ670">
        <f t="shared" si="728"/>
        <v>100</v>
      </c>
      <c r="BA670">
        <f t="shared" si="728"/>
        <v>100</v>
      </c>
      <c r="BB670">
        <f t="shared" si="728"/>
        <v>100</v>
      </c>
      <c r="BC670">
        <f t="shared" si="728"/>
        <v>100</v>
      </c>
    </row>
    <row r="671" spans="1:55">
      <c r="A671">
        <v>192</v>
      </c>
      <c r="B671" t="s">
        <v>56</v>
      </c>
      <c r="C671">
        <v>14</v>
      </c>
      <c r="D671" t="s">
        <v>48</v>
      </c>
      <c r="E671">
        <v>2.7</v>
      </c>
      <c r="F671">
        <v>3</v>
      </c>
      <c r="G671">
        <v>1.8</v>
      </c>
      <c r="H671">
        <v>0</v>
      </c>
      <c r="I671">
        <v>0.6</v>
      </c>
      <c r="J671">
        <v>1.8</v>
      </c>
      <c r="K671">
        <v>2</v>
      </c>
      <c r="L671">
        <v>0</v>
      </c>
      <c r="M671">
        <v>0.5</v>
      </c>
      <c r="O671" s="23">
        <v>24.1</v>
      </c>
      <c r="P671" s="23">
        <v>28.2</v>
      </c>
      <c r="Q671" s="23">
        <v>27.6</v>
      </c>
      <c r="R671" s="23">
        <v>27.8</v>
      </c>
      <c r="S671" s="23">
        <v>26.3</v>
      </c>
      <c r="T671" s="23">
        <v>22.9</v>
      </c>
      <c r="U671" s="23">
        <v>26.2</v>
      </c>
      <c r="V671" s="23">
        <v>24.9</v>
      </c>
      <c r="W671" s="23">
        <v>23.2</v>
      </c>
      <c r="Y671">
        <f t="shared" si="729"/>
        <v>231.2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J671">
        <v>12</v>
      </c>
      <c r="AK671">
        <v>7</v>
      </c>
      <c r="AL671">
        <v>6</v>
      </c>
      <c r="AM671">
        <v>8</v>
      </c>
      <c r="AN671">
        <v>5</v>
      </c>
      <c r="AO671">
        <v>8</v>
      </c>
      <c r="AP671">
        <v>10</v>
      </c>
      <c r="AQ671">
        <v>16</v>
      </c>
      <c r="AR671">
        <v>14</v>
      </c>
      <c r="AU671">
        <f t="shared" si="730"/>
        <v>71.428571428571431</v>
      </c>
      <c r="AV671">
        <f t="shared" si="728"/>
        <v>100</v>
      </c>
      <c r="AW671">
        <f t="shared" si="728"/>
        <v>100</v>
      </c>
      <c r="AX671">
        <f t="shared" si="728"/>
        <v>100</v>
      </c>
      <c r="AY671">
        <f t="shared" si="728"/>
        <v>100</v>
      </c>
      <c r="AZ671">
        <f t="shared" si="728"/>
        <v>100</v>
      </c>
      <c r="BA671">
        <f t="shared" si="728"/>
        <v>100</v>
      </c>
      <c r="BB671">
        <f t="shared" si="728"/>
        <v>100</v>
      </c>
      <c r="BC671">
        <f t="shared" si="728"/>
        <v>100</v>
      </c>
    </row>
    <row r="672" spans="1:55">
      <c r="A672">
        <v>196</v>
      </c>
      <c r="B672" t="s">
        <v>57</v>
      </c>
      <c r="C672">
        <v>14</v>
      </c>
      <c r="D672" t="s">
        <v>42</v>
      </c>
      <c r="E672">
        <v>19.3</v>
      </c>
      <c r="F672">
        <v>22.6</v>
      </c>
      <c r="G672">
        <v>19.399999999999999</v>
      </c>
      <c r="H672">
        <v>17.5</v>
      </c>
      <c r="I672">
        <v>15</v>
      </c>
      <c r="J672">
        <v>12.9</v>
      </c>
      <c r="K672">
        <v>15</v>
      </c>
      <c r="L672">
        <v>13.8</v>
      </c>
      <c r="M672">
        <v>17.5</v>
      </c>
      <c r="O672" s="23">
        <v>30</v>
      </c>
      <c r="P672" s="23">
        <v>30</v>
      </c>
      <c r="Q672" s="23">
        <v>27.2</v>
      </c>
      <c r="R672" s="23">
        <v>30</v>
      </c>
      <c r="S672" s="23">
        <v>28.3</v>
      </c>
      <c r="T672" s="23">
        <v>30</v>
      </c>
      <c r="U672" s="23">
        <v>30</v>
      </c>
      <c r="V672" s="23">
        <v>28.3</v>
      </c>
      <c r="W672" s="23">
        <v>29</v>
      </c>
      <c r="Y672">
        <f t="shared" si="729"/>
        <v>262.8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  <c r="AH672">
        <v>0</v>
      </c>
      <c r="AJ672">
        <v>5</v>
      </c>
      <c r="AK672">
        <v>1</v>
      </c>
      <c r="AL672">
        <v>2</v>
      </c>
      <c r="AM672">
        <v>5</v>
      </c>
      <c r="AN672">
        <v>2</v>
      </c>
      <c r="AO672">
        <v>18</v>
      </c>
      <c r="AP672">
        <v>4</v>
      </c>
      <c r="AQ672">
        <v>13</v>
      </c>
      <c r="AR672">
        <v>10</v>
      </c>
      <c r="AU672">
        <f t="shared" si="730"/>
        <v>100</v>
      </c>
      <c r="AV672">
        <f t="shared" si="728"/>
        <v>100</v>
      </c>
      <c r="AW672">
        <f t="shared" si="728"/>
        <v>100</v>
      </c>
      <c r="AX672">
        <f t="shared" si="728"/>
        <v>100</v>
      </c>
      <c r="AY672">
        <f t="shared" si="728"/>
        <v>100</v>
      </c>
      <c r="AZ672">
        <f t="shared" si="728"/>
        <v>100</v>
      </c>
      <c r="BA672">
        <f t="shared" si="728"/>
        <v>100</v>
      </c>
      <c r="BB672">
        <f t="shared" si="728"/>
        <v>73.333333333333329</v>
      </c>
      <c r="BC672">
        <f t="shared" si="728"/>
        <v>100</v>
      </c>
    </row>
    <row r="673" spans="1:991">
      <c r="A673">
        <v>195</v>
      </c>
      <c r="B673" t="s">
        <v>58</v>
      </c>
      <c r="C673">
        <v>14</v>
      </c>
      <c r="D673" t="s">
        <v>44</v>
      </c>
      <c r="E673">
        <v>6.9</v>
      </c>
      <c r="F673">
        <v>13.2</v>
      </c>
      <c r="G673">
        <v>12.7</v>
      </c>
      <c r="H673">
        <v>7.5</v>
      </c>
      <c r="I673">
        <v>6</v>
      </c>
      <c r="J673">
        <v>5.6</v>
      </c>
      <c r="K673">
        <v>4</v>
      </c>
      <c r="L673">
        <v>3.7</v>
      </c>
      <c r="M673">
        <v>4.5999999999999996</v>
      </c>
      <c r="O673" s="23">
        <v>28.7</v>
      </c>
      <c r="P673" s="23">
        <v>29.4</v>
      </c>
      <c r="Q673" s="23">
        <v>27.1</v>
      </c>
      <c r="R673" s="23">
        <v>26.2</v>
      </c>
      <c r="S673" s="23">
        <v>23.2</v>
      </c>
      <c r="T673" s="23">
        <v>26.1</v>
      </c>
      <c r="U673" s="23">
        <v>15.9</v>
      </c>
      <c r="V673" s="23">
        <v>10.4</v>
      </c>
      <c r="W673" s="23">
        <v>11.1</v>
      </c>
      <c r="Y673">
        <f t="shared" si="729"/>
        <v>198.1</v>
      </c>
      <c r="Z673">
        <v>2</v>
      </c>
      <c r="AA673">
        <v>0</v>
      </c>
      <c r="AB673">
        <v>4</v>
      </c>
      <c r="AC673">
        <v>8</v>
      </c>
      <c r="AD673">
        <v>6</v>
      </c>
      <c r="AE673">
        <v>8</v>
      </c>
      <c r="AF673">
        <v>6</v>
      </c>
      <c r="AG673">
        <v>6</v>
      </c>
      <c r="AH673">
        <v>10</v>
      </c>
      <c r="AJ673">
        <v>5</v>
      </c>
      <c r="AK673">
        <v>8</v>
      </c>
      <c r="AL673">
        <v>2</v>
      </c>
      <c r="AM673">
        <v>7</v>
      </c>
      <c r="AN673">
        <v>4</v>
      </c>
      <c r="AO673">
        <v>6</v>
      </c>
      <c r="AP673">
        <v>7</v>
      </c>
      <c r="AQ673">
        <v>3</v>
      </c>
      <c r="AR673">
        <v>10</v>
      </c>
      <c r="AU673">
        <f t="shared" si="730"/>
        <v>42.857142857142854</v>
      </c>
      <c r="AV673">
        <f t="shared" si="728"/>
        <v>100</v>
      </c>
      <c r="AW673">
        <f t="shared" si="728"/>
        <v>-33.333333333333329</v>
      </c>
      <c r="AX673">
        <f t="shared" si="728"/>
        <v>-6.666666666666667</v>
      </c>
      <c r="AY673">
        <f t="shared" si="728"/>
        <v>-20</v>
      </c>
      <c r="AZ673">
        <f t="shared" si="728"/>
        <v>-14.285714285714285</v>
      </c>
      <c r="BA673">
        <f t="shared" si="728"/>
        <v>7.6923076923076925</v>
      </c>
      <c r="BB673">
        <f t="shared" si="728"/>
        <v>-33.333333333333329</v>
      </c>
      <c r="BC673">
        <f t="shared" si="728"/>
        <v>0</v>
      </c>
    </row>
    <row r="674" spans="1:991">
      <c r="A674">
        <v>108</v>
      </c>
      <c r="B674" t="s">
        <v>102</v>
      </c>
      <c r="C674">
        <v>14</v>
      </c>
      <c r="D674" t="s">
        <v>42</v>
      </c>
      <c r="E674">
        <v>1.8</v>
      </c>
      <c r="F674">
        <v>0</v>
      </c>
      <c r="G674">
        <v>1.6</v>
      </c>
      <c r="H674">
        <v>4.2</v>
      </c>
      <c r="I674">
        <v>4.2</v>
      </c>
      <c r="J674">
        <v>5.5</v>
      </c>
      <c r="K674">
        <v>3.8</v>
      </c>
      <c r="L674">
        <v>2.1</v>
      </c>
      <c r="M674">
        <v>3.6</v>
      </c>
      <c r="O674" s="23">
        <v>30</v>
      </c>
      <c r="P674" s="23">
        <v>30</v>
      </c>
      <c r="Q674" s="23">
        <v>30</v>
      </c>
      <c r="R674" s="23">
        <v>30</v>
      </c>
      <c r="S674" s="23">
        <v>30</v>
      </c>
      <c r="T674" s="23">
        <v>30</v>
      </c>
      <c r="U674" s="23">
        <v>26.8</v>
      </c>
      <c r="V674" s="23">
        <v>24.6</v>
      </c>
      <c r="W674" s="23">
        <v>25.6</v>
      </c>
      <c r="Y674">
        <f t="shared" si="729"/>
        <v>257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9</v>
      </c>
      <c r="AQ674">
        <v>4</v>
      </c>
      <c r="AR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f t="shared" si="728"/>
        <v>100</v>
      </c>
      <c r="BB674">
        <f t="shared" si="728"/>
        <v>100</v>
      </c>
      <c r="BC674">
        <f t="shared" si="728"/>
        <v>100</v>
      </c>
    </row>
    <row r="675" spans="1:991">
      <c r="A675">
        <v>107</v>
      </c>
      <c r="B675" t="s">
        <v>103</v>
      </c>
      <c r="C675">
        <v>14</v>
      </c>
      <c r="D675" t="s">
        <v>44</v>
      </c>
      <c r="E675">
        <v>11</v>
      </c>
      <c r="F675">
        <v>13.4</v>
      </c>
      <c r="G675">
        <v>12.1</v>
      </c>
      <c r="H675">
        <v>13.5</v>
      </c>
      <c r="I675">
        <v>12.1</v>
      </c>
      <c r="J675">
        <v>11.9</v>
      </c>
      <c r="K675">
        <v>13.1</v>
      </c>
      <c r="L675">
        <v>13.2</v>
      </c>
      <c r="M675">
        <v>10.1</v>
      </c>
      <c r="O675" s="23">
        <v>28.8</v>
      </c>
      <c r="P675" s="23">
        <v>27.1</v>
      </c>
      <c r="Q675" s="23">
        <v>23.1</v>
      </c>
      <c r="R675" s="23">
        <v>27.1</v>
      </c>
      <c r="S675" s="23">
        <v>24.4</v>
      </c>
      <c r="T675" s="23">
        <v>27.6</v>
      </c>
      <c r="U675" s="23">
        <v>24.2</v>
      </c>
      <c r="V675" s="23">
        <v>28</v>
      </c>
      <c r="W675" s="23">
        <v>17.5</v>
      </c>
      <c r="Y675">
        <f t="shared" si="729"/>
        <v>227.79999999999998</v>
      </c>
      <c r="Z675">
        <v>0</v>
      </c>
      <c r="AA675">
        <v>2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J675">
        <v>25</v>
      </c>
      <c r="AK675">
        <v>16</v>
      </c>
      <c r="AL675">
        <v>21</v>
      </c>
      <c r="AM675">
        <v>15</v>
      </c>
      <c r="AN675">
        <v>16</v>
      </c>
      <c r="AO675">
        <v>29</v>
      </c>
      <c r="AP675">
        <v>29</v>
      </c>
      <c r="AQ675">
        <v>19</v>
      </c>
      <c r="AR675">
        <v>18</v>
      </c>
      <c r="AU675">
        <f t="shared" si="730"/>
        <v>100</v>
      </c>
      <c r="AV675">
        <f t="shared" si="728"/>
        <v>77.777777777777786</v>
      </c>
      <c r="AW675">
        <f t="shared" si="728"/>
        <v>82.608695652173907</v>
      </c>
      <c r="AX675">
        <f t="shared" si="728"/>
        <v>100</v>
      </c>
      <c r="AY675">
        <f t="shared" si="728"/>
        <v>100</v>
      </c>
      <c r="AZ675">
        <f t="shared" si="728"/>
        <v>100</v>
      </c>
      <c r="BA675">
        <f t="shared" si="728"/>
        <v>100</v>
      </c>
      <c r="BB675">
        <f t="shared" si="728"/>
        <v>80.952380952380949</v>
      </c>
      <c r="BC675">
        <f t="shared" si="728"/>
        <v>100</v>
      </c>
    </row>
    <row r="676" spans="1:991">
      <c r="A676">
        <v>106</v>
      </c>
      <c r="B676" t="s">
        <v>104</v>
      </c>
      <c r="C676">
        <v>14</v>
      </c>
      <c r="D676" t="s">
        <v>46</v>
      </c>
      <c r="E676">
        <v>20.2</v>
      </c>
      <c r="F676">
        <v>24.5</v>
      </c>
      <c r="G676">
        <v>17.5</v>
      </c>
      <c r="H676">
        <v>13.5</v>
      </c>
      <c r="I676">
        <v>8.9</v>
      </c>
      <c r="J676">
        <v>10.199999999999999</v>
      </c>
      <c r="K676">
        <v>14.4</v>
      </c>
      <c r="L676">
        <v>13.6</v>
      </c>
      <c r="M676">
        <v>12.3</v>
      </c>
      <c r="O676" s="23">
        <v>28.3</v>
      </c>
      <c r="P676" s="23">
        <v>29.3</v>
      </c>
      <c r="Q676" s="23">
        <v>28</v>
      </c>
      <c r="R676" s="23">
        <v>28.2</v>
      </c>
      <c r="S676" s="23">
        <v>28.2</v>
      </c>
      <c r="T676" s="23">
        <v>27.9</v>
      </c>
      <c r="U676" s="23">
        <v>25.2</v>
      </c>
      <c r="V676" s="23">
        <v>27.8</v>
      </c>
      <c r="W676" s="23">
        <v>26.4</v>
      </c>
      <c r="Y676">
        <f t="shared" si="729"/>
        <v>249.3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J676">
        <v>22</v>
      </c>
      <c r="AK676">
        <v>11</v>
      </c>
      <c r="AL676">
        <v>4</v>
      </c>
      <c r="AM676">
        <v>3</v>
      </c>
      <c r="AN676">
        <v>6</v>
      </c>
      <c r="AO676">
        <v>14</v>
      </c>
      <c r="AP676">
        <v>14</v>
      </c>
      <c r="AQ676">
        <v>15</v>
      </c>
      <c r="AR676">
        <v>14</v>
      </c>
      <c r="AU676">
        <f t="shared" si="730"/>
        <v>100</v>
      </c>
      <c r="AV676">
        <f t="shared" ref="AV676:AV693" si="731">(AK676-AA676)/(AK676+AA676)*100</f>
        <v>100</v>
      </c>
      <c r="AW676">
        <f t="shared" ref="AW676:AW693" si="732">(AL676-AB676)/(AL676+AB676)*100</f>
        <v>100</v>
      </c>
      <c r="AX676">
        <f t="shared" ref="AX676:AX693" si="733">(AM676-AC676)/(AM676+AC676)*100</f>
        <v>100</v>
      </c>
      <c r="AY676">
        <f t="shared" ref="AY676:AY693" si="734">(AN676-AD676)/(AN676+AD676)*100</f>
        <v>100</v>
      </c>
      <c r="AZ676">
        <f t="shared" ref="AZ676:AZ693" si="735">(AO676-AE676)/(AO676+AE676)*100</f>
        <v>100</v>
      </c>
      <c r="BA676">
        <f t="shared" ref="BA676:BA693" si="736">(AP676-AF676)/(AP676+AF676)*100</f>
        <v>100</v>
      </c>
      <c r="BB676">
        <f t="shared" ref="BB676:BB693" si="737">(AQ676-AG676)/(AQ676+AG676)*100</f>
        <v>100</v>
      </c>
      <c r="BC676">
        <f t="shared" ref="BC676:BC693" si="738">(AR676-AH676)/(AR676+AH676)*100</f>
        <v>100</v>
      </c>
    </row>
    <row r="677" spans="1:991">
      <c r="A677">
        <v>105</v>
      </c>
      <c r="B677" t="s">
        <v>105</v>
      </c>
      <c r="C677">
        <v>14</v>
      </c>
      <c r="D677" t="s">
        <v>48</v>
      </c>
      <c r="E677">
        <v>0</v>
      </c>
      <c r="F677">
        <v>5.5</v>
      </c>
      <c r="G677">
        <v>4.0999999999999996</v>
      </c>
      <c r="H677">
        <v>3.2</v>
      </c>
      <c r="I677">
        <v>2.2000000000000002</v>
      </c>
      <c r="J677">
        <v>4.5999999999999996</v>
      </c>
      <c r="K677">
        <v>5.8</v>
      </c>
      <c r="L677">
        <v>0.7</v>
      </c>
      <c r="M677">
        <v>0.6</v>
      </c>
      <c r="O677" s="23">
        <v>26.7</v>
      </c>
      <c r="P677" s="23">
        <v>28.6</v>
      </c>
      <c r="Q677" s="23">
        <v>25.2</v>
      </c>
      <c r="R677" s="23">
        <v>28.8</v>
      </c>
      <c r="S677" s="23">
        <v>24.4</v>
      </c>
      <c r="T677" s="23">
        <v>26.9</v>
      </c>
      <c r="U677" s="23">
        <v>23.9</v>
      </c>
      <c r="V677" s="23">
        <v>19</v>
      </c>
      <c r="W677" s="23">
        <v>28.9</v>
      </c>
      <c r="Y677">
        <f t="shared" si="729"/>
        <v>232.4</v>
      </c>
      <c r="Z677">
        <v>0</v>
      </c>
      <c r="AA677">
        <v>0</v>
      </c>
      <c r="AB677">
        <v>2</v>
      </c>
      <c r="AC677">
        <v>0</v>
      </c>
      <c r="AD677">
        <v>2</v>
      </c>
      <c r="AE677">
        <v>0</v>
      </c>
      <c r="AF677">
        <v>0</v>
      </c>
      <c r="AG677">
        <v>2</v>
      </c>
      <c r="AH677">
        <v>0</v>
      </c>
      <c r="AJ677">
        <v>17</v>
      </c>
      <c r="AK677">
        <v>20</v>
      </c>
      <c r="AL677">
        <v>7</v>
      </c>
      <c r="AM677">
        <v>12</v>
      </c>
      <c r="AN677">
        <v>13</v>
      </c>
      <c r="AO677">
        <v>8</v>
      </c>
      <c r="AP677">
        <v>10</v>
      </c>
      <c r="AQ677">
        <v>14</v>
      </c>
      <c r="AR677">
        <v>13</v>
      </c>
      <c r="AU677">
        <f t="shared" si="730"/>
        <v>100</v>
      </c>
      <c r="AV677">
        <f t="shared" si="731"/>
        <v>100</v>
      </c>
      <c r="AW677">
        <f t="shared" si="732"/>
        <v>55.555555555555557</v>
      </c>
      <c r="AX677">
        <f t="shared" si="733"/>
        <v>100</v>
      </c>
      <c r="AY677">
        <f t="shared" si="734"/>
        <v>73.333333333333329</v>
      </c>
      <c r="AZ677">
        <f t="shared" si="735"/>
        <v>100</v>
      </c>
      <c r="BA677">
        <f t="shared" si="736"/>
        <v>100</v>
      </c>
      <c r="BB677">
        <f t="shared" si="737"/>
        <v>75</v>
      </c>
      <c r="BC677">
        <f t="shared" si="738"/>
        <v>100</v>
      </c>
    </row>
    <row r="678" spans="1:991">
      <c r="A678">
        <v>112</v>
      </c>
      <c r="B678" t="s">
        <v>106</v>
      </c>
      <c r="C678">
        <v>14</v>
      </c>
      <c r="D678" t="s">
        <v>42</v>
      </c>
      <c r="E678">
        <v>0.8</v>
      </c>
      <c r="F678">
        <v>1.6</v>
      </c>
      <c r="G678">
        <v>2.1</v>
      </c>
      <c r="H678">
        <v>2.7</v>
      </c>
      <c r="I678">
        <v>2.4</v>
      </c>
      <c r="J678">
        <v>0.9</v>
      </c>
      <c r="K678">
        <v>1.9</v>
      </c>
      <c r="L678">
        <v>4.5999999999999996</v>
      </c>
      <c r="M678">
        <v>2</v>
      </c>
      <c r="O678" s="23">
        <v>28.5</v>
      </c>
      <c r="P678" s="23">
        <v>27.5</v>
      </c>
      <c r="Q678" s="23">
        <v>30</v>
      </c>
      <c r="R678" s="23">
        <v>28</v>
      </c>
      <c r="S678" s="23">
        <v>27.7</v>
      </c>
      <c r="T678" s="23">
        <v>27.9</v>
      </c>
      <c r="U678" s="23">
        <v>27.6</v>
      </c>
      <c r="V678" s="23">
        <v>30</v>
      </c>
      <c r="W678" s="23">
        <v>27.2</v>
      </c>
      <c r="Y678">
        <f t="shared" si="729"/>
        <v>254.39999999999998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J678">
        <v>15</v>
      </c>
      <c r="AK678">
        <v>15</v>
      </c>
      <c r="AL678">
        <v>8</v>
      </c>
      <c r="AM678">
        <v>8</v>
      </c>
      <c r="AN678">
        <v>10</v>
      </c>
      <c r="AO678">
        <v>20</v>
      </c>
      <c r="AP678">
        <v>13</v>
      </c>
      <c r="AQ678">
        <v>3</v>
      </c>
      <c r="AR678">
        <v>6</v>
      </c>
      <c r="AU678">
        <f t="shared" si="730"/>
        <v>100</v>
      </c>
      <c r="AV678">
        <f t="shared" si="731"/>
        <v>100</v>
      </c>
      <c r="AW678">
        <f t="shared" si="732"/>
        <v>100</v>
      </c>
      <c r="AX678">
        <f t="shared" si="733"/>
        <v>100</v>
      </c>
      <c r="AY678">
        <f t="shared" si="734"/>
        <v>100</v>
      </c>
      <c r="AZ678">
        <f t="shared" si="735"/>
        <v>100</v>
      </c>
      <c r="BA678">
        <f t="shared" si="736"/>
        <v>100</v>
      </c>
      <c r="BB678">
        <f t="shared" si="737"/>
        <v>100</v>
      </c>
      <c r="BC678">
        <f t="shared" si="738"/>
        <v>100</v>
      </c>
    </row>
    <row r="679" spans="1:991">
      <c r="A679">
        <v>111</v>
      </c>
      <c r="B679" t="s">
        <v>107</v>
      </c>
      <c r="C679">
        <v>14</v>
      </c>
      <c r="D679" t="s">
        <v>44</v>
      </c>
      <c r="E679">
        <v>2.1</v>
      </c>
      <c r="F679">
        <v>1.4</v>
      </c>
      <c r="G679">
        <v>5.6</v>
      </c>
      <c r="H679">
        <v>5.9</v>
      </c>
      <c r="I679">
        <v>6.9</v>
      </c>
      <c r="J679">
        <v>1.1000000000000001</v>
      </c>
      <c r="K679">
        <v>5</v>
      </c>
      <c r="L679">
        <v>6.1</v>
      </c>
      <c r="M679">
        <v>4.5</v>
      </c>
      <c r="O679" s="23">
        <v>29.1</v>
      </c>
      <c r="P679" s="23">
        <v>29.6</v>
      </c>
      <c r="Q679" s="23">
        <v>29.2</v>
      </c>
      <c r="R679" s="23">
        <v>30</v>
      </c>
      <c r="S679" s="23">
        <v>27.9</v>
      </c>
      <c r="T679" s="23">
        <v>27.3</v>
      </c>
      <c r="U679" s="23">
        <v>2.9</v>
      </c>
      <c r="V679" s="23">
        <v>30</v>
      </c>
      <c r="W679" s="23">
        <v>25.2</v>
      </c>
      <c r="Y679">
        <f t="shared" si="729"/>
        <v>231.20000000000002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J679">
        <v>25</v>
      </c>
      <c r="AK679">
        <v>5</v>
      </c>
      <c r="AL679">
        <v>27</v>
      </c>
      <c r="AM679">
        <v>5</v>
      </c>
      <c r="AN679">
        <v>15</v>
      </c>
      <c r="AO679">
        <v>23</v>
      </c>
      <c r="AP679">
        <v>8</v>
      </c>
      <c r="AQ679">
        <v>0</v>
      </c>
      <c r="AR679">
        <v>20</v>
      </c>
      <c r="AU679">
        <f t="shared" si="730"/>
        <v>100</v>
      </c>
      <c r="AV679">
        <f t="shared" si="731"/>
        <v>100</v>
      </c>
      <c r="AW679">
        <f t="shared" si="732"/>
        <v>100</v>
      </c>
      <c r="AX679">
        <f t="shared" si="733"/>
        <v>100</v>
      </c>
      <c r="AY679">
        <f t="shared" si="734"/>
        <v>100</v>
      </c>
      <c r="AZ679">
        <f t="shared" si="735"/>
        <v>100</v>
      </c>
      <c r="BA679">
        <f t="shared" si="736"/>
        <v>100</v>
      </c>
      <c r="BB679">
        <v>0</v>
      </c>
      <c r="BC679">
        <f t="shared" si="738"/>
        <v>100</v>
      </c>
    </row>
    <row r="680" spans="1:991">
      <c r="A680">
        <v>110</v>
      </c>
      <c r="B680" t="s">
        <v>108</v>
      </c>
      <c r="C680">
        <v>14</v>
      </c>
      <c r="D680" t="s">
        <v>46</v>
      </c>
      <c r="E680">
        <v>16.899999999999999</v>
      </c>
      <c r="F680">
        <v>17.2</v>
      </c>
      <c r="G680">
        <v>16.899999999999999</v>
      </c>
      <c r="H680">
        <v>16.7</v>
      </c>
      <c r="I680">
        <v>19.600000000000001</v>
      </c>
      <c r="J680">
        <v>14.2</v>
      </c>
      <c r="K680">
        <v>14.4</v>
      </c>
      <c r="L680">
        <v>9.5</v>
      </c>
      <c r="M680">
        <v>11.8</v>
      </c>
      <c r="O680" s="23">
        <v>30</v>
      </c>
      <c r="P680" s="23">
        <v>30</v>
      </c>
      <c r="Q680" s="23">
        <v>26.3</v>
      </c>
      <c r="R680" s="23">
        <v>27.5</v>
      </c>
      <c r="S680" s="23">
        <v>28</v>
      </c>
      <c r="T680" s="23">
        <v>27.1</v>
      </c>
      <c r="U680" s="23">
        <v>26.1</v>
      </c>
      <c r="V680" s="23">
        <v>19.7</v>
      </c>
      <c r="W680" s="23">
        <v>27.8</v>
      </c>
      <c r="Y680">
        <f t="shared" si="729"/>
        <v>242.5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</v>
      </c>
      <c r="AH680">
        <v>0</v>
      </c>
      <c r="AJ680">
        <v>9</v>
      </c>
      <c r="AK680">
        <v>1</v>
      </c>
      <c r="AL680">
        <v>6</v>
      </c>
      <c r="AM680">
        <v>11</v>
      </c>
      <c r="AN680">
        <v>21</v>
      </c>
      <c r="AO680">
        <v>26</v>
      </c>
      <c r="AP680">
        <v>12</v>
      </c>
      <c r="AQ680">
        <v>24</v>
      </c>
      <c r="AR680">
        <v>29</v>
      </c>
      <c r="AU680">
        <f t="shared" si="730"/>
        <v>100</v>
      </c>
      <c r="AV680">
        <f t="shared" si="731"/>
        <v>100</v>
      </c>
      <c r="AW680">
        <f t="shared" si="732"/>
        <v>100</v>
      </c>
      <c r="AX680">
        <f t="shared" si="733"/>
        <v>100</v>
      </c>
      <c r="AY680">
        <f t="shared" si="734"/>
        <v>100</v>
      </c>
      <c r="AZ680">
        <f t="shared" si="735"/>
        <v>100</v>
      </c>
      <c r="BA680">
        <f t="shared" si="736"/>
        <v>100</v>
      </c>
      <c r="BB680">
        <f t="shared" si="737"/>
        <v>71.428571428571431</v>
      </c>
      <c r="BC680">
        <f t="shared" si="738"/>
        <v>100</v>
      </c>
    </row>
    <row r="681" spans="1:991">
      <c r="A681">
        <v>109</v>
      </c>
      <c r="B681" t="s">
        <v>109</v>
      </c>
      <c r="C681">
        <v>14</v>
      </c>
      <c r="D681" t="s">
        <v>48</v>
      </c>
      <c r="E681">
        <v>0.3</v>
      </c>
      <c r="F681">
        <v>1.3</v>
      </c>
      <c r="G681">
        <v>0</v>
      </c>
      <c r="H681">
        <v>3.4</v>
      </c>
      <c r="I681">
        <v>1.5</v>
      </c>
      <c r="J681">
        <v>0.7</v>
      </c>
      <c r="K681">
        <v>1.8</v>
      </c>
      <c r="L681">
        <v>2.4</v>
      </c>
      <c r="M681">
        <v>1</v>
      </c>
      <c r="O681" s="23">
        <v>28.4</v>
      </c>
      <c r="P681" s="23">
        <v>28.3</v>
      </c>
      <c r="Q681" s="23">
        <v>25.8</v>
      </c>
      <c r="R681" s="23">
        <v>30</v>
      </c>
      <c r="S681" s="23">
        <v>28.4</v>
      </c>
      <c r="T681" s="23">
        <v>25.4</v>
      </c>
      <c r="U681" s="23">
        <v>25.2</v>
      </c>
      <c r="V681" s="23">
        <v>28.3</v>
      </c>
      <c r="W681" s="23">
        <v>26.2</v>
      </c>
      <c r="Y681">
        <f t="shared" si="729"/>
        <v>246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J681">
        <v>26</v>
      </c>
      <c r="AK681">
        <v>25</v>
      </c>
      <c r="AL681">
        <v>17</v>
      </c>
      <c r="AM681">
        <v>8</v>
      </c>
      <c r="AN681">
        <v>15</v>
      </c>
      <c r="AO681">
        <v>20</v>
      </c>
      <c r="AP681">
        <v>25</v>
      </c>
      <c r="AQ681">
        <v>16</v>
      </c>
      <c r="AR681">
        <v>15</v>
      </c>
      <c r="AU681">
        <f t="shared" si="730"/>
        <v>100</v>
      </c>
      <c r="AV681">
        <f t="shared" si="731"/>
        <v>100</v>
      </c>
      <c r="AW681">
        <f t="shared" si="732"/>
        <v>100</v>
      </c>
      <c r="AX681">
        <f t="shared" si="733"/>
        <v>100</v>
      </c>
      <c r="AY681">
        <f t="shared" si="734"/>
        <v>100</v>
      </c>
      <c r="AZ681">
        <f t="shared" si="735"/>
        <v>100</v>
      </c>
      <c r="BA681">
        <f t="shared" si="736"/>
        <v>100</v>
      </c>
      <c r="BB681">
        <f t="shared" si="737"/>
        <v>100</v>
      </c>
      <c r="BC681">
        <f t="shared" si="738"/>
        <v>100</v>
      </c>
    </row>
    <row r="682" spans="1:991">
      <c r="A682" s="4">
        <v>159</v>
      </c>
      <c r="B682" s="5" t="s">
        <v>110</v>
      </c>
      <c r="C682" s="4">
        <v>14</v>
      </c>
      <c r="D682" s="5" t="s">
        <v>42</v>
      </c>
      <c r="E682" s="4">
        <v>1.8</v>
      </c>
      <c r="F682" s="4">
        <v>0</v>
      </c>
      <c r="G682" s="4">
        <v>0.4</v>
      </c>
      <c r="H682" s="4">
        <v>0.6</v>
      </c>
      <c r="I682" s="4">
        <v>0</v>
      </c>
      <c r="J682" s="4">
        <v>0</v>
      </c>
      <c r="K682" s="4">
        <v>0.9</v>
      </c>
      <c r="L682" s="4">
        <v>0</v>
      </c>
      <c r="M682" s="4">
        <v>0.4</v>
      </c>
      <c r="N682" s="4"/>
      <c r="O682" s="26">
        <v>30</v>
      </c>
      <c r="P682" s="26">
        <v>24.6</v>
      </c>
      <c r="Q682" s="26">
        <v>23.8</v>
      </c>
      <c r="R682" s="26">
        <v>27.9</v>
      </c>
      <c r="S682" s="26">
        <v>28.3</v>
      </c>
      <c r="T682" s="26">
        <v>29.5</v>
      </c>
      <c r="U682" s="26">
        <v>29.2</v>
      </c>
      <c r="V682" s="26">
        <v>28.6</v>
      </c>
      <c r="W682" s="26">
        <v>27.4</v>
      </c>
      <c r="Y682">
        <f t="shared" si="729"/>
        <v>249.3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/>
      <c r="AJ682" s="4">
        <v>10</v>
      </c>
      <c r="AK682" s="4">
        <v>13</v>
      </c>
      <c r="AL682" s="4">
        <v>9</v>
      </c>
      <c r="AM682" s="4">
        <v>13</v>
      </c>
      <c r="AN682" s="4">
        <v>16</v>
      </c>
      <c r="AO682" s="4">
        <v>11</v>
      </c>
      <c r="AP682" s="4">
        <v>11</v>
      </c>
      <c r="AQ682" s="4">
        <v>11</v>
      </c>
      <c r="AR682" s="4">
        <v>8</v>
      </c>
      <c r="AS682" s="5"/>
      <c r="AU682">
        <f t="shared" si="730"/>
        <v>100</v>
      </c>
      <c r="AV682">
        <f t="shared" si="731"/>
        <v>100</v>
      </c>
      <c r="AW682">
        <f t="shared" si="732"/>
        <v>100</v>
      </c>
      <c r="AX682">
        <f t="shared" si="733"/>
        <v>100</v>
      </c>
      <c r="AY682">
        <f t="shared" si="734"/>
        <v>100</v>
      </c>
      <c r="AZ682">
        <f t="shared" si="735"/>
        <v>100</v>
      </c>
      <c r="BA682">
        <f t="shared" si="736"/>
        <v>100</v>
      </c>
      <c r="BB682">
        <f t="shared" si="737"/>
        <v>100</v>
      </c>
      <c r="BC682">
        <f t="shared" si="738"/>
        <v>100</v>
      </c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  <c r="QG682" s="5"/>
      <c r="QH682" s="5"/>
      <c r="QI682" s="5"/>
      <c r="QJ682" s="5"/>
      <c r="QK682" s="5"/>
      <c r="QL682" s="5"/>
      <c r="QM682" s="5"/>
      <c r="QN682" s="5"/>
      <c r="QO682" s="5"/>
      <c r="QP682" s="5"/>
      <c r="QQ682" s="5"/>
      <c r="QR682" s="5"/>
      <c r="QS682" s="5"/>
      <c r="QT682" s="5"/>
      <c r="QU682" s="5"/>
      <c r="QV682" s="5"/>
      <c r="QW682" s="5"/>
      <c r="QX682" s="5"/>
      <c r="QY682" s="5"/>
      <c r="QZ682" s="5"/>
      <c r="RA682" s="5"/>
      <c r="RB682" s="5"/>
      <c r="RC682" s="5"/>
      <c r="RD682" s="5"/>
      <c r="RE682" s="5"/>
      <c r="RF682" s="5"/>
      <c r="RG682" s="5"/>
      <c r="RH682" s="5"/>
      <c r="RI682" s="5"/>
      <c r="RJ682" s="5"/>
      <c r="RK682" s="5"/>
      <c r="RL682" s="5"/>
      <c r="RM682" s="5"/>
      <c r="RN682" s="5"/>
      <c r="RO682" s="5"/>
      <c r="RP682" s="5"/>
      <c r="RQ682" s="5"/>
      <c r="RR682" s="5"/>
      <c r="RS682" s="5"/>
      <c r="RT682" s="5"/>
      <c r="RU682" s="5"/>
      <c r="RV682" s="5"/>
      <c r="RW682" s="5"/>
      <c r="RX682" s="5"/>
      <c r="RY682" s="5"/>
      <c r="RZ682" s="5"/>
      <c r="SA682" s="5"/>
      <c r="SB682" s="5"/>
      <c r="SC682" s="5"/>
      <c r="SD682" s="5"/>
      <c r="SE682" s="5"/>
      <c r="SF682" s="5"/>
      <c r="SG682" s="5"/>
      <c r="SH682" s="5"/>
      <c r="SI682" s="5"/>
      <c r="SJ682" s="5"/>
      <c r="SK682" s="5"/>
      <c r="SL682" s="5"/>
      <c r="SM682" s="5"/>
      <c r="SN682" s="5"/>
      <c r="SO682" s="5"/>
      <c r="SP682" s="5"/>
      <c r="SQ682" s="5"/>
      <c r="SR682" s="5"/>
      <c r="SS682" s="5"/>
      <c r="ST682" s="5"/>
      <c r="SU682" s="5"/>
      <c r="SV682" s="5"/>
      <c r="SW682" s="5"/>
      <c r="SX682" s="5"/>
      <c r="SY682" s="5"/>
      <c r="SZ682" s="5"/>
      <c r="TA682" s="5"/>
      <c r="TB682" s="5"/>
      <c r="TC682" s="5"/>
      <c r="TD682" s="5"/>
      <c r="TE682" s="5"/>
      <c r="TF682" s="5"/>
      <c r="TG682" s="5"/>
      <c r="TH682" s="5"/>
      <c r="TI682" s="5"/>
      <c r="TJ682" s="5"/>
      <c r="TK682" s="5"/>
      <c r="TL682" s="5"/>
      <c r="TM682" s="5"/>
      <c r="TN682" s="5"/>
      <c r="TO682" s="5"/>
      <c r="TP682" s="5"/>
      <c r="TQ682" s="5"/>
      <c r="TR682" s="5"/>
      <c r="TS682" s="5"/>
      <c r="TT682" s="5"/>
      <c r="TU682" s="5"/>
      <c r="TV682" s="5"/>
      <c r="TW682" s="5"/>
      <c r="TX682" s="5"/>
      <c r="TY682" s="5"/>
      <c r="TZ682" s="5"/>
      <c r="UA682" s="5"/>
      <c r="UB682" s="5"/>
      <c r="UC682" s="5"/>
      <c r="UD682" s="5"/>
      <c r="UE682" s="5"/>
      <c r="UF682" s="5"/>
      <c r="UG682" s="5"/>
      <c r="UH682" s="5"/>
      <c r="UI682" s="5"/>
      <c r="UJ682" s="5"/>
      <c r="UK682" s="5"/>
      <c r="UL682" s="5"/>
      <c r="UM682" s="5"/>
      <c r="UN682" s="5"/>
      <c r="UO682" s="5"/>
      <c r="UP682" s="5"/>
      <c r="UQ682" s="5"/>
      <c r="UR682" s="5"/>
      <c r="US682" s="5"/>
      <c r="UT682" s="5"/>
      <c r="UU682" s="5"/>
      <c r="UV682" s="5"/>
      <c r="UW682" s="5"/>
      <c r="UX682" s="5"/>
      <c r="UY682" s="5"/>
      <c r="UZ682" s="5"/>
      <c r="VA682" s="5"/>
      <c r="VB682" s="5"/>
      <c r="VC682" s="5"/>
      <c r="VD682" s="5"/>
      <c r="VE682" s="5"/>
      <c r="VF682" s="5"/>
      <c r="VG682" s="5"/>
      <c r="VH682" s="5"/>
      <c r="VI682" s="5"/>
      <c r="VJ682" s="5"/>
      <c r="VK682" s="5"/>
      <c r="VL682" s="5"/>
      <c r="VM682" s="5"/>
      <c r="VN682" s="5"/>
      <c r="VO682" s="5"/>
      <c r="VP682" s="5"/>
      <c r="VQ682" s="5"/>
      <c r="VR682" s="5"/>
      <c r="VS682" s="5"/>
      <c r="VT682" s="5"/>
      <c r="VU682" s="5"/>
      <c r="VV682" s="5"/>
      <c r="VW682" s="5"/>
      <c r="VX682" s="5"/>
      <c r="VY682" s="5"/>
      <c r="VZ682" s="5"/>
      <c r="WA682" s="5"/>
      <c r="WB682" s="5"/>
      <c r="WC682" s="5"/>
      <c r="WD682" s="5"/>
      <c r="WE682" s="5"/>
      <c r="WF682" s="5"/>
      <c r="WG682" s="5"/>
      <c r="WH682" s="5"/>
      <c r="WI682" s="5"/>
      <c r="WJ682" s="5"/>
      <c r="WK682" s="5"/>
      <c r="WL682" s="5"/>
      <c r="WM682" s="5"/>
      <c r="WN682" s="5"/>
      <c r="WO682" s="5"/>
      <c r="WP682" s="5"/>
      <c r="WQ682" s="5"/>
      <c r="WR682" s="5"/>
      <c r="WS682" s="5"/>
      <c r="WT682" s="5"/>
      <c r="WU682" s="5"/>
      <c r="WV682" s="5"/>
      <c r="WW682" s="5"/>
      <c r="WX682" s="5"/>
      <c r="WY682" s="5"/>
      <c r="WZ682" s="5"/>
      <c r="XA682" s="5"/>
      <c r="XB682" s="5"/>
      <c r="XC682" s="5"/>
      <c r="XD682" s="5"/>
      <c r="XE682" s="5"/>
      <c r="XF682" s="5"/>
      <c r="XG682" s="5"/>
      <c r="XH682" s="5"/>
      <c r="XI682" s="5"/>
      <c r="XJ682" s="5"/>
      <c r="XK682" s="5"/>
      <c r="XL682" s="5"/>
      <c r="XM682" s="5"/>
      <c r="XN682" s="5"/>
      <c r="XO682" s="5"/>
      <c r="XP682" s="5"/>
      <c r="XQ682" s="5"/>
      <c r="XR682" s="5"/>
      <c r="XS682" s="5"/>
      <c r="XT682" s="5"/>
      <c r="XU682" s="5"/>
      <c r="XV682" s="5"/>
      <c r="XW682" s="5"/>
      <c r="XX682" s="5"/>
      <c r="XY682" s="5"/>
      <c r="XZ682" s="5"/>
      <c r="YA682" s="5"/>
      <c r="YB682" s="5"/>
      <c r="YC682" s="5"/>
      <c r="YD682" s="5"/>
      <c r="YE682" s="5"/>
      <c r="YF682" s="5"/>
      <c r="YG682" s="5"/>
      <c r="YH682" s="5"/>
      <c r="YI682" s="5"/>
      <c r="YJ682" s="5"/>
      <c r="YK682" s="5"/>
      <c r="YL682" s="5"/>
      <c r="YM682" s="5"/>
      <c r="YN682" s="5"/>
      <c r="YO682" s="5"/>
      <c r="YP682" s="5"/>
      <c r="YQ682" s="5"/>
      <c r="YR682" s="5"/>
      <c r="YS682" s="5"/>
      <c r="YT682" s="5"/>
      <c r="YU682" s="5"/>
      <c r="YV682" s="5"/>
      <c r="YW682" s="5"/>
      <c r="YX682" s="5"/>
      <c r="YY682" s="5"/>
      <c r="YZ682" s="5"/>
      <c r="ZA682" s="5"/>
      <c r="ZB682" s="5"/>
      <c r="ZC682" s="5"/>
      <c r="ZD682" s="5"/>
      <c r="ZE682" s="5"/>
      <c r="ZF682" s="5"/>
      <c r="ZG682" s="5"/>
      <c r="ZH682" s="5"/>
      <c r="ZI682" s="5"/>
      <c r="ZJ682" s="5"/>
      <c r="ZK682" s="5"/>
      <c r="ZL682" s="5"/>
      <c r="ZM682" s="5"/>
      <c r="ZN682" s="5"/>
      <c r="ZO682" s="5"/>
      <c r="ZP682" s="5"/>
      <c r="ZQ682" s="5"/>
      <c r="ZR682" s="5"/>
      <c r="ZS682" s="5"/>
      <c r="ZT682" s="5"/>
      <c r="ZU682" s="5"/>
      <c r="ZV682" s="5"/>
      <c r="ZW682" s="5"/>
      <c r="ZX682" s="5"/>
      <c r="ZY682" s="5"/>
      <c r="ZZ682" s="5"/>
      <c r="AAA682" s="5"/>
      <c r="AAB682" s="5"/>
      <c r="AAC682" s="5"/>
      <c r="AAD682" s="5"/>
      <c r="AAE682" s="5"/>
      <c r="AAF682" s="5"/>
      <c r="AAG682" s="5"/>
      <c r="AAH682" s="5"/>
      <c r="AAI682" s="5"/>
      <c r="AAJ682" s="5"/>
      <c r="AAK682" s="5"/>
      <c r="AAL682" s="5"/>
      <c r="AAM682" s="5"/>
      <c r="AAN682" s="5"/>
      <c r="AAO682" s="5"/>
      <c r="AAP682" s="5"/>
      <c r="AAQ682" s="5"/>
      <c r="AAR682" s="5"/>
      <c r="AAS682" s="5"/>
      <c r="AAT682" s="5"/>
      <c r="AAU682" s="5"/>
      <c r="AAV682" s="5"/>
      <c r="AAW682" s="5"/>
      <c r="AAX682" s="5"/>
      <c r="AAY682" s="5"/>
      <c r="AAZ682" s="5"/>
      <c r="ABA682" s="5"/>
      <c r="ABB682" s="5"/>
      <c r="ABC682" s="5"/>
      <c r="ABD682" s="5"/>
      <c r="ABE682" s="5"/>
      <c r="ABF682" s="5"/>
      <c r="ABG682" s="5"/>
      <c r="ABH682" s="5"/>
      <c r="ABI682" s="5"/>
      <c r="ABJ682" s="5"/>
      <c r="ABK682" s="5"/>
      <c r="ABL682" s="5"/>
      <c r="ABM682" s="5"/>
      <c r="ABN682" s="5"/>
      <c r="ABO682" s="5"/>
      <c r="ABP682" s="5"/>
      <c r="ABQ682" s="5"/>
      <c r="ABR682" s="5"/>
      <c r="ABS682" s="5"/>
      <c r="ABT682" s="5"/>
      <c r="ABU682" s="5"/>
      <c r="ABV682" s="5"/>
      <c r="ABW682" s="5"/>
      <c r="ABX682" s="5"/>
      <c r="ABY682" s="5"/>
      <c r="ABZ682" s="5"/>
      <c r="ACA682" s="5"/>
      <c r="ACB682" s="5"/>
      <c r="ACC682" s="5"/>
      <c r="ACD682" s="5"/>
      <c r="ACE682" s="5"/>
      <c r="ACF682" s="5"/>
      <c r="ACG682" s="5"/>
      <c r="ACH682" s="5"/>
      <c r="ACI682" s="5"/>
      <c r="ACJ682" s="5"/>
      <c r="ACK682" s="5"/>
      <c r="ACL682" s="5"/>
      <c r="ACM682" s="5"/>
      <c r="ACN682" s="5"/>
      <c r="ACO682" s="5"/>
      <c r="ACP682" s="5"/>
      <c r="ACQ682" s="5"/>
      <c r="ACR682" s="5"/>
      <c r="ACS682" s="5"/>
      <c r="ACT682" s="5"/>
      <c r="ACU682" s="5"/>
      <c r="ACV682" s="5"/>
      <c r="ACW682" s="5"/>
      <c r="ACX682" s="5"/>
      <c r="ACY682" s="5"/>
      <c r="ACZ682" s="5"/>
      <c r="ADA682" s="5"/>
      <c r="ADB682" s="5"/>
      <c r="ADC682" s="5"/>
      <c r="ADD682" s="5"/>
      <c r="ADE682" s="5"/>
      <c r="ADF682" s="5"/>
      <c r="ADG682" s="5"/>
      <c r="ADH682" s="5"/>
      <c r="ADI682" s="5"/>
      <c r="ADJ682" s="5"/>
      <c r="ADK682" s="5"/>
      <c r="ADL682" s="5"/>
      <c r="ADM682" s="5"/>
      <c r="ADN682" s="5"/>
      <c r="ADO682" s="5"/>
      <c r="ADP682" s="5"/>
      <c r="ADQ682" s="5"/>
      <c r="ADR682" s="5"/>
      <c r="ADS682" s="5"/>
      <c r="ADT682" s="5"/>
      <c r="ADU682" s="5"/>
      <c r="ADV682" s="5"/>
      <c r="ADW682" s="5"/>
      <c r="ADX682" s="5"/>
      <c r="ADY682" s="5"/>
      <c r="ADZ682" s="5"/>
      <c r="AEA682" s="5"/>
      <c r="AEB682" s="5"/>
      <c r="AEC682" s="5"/>
      <c r="AED682" s="5"/>
      <c r="AEE682" s="5"/>
      <c r="AEF682" s="5"/>
      <c r="AEG682" s="5"/>
      <c r="AEH682" s="5"/>
      <c r="AEI682" s="5"/>
      <c r="AEJ682" s="5"/>
      <c r="AEK682" s="5"/>
      <c r="AEL682" s="5"/>
      <c r="AEM682" s="5"/>
      <c r="AEN682" s="5"/>
      <c r="AEO682" s="5"/>
      <c r="AEP682" s="5"/>
      <c r="AEQ682" s="5"/>
      <c r="AER682" s="5"/>
      <c r="AES682" s="5"/>
      <c r="AET682" s="5"/>
      <c r="AEU682" s="5"/>
      <c r="AEV682" s="5"/>
      <c r="AEW682" s="5"/>
      <c r="AEX682" s="5"/>
      <c r="AEY682" s="5"/>
      <c r="AEZ682" s="5"/>
      <c r="AFA682" s="5"/>
      <c r="AFB682" s="5"/>
      <c r="AFC682" s="5"/>
      <c r="AFD682" s="5"/>
      <c r="AFE682" s="5"/>
      <c r="AFF682" s="5"/>
      <c r="AFG682" s="5"/>
      <c r="AFH682" s="5"/>
      <c r="AFI682" s="5"/>
      <c r="AFJ682" s="5"/>
      <c r="AFK682" s="5"/>
      <c r="AFL682" s="5"/>
      <c r="AFM682" s="5"/>
      <c r="AFN682" s="5"/>
      <c r="AFO682" s="5"/>
      <c r="AFP682" s="5"/>
      <c r="AFQ682" s="5"/>
      <c r="AFR682" s="5"/>
      <c r="AFS682" s="5"/>
      <c r="AFT682" s="5"/>
      <c r="AFU682" s="5"/>
      <c r="AFV682" s="5"/>
      <c r="AFW682" s="5"/>
      <c r="AFX682" s="5"/>
      <c r="AFY682" s="5"/>
      <c r="AFZ682" s="5"/>
      <c r="AGA682" s="5"/>
      <c r="AGB682" s="5"/>
      <c r="AGC682" s="5"/>
      <c r="AGD682" s="5"/>
      <c r="AGE682" s="5"/>
      <c r="AGF682" s="5"/>
      <c r="AGG682" s="5"/>
      <c r="AGH682" s="5"/>
      <c r="AGI682" s="5"/>
      <c r="AGJ682" s="5"/>
      <c r="AGK682" s="5"/>
      <c r="AGL682" s="5"/>
      <c r="AGM682" s="5"/>
      <c r="AGN682" s="5"/>
      <c r="AGO682" s="5"/>
      <c r="AGP682" s="5"/>
      <c r="AGQ682" s="5"/>
      <c r="AGR682" s="5"/>
      <c r="AGS682" s="5"/>
      <c r="AGT682" s="5"/>
      <c r="AGU682" s="5"/>
      <c r="AGV682" s="5"/>
      <c r="AGW682" s="5"/>
      <c r="AGX682" s="5"/>
      <c r="AGY682" s="5"/>
      <c r="AGZ682" s="5"/>
      <c r="AHA682" s="5"/>
      <c r="AHB682" s="5"/>
      <c r="AHC682" s="5"/>
      <c r="AHD682" s="5"/>
      <c r="AHE682" s="5"/>
      <c r="AHF682" s="5"/>
      <c r="AHG682" s="5"/>
      <c r="AHH682" s="5"/>
      <c r="AHI682" s="5"/>
      <c r="AHJ682" s="5"/>
      <c r="AHK682" s="5"/>
      <c r="AHL682" s="5"/>
      <c r="AHM682" s="5"/>
      <c r="AHN682" s="5"/>
      <c r="AHO682" s="5"/>
      <c r="AHP682" s="5"/>
      <c r="AHQ682" s="5"/>
      <c r="AHR682" s="5"/>
      <c r="AHS682" s="5"/>
      <c r="AHT682" s="5"/>
      <c r="AHU682" s="5"/>
      <c r="AHV682" s="5"/>
      <c r="AHW682" s="5"/>
      <c r="AHX682" s="5"/>
      <c r="AHY682" s="5"/>
      <c r="AHZ682" s="5"/>
      <c r="AIA682" s="5"/>
      <c r="AIB682" s="5"/>
      <c r="AIC682" s="5"/>
      <c r="AID682" s="5"/>
      <c r="AIE682" s="5"/>
      <c r="AIF682" s="5"/>
      <c r="AIG682" s="5"/>
      <c r="AIH682" s="5"/>
      <c r="AII682" s="5"/>
      <c r="AIJ682" s="5"/>
      <c r="AIK682" s="5"/>
      <c r="AIL682" s="5"/>
      <c r="AIM682" s="5"/>
      <c r="AIN682" s="5"/>
      <c r="AIO682" s="5"/>
      <c r="AIP682" s="5"/>
      <c r="AIQ682" s="5"/>
      <c r="AIR682" s="5"/>
      <c r="AIS682" s="5"/>
      <c r="AIT682" s="5"/>
      <c r="AIU682" s="5"/>
      <c r="AIV682" s="5"/>
      <c r="AIW682" s="5"/>
      <c r="AIX682" s="5"/>
      <c r="AIY682" s="5"/>
      <c r="AIZ682" s="5"/>
      <c r="AJA682" s="5"/>
      <c r="AJB682" s="5"/>
      <c r="AJC682" s="5"/>
      <c r="AJD682" s="5"/>
      <c r="AJE682" s="5"/>
      <c r="AJF682" s="5"/>
      <c r="AJG682" s="5"/>
      <c r="AJH682" s="5"/>
      <c r="AJI682" s="5"/>
      <c r="AJJ682" s="5"/>
      <c r="AJK682" s="5"/>
      <c r="AJL682" s="5"/>
      <c r="AJM682" s="5"/>
      <c r="AJN682" s="5"/>
      <c r="AJO682" s="5"/>
      <c r="AJP682" s="5"/>
      <c r="AJQ682" s="5"/>
      <c r="AJR682" s="5"/>
      <c r="AJS682" s="5"/>
      <c r="AJT682" s="5"/>
      <c r="AJU682" s="5"/>
      <c r="AJV682" s="5"/>
      <c r="AJW682" s="5"/>
      <c r="AJX682" s="5"/>
      <c r="AJY682" s="5"/>
      <c r="AJZ682" s="5"/>
      <c r="AKA682" s="5"/>
      <c r="AKB682" s="5"/>
      <c r="AKC682" s="5"/>
      <c r="AKD682" s="5"/>
      <c r="AKE682" s="5"/>
      <c r="AKF682" s="5"/>
      <c r="AKG682" s="5"/>
      <c r="AKH682" s="5"/>
      <c r="AKI682" s="5"/>
      <c r="AKJ682" s="5"/>
      <c r="AKK682" s="5"/>
      <c r="AKL682" s="5"/>
      <c r="AKM682" s="5"/>
      <c r="AKN682" s="5"/>
      <c r="AKO682" s="5"/>
      <c r="AKP682" s="5"/>
      <c r="AKQ682" s="5"/>
      <c r="AKR682" s="5"/>
      <c r="AKS682" s="5"/>
      <c r="AKT682" s="5"/>
      <c r="AKU682" s="5"/>
      <c r="AKV682" s="5"/>
      <c r="AKW682" s="5"/>
      <c r="AKX682" s="5"/>
      <c r="AKY682" s="5"/>
      <c r="AKZ682" s="5"/>
      <c r="ALA682" s="5"/>
      <c r="ALB682" s="5"/>
      <c r="ALC682" s="5"/>
    </row>
    <row r="683" spans="1:991">
      <c r="A683" s="4">
        <v>158</v>
      </c>
      <c r="B683" s="5" t="s">
        <v>111</v>
      </c>
      <c r="C683" s="4">
        <v>14</v>
      </c>
      <c r="D683" s="5" t="s">
        <v>44</v>
      </c>
      <c r="E683" s="4">
        <v>0.4</v>
      </c>
      <c r="F683" s="4">
        <v>1.5</v>
      </c>
      <c r="G683" s="4">
        <v>1.1000000000000001</v>
      </c>
      <c r="H683" s="4">
        <v>0.6</v>
      </c>
      <c r="I683" s="4">
        <v>1.3</v>
      </c>
      <c r="J683" s="4">
        <v>0.3</v>
      </c>
      <c r="K683" s="4">
        <v>0.4</v>
      </c>
      <c r="L683" s="4">
        <v>3.3</v>
      </c>
      <c r="M683" s="4">
        <v>1.1000000000000001</v>
      </c>
      <c r="N683" s="4"/>
      <c r="O683" s="26">
        <v>26.2</v>
      </c>
      <c r="P683" s="26">
        <v>28.4</v>
      </c>
      <c r="Q683" s="26">
        <v>28.2</v>
      </c>
      <c r="R683" s="26">
        <v>23</v>
      </c>
      <c r="S683" s="26">
        <v>25.8</v>
      </c>
      <c r="T683" s="26">
        <v>23.6</v>
      </c>
      <c r="U683" s="26">
        <v>24.3</v>
      </c>
      <c r="V683" s="26">
        <v>30</v>
      </c>
      <c r="W683" s="26">
        <v>27.9</v>
      </c>
      <c r="Y683">
        <f t="shared" si="729"/>
        <v>237.4</v>
      </c>
      <c r="Z683" s="4">
        <v>0</v>
      </c>
      <c r="AA683" s="4">
        <v>0</v>
      </c>
      <c r="AB683" s="4">
        <v>0</v>
      </c>
      <c r="AC683" s="4">
        <v>4</v>
      </c>
      <c r="AD683" s="4">
        <v>4</v>
      </c>
      <c r="AE683" s="4">
        <v>4</v>
      </c>
      <c r="AF683" s="4">
        <v>4</v>
      </c>
      <c r="AG683" s="4">
        <v>0</v>
      </c>
      <c r="AH683" s="4">
        <v>0</v>
      </c>
      <c r="AI683" s="4"/>
      <c r="AJ683" s="4">
        <v>30</v>
      </c>
      <c r="AK683" s="4">
        <v>19</v>
      </c>
      <c r="AL683" s="4">
        <v>27</v>
      </c>
      <c r="AM683" s="4">
        <v>24</v>
      </c>
      <c r="AN683" s="4">
        <v>26</v>
      </c>
      <c r="AO683" s="4">
        <v>23</v>
      </c>
      <c r="AP683" s="4">
        <v>23</v>
      </c>
      <c r="AQ683" s="4">
        <v>19</v>
      </c>
      <c r="AR683" s="4">
        <v>31</v>
      </c>
      <c r="AS683" s="5"/>
      <c r="AU683">
        <f t="shared" si="730"/>
        <v>100</v>
      </c>
      <c r="AV683">
        <f t="shared" si="731"/>
        <v>100</v>
      </c>
      <c r="AW683">
        <f t="shared" si="732"/>
        <v>100</v>
      </c>
      <c r="AX683">
        <f t="shared" si="733"/>
        <v>71.428571428571431</v>
      </c>
      <c r="AY683">
        <f t="shared" si="734"/>
        <v>73.333333333333329</v>
      </c>
      <c r="AZ683">
        <f t="shared" si="735"/>
        <v>70.370370370370367</v>
      </c>
      <c r="BA683">
        <f t="shared" si="736"/>
        <v>70.370370370370367</v>
      </c>
      <c r="BB683">
        <f t="shared" si="737"/>
        <v>100</v>
      </c>
      <c r="BC683">
        <f t="shared" si="738"/>
        <v>100</v>
      </c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  <c r="QG683" s="5"/>
      <c r="QH683" s="5"/>
      <c r="QI683" s="5"/>
      <c r="QJ683" s="5"/>
      <c r="QK683" s="5"/>
      <c r="QL683" s="5"/>
      <c r="QM683" s="5"/>
      <c r="QN683" s="5"/>
      <c r="QO683" s="5"/>
      <c r="QP683" s="5"/>
      <c r="QQ683" s="5"/>
      <c r="QR683" s="5"/>
      <c r="QS683" s="5"/>
      <c r="QT683" s="5"/>
      <c r="QU683" s="5"/>
      <c r="QV683" s="5"/>
      <c r="QW683" s="5"/>
      <c r="QX683" s="5"/>
      <c r="QY683" s="5"/>
      <c r="QZ683" s="5"/>
      <c r="RA683" s="5"/>
      <c r="RB683" s="5"/>
      <c r="RC683" s="5"/>
      <c r="RD683" s="5"/>
      <c r="RE683" s="5"/>
      <c r="RF683" s="5"/>
      <c r="RG683" s="5"/>
      <c r="RH683" s="5"/>
      <c r="RI683" s="5"/>
      <c r="RJ683" s="5"/>
      <c r="RK683" s="5"/>
      <c r="RL683" s="5"/>
      <c r="RM683" s="5"/>
      <c r="RN683" s="5"/>
      <c r="RO683" s="5"/>
      <c r="RP683" s="5"/>
      <c r="RQ683" s="5"/>
      <c r="RR683" s="5"/>
      <c r="RS683" s="5"/>
      <c r="RT683" s="5"/>
      <c r="RU683" s="5"/>
      <c r="RV683" s="5"/>
      <c r="RW683" s="5"/>
      <c r="RX683" s="5"/>
      <c r="RY683" s="5"/>
      <c r="RZ683" s="5"/>
      <c r="SA683" s="5"/>
      <c r="SB683" s="5"/>
      <c r="SC683" s="5"/>
      <c r="SD683" s="5"/>
      <c r="SE683" s="5"/>
      <c r="SF683" s="5"/>
      <c r="SG683" s="5"/>
      <c r="SH683" s="5"/>
      <c r="SI683" s="5"/>
      <c r="SJ683" s="5"/>
      <c r="SK683" s="5"/>
      <c r="SL683" s="5"/>
      <c r="SM683" s="5"/>
      <c r="SN683" s="5"/>
      <c r="SO683" s="5"/>
      <c r="SP683" s="5"/>
      <c r="SQ683" s="5"/>
      <c r="SR683" s="5"/>
      <c r="SS683" s="5"/>
      <c r="ST683" s="5"/>
      <c r="SU683" s="5"/>
      <c r="SV683" s="5"/>
      <c r="SW683" s="5"/>
      <c r="SX683" s="5"/>
      <c r="SY683" s="5"/>
      <c r="SZ683" s="5"/>
      <c r="TA683" s="5"/>
      <c r="TB683" s="5"/>
      <c r="TC683" s="5"/>
      <c r="TD683" s="5"/>
      <c r="TE683" s="5"/>
      <c r="TF683" s="5"/>
      <c r="TG683" s="5"/>
      <c r="TH683" s="5"/>
      <c r="TI683" s="5"/>
      <c r="TJ683" s="5"/>
      <c r="TK683" s="5"/>
      <c r="TL683" s="5"/>
      <c r="TM683" s="5"/>
      <c r="TN683" s="5"/>
      <c r="TO683" s="5"/>
      <c r="TP683" s="5"/>
      <c r="TQ683" s="5"/>
      <c r="TR683" s="5"/>
      <c r="TS683" s="5"/>
      <c r="TT683" s="5"/>
      <c r="TU683" s="5"/>
      <c r="TV683" s="5"/>
      <c r="TW683" s="5"/>
      <c r="TX683" s="5"/>
      <c r="TY683" s="5"/>
      <c r="TZ683" s="5"/>
      <c r="UA683" s="5"/>
      <c r="UB683" s="5"/>
      <c r="UC683" s="5"/>
      <c r="UD683" s="5"/>
      <c r="UE683" s="5"/>
      <c r="UF683" s="5"/>
      <c r="UG683" s="5"/>
      <c r="UH683" s="5"/>
      <c r="UI683" s="5"/>
      <c r="UJ683" s="5"/>
      <c r="UK683" s="5"/>
      <c r="UL683" s="5"/>
      <c r="UM683" s="5"/>
      <c r="UN683" s="5"/>
      <c r="UO683" s="5"/>
      <c r="UP683" s="5"/>
      <c r="UQ683" s="5"/>
      <c r="UR683" s="5"/>
      <c r="US683" s="5"/>
      <c r="UT683" s="5"/>
      <c r="UU683" s="5"/>
      <c r="UV683" s="5"/>
      <c r="UW683" s="5"/>
      <c r="UX683" s="5"/>
      <c r="UY683" s="5"/>
      <c r="UZ683" s="5"/>
      <c r="VA683" s="5"/>
      <c r="VB683" s="5"/>
      <c r="VC683" s="5"/>
      <c r="VD683" s="5"/>
      <c r="VE683" s="5"/>
      <c r="VF683" s="5"/>
      <c r="VG683" s="5"/>
      <c r="VH683" s="5"/>
      <c r="VI683" s="5"/>
      <c r="VJ683" s="5"/>
      <c r="VK683" s="5"/>
      <c r="VL683" s="5"/>
      <c r="VM683" s="5"/>
      <c r="VN683" s="5"/>
      <c r="VO683" s="5"/>
      <c r="VP683" s="5"/>
      <c r="VQ683" s="5"/>
      <c r="VR683" s="5"/>
      <c r="VS683" s="5"/>
      <c r="VT683" s="5"/>
      <c r="VU683" s="5"/>
      <c r="VV683" s="5"/>
      <c r="VW683" s="5"/>
      <c r="VX683" s="5"/>
      <c r="VY683" s="5"/>
      <c r="VZ683" s="5"/>
      <c r="WA683" s="5"/>
      <c r="WB683" s="5"/>
      <c r="WC683" s="5"/>
      <c r="WD683" s="5"/>
      <c r="WE683" s="5"/>
      <c r="WF683" s="5"/>
      <c r="WG683" s="5"/>
      <c r="WH683" s="5"/>
      <c r="WI683" s="5"/>
      <c r="WJ683" s="5"/>
      <c r="WK683" s="5"/>
      <c r="WL683" s="5"/>
      <c r="WM683" s="5"/>
      <c r="WN683" s="5"/>
      <c r="WO683" s="5"/>
      <c r="WP683" s="5"/>
      <c r="WQ683" s="5"/>
      <c r="WR683" s="5"/>
      <c r="WS683" s="5"/>
      <c r="WT683" s="5"/>
      <c r="WU683" s="5"/>
      <c r="WV683" s="5"/>
      <c r="WW683" s="5"/>
      <c r="WX683" s="5"/>
      <c r="WY683" s="5"/>
      <c r="WZ683" s="5"/>
      <c r="XA683" s="5"/>
      <c r="XB683" s="5"/>
      <c r="XC683" s="5"/>
      <c r="XD683" s="5"/>
      <c r="XE683" s="5"/>
      <c r="XF683" s="5"/>
      <c r="XG683" s="5"/>
      <c r="XH683" s="5"/>
      <c r="XI683" s="5"/>
      <c r="XJ683" s="5"/>
      <c r="XK683" s="5"/>
      <c r="XL683" s="5"/>
      <c r="XM683" s="5"/>
      <c r="XN683" s="5"/>
      <c r="XO683" s="5"/>
      <c r="XP683" s="5"/>
      <c r="XQ683" s="5"/>
      <c r="XR683" s="5"/>
      <c r="XS683" s="5"/>
      <c r="XT683" s="5"/>
      <c r="XU683" s="5"/>
      <c r="XV683" s="5"/>
      <c r="XW683" s="5"/>
      <c r="XX683" s="5"/>
      <c r="XY683" s="5"/>
      <c r="XZ683" s="5"/>
      <c r="YA683" s="5"/>
      <c r="YB683" s="5"/>
      <c r="YC683" s="5"/>
      <c r="YD683" s="5"/>
      <c r="YE683" s="5"/>
      <c r="YF683" s="5"/>
      <c r="YG683" s="5"/>
      <c r="YH683" s="5"/>
      <c r="YI683" s="5"/>
      <c r="YJ683" s="5"/>
      <c r="YK683" s="5"/>
      <c r="YL683" s="5"/>
      <c r="YM683" s="5"/>
      <c r="YN683" s="5"/>
      <c r="YO683" s="5"/>
      <c r="YP683" s="5"/>
      <c r="YQ683" s="5"/>
      <c r="YR683" s="5"/>
      <c r="YS683" s="5"/>
      <c r="YT683" s="5"/>
      <c r="YU683" s="5"/>
      <c r="YV683" s="5"/>
      <c r="YW683" s="5"/>
      <c r="YX683" s="5"/>
      <c r="YY683" s="5"/>
      <c r="YZ683" s="5"/>
      <c r="ZA683" s="5"/>
      <c r="ZB683" s="5"/>
      <c r="ZC683" s="5"/>
      <c r="ZD683" s="5"/>
      <c r="ZE683" s="5"/>
      <c r="ZF683" s="5"/>
      <c r="ZG683" s="5"/>
      <c r="ZH683" s="5"/>
      <c r="ZI683" s="5"/>
      <c r="ZJ683" s="5"/>
      <c r="ZK683" s="5"/>
      <c r="ZL683" s="5"/>
      <c r="ZM683" s="5"/>
      <c r="ZN683" s="5"/>
      <c r="ZO683" s="5"/>
      <c r="ZP683" s="5"/>
      <c r="ZQ683" s="5"/>
      <c r="ZR683" s="5"/>
      <c r="ZS683" s="5"/>
      <c r="ZT683" s="5"/>
      <c r="ZU683" s="5"/>
      <c r="ZV683" s="5"/>
      <c r="ZW683" s="5"/>
      <c r="ZX683" s="5"/>
      <c r="ZY683" s="5"/>
      <c r="ZZ683" s="5"/>
      <c r="AAA683" s="5"/>
      <c r="AAB683" s="5"/>
      <c r="AAC683" s="5"/>
      <c r="AAD683" s="5"/>
      <c r="AAE683" s="5"/>
      <c r="AAF683" s="5"/>
      <c r="AAG683" s="5"/>
      <c r="AAH683" s="5"/>
      <c r="AAI683" s="5"/>
      <c r="AAJ683" s="5"/>
      <c r="AAK683" s="5"/>
      <c r="AAL683" s="5"/>
      <c r="AAM683" s="5"/>
      <c r="AAN683" s="5"/>
      <c r="AAO683" s="5"/>
      <c r="AAP683" s="5"/>
      <c r="AAQ683" s="5"/>
      <c r="AAR683" s="5"/>
      <c r="AAS683" s="5"/>
      <c r="AAT683" s="5"/>
      <c r="AAU683" s="5"/>
      <c r="AAV683" s="5"/>
      <c r="AAW683" s="5"/>
      <c r="AAX683" s="5"/>
      <c r="AAY683" s="5"/>
      <c r="AAZ683" s="5"/>
      <c r="ABA683" s="5"/>
      <c r="ABB683" s="5"/>
      <c r="ABC683" s="5"/>
      <c r="ABD683" s="5"/>
      <c r="ABE683" s="5"/>
      <c r="ABF683" s="5"/>
      <c r="ABG683" s="5"/>
      <c r="ABH683" s="5"/>
      <c r="ABI683" s="5"/>
      <c r="ABJ683" s="5"/>
      <c r="ABK683" s="5"/>
      <c r="ABL683" s="5"/>
      <c r="ABM683" s="5"/>
      <c r="ABN683" s="5"/>
      <c r="ABO683" s="5"/>
      <c r="ABP683" s="5"/>
      <c r="ABQ683" s="5"/>
      <c r="ABR683" s="5"/>
      <c r="ABS683" s="5"/>
      <c r="ABT683" s="5"/>
      <c r="ABU683" s="5"/>
      <c r="ABV683" s="5"/>
      <c r="ABW683" s="5"/>
      <c r="ABX683" s="5"/>
      <c r="ABY683" s="5"/>
      <c r="ABZ683" s="5"/>
      <c r="ACA683" s="5"/>
      <c r="ACB683" s="5"/>
      <c r="ACC683" s="5"/>
      <c r="ACD683" s="5"/>
      <c r="ACE683" s="5"/>
      <c r="ACF683" s="5"/>
      <c r="ACG683" s="5"/>
      <c r="ACH683" s="5"/>
      <c r="ACI683" s="5"/>
      <c r="ACJ683" s="5"/>
      <c r="ACK683" s="5"/>
      <c r="ACL683" s="5"/>
      <c r="ACM683" s="5"/>
      <c r="ACN683" s="5"/>
      <c r="ACO683" s="5"/>
      <c r="ACP683" s="5"/>
      <c r="ACQ683" s="5"/>
      <c r="ACR683" s="5"/>
      <c r="ACS683" s="5"/>
      <c r="ACT683" s="5"/>
      <c r="ACU683" s="5"/>
      <c r="ACV683" s="5"/>
      <c r="ACW683" s="5"/>
      <c r="ACX683" s="5"/>
      <c r="ACY683" s="5"/>
      <c r="ACZ683" s="5"/>
      <c r="ADA683" s="5"/>
      <c r="ADB683" s="5"/>
      <c r="ADC683" s="5"/>
      <c r="ADD683" s="5"/>
      <c r="ADE683" s="5"/>
      <c r="ADF683" s="5"/>
      <c r="ADG683" s="5"/>
      <c r="ADH683" s="5"/>
      <c r="ADI683" s="5"/>
      <c r="ADJ683" s="5"/>
      <c r="ADK683" s="5"/>
      <c r="ADL683" s="5"/>
      <c r="ADM683" s="5"/>
      <c r="ADN683" s="5"/>
      <c r="ADO683" s="5"/>
      <c r="ADP683" s="5"/>
      <c r="ADQ683" s="5"/>
      <c r="ADR683" s="5"/>
      <c r="ADS683" s="5"/>
      <c r="ADT683" s="5"/>
      <c r="ADU683" s="5"/>
      <c r="ADV683" s="5"/>
      <c r="ADW683" s="5"/>
      <c r="ADX683" s="5"/>
      <c r="ADY683" s="5"/>
      <c r="ADZ683" s="5"/>
      <c r="AEA683" s="5"/>
      <c r="AEB683" s="5"/>
      <c r="AEC683" s="5"/>
      <c r="AED683" s="5"/>
      <c r="AEE683" s="5"/>
      <c r="AEF683" s="5"/>
      <c r="AEG683" s="5"/>
      <c r="AEH683" s="5"/>
      <c r="AEI683" s="5"/>
      <c r="AEJ683" s="5"/>
      <c r="AEK683" s="5"/>
      <c r="AEL683" s="5"/>
      <c r="AEM683" s="5"/>
      <c r="AEN683" s="5"/>
      <c r="AEO683" s="5"/>
      <c r="AEP683" s="5"/>
      <c r="AEQ683" s="5"/>
      <c r="AER683" s="5"/>
      <c r="AES683" s="5"/>
      <c r="AET683" s="5"/>
      <c r="AEU683" s="5"/>
      <c r="AEV683" s="5"/>
      <c r="AEW683" s="5"/>
      <c r="AEX683" s="5"/>
      <c r="AEY683" s="5"/>
      <c r="AEZ683" s="5"/>
      <c r="AFA683" s="5"/>
      <c r="AFB683" s="5"/>
      <c r="AFC683" s="5"/>
      <c r="AFD683" s="5"/>
      <c r="AFE683" s="5"/>
      <c r="AFF683" s="5"/>
      <c r="AFG683" s="5"/>
      <c r="AFH683" s="5"/>
      <c r="AFI683" s="5"/>
      <c r="AFJ683" s="5"/>
      <c r="AFK683" s="5"/>
      <c r="AFL683" s="5"/>
      <c r="AFM683" s="5"/>
      <c r="AFN683" s="5"/>
      <c r="AFO683" s="5"/>
      <c r="AFP683" s="5"/>
      <c r="AFQ683" s="5"/>
      <c r="AFR683" s="5"/>
      <c r="AFS683" s="5"/>
      <c r="AFT683" s="5"/>
      <c r="AFU683" s="5"/>
      <c r="AFV683" s="5"/>
      <c r="AFW683" s="5"/>
      <c r="AFX683" s="5"/>
      <c r="AFY683" s="5"/>
      <c r="AFZ683" s="5"/>
      <c r="AGA683" s="5"/>
      <c r="AGB683" s="5"/>
      <c r="AGC683" s="5"/>
      <c r="AGD683" s="5"/>
      <c r="AGE683" s="5"/>
      <c r="AGF683" s="5"/>
      <c r="AGG683" s="5"/>
      <c r="AGH683" s="5"/>
      <c r="AGI683" s="5"/>
      <c r="AGJ683" s="5"/>
      <c r="AGK683" s="5"/>
      <c r="AGL683" s="5"/>
      <c r="AGM683" s="5"/>
      <c r="AGN683" s="5"/>
      <c r="AGO683" s="5"/>
      <c r="AGP683" s="5"/>
      <c r="AGQ683" s="5"/>
      <c r="AGR683" s="5"/>
      <c r="AGS683" s="5"/>
      <c r="AGT683" s="5"/>
      <c r="AGU683" s="5"/>
      <c r="AGV683" s="5"/>
      <c r="AGW683" s="5"/>
      <c r="AGX683" s="5"/>
      <c r="AGY683" s="5"/>
      <c r="AGZ683" s="5"/>
      <c r="AHA683" s="5"/>
      <c r="AHB683" s="5"/>
      <c r="AHC683" s="5"/>
      <c r="AHD683" s="5"/>
      <c r="AHE683" s="5"/>
      <c r="AHF683" s="5"/>
      <c r="AHG683" s="5"/>
      <c r="AHH683" s="5"/>
      <c r="AHI683" s="5"/>
      <c r="AHJ683" s="5"/>
      <c r="AHK683" s="5"/>
      <c r="AHL683" s="5"/>
      <c r="AHM683" s="5"/>
      <c r="AHN683" s="5"/>
      <c r="AHO683" s="5"/>
      <c r="AHP683" s="5"/>
      <c r="AHQ683" s="5"/>
      <c r="AHR683" s="5"/>
      <c r="AHS683" s="5"/>
      <c r="AHT683" s="5"/>
      <c r="AHU683" s="5"/>
      <c r="AHV683" s="5"/>
      <c r="AHW683" s="5"/>
      <c r="AHX683" s="5"/>
      <c r="AHY683" s="5"/>
      <c r="AHZ683" s="5"/>
      <c r="AIA683" s="5"/>
      <c r="AIB683" s="5"/>
      <c r="AIC683" s="5"/>
      <c r="AID683" s="5"/>
      <c r="AIE683" s="5"/>
      <c r="AIF683" s="5"/>
      <c r="AIG683" s="5"/>
      <c r="AIH683" s="5"/>
      <c r="AII683" s="5"/>
      <c r="AIJ683" s="5"/>
      <c r="AIK683" s="5"/>
      <c r="AIL683" s="5"/>
      <c r="AIM683" s="5"/>
      <c r="AIN683" s="5"/>
      <c r="AIO683" s="5"/>
      <c r="AIP683" s="5"/>
      <c r="AIQ683" s="5"/>
      <c r="AIR683" s="5"/>
      <c r="AIS683" s="5"/>
      <c r="AIT683" s="5"/>
      <c r="AIU683" s="5"/>
      <c r="AIV683" s="5"/>
      <c r="AIW683" s="5"/>
      <c r="AIX683" s="5"/>
      <c r="AIY683" s="5"/>
      <c r="AIZ683" s="5"/>
      <c r="AJA683" s="5"/>
      <c r="AJB683" s="5"/>
      <c r="AJC683" s="5"/>
      <c r="AJD683" s="5"/>
      <c r="AJE683" s="5"/>
      <c r="AJF683" s="5"/>
      <c r="AJG683" s="5"/>
      <c r="AJH683" s="5"/>
      <c r="AJI683" s="5"/>
      <c r="AJJ683" s="5"/>
      <c r="AJK683" s="5"/>
      <c r="AJL683" s="5"/>
      <c r="AJM683" s="5"/>
      <c r="AJN683" s="5"/>
      <c r="AJO683" s="5"/>
      <c r="AJP683" s="5"/>
      <c r="AJQ683" s="5"/>
      <c r="AJR683" s="5"/>
      <c r="AJS683" s="5"/>
      <c r="AJT683" s="5"/>
      <c r="AJU683" s="5"/>
      <c r="AJV683" s="5"/>
      <c r="AJW683" s="5"/>
      <c r="AJX683" s="5"/>
      <c r="AJY683" s="5"/>
      <c r="AJZ683" s="5"/>
      <c r="AKA683" s="5"/>
      <c r="AKB683" s="5"/>
      <c r="AKC683" s="5"/>
      <c r="AKD683" s="5"/>
      <c r="AKE683" s="5"/>
      <c r="AKF683" s="5"/>
      <c r="AKG683" s="5"/>
      <c r="AKH683" s="5"/>
      <c r="AKI683" s="5"/>
      <c r="AKJ683" s="5"/>
      <c r="AKK683" s="5"/>
      <c r="AKL683" s="5"/>
      <c r="AKM683" s="5"/>
      <c r="AKN683" s="5"/>
      <c r="AKO683" s="5"/>
      <c r="AKP683" s="5"/>
      <c r="AKQ683" s="5"/>
      <c r="AKR683" s="5"/>
      <c r="AKS683" s="5"/>
      <c r="AKT683" s="5"/>
      <c r="AKU683" s="5"/>
      <c r="AKV683" s="5"/>
      <c r="AKW683" s="5"/>
      <c r="AKX683" s="5"/>
      <c r="AKY683" s="5"/>
      <c r="AKZ683" s="5"/>
      <c r="ALA683" s="5"/>
      <c r="ALB683" s="5"/>
      <c r="ALC683" s="5"/>
    </row>
    <row r="684" spans="1:991">
      <c r="A684" s="4">
        <v>160</v>
      </c>
      <c r="B684" s="5" t="s">
        <v>112</v>
      </c>
      <c r="C684" s="4">
        <v>14</v>
      </c>
      <c r="D684" s="5" t="s">
        <v>46</v>
      </c>
      <c r="E684" s="4">
        <v>1.4</v>
      </c>
      <c r="F684" s="4">
        <v>2.6</v>
      </c>
      <c r="G684" s="4">
        <v>4.3</v>
      </c>
      <c r="H684" s="4">
        <v>2.1</v>
      </c>
      <c r="I684" s="4">
        <v>0.5</v>
      </c>
      <c r="J684" s="4">
        <v>1.5</v>
      </c>
      <c r="K684" s="4">
        <v>8.4</v>
      </c>
      <c r="L684" s="4">
        <v>0</v>
      </c>
      <c r="M684" s="4">
        <v>3.2</v>
      </c>
      <c r="N684" s="4"/>
      <c r="O684" s="26">
        <v>30</v>
      </c>
      <c r="P684" s="26">
        <v>28.2</v>
      </c>
      <c r="Q684" s="26">
        <v>28.4</v>
      </c>
      <c r="R684" s="26">
        <v>28.2</v>
      </c>
      <c r="S684" s="26">
        <v>28.8</v>
      </c>
      <c r="T684" s="26">
        <v>28.4</v>
      </c>
      <c r="U684" s="26">
        <v>26.6</v>
      </c>
      <c r="V684" s="26">
        <v>27.2</v>
      </c>
      <c r="W684" s="26">
        <v>26.9</v>
      </c>
      <c r="Y684">
        <f t="shared" si="729"/>
        <v>252.7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2</v>
      </c>
      <c r="AI684" s="4"/>
      <c r="AJ684" s="4">
        <v>15</v>
      </c>
      <c r="AK684" s="4">
        <v>11</v>
      </c>
      <c r="AL684" s="4">
        <v>13</v>
      </c>
      <c r="AM684" s="4">
        <v>17</v>
      </c>
      <c r="AN684" s="4">
        <v>15</v>
      </c>
      <c r="AO684" s="4">
        <v>12</v>
      </c>
      <c r="AP684" s="4">
        <v>16</v>
      </c>
      <c r="AQ684" s="4">
        <v>19</v>
      </c>
      <c r="AR684" s="4">
        <v>21</v>
      </c>
      <c r="AS684" s="5"/>
      <c r="AU684">
        <f t="shared" si="730"/>
        <v>100</v>
      </c>
      <c r="AV684">
        <f t="shared" si="731"/>
        <v>100</v>
      </c>
      <c r="AW684">
        <f t="shared" si="732"/>
        <v>100</v>
      </c>
      <c r="AX684">
        <f t="shared" si="733"/>
        <v>100</v>
      </c>
      <c r="AY684">
        <f t="shared" si="734"/>
        <v>100</v>
      </c>
      <c r="AZ684">
        <f t="shared" si="735"/>
        <v>100</v>
      </c>
      <c r="BA684">
        <f t="shared" si="736"/>
        <v>100</v>
      </c>
      <c r="BB684">
        <f t="shared" si="737"/>
        <v>100</v>
      </c>
      <c r="BC684">
        <f t="shared" si="738"/>
        <v>82.608695652173907</v>
      </c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  <c r="QG684" s="5"/>
      <c r="QH684" s="5"/>
      <c r="QI684" s="5"/>
      <c r="QJ684" s="5"/>
      <c r="QK684" s="5"/>
      <c r="QL684" s="5"/>
      <c r="QM684" s="5"/>
      <c r="QN684" s="5"/>
      <c r="QO684" s="5"/>
      <c r="QP684" s="5"/>
      <c r="QQ684" s="5"/>
      <c r="QR684" s="5"/>
      <c r="QS684" s="5"/>
      <c r="QT684" s="5"/>
      <c r="QU684" s="5"/>
      <c r="QV684" s="5"/>
      <c r="QW684" s="5"/>
      <c r="QX684" s="5"/>
      <c r="QY684" s="5"/>
      <c r="QZ684" s="5"/>
      <c r="RA684" s="5"/>
      <c r="RB684" s="5"/>
      <c r="RC684" s="5"/>
      <c r="RD684" s="5"/>
      <c r="RE684" s="5"/>
      <c r="RF684" s="5"/>
      <c r="RG684" s="5"/>
      <c r="RH684" s="5"/>
      <c r="RI684" s="5"/>
      <c r="RJ684" s="5"/>
      <c r="RK684" s="5"/>
      <c r="RL684" s="5"/>
      <c r="RM684" s="5"/>
      <c r="RN684" s="5"/>
      <c r="RO684" s="5"/>
      <c r="RP684" s="5"/>
      <c r="RQ684" s="5"/>
      <c r="RR684" s="5"/>
      <c r="RS684" s="5"/>
      <c r="RT684" s="5"/>
      <c r="RU684" s="5"/>
      <c r="RV684" s="5"/>
      <c r="RW684" s="5"/>
      <c r="RX684" s="5"/>
      <c r="RY684" s="5"/>
      <c r="RZ684" s="5"/>
      <c r="SA684" s="5"/>
      <c r="SB684" s="5"/>
      <c r="SC684" s="5"/>
      <c r="SD684" s="5"/>
      <c r="SE684" s="5"/>
      <c r="SF684" s="5"/>
      <c r="SG684" s="5"/>
      <c r="SH684" s="5"/>
      <c r="SI684" s="5"/>
      <c r="SJ684" s="5"/>
      <c r="SK684" s="5"/>
      <c r="SL684" s="5"/>
      <c r="SM684" s="5"/>
      <c r="SN684" s="5"/>
      <c r="SO684" s="5"/>
      <c r="SP684" s="5"/>
      <c r="SQ684" s="5"/>
      <c r="SR684" s="5"/>
      <c r="SS684" s="5"/>
      <c r="ST684" s="5"/>
      <c r="SU684" s="5"/>
      <c r="SV684" s="5"/>
      <c r="SW684" s="5"/>
      <c r="SX684" s="5"/>
      <c r="SY684" s="5"/>
      <c r="SZ684" s="5"/>
      <c r="TA684" s="5"/>
      <c r="TB684" s="5"/>
      <c r="TC684" s="5"/>
      <c r="TD684" s="5"/>
      <c r="TE684" s="5"/>
      <c r="TF684" s="5"/>
      <c r="TG684" s="5"/>
      <c r="TH684" s="5"/>
      <c r="TI684" s="5"/>
      <c r="TJ684" s="5"/>
      <c r="TK684" s="5"/>
      <c r="TL684" s="5"/>
      <c r="TM684" s="5"/>
      <c r="TN684" s="5"/>
      <c r="TO684" s="5"/>
      <c r="TP684" s="5"/>
      <c r="TQ684" s="5"/>
      <c r="TR684" s="5"/>
      <c r="TS684" s="5"/>
      <c r="TT684" s="5"/>
      <c r="TU684" s="5"/>
      <c r="TV684" s="5"/>
      <c r="TW684" s="5"/>
      <c r="TX684" s="5"/>
      <c r="TY684" s="5"/>
      <c r="TZ684" s="5"/>
      <c r="UA684" s="5"/>
      <c r="UB684" s="5"/>
      <c r="UC684" s="5"/>
      <c r="UD684" s="5"/>
      <c r="UE684" s="5"/>
      <c r="UF684" s="5"/>
      <c r="UG684" s="5"/>
      <c r="UH684" s="5"/>
      <c r="UI684" s="5"/>
      <c r="UJ684" s="5"/>
      <c r="UK684" s="5"/>
      <c r="UL684" s="5"/>
      <c r="UM684" s="5"/>
      <c r="UN684" s="5"/>
      <c r="UO684" s="5"/>
      <c r="UP684" s="5"/>
      <c r="UQ684" s="5"/>
      <c r="UR684" s="5"/>
      <c r="US684" s="5"/>
      <c r="UT684" s="5"/>
      <c r="UU684" s="5"/>
      <c r="UV684" s="5"/>
      <c r="UW684" s="5"/>
      <c r="UX684" s="5"/>
      <c r="UY684" s="5"/>
      <c r="UZ684" s="5"/>
      <c r="VA684" s="5"/>
      <c r="VB684" s="5"/>
      <c r="VC684" s="5"/>
      <c r="VD684" s="5"/>
      <c r="VE684" s="5"/>
      <c r="VF684" s="5"/>
      <c r="VG684" s="5"/>
      <c r="VH684" s="5"/>
      <c r="VI684" s="5"/>
      <c r="VJ684" s="5"/>
      <c r="VK684" s="5"/>
      <c r="VL684" s="5"/>
      <c r="VM684" s="5"/>
      <c r="VN684" s="5"/>
      <c r="VO684" s="5"/>
      <c r="VP684" s="5"/>
      <c r="VQ684" s="5"/>
      <c r="VR684" s="5"/>
      <c r="VS684" s="5"/>
      <c r="VT684" s="5"/>
      <c r="VU684" s="5"/>
      <c r="VV684" s="5"/>
      <c r="VW684" s="5"/>
      <c r="VX684" s="5"/>
      <c r="VY684" s="5"/>
      <c r="VZ684" s="5"/>
      <c r="WA684" s="5"/>
      <c r="WB684" s="5"/>
      <c r="WC684" s="5"/>
      <c r="WD684" s="5"/>
      <c r="WE684" s="5"/>
      <c r="WF684" s="5"/>
      <c r="WG684" s="5"/>
      <c r="WH684" s="5"/>
      <c r="WI684" s="5"/>
      <c r="WJ684" s="5"/>
      <c r="WK684" s="5"/>
      <c r="WL684" s="5"/>
      <c r="WM684" s="5"/>
      <c r="WN684" s="5"/>
      <c r="WO684" s="5"/>
      <c r="WP684" s="5"/>
      <c r="WQ684" s="5"/>
      <c r="WR684" s="5"/>
      <c r="WS684" s="5"/>
      <c r="WT684" s="5"/>
      <c r="WU684" s="5"/>
      <c r="WV684" s="5"/>
      <c r="WW684" s="5"/>
      <c r="WX684" s="5"/>
      <c r="WY684" s="5"/>
      <c r="WZ684" s="5"/>
      <c r="XA684" s="5"/>
      <c r="XB684" s="5"/>
      <c r="XC684" s="5"/>
      <c r="XD684" s="5"/>
      <c r="XE684" s="5"/>
      <c r="XF684" s="5"/>
      <c r="XG684" s="5"/>
      <c r="XH684" s="5"/>
      <c r="XI684" s="5"/>
      <c r="XJ684" s="5"/>
      <c r="XK684" s="5"/>
      <c r="XL684" s="5"/>
      <c r="XM684" s="5"/>
      <c r="XN684" s="5"/>
      <c r="XO684" s="5"/>
      <c r="XP684" s="5"/>
      <c r="XQ684" s="5"/>
      <c r="XR684" s="5"/>
      <c r="XS684" s="5"/>
      <c r="XT684" s="5"/>
      <c r="XU684" s="5"/>
      <c r="XV684" s="5"/>
      <c r="XW684" s="5"/>
      <c r="XX684" s="5"/>
      <c r="XY684" s="5"/>
      <c r="XZ684" s="5"/>
      <c r="YA684" s="5"/>
      <c r="YB684" s="5"/>
      <c r="YC684" s="5"/>
      <c r="YD684" s="5"/>
      <c r="YE684" s="5"/>
      <c r="YF684" s="5"/>
      <c r="YG684" s="5"/>
      <c r="YH684" s="5"/>
      <c r="YI684" s="5"/>
      <c r="YJ684" s="5"/>
      <c r="YK684" s="5"/>
      <c r="YL684" s="5"/>
      <c r="YM684" s="5"/>
      <c r="YN684" s="5"/>
      <c r="YO684" s="5"/>
      <c r="YP684" s="5"/>
      <c r="YQ684" s="5"/>
      <c r="YR684" s="5"/>
      <c r="YS684" s="5"/>
      <c r="YT684" s="5"/>
      <c r="YU684" s="5"/>
      <c r="YV684" s="5"/>
      <c r="YW684" s="5"/>
      <c r="YX684" s="5"/>
      <c r="YY684" s="5"/>
      <c r="YZ684" s="5"/>
      <c r="ZA684" s="5"/>
      <c r="ZB684" s="5"/>
      <c r="ZC684" s="5"/>
      <c r="ZD684" s="5"/>
      <c r="ZE684" s="5"/>
      <c r="ZF684" s="5"/>
      <c r="ZG684" s="5"/>
      <c r="ZH684" s="5"/>
      <c r="ZI684" s="5"/>
      <c r="ZJ684" s="5"/>
      <c r="ZK684" s="5"/>
      <c r="ZL684" s="5"/>
      <c r="ZM684" s="5"/>
      <c r="ZN684" s="5"/>
      <c r="ZO684" s="5"/>
      <c r="ZP684" s="5"/>
      <c r="ZQ684" s="5"/>
      <c r="ZR684" s="5"/>
      <c r="ZS684" s="5"/>
      <c r="ZT684" s="5"/>
      <c r="ZU684" s="5"/>
      <c r="ZV684" s="5"/>
      <c r="ZW684" s="5"/>
      <c r="ZX684" s="5"/>
      <c r="ZY684" s="5"/>
      <c r="ZZ684" s="5"/>
      <c r="AAA684" s="5"/>
      <c r="AAB684" s="5"/>
      <c r="AAC684" s="5"/>
      <c r="AAD684" s="5"/>
      <c r="AAE684" s="5"/>
      <c r="AAF684" s="5"/>
      <c r="AAG684" s="5"/>
      <c r="AAH684" s="5"/>
      <c r="AAI684" s="5"/>
      <c r="AAJ684" s="5"/>
      <c r="AAK684" s="5"/>
      <c r="AAL684" s="5"/>
      <c r="AAM684" s="5"/>
      <c r="AAN684" s="5"/>
      <c r="AAO684" s="5"/>
      <c r="AAP684" s="5"/>
      <c r="AAQ684" s="5"/>
      <c r="AAR684" s="5"/>
      <c r="AAS684" s="5"/>
      <c r="AAT684" s="5"/>
      <c r="AAU684" s="5"/>
      <c r="AAV684" s="5"/>
      <c r="AAW684" s="5"/>
      <c r="AAX684" s="5"/>
      <c r="AAY684" s="5"/>
      <c r="AAZ684" s="5"/>
      <c r="ABA684" s="5"/>
      <c r="ABB684" s="5"/>
      <c r="ABC684" s="5"/>
      <c r="ABD684" s="5"/>
      <c r="ABE684" s="5"/>
      <c r="ABF684" s="5"/>
      <c r="ABG684" s="5"/>
      <c r="ABH684" s="5"/>
      <c r="ABI684" s="5"/>
      <c r="ABJ684" s="5"/>
      <c r="ABK684" s="5"/>
      <c r="ABL684" s="5"/>
      <c r="ABM684" s="5"/>
      <c r="ABN684" s="5"/>
      <c r="ABO684" s="5"/>
      <c r="ABP684" s="5"/>
      <c r="ABQ684" s="5"/>
      <c r="ABR684" s="5"/>
      <c r="ABS684" s="5"/>
      <c r="ABT684" s="5"/>
      <c r="ABU684" s="5"/>
      <c r="ABV684" s="5"/>
      <c r="ABW684" s="5"/>
      <c r="ABX684" s="5"/>
      <c r="ABY684" s="5"/>
      <c r="ABZ684" s="5"/>
      <c r="ACA684" s="5"/>
      <c r="ACB684" s="5"/>
      <c r="ACC684" s="5"/>
      <c r="ACD684" s="5"/>
      <c r="ACE684" s="5"/>
      <c r="ACF684" s="5"/>
      <c r="ACG684" s="5"/>
      <c r="ACH684" s="5"/>
      <c r="ACI684" s="5"/>
      <c r="ACJ684" s="5"/>
      <c r="ACK684" s="5"/>
      <c r="ACL684" s="5"/>
      <c r="ACM684" s="5"/>
      <c r="ACN684" s="5"/>
      <c r="ACO684" s="5"/>
      <c r="ACP684" s="5"/>
      <c r="ACQ684" s="5"/>
      <c r="ACR684" s="5"/>
      <c r="ACS684" s="5"/>
      <c r="ACT684" s="5"/>
      <c r="ACU684" s="5"/>
      <c r="ACV684" s="5"/>
      <c r="ACW684" s="5"/>
      <c r="ACX684" s="5"/>
      <c r="ACY684" s="5"/>
      <c r="ACZ684" s="5"/>
      <c r="ADA684" s="5"/>
      <c r="ADB684" s="5"/>
      <c r="ADC684" s="5"/>
      <c r="ADD684" s="5"/>
      <c r="ADE684" s="5"/>
      <c r="ADF684" s="5"/>
      <c r="ADG684" s="5"/>
      <c r="ADH684" s="5"/>
      <c r="ADI684" s="5"/>
      <c r="ADJ684" s="5"/>
      <c r="ADK684" s="5"/>
      <c r="ADL684" s="5"/>
      <c r="ADM684" s="5"/>
      <c r="ADN684" s="5"/>
      <c r="ADO684" s="5"/>
      <c r="ADP684" s="5"/>
      <c r="ADQ684" s="5"/>
      <c r="ADR684" s="5"/>
      <c r="ADS684" s="5"/>
      <c r="ADT684" s="5"/>
      <c r="ADU684" s="5"/>
      <c r="ADV684" s="5"/>
      <c r="ADW684" s="5"/>
      <c r="ADX684" s="5"/>
      <c r="ADY684" s="5"/>
      <c r="ADZ684" s="5"/>
      <c r="AEA684" s="5"/>
      <c r="AEB684" s="5"/>
      <c r="AEC684" s="5"/>
      <c r="AED684" s="5"/>
      <c r="AEE684" s="5"/>
      <c r="AEF684" s="5"/>
      <c r="AEG684" s="5"/>
      <c r="AEH684" s="5"/>
      <c r="AEI684" s="5"/>
      <c r="AEJ684" s="5"/>
      <c r="AEK684" s="5"/>
      <c r="AEL684" s="5"/>
      <c r="AEM684" s="5"/>
      <c r="AEN684" s="5"/>
      <c r="AEO684" s="5"/>
      <c r="AEP684" s="5"/>
      <c r="AEQ684" s="5"/>
      <c r="AER684" s="5"/>
      <c r="AES684" s="5"/>
      <c r="AET684" s="5"/>
      <c r="AEU684" s="5"/>
      <c r="AEV684" s="5"/>
      <c r="AEW684" s="5"/>
      <c r="AEX684" s="5"/>
      <c r="AEY684" s="5"/>
      <c r="AEZ684" s="5"/>
      <c r="AFA684" s="5"/>
      <c r="AFB684" s="5"/>
      <c r="AFC684" s="5"/>
      <c r="AFD684" s="5"/>
      <c r="AFE684" s="5"/>
      <c r="AFF684" s="5"/>
      <c r="AFG684" s="5"/>
      <c r="AFH684" s="5"/>
      <c r="AFI684" s="5"/>
      <c r="AFJ684" s="5"/>
      <c r="AFK684" s="5"/>
      <c r="AFL684" s="5"/>
      <c r="AFM684" s="5"/>
      <c r="AFN684" s="5"/>
      <c r="AFO684" s="5"/>
      <c r="AFP684" s="5"/>
      <c r="AFQ684" s="5"/>
      <c r="AFR684" s="5"/>
      <c r="AFS684" s="5"/>
      <c r="AFT684" s="5"/>
      <c r="AFU684" s="5"/>
      <c r="AFV684" s="5"/>
      <c r="AFW684" s="5"/>
      <c r="AFX684" s="5"/>
      <c r="AFY684" s="5"/>
      <c r="AFZ684" s="5"/>
      <c r="AGA684" s="5"/>
      <c r="AGB684" s="5"/>
      <c r="AGC684" s="5"/>
      <c r="AGD684" s="5"/>
      <c r="AGE684" s="5"/>
      <c r="AGF684" s="5"/>
      <c r="AGG684" s="5"/>
      <c r="AGH684" s="5"/>
      <c r="AGI684" s="5"/>
      <c r="AGJ684" s="5"/>
      <c r="AGK684" s="5"/>
      <c r="AGL684" s="5"/>
      <c r="AGM684" s="5"/>
      <c r="AGN684" s="5"/>
      <c r="AGO684" s="5"/>
      <c r="AGP684" s="5"/>
      <c r="AGQ684" s="5"/>
      <c r="AGR684" s="5"/>
      <c r="AGS684" s="5"/>
      <c r="AGT684" s="5"/>
      <c r="AGU684" s="5"/>
      <c r="AGV684" s="5"/>
      <c r="AGW684" s="5"/>
      <c r="AGX684" s="5"/>
      <c r="AGY684" s="5"/>
      <c r="AGZ684" s="5"/>
      <c r="AHA684" s="5"/>
      <c r="AHB684" s="5"/>
      <c r="AHC684" s="5"/>
      <c r="AHD684" s="5"/>
      <c r="AHE684" s="5"/>
      <c r="AHF684" s="5"/>
      <c r="AHG684" s="5"/>
      <c r="AHH684" s="5"/>
      <c r="AHI684" s="5"/>
      <c r="AHJ684" s="5"/>
      <c r="AHK684" s="5"/>
      <c r="AHL684" s="5"/>
      <c r="AHM684" s="5"/>
      <c r="AHN684" s="5"/>
      <c r="AHO684" s="5"/>
      <c r="AHP684" s="5"/>
      <c r="AHQ684" s="5"/>
      <c r="AHR684" s="5"/>
      <c r="AHS684" s="5"/>
      <c r="AHT684" s="5"/>
      <c r="AHU684" s="5"/>
      <c r="AHV684" s="5"/>
      <c r="AHW684" s="5"/>
      <c r="AHX684" s="5"/>
      <c r="AHY684" s="5"/>
      <c r="AHZ684" s="5"/>
      <c r="AIA684" s="5"/>
      <c r="AIB684" s="5"/>
      <c r="AIC684" s="5"/>
      <c r="AID684" s="5"/>
      <c r="AIE684" s="5"/>
      <c r="AIF684" s="5"/>
      <c r="AIG684" s="5"/>
      <c r="AIH684" s="5"/>
      <c r="AII684" s="5"/>
      <c r="AIJ684" s="5"/>
      <c r="AIK684" s="5"/>
      <c r="AIL684" s="5"/>
      <c r="AIM684" s="5"/>
      <c r="AIN684" s="5"/>
      <c r="AIO684" s="5"/>
      <c r="AIP684" s="5"/>
      <c r="AIQ684" s="5"/>
      <c r="AIR684" s="5"/>
      <c r="AIS684" s="5"/>
      <c r="AIT684" s="5"/>
      <c r="AIU684" s="5"/>
      <c r="AIV684" s="5"/>
      <c r="AIW684" s="5"/>
      <c r="AIX684" s="5"/>
      <c r="AIY684" s="5"/>
      <c r="AIZ684" s="5"/>
      <c r="AJA684" s="5"/>
      <c r="AJB684" s="5"/>
      <c r="AJC684" s="5"/>
      <c r="AJD684" s="5"/>
      <c r="AJE684" s="5"/>
      <c r="AJF684" s="5"/>
      <c r="AJG684" s="5"/>
      <c r="AJH684" s="5"/>
      <c r="AJI684" s="5"/>
      <c r="AJJ684" s="5"/>
      <c r="AJK684" s="5"/>
      <c r="AJL684" s="5"/>
      <c r="AJM684" s="5"/>
      <c r="AJN684" s="5"/>
      <c r="AJO684" s="5"/>
      <c r="AJP684" s="5"/>
      <c r="AJQ684" s="5"/>
      <c r="AJR684" s="5"/>
      <c r="AJS684" s="5"/>
      <c r="AJT684" s="5"/>
      <c r="AJU684" s="5"/>
      <c r="AJV684" s="5"/>
      <c r="AJW684" s="5"/>
      <c r="AJX684" s="5"/>
      <c r="AJY684" s="5"/>
      <c r="AJZ684" s="5"/>
      <c r="AKA684" s="5"/>
      <c r="AKB684" s="5"/>
      <c r="AKC684" s="5"/>
      <c r="AKD684" s="5"/>
      <c r="AKE684" s="5"/>
      <c r="AKF684" s="5"/>
      <c r="AKG684" s="5"/>
      <c r="AKH684" s="5"/>
      <c r="AKI684" s="5"/>
      <c r="AKJ684" s="5"/>
      <c r="AKK684" s="5"/>
      <c r="AKL684" s="5"/>
      <c r="AKM684" s="5"/>
      <c r="AKN684" s="5"/>
      <c r="AKO684" s="5"/>
      <c r="AKP684" s="5"/>
      <c r="AKQ684" s="5"/>
      <c r="AKR684" s="5"/>
      <c r="AKS684" s="5"/>
      <c r="AKT684" s="5"/>
      <c r="AKU684" s="5"/>
      <c r="AKV684" s="5"/>
      <c r="AKW684" s="5"/>
      <c r="AKX684" s="5"/>
      <c r="AKY684" s="5"/>
      <c r="AKZ684" s="5"/>
      <c r="ALA684" s="5"/>
      <c r="ALB684" s="5"/>
      <c r="ALC684" s="5"/>
    </row>
    <row r="685" spans="1:991">
      <c r="A685" s="4">
        <v>157</v>
      </c>
      <c r="B685" s="5" t="s">
        <v>113</v>
      </c>
      <c r="C685" s="4">
        <v>14</v>
      </c>
      <c r="D685" s="5" t="s">
        <v>48</v>
      </c>
      <c r="E685" s="4">
        <v>10.6</v>
      </c>
      <c r="F685" s="4">
        <v>17.8</v>
      </c>
      <c r="G685" s="4">
        <v>7.7</v>
      </c>
      <c r="H685" s="4">
        <v>10.199999999999999</v>
      </c>
      <c r="I685" s="4">
        <v>12.4</v>
      </c>
      <c r="J685" s="4">
        <v>2</v>
      </c>
      <c r="K685" s="4">
        <v>7.6</v>
      </c>
      <c r="L685" s="4">
        <v>10.6</v>
      </c>
      <c r="M685" s="4">
        <v>0.8</v>
      </c>
      <c r="N685" s="4"/>
      <c r="O685" s="26">
        <v>29.4</v>
      </c>
      <c r="P685" s="26">
        <v>30</v>
      </c>
      <c r="Q685" s="26">
        <v>29.2</v>
      </c>
      <c r="R685" s="26">
        <v>28.3</v>
      </c>
      <c r="S685" s="26">
        <v>29.2</v>
      </c>
      <c r="T685" s="26">
        <v>18.5</v>
      </c>
      <c r="U685" s="26">
        <v>26.5</v>
      </c>
      <c r="V685" s="26">
        <v>21</v>
      </c>
      <c r="W685" s="26">
        <v>11.8</v>
      </c>
      <c r="Y685">
        <f t="shared" si="729"/>
        <v>223.9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6</v>
      </c>
      <c r="AF685" s="4">
        <v>2</v>
      </c>
      <c r="AG685" s="4">
        <v>4</v>
      </c>
      <c r="AH685" s="4">
        <v>4</v>
      </c>
      <c r="AI685" s="4"/>
      <c r="AJ685" s="4">
        <v>11</v>
      </c>
      <c r="AK685" s="4">
        <v>16</v>
      </c>
      <c r="AL685" s="4">
        <v>16</v>
      </c>
      <c r="AM685" s="4">
        <v>13</v>
      </c>
      <c r="AN685" s="4">
        <v>10</v>
      </c>
      <c r="AO685" s="4">
        <v>17</v>
      </c>
      <c r="AP685" s="4">
        <v>9</v>
      </c>
      <c r="AQ685" s="4">
        <v>7</v>
      </c>
      <c r="AR685" s="4">
        <v>15</v>
      </c>
      <c r="AS685" s="5"/>
      <c r="AU685">
        <f t="shared" si="730"/>
        <v>100</v>
      </c>
      <c r="AV685">
        <f t="shared" si="731"/>
        <v>100</v>
      </c>
      <c r="AW685">
        <f t="shared" si="732"/>
        <v>100</v>
      </c>
      <c r="AX685">
        <f t="shared" si="733"/>
        <v>100</v>
      </c>
      <c r="AY685">
        <f t="shared" si="734"/>
        <v>100</v>
      </c>
      <c r="AZ685">
        <f t="shared" si="735"/>
        <v>47.826086956521742</v>
      </c>
      <c r="BA685">
        <f t="shared" si="736"/>
        <v>63.636363636363633</v>
      </c>
      <c r="BB685">
        <f t="shared" si="737"/>
        <v>27.27272727272727</v>
      </c>
      <c r="BC685">
        <f t="shared" si="738"/>
        <v>57.894736842105267</v>
      </c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  <c r="QG685" s="5"/>
      <c r="QH685" s="5"/>
      <c r="QI685" s="5"/>
      <c r="QJ685" s="5"/>
      <c r="QK685" s="5"/>
      <c r="QL685" s="5"/>
      <c r="QM685" s="5"/>
      <c r="QN685" s="5"/>
      <c r="QO685" s="5"/>
      <c r="QP685" s="5"/>
      <c r="QQ685" s="5"/>
      <c r="QR685" s="5"/>
      <c r="QS685" s="5"/>
      <c r="QT685" s="5"/>
      <c r="QU685" s="5"/>
      <c r="QV685" s="5"/>
      <c r="QW685" s="5"/>
      <c r="QX685" s="5"/>
      <c r="QY685" s="5"/>
      <c r="QZ685" s="5"/>
      <c r="RA685" s="5"/>
      <c r="RB685" s="5"/>
      <c r="RC685" s="5"/>
      <c r="RD685" s="5"/>
      <c r="RE685" s="5"/>
      <c r="RF685" s="5"/>
      <c r="RG685" s="5"/>
      <c r="RH685" s="5"/>
      <c r="RI685" s="5"/>
      <c r="RJ685" s="5"/>
      <c r="RK685" s="5"/>
      <c r="RL685" s="5"/>
      <c r="RM685" s="5"/>
      <c r="RN685" s="5"/>
      <c r="RO685" s="5"/>
      <c r="RP685" s="5"/>
      <c r="RQ685" s="5"/>
      <c r="RR685" s="5"/>
      <c r="RS685" s="5"/>
      <c r="RT685" s="5"/>
      <c r="RU685" s="5"/>
      <c r="RV685" s="5"/>
      <c r="RW685" s="5"/>
      <c r="RX685" s="5"/>
      <c r="RY685" s="5"/>
      <c r="RZ685" s="5"/>
      <c r="SA685" s="5"/>
      <c r="SB685" s="5"/>
      <c r="SC685" s="5"/>
      <c r="SD685" s="5"/>
      <c r="SE685" s="5"/>
      <c r="SF685" s="5"/>
      <c r="SG685" s="5"/>
      <c r="SH685" s="5"/>
      <c r="SI685" s="5"/>
      <c r="SJ685" s="5"/>
      <c r="SK685" s="5"/>
      <c r="SL685" s="5"/>
      <c r="SM685" s="5"/>
      <c r="SN685" s="5"/>
      <c r="SO685" s="5"/>
      <c r="SP685" s="5"/>
      <c r="SQ685" s="5"/>
      <c r="SR685" s="5"/>
      <c r="SS685" s="5"/>
      <c r="ST685" s="5"/>
      <c r="SU685" s="5"/>
      <c r="SV685" s="5"/>
      <c r="SW685" s="5"/>
      <c r="SX685" s="5"/>
      <c r="SY685" s="5"/>
      <c r="SZ685" s="5"/>
      <c r="TA685" s="5"/>
      <c r="TB685" s="5"/>
      <c r="TC685" s="5"/>
      <c r="TD685" s="5"/>
      <c r="TE685" s="5"/>
      <c r="TF685" s="5"/>
      <c r="TG685" s="5"/>
      <c r="TH685" s="5"/>
      <c r="TI685" s="5"/>
      <c r="TJ685" s="5"/>
      <c r="TK685" s="5"/>
      <c r="TL685" s="5"/>
      <c r="TM685" s="5"/>
      <c r="TN685" s="5"/>
      <c r="TO685" s="5"/>
      <c r="TP685" s="5"/>
      <c r="TQ685" s="5"/>
      <c r="TR685" s="5"/>
      <c r="TS685" s="5"/>
      <c r="TT685" s="5"/>
      <c r="TU685" s="5"/>
      <c r="TV685" s="5"/>
      <c r="TW685" s="5"/>
      <c r="TX685" s="5"/>
      <c r="TY685" s="5"/>
      <c r="TZ685" s="5"/>
      <c r="UA685" s="5"/>
      <c r="UB685" s="5"/>
      <c r="UC685" s="5"/>
      <c r="UD685" s="5"/>
      <c r="UE685" s="5"/>
      <c r="UF685" s="5"/>
      <c r="UG685" s="5"/>
      <c r="UH685" s="5"/>
      <c r="UI685" s="5"/>
      <c r="UJ685" s="5"/>
      <c r="UK685" s="5"/>
      <c r="UL685" s="5"/>
      <c r="UM685" s="5"/>
      <c r="UN685" s="5"/>
      <c r="UO685" s="5"/>
      <c r="UP685" s="5"/>
      <c r="UQ685" s="5"/>
      <c r="UR685" s="5"/>
      <c r="US685" s="5"/>
      <c r="UT685" s="5"/>
      <c r="UU685" s="5"/>
      <c r="UV685" s="5"/>
      <c r="UW685" s="5"/>
      <c r="UX685" s="5"/>
      <c r="UY685" s="5"/>
      <c r="UZ685" s="5"/>
      <c r="VA685" s="5"/>
      <c r="VB685" s="5"/>
      <c r="VC685" s="5"/>
      <c r="VD685" s="5"/>
      <c r="VE685" s="5"/>
      <c r="VF685" s="5"/>
      <c r="VG685" s="5"/>
      <c r="VH685" s="5"/>
      <c r="VI685" s="5"/>
      <c r="VJ685" s="5"/>
      <c r="VK685" s="5"/>
      <c r="VL685" s="5"/>
      <c r="VM685" s="5"/>
      <c r="VN685" s="5"/>
      <c r="VO685" s="5"/>
      <c r="VP685" s="5"/>
      <c r="VQ685" s="5"/>
      <c r="VR685" s="5"/>
      <c r="VS685" s="5"/>
      <c r="VT685" s="5"/>
      <c r="VU685" s="5"/>
      <c r="VV685" s="5"/>
      <c r="VW685" s="5"/>
      <c r="VX685" s="5"/>
      <c r="VY685" s="5"/>
      <c r="VZ685" s="5"/>
      <c r="WA685" s="5"/>
      <c r="WB685" s="5"/>
      <c r="WC685" s="5"/>
      <c r="WD685" s="5"/>
      <c r="WE685" s="5"/>
      <c r="WF685" s="5"/>
      <c r="WG685" s="5"/>
      <c r="WH685" s="5"/>
      <c r="WI685" s="5"/>
      <c r="WJ685" s="5"/>
      <c r="WK685" s="5"/>
      <c r="WL685" s="5"/>
      <c r="WM685" s="5"/>
      <c r="WN685" s="5"/>
      <c r="WO685" s="5"/>
      <c r="WP685" s="5"/>
      <c r="WQ685" s="5"/>
      <c r="WR685" s="5"/>
      <c r="WS685" s="5"/>
      <c r="WT685" s="5"/>
      <c r="WU685" s="5"/>
      <c r="WV685" s="5"/>
      <c r="WW685" s="5"/>
      <c r="WX685" s="5"/>
      <c r="WY685" s="5"/>
      <c r="WZ685" s="5"/>
      <c r="XA685" s="5"/>
      <c r="XB685" s="5"/>
      <c r="XC685" s="5"/>
      <c r="XD685" s="5"/>
      <c r="XE685" s="5"/>
      <c r="XF685" s="5"/>
      <c r="XG685" s="5"/>
      <c r="XH685" s="5"/>
      <c r="XI685" s="5"/>
      <c r="XJ685" s="5"/>
      <c r="XK685" s="5"/>
      <c r="XL685" s="5"/>
      <c r="XM685" s="5"/>
      <c r="XN685" s="5"/>
      <c r="XO685" s="5"/>
      <c r="XP685" s="5"/>
      <c r="XQ685" s="5"/>
      <c r="XR685" s="5"/>
      <c r="XS685" s="5"/>
      <c r="XT685" s="5"/>
      <c r="XU685" s="5"/>
      <c r="XV685" s="5"/>
      <c r="XW685" s="5"/>
      <c r="XX685" s="5"/>
      <c r="XY685" s="5"/>
      <c r="XZ685" s="5"/>
      <c r="YA685" s="5"/>
      <c r="YB685" s="5"/>
      <c r="YC685" s="5"/>
      <c r="YD685" s="5"/>
      <c r="YE685" s="5"/>
      <c r="YF685" s="5"/>
      <c r="YG685" s="5"/>
      <c r="YH685" s="5"/>
      <c r="YI685" s="5"/>
      <c r="YJ685" s="5"/>
      <c r="YK685" s="5"/>
      <c r="YL685" s="5"/>
      <c r="YM685" s="5"/>
      <c r="YN685" s="5"/>
      <c r="YO685" s="5"/>
      <c r="YP685" s="5"/>
      <c r="YQ685" s="5"/>
      <c r="YR685" s="5"/>
      <c r="YS685" s="5"/>
      <c r="YT685" s="5"/>
      <c r="YU685" s="5"/>
      <c r="YV685" s="5"/>
      <c r="YW685" s="5"/>
      <c r="YX685" s="5"/>
      <c r="YY685" s="5"/>
      <c r="YZ685" s="5"/>
      <c r="ZA685" s="5"/>
      <c r="ZB685" s="5"/>
      <c r="ZC685" s="5"/>
      <c r="ZD685" s="5"/>
      <c r="ZE685" s="5"/>
      <c r="ZF685" s="5"/>
      <c r="ZG685" s="5"/>
      <c r="ZH685" s="5"/>
      <c r="ZI685" s="5"/>
      <c r="ZJ685" s="5"/>
      <c r="ZK685" s="5"/>
      <c r="ZL685" s="5"/>
      <c r="ZM685" s="5"/>
      <c r="ZN685" s="5"/>
      <c r="ZO685" s="5"/>
      <c r="ZP685" s="5"/>
      <c r="ZQ685" s="5"/>
      <c r="ZR685" s="5"/>
      <c r="ZS685" s="5"/>
      <c r="ZT685" s="5"/>
      <c r="ZU685" s="5"/>
      <c r="ZV685" s="5"/>
      <c r="ZW685" s="5"/>
      <c r="ZX685" s="5"/>
      <c r="ZY685" s="5"/>
      <c r="ZZ685" s="5"/>
      <c r="AAA685" s="5"/>
      <c r="AAB685" s="5"/>
      <c r="AAC685" s="5"/>
      <c r="AAD685" s="5"/>
      <c r="AAE685" s="5"/>
      <c r="AAF685" s="5"/>
      <c r="AAG685" s="5"/>
      <c r="AAH685" s="5"/>
      <c r="AAI685" s="5"/>
      <c r="AAJ685" s="5"/>
      <c r="AAK685" s="5"/>
      <c r="AAL685" s="5"/>
      <c r="AAM685" s="5"/>
      <c r="AAN685" s="5"/>
      <c r="AAO685" s="5"/>
      <c r="AAP685" s="5"/>
      <c r="AAQ685" s="5"/>
      <c r="AAR685" s="5"/>
      <c r="AAS685" s="5"/>
      <c r="AAT685" s="5"/>
      <c r="AAU685" s="5"/>
      <c r="AAV685" s="5"/>
      <c r="AAW685" s="5"/>
      <c r="AAX685" s="5"/>
      <c r="AAY685" s="5"/>
      <c r="AAZ685" s="5"/>
      <c r="ABA685" s="5"/>
      <c r="ABB685" s="5"/>
      <c r="ABC685" s="5"/>
      <c r="ABD685" s="5"/>
      <c r="ABE685" s="5"/>
      <c r="ABF685" s="5"/>
      <c r="ABG685" s="5"/>
      <c r="ABH685" s="5"/>
      <c r="ABI685" s="5"/>
      <c r="ABJ685" s="5"/>
      <c r="ABK685" s="5"/>
      <c r="ABL685" s="5"/>
      <c r="ABM685" s="5"/>
      <c r="ABN685" s="5"/>
      <c r="ABO685" s="5"/>
      <c r="ABP685" s="5"/>
      <c r="ABQ685" s="5"/>
      <c r="ABR685" s="5"/>
      <c r="ABS685" s="5"/>
      <c r="ABT685" s="5"/>
      <c r="ABU685" s="5"/>
      <c r="ABV685" s="5"/>
      <c r="ABW685" s="5"/>
      <c r="ABX685" s="5"/>
      <c r="ABY685" s="5"/>
      <c r="ABZ685" s="5"/>
      <c r="ACA685" s="5"/>
      <c r="ACB685" s="5"/>
      <c r="ACC685" s="5"/>
      <c r="ACD685" s="5"/>
      <c r="ACE685" s="5"/>
      <c r="ACF685" s="5"/>
      <c r="ACG685" s="5"/>
      <c r="ACH685" s="5"/>
      <c r="ACI685" s="5"/>
      <c r="ACJ685" s="5"/>
      <c r="ACK685" s="5"/>
      <c r="ACL685" s="5"/>
      <c r="ACM685" s="5"/>
      <c r="ACN685" s="5"/>
      <c r="ACO685" s="5"/>
      <c r="ACP685" s="5"/>
      <c r="ACQ685" s="5"/>
      <c r="ACR685" s="5"/>
      <c r="ACS685" s="5"/>
      <c r="ACT685" s="5"/>
      <c r="ACU685" s="5"/>
      <c r="ACV685" s="5"/>
      <c r="ACW685" s="5"/>
      <c r="ACX685" s="5"/>
      <c r="ACY685" s="5"/>
      <c r="ACZ685" s="5"/>
      <c r="ADA685" s="5"/>
      <c r="ADB685" s="5"/>
      <c r="ADC685" s="5"/>
      <c r="ADD685" s="5"/>
      <c r="ADE685" s="5"/>
      <c r="ADF685" s="5"/>
      <c r="ADG685" s="5"/>
      <c r="ADH685" s="5"/>
      <c r="ADI685" s="5"/>
      <c r="ADJ685" s="5"/>
      <c r="ADK685" s="5"/>
      <c r="ADL685" s="5"/>
      <c r="ADM685" s="5"/>
      <c r="ADN685" s="5"/>
      <c r="ADO685" s="5"/>
      <c r="ADP685" s="5"/>
      <c r="ADQ685" s="5"/>
      <c r="ADR685" s="5"/>
      <c r="ADS685" s="5"/>
      <c r="ADT685" s="5"/>
      <c r="ADU685" s="5"/>
      <c r="ADV685" s="5"/>
      <c r="ADW685" s="5"/>
      <c r="ADX685" s="5"/>
      <c r="ADY685" s="5"/>
      <c r="ADZ685" s="5"/>
      <c r="AEA685" s="5"/>
      <c r="AEB685" s="5"/>
      <c r="AEC685" s="5"/>
      <c r="AED685" s="5"/>
      <c r="AEE685" s="5"/>
      <c r="AEF685" s="5"/>
      <c r="AEG685" s="5"/>
      <c r="AEH685" s="5"/>
      <c r="AEI685" s="5"/>
      <c r="AEJ685" s="5"/>
      <c r="AEK685" s="5"/>
      <c r="AEL685" s="5"/>
      <c r="AEM685" s="5"/>
      <c r="AEN685" s="5"/>
      <c r="AEO685" s="5"/>
      <c r="AEP685" s="5"/>
      <c r="AEQ685" s="5"/>
      <c r="AER685" s="5"/>
      <c r="AES685" s="5"/>
      <c r="AET685" s="5"/>
      <c r="AEU685" s="5"/>
      <c r="AEV685" s="5"/>
      <c r="AEW685" s="5"/>
      <c r="AEX685" s="5"/>
      <c r="AEY685" s="5"/>
      <c r="AEZ685" s="5"/>
      <c r="AFA685" s="5"/>
      <c r="AFB685" s="5"/>
      <c r="AFC685" s="5"/>
      <c r="AFD685" s="5"/>
      <c r="AFE685" s="5"/>
      <c r="AFF685" s="5"/>
      <c r="AFG685" s="5"/>
      <c r="AFH685" s="5"/>
      <c r="AFI685" s="5"/>
      <c r="AFJ685" s="5"/>
      <c r="AFK685" s="5"/>
      <c r="AFL685" s="5"/>
      <c r="AFM685" s="5"/>
      <c r="AFN685" s="5"/>
      <c r="AFO685" s="5"/>
      <c r="AFP685" s="5"/>
      <c r="AFQ685" s="5"/>
      <c r="AFR685" s="5"/>
      <c r="AFS685" s="5"/>
      <c r="AFT685" s="5"/>
      <c r="AFU685" s="5"/>
      <c r="AFV685" s="5"/>
      <c r="AFW685" s="5"/>
      <c r="AFX685" s="5"/>
      <c r="AFY685" s="5"/>
      <c r="AFZ685" s="5"/>
      <c r="AGA685" s="5"/>
      <c r="AGB685" s="5"/>
      <c r="AGC685" s="5"/>
      <c r="AGD685" s="5"/>
      <c r="AGE685" s="5"/>
      <c r="AGF685" s="5"/>
      <c r="AGG685" s="5"/>
      <c r="AGH685" s="5"/>
      <c r="AGI685" s="5"/>
      <c r="AGJ685" s="5"/>
      <c r="AGK685" s="5"/>
      <c r="AGL685" s="5"/>
      <c r="AGM685" s="5"/>
      <c r="AGN685" s="5"/>
      <c r="AGO685" s="5"/>
      <c r="AGP685" s="5"/>
      <c r="AGQ685" s="5"/>
      <c r="AGR685" s="5"/>
      <c r="AGS685" s="5"/>
      <c r="AGT685" s="5"/>
      <c r="AGU685" s="5"/>
      <c r="AGV685" s="5"/>
      <c r="AGW685" s="5"/>
      <c r="AGX685" s="5"/>
      <c r="AGY685" s="5"/>
      <c r="AGZ685" s="5"/>
      <c r="AHA685" s="5"/>
      <c r="AHB685" s="5"/>
      <c r="AHC685" s="5"/>
      <c r="AHD685" s="5"/>
      <c r="AHE685" s="5"/>
      <c r="AHF685" s="5"/>
      <c r="AHG685" s="5"/>
      <c r="AHH685" s="5"/>
      <c r="AHI685" s="5"/>
      <c r="AHJ685" s="5"/>
      <c r="AHK685" s="5"/>
      <c r="AHL685" s="5"/>
      <c r="AHM685" s="5"/>
      <c r="AHN685" s="5"/>
      <c r="AHO685" s="5"/>
      <c r="AHP685" s="5"/>
      <c r="AHQ685" s="5"/>
      <c r="AHR685" s="5"/>
      <c r="AHS685" s="5"/>
      <c r="AHT685" s="5"/>
      <c r="AHU685" s="5"/>
      <c r="AHV685" s="5"/>
      <c r="AHW685" s="5"/>
      <c r="AHX685" s="5"/>
      <c r="AHY685" s="5"/>
      <c r="AHZ685" s="5"/>
      <c r="AIA685" s="5"/>
      <c r="AIB685" s="5"/>
      <c r="AIC685" s="5"/>
      <c r="AID685" s="5"/>
      <c r="AIE685" s="5"/>
      <c r="AIF685" s="5"/>
      <c r="AIG685" s="5"/>
      <c r="AIH685" s="5"/>
      <c r="AII685" s="5"/>
      <c r="AIJ685" s="5"/>
      <c r="AIK685" s="5"/>
      <c r="AIL685" s="5"/>
      <c r="AIM685" s="5"/>
      <c r="AIN685" s="5"/>
      <c r="AIO685" s="5"/>
      <c r="AIP685" s="5"/>
      <c r="AIQ685" s="5"/>
      <c r="AIR685" s="5"/>
      <c r="AIS685" s="5"/>
      <c r="AIT685" s="5"/>
      <c r="AIU685" s="5"/>
      <c r="AIV685" s="5"/>
      <c r="AIW685" s="5"/>
      <c r="AIX685" s="5"/>
      <c r="AIY685" s="5"/>
      <c r="AIZ685" s="5"/>
      <c r="AJA685" s="5"/>
      <c r="AJB685" s="5"/>
      <c r="AJC685" s="5"/>
      <c r="AJD685" s="5"/>
      <c r="AJE685" s="5"/>
      <c r="AJF685" s="5"/>
      <c r="AJG685" s="5"/>
      <c r="AJH685" s="5"/>
      <c r="AJI685" s="5"/>
      <c r="AJJ685" s="5"/>
      <c r="AJK685" s="5"/>
      <c r="AJL685" s="5"/>
      <c r="AJM685" s="5"/>
      <c r="AJN685" s="5"/>
      <c r="AJO685" s="5"/>
      <c r="AJP685" s="5"/>
      <c r="AJQ685" s="5"/>
      <c r="AJR685" s="5"/>
      <c r="AJS685" s="5"/>
      <c r="AJT685" s="5"/>
      <c r="AJU685" s="5"/>
      <c r="AJV685" s="5"/>
      <c r="AJW685" s="5"/>
      <c r="AJX685" s="5"/>
      <c r="AJY685" s="5"/>
      <c r="AJZ685" s="5"/>
      <c r="AKA685" s="5"/>
      <c r="AKB685" s="5"/>
      <c r="AKC685" s="5"/>
      <c r="AKD685" s="5"/>
      <c r="AKE685" s="5"/>
      <c r="AKF685" s="5"/>
      <c r="AKG685" s="5"/>
      <c r="AKH685" s="5"/>
      <c r="AKI685" s="5"/>
      <c r="AKJ685" s="5"/>
      <c r="AKK685" s="5"/>
      <c r="AKL685" s="5"/>
      <c r="AKM685" s="5"/>
      <c r="AKN685" s="5"/>
      <c r="AKO685" s="5"/>
      <c r="AKP685" s="5"/>
      <c r="AKQ685" s="5"/>
      <c r="AKR685" s="5"/>
      <c r="AKS685" s="5"/>
      <c r="AKT685" s="5"/>
      <c r="AKU685" s="5"/>
      <c r="AKV685" s="5"/>
      <c r="AKW685" s="5"/>
      <c r="AKX685" s="5"/>
      <c r="AKY685" s="5"/>
      <c r="AKZ685" s="5"/>
      <c r="ALA685" s="5"/>
      <c r="ALB685" s="5"/>
      <c r="ALC685" s="5"/>
    </row>
    <row r="686" spans="1:991">
      <c r="A686" s="4">
        <v>164</v>
      </c>
      <c r="B686" s="5" t="s">
        <v>114</v>
      </c>
      <c r="C686" s="4">
        <v>14</v>
      </c>
      <c r="D686" s="5" t="s">
        <v>42</v>
      </c>
      <c r="E686" s="4">
        <v>5.4</v>
      </c>
      <c r="F686" s="4">
        <v>4.0999999999999996</v>
      </c>
      <c r="G686" s="4">
        <v>1.1000000000000001</v>
      </c>
      <c r="H686" s="4">
        <v>3.3</v>
      </c>
      <c r="I686" s="4">
        <v>10.5</v>
      </c>
      <c r="J686" s="4">
        <v>9.5</v>
      </c>
      <c r="K686" s="4">
        <v>6.4</v>
      </c>
      <c r="L686" s="4">
        <v>3.2</v>
      </c>
      <c r="M686" s="4">
        <v>2.5</v>
      </c>
      <c r="N686" s="4"/>
      <c r="O686" s="26">
        <v>28.8</v>
      </c>
      <c r="P686" s="26">
        <v>26.4</v>
      </c>
      <c r="Q686" s="26">
        <v>20.399999999999999</v>
      </c>
      <c r="R686" s="26">
        <v>29.7</v>
      </c>
      <c r="S686" s="26">
        <v>30</v>
      </c>
      <c r="T686" s="26">
        <v>30</v>
      </c>
      <c r="U686" s="26">
        <v>23.5</v>
      </c>
      <c r="V686" s="26">
        <v>21.8</v>
      </c>
      <c r="W686" s="26">
        <v>19.7</v>
      </c>
      <c r="Y686">
        <f t="shared" si="729"/>
        <v>230.3</v>
      </c>
      <c r="Z686" s="4">
        <v>0</v>
      </c>
      <c r="AA686" s="4">
        <v>2</v>
      </c>
      <c r="AB686" s="4">
        <v>4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4</v>
      </c>
      <c r="AI686" s="4"/>
      <c r="AJ686" s="4">
        <v>30</v>
      </c>
      <c r="AK686" s="4">
        <v>28</v>
      </c>
      <c r="AL686" s="4">
        <v>24</v>
      </c>
      <c r="AM686" s="4">
        <v>27</v>
      </c>
      <c r="AN686" s="4">
        <v>1</v>
      </c>
      <c r="AO686" s="4">
        <v>18</v>
      </c>
      <c r="AP686" s="4">
        <v>22</v>
      </c>
      <c r="AQ686" s="4">
        <v>28</v>
      </c>
      <c r="AR686" s="4">
        <v>25</v>
      </c>
      <c r="AS686" s="5"/>
      <c r="AU686">
        <f t="shared" si="730"/>
        <v>100</v>
      </c>
      <c r="AV686">
        <f t="shared" si="731"/>
        <v>86.666666666666671</v>
      </c>
      <c r="AW686">
        <f t="shared" si="732"/>
        <v>71.428571428571431</v>
      </c>
      <c r="AX686">
        <f t="shared" si="733"/>
        <v>100</v>
      </c>
      <c r="AY686">
        <f t="shared" si="734"/>
        <v>100</v>
      </c>
      <c r="AZ686">
        <f t="shared" si="735"/>
        <v>100</v>
      </c>
      <c r="BA686">
        <f t="shared" si="736"/>
        <v>100</v>
      </c>
      <c r="BB686">
        <f t="shared" si="737"/>
        <v>100</v>
      </c>
      <c r="BC686">
        <f t="shared" si="738"/>
        <v>72.41379310344827</v>
      </c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  <c r="QG686" s="5"/>
      <c r="QH686" s="5"/>
      <c r="QI686" s="5"/>
      <c r="QJ686" s="5"/>
      <c r="QK686" s="5"/>
      <c r="QL686" s="5"/>
      <c r="QM686" s="5"/>
      <c r="QN686" s="5"/>
      <c r="QO686" s="5"/>
      <c r="QP686" s="5"/>
      <c r="QQ686" s="5"/>
      <c r="QR686" s="5"/>
      <c r="QS686" s="5"/>
      <c r="QT686" s="5"/>
      <c r="QU686" s="5"/>
      <c r="QV686" s="5"/>
      <c r="QW686" s="5"/>
      <c r="QX686" s="5"/>
      <c r="QY686" s="5"/>
      <c r="QZ686" s="5"/>
      <c r="RA686" s="5"/>
      <c r="RB686" s="5"/>
      <c r="RC686" s="5"/>
      <c r="RD686" s="5"/>
      <c r="RE686" s="5"/>
      <c r="RF686" s="5"/>
      <c r="RG686" s="5"/>
      <c r="RH686" s="5"/>
      <c r="RI686" s="5"/>
      <c r="RJ686" s="5"/>
      <c r="RK686" s="5"/>
      <c r="RL686" s="5"/>
      <c r="RM686" s="5"/>
      <c r="RN686" s="5"/>
      <c r="RO686" s="5"/>
      <c r="RP686" s="5"/>
      <c r="RQ686" s="5"/>
      <c r="RR686" s="5"/>
      <c r="RS686" s="5"/>
      <c r="RT686" s="5"/>
      <c r="RU686" s="5"/>
      <c r="RV686" s="5"/>
      <c r="RW686" s="5"/>
      <c r="RX686" s="5"/>
      <c r="RY686" s="5"/>
      <c r="RZ686" s="5"/>
      <c r="SA686" s="5"/>
      <c r="SB686" s="5"/>
      <c r="SC686" s="5"/>
      <c r="SD686" s="5"/>
      <c r="SE686" s="5"/>
      <c r="SF686" s="5"/>
      <c r="SG686" s="5"/>
      <c r="SH686" s="5"/>
      <c r="SI686" s="5"/>
      <c r="SJ686" s="5"/>
      <c r="SK686" s="5"/>
      <c r="SL686" s="5"/>
      <c r="SM686" s="5"/>
      <c r="SN686" s="5"/>
      <c r="SO686" s="5"/>
      <c r="SP686" s="5"/>
      <c r="SQ686" s="5"/>
      <c r="SR686" s="5"/>
      <c r="SS686" s="5"/>
      <c r="ST686" s="5"/>
      <c r="SU686" s="5"/>
      <c r="SV686" s="5"/>
      <c r="SW686" s="5"/>
      <c r="SX686" s="5"/>
      <c r="SY686" s="5"/>
      <c r="SZ686" s="5"/>
      <c r="TA686" s="5"/>
      <c r="TB686" s="5"/>
      <c r="TC686" s="5"/>
      <c r="TD686" s="5"/>
      <c r="TE686" s="5"/>
      <c r="TF686" s="5"/>
      <c r="TG686" s="5"/>
      <c r="TH686" s="5"/>
      <c r="TI686" s="5"/>
      <c r="TJ686" s="5"/>
      <c r="TK686" s="5"/>
      <c r="TL686" s="5"/>
      <c r="TM686" s="5"/>
      <c r="TN686" s="5"/>
      <c r="TO686" s="5"/>
      <c r="TP686" s="5"/>
      <c r="TQ686" s="5"/>
      <c r="TR686" s="5"/>
      <c r="TS686" s="5"/>
      <c r="TT686" s="5"/>
      <c r="TU686" s="5"/>
      <c r="TV686" s="5"/>
      <c r="TW686" s="5"/>
      <c r="TX686" s="5"/>
      <c r="TY686" s="5"/>
      <c r="TZ686" s="5"/>
      <c r="UA686" s="5"/>
      <c r="UB686" s="5"/>
      <c r="UC686" s="5"/>
      <c r="UD686" s="5"/>
      <c r="UE686" s="5"/>
      <c r="UF686" s="5"/>
      <c r="UG686" s="5"/>
      <c r="UH686" s="5"/>
      <c r="UI686" s="5"/>
      <c r="UJ686" s="5"/>
      <c r="UK686" s="5"/>
      <c r="UL686" s="5"/>
      <c r="UM686" s="5"/>
      <c r="UN686" s="5"/>
      <c r="UO686" s="5"/>
      <c r="UP686" s="5"/>
      <c r="UQ686" s="5"/>
      <c r="UR686" s="5"/>
      <c r="US686" s="5"/>
      <c r="UT686" s="5"/>
      <c r="UU686" s="5"/>
      <c r="UV686" s="5"/>
      <c r="UW686" s="5"/>
      <c r="UX686" s="5"/>
      <c r="UY686" s="5"/>
      <c r="UZ686" s="5"/>
      <c r="VA686" s="5"/>
      <c r="VB686" s="5"/>
      <c r="VC686" s="5"/>
      <c r="VD686" s="5"/>
      <c r="VE686" s="5"/>
      <c r="VF686" s="5"/>
      <c r="VG686" s="5"/>
      <c r="VH686" s="5"/>
      <c r="VI686" s="5"/>
      <c r="VJ686" s="5"/>
      <c r="VK686" s="5"/>
      <c r="VL686" s="5"/>
      <c r="VM686" s="5"/>
      <c r="VN686" s="5"/>
      <c r="VO686" s="5"/>
      <c r="VP686" s="5"/>
      <c r="VQ686" s="5"/>
      <c r="VR686" s="5"/>
      <c r="VS686" s="5"/>
      <c r="VT686" s="5"/>
      <c r="VU686" s="5"/>
      <c r="VV686" s="5"/>
      <c r="VW686" s="5"/>
      <c r="VX686" s="5"/>
      <c r="VY686" s="5"/>
      <c r="VZ686" s="5"/>
      <c r="WA686" s="5"/>
      <c r="WB686" s="5"/>
      <c r="WC686" s="5"/>
      <c r="WD686" s="5"/>
      <c r="WE686" s="5"/>
      <c r="WF686" s="5"/>
      <c r="WG686" s="5"/>
      <c r="WH686" s="5"/>
      <c r="WI686" s="5"/>
      <c r="WJ686" s="5"/>
      <c r="WK686" s="5"/>
      <c r="WL686" s="5"/>
      <c r="WM686" s="5"/>
      <c r="WN686" s="5"/>
      <c r="WO686" s="5"/>
      <c r="WP686" s="5"/>
      <c r="WQ686" s="5"/>
      <c r="WR686" s="5"/>
      <c r="WS686" s="5"/>
      <c r="WT686" s="5"/>
      <c r="WU686" s="5"/>
      <c r="WV686" s="5"/>
      <c r="WW686" s="5"/>
      <c r="WX686" s="5"/>
      <c r="WY686" s="5"/>
      <c r="WZ686" s="5"/>
      <c r="XA686" s="5"/>
      <c r="XB686" s="5"/>
      <c r="XC686" s="5"/>
      <c r="XD686" s="5"/>
      <c r="XE686" s="5"/>
      <c r="XF686" s="5"/>
      <c r="XG686" s="5"/>
      <c r="XH686" s="5"/>
      <c r="XI686" s="5"/>
      <c r="XJ686" s="5"/>
      <c r="XK686" s="5"/>
      <c r="XL686" s="5"/>
      <c r="XM686" s="5"/>
      <c r="XN686" s="5"/>
      <c r="XO686" s="5"/>
      <c r="XP686" s="5"/>
      <c r="XQ686" s="5"/>
      <c r="XR686" s="5"/>
      <c r="XS686" s="5"/>
      <c r="XT686" s="5"/>
      <c r="XU686" s="5"/>
      <c r="XV686" s="5"/>
      <c r="XW686" s="5"/>
      <c r="XX686" s="5"/>
      <c r="XY686" s="5"/>
      <c r="XZ686" s="5"/>
      <c r="YA686" s="5"/>
      <c r="YB686" s="5"/>
      <c r="YC686" s="5"/>
      <c r="YD686" s="5"/>
      <c r="YE686" s="5"/>
      <c r="YF686" s="5"/>
      <c r="YG686" s="5"/>
      <c r="YH686" s="5"/>
      <c r="YI686" s="5"/>
      <c r="YJ686" s="5"/>
      <c r="YK686" s="5"/>
      <c r="YL686" s="5"/>
      <c r="YM686" s="5"/>
      <c r="YN686" s="5"/>
      <c r="YO686" s="5"/>
      <c r="YP686" s="5"/>
      <c r="YQ686" s="5"/>
      <c r="YR686" s="5"/>
      <c r="YS686" s="5"/>
      <c r="YT686" s="5"/>
      <c r="YU686" s="5"/>
      <c r="YV686" s="5"/>
      <c r="YW686" s="5"/>
      <c r="YX686" s="5"/>
      <c r="YY686" s="5"/>
      <c r="YZ686" s="5"/>
      <c r="ZA686" s="5"/>
      <c r="ZB686" s="5"/>
      <c r="ZC686" s="5"/>
      <c r="ZD686" s="5"/>
      <c r="ZE686" s="5"/>
      <c r="ZF686" s="5"/>
      <c r="ZG686" s="5"/>
      <c r="ZH686" s="5"/>
      <c r="ZI686" s="5"/>
      <c r="ZJ686" s="5"/>
      <c r="ZK686" s="5"/>
      <c r="ZL686" s="5"/>
      <c r="ZM686" s="5"/>
      <c r="ZN686" s="5"/>
      <c r="ZO686" s="5"/>
      <c r="ZP686" s="5"/>
      <c r="ZQ686" s="5"/>
      <c r="ZR686" s="5"/>
      <c r="ZS686" s="5"/>
      <c r="ZT686" s="5"/>
      <c r="ZU686" s="5"/>
      <c r="ZV686" s="5"/>
      <c r="ZW686" s="5"/>
      <c r="ZX686" s="5"/>
      <c r="ZY686" s="5"/>
      <c r="ZZ686" s="5"/>
      <c r="AAA686" s="5"/>
      <c r="AAB686" s="5"/>
      <c r="AAC686" s="5"/>
      <c r="AAD686" s="5"/>
      <c r="AAE686" s="5"/>
      <c r="AAF686" s="5"/>
      <c r="AAG686" s="5"/>
      <c r="AAH686" s="5"/>
      <c r="AAI686" s="5"/>
      <c r="AAJ686" s="5"/>
      <c r="AAK686" s="5"/>
      <c r="AAL686" s="5"/>
      <c r="AAM686" s="5"/>
      <c r="AAN686" s="5"/>
      <c r="AAO686" s="5"/>
      <c r="AAP686" s="5"/>
      <c r="AAQ686" s="5"/>
      <c r="AAR686" s="5"/>
      <c r="AAS686" s="5"/>
      <c r="AAT686" s="5"/>
      <c r="AAU686" s="5"/>
      <c r="AAV686" s="5"/>
      <c r="AAW686" s="5"/>
      <c r="AAX686" s="5"/>
      <c r="AAY686" s="5"/>
      <c r="AAZ686" s="5"/>
      <c r="ABA686" s="5"/>
      <c r="ABB686" s="5"/>
      <c r="ABC686" s="5"/>
      <c r="ABD686" s="5"/>
      <c r="ABE686" s="5"/>
      <c r="ABF686" s="5"/>
      <c r="ABG686" s="5"/>
      <c r="ABH686" s="5"/>
      <c r="ABI686" s="5"/>
      <c r="ABJ686" s="5"/>
      <c r="ABK686" s="5"/>
      <c r="ABL686" s="5"/>
      <c r="ABM686" s="5"/>
      <c r="ABN686" s="5"/>
      <c r="ABO686" s="5"/>
      <c r="ABP686" s="5"/>
      <c r="ABQ686" s="5"/>
      <c r="ABR686" s="5"/>
      <c r="ABS686" s="5"/>
      <c r="ABT686" s="5"/>
      <c r="ABU686" s="5"/>
      <c r="ABV686" s="5"/>
      <c r="ABW686" s="5"/>
      <c r="ABX686" s="5"/>
      <c r="ABY686" s="5"/>
      <c r="ABZ686" s="5"/>
      <c r="ACA686" s="5"/>
      <c r="ACB686" s="5"/>
      <c r="ACC686" s="5"/>
      <c r="ACD686" s="5"/>
      <c r="ACE686" s="5"/>
      <c r="ACF686" s="5"/>
      <c r="ACG686" s="5"/>
      <c r="ACH686" s="5"/>
      <c r="ACI686" s="5"/>
      <c r="ACJ686" s="5"/>
      <c r="ACK686" s="5"/>
      <c r="ACL686" s="5"/>
      <c r="ACM686" s="5"/>
      <c r="ACN686" s="5"/>
      <c r="ACO686" s="5"/>
      <c r="ACP686" s="5"/>
      <c r="ACQ686" s="5"/>
      <c r="ACR686" s="5"/>
      <c r="ACS686" s="5"/>
      <c r="ACT686" s="5"/>
      <c r="ACU686" s="5"/>
      <c r="ACV686" s="5"/>
      <c r="ACW686" s="5"/>
      <c r="ACX686" s="5"/>
      <c r="ACY686" s="5"/>
      <c r="ACZ686" s="5"/>
      <c r="ADA686" s="5"/>
      <c r="ADB686" s="5"/>
      <c r="ADC686" s="5"/>
      <c r="ADD686" s="5"/>
      <c r="ADE686" s="5"/>
      <c r="ADF686" s="5"/>
      <c r="ADG686" s="5"/>
      <c r="ADH686" s="5"/>
      <c r="ADI686" s="5"/>
      <c r="ADJ686" s="5"/>
      <c r="ADK686" s="5"/>
      <c r="ADL686" s="5"/>
      <c r="ADM686" s="5"/>
      <c r="ADN686" s="5"/>
      <c r="ADO686" s="5"/>
      <c r="ADP686" s="5"/>
      <c r="ADQ686" s="5"/>
      <c r="ADR686" s="5"/>
      <c r="ADS686" s="5"/>
      <c r="ADT686" s="5"/>
      <c r="ADU686" s="5"/>
      <c r="ADV686" s="5"/>
      <c r="ADW686" s="5"/>
      <c r="ADX686" s="5"/>
      <c r="ADY686" s="5"/>
      <c r="ADZ686" s="5"/>
      <c r="AEA686" s="5"/>
      <c r="AEB686" s="5"/>
      <c r="AEC686" s="5"/>
      <c r="AED686" s="5"/>
      <c r="AEE686" s="5"/>
      <c r="AEF686" s="5"/>
      <c r="AEG686" s="5"/>
      <c r="AEH686" s="5"/>
      <c r="AEI686" s="5"/>
      <c r="AEJ686" s="5"/>
      <c r="AEK686" s="5"/>
      <c r="AEL686" s="5"/>
      <c r="AEM686" s="5"/>
      <c r="AEN686" s="5"/>
      <c r="AEO686" s="5"/>
      <c r="AEP686" s="5"/>
      <c r="AEQ686" s="5"/>
      <c r="AER686" s="5"/>
      <c r="AES686" s="5"/>
      <c r="AET686" s="5"/>
      <c r="AEU686" s="5"/>
      <c r="AEV686" s="5"/>
      <c r="AEW686" s="5"/>
      <c r="AEX686" s="5"/>
      <c r="AEY686" s="5"/>
      <c r="AEZ686" s="5"/>
      <c r="AFA686" s="5"/>
      <c r="AFB686" s="5"/>
      <c r="AFC686" s="5"/>
      <c r="AFD686" s="5"/>
      <c r="AFE686" s="5"/>
      <c r="AFF686" s="5"/>
      <c r="AFG686" s="5"/>
      <c r="AFH686" s="5"/>
      <c r="AFI686" s="5"/>
      <c r="AFJ686" s="5"/>
      <c r="AFK686" s="5"/>
      <c r="AFL686" s="5"/>
      <c r="AFM686" s="5"/>
      <c r="AFN686" s="5"/>
      <c r="AFO686" s="5"/>
      <c r="AFP686" s="5"/>
      <c r="AFQ686" s="5"/>
      <c r="AFR686" s="5"/>
      <c r="AFS686" s="5"/>
      <c r="AFT686" s="5"/>
      <c r="AFU686" s="5"/>
      <c r="AFV686" s="5"/>
      <c r="AFW686" s="5"/>
      <c r="AFX686" s="5"/>
      <c r="AFY686" s="5"/>
      <c r="AFZ686" s="5"/>
      <c r="AGA686" s="5"/>
      <c r="AGB686" s="5"/>
      <c r="AGC686" s="5"/>
      <c r="AGD686" s="5"/>
      <c r="AGE686" s="5"/>
      <c r="AGF686" s="5"/>
      <c r="AGG686" s="5"/>
      <c r="AGH686" s="5"/>
      <c r="AGI686" s="5"/>
      <c r="AGJ686" s="5"/>
      <c r="AGK686" s="5"/>
      <c r="AGL686" s="5"/>
      <c r="AGM686" s="5"/>
      <c r="AGN686" s="5"/>
      <c r="AGO686" s="5"/>
      <c r="AGP686" s="5"/>
      <c r="AGQ686" s="5"/>
      <c r="AGR686" s="5"/>
      <c r="AGS686" s="5"/>
      <c r="AGT686" s="5"/>
      <c r="AGU686" s="5"/>
      <c r="AGV686" s="5"/>
      <c r="AGW686" s="5"/>
      <c r="AGX686" s="5"/>
      <c r="AGY686" s="5"/>
      <c r="AGZ686" s="5"/>
      <c r="AHA686" s="5"/>
      <c r="AHB686" s="5"/>
      <c r="AHC686" s="5"/>
      <c r="AHD686" s="5"/>
      <c r="AHE686" s="5"/>
      <c r="AHF686" s="5"/>
      <c r="AHG686" s="5"/>
      <c r="AHH686" s="5"/>
      <c r="AHI686" s="5"/>
      <c r="AHJ686" s="5"/>
      <c r="AHK686" s="5"/>
      <c r="AHL686" s="5"/>
      <c r="AHM686" s="5"/>
      <c r="AHN686" s="5"/>
      <c r="AHO686" s="5"/>
      <c r="AHP686" s="5"/>
      <c r="AHQ686" s="5"/>
      <c r="AHR686" s="5"/>
      <c r="AHS686" s="5"/>
      <c r="AHT686" s="5"/>
      <c r="AHU686" s="5"/>
      <c r="AHV686" s="5"/>
      <c r="AHW686" s="5"/>
      <c r="AHX686" s="5"/>
      <c r="AHY686" s="5"/>
      <c r="AHZ686" s="5"/>
      <c r="AIA686" s="5"/>
      <c r="AIB686" s="5"/>
      <c r="AIC686" s="5"/>
      <c r="AID686" s="5"/>
      <c r="AIE686" s="5"/>
      <c r="AIF686" s="5"/>
      <c r="AIG686" s="5"/>
      <c r="AIH686" s="5"/>
      <c r="AII686" s="5"/>
      <c r="AIJ686" s="5"/>
      <c r="AIK686" s="5"/>
      <c r="AIL686" s="5"/>
      <c r="AIM686" s="5"/>
      <c r="AIN686" s="5"/>
      <c r="AIO686" s="5"/>
      <c r="AIP686" s="5"/>
      <c r="AIQ686" s="5"/>
      <c r="AIR686" s="5"/>
      <c r="AIS686" s="5"/>
      <c r="AIT686" s="5"/>
      <c r="AIU686" s="5"/>
      <c r="AIV686" s="5"/>
      <c r="AIW686" s="5"/>
      <c r="AIX686" s="5"/>
      <c r="AIY686" s="5"/>
      <c r="AIZ686" s="5"/>
      <c r="AJA686" s="5"/>
      <c r="AJB686" s="5"/>
      <c r="AJC686" s="5"/>
      <c r="AJD686" s="5"/>
      <c r="AJE686" s="5"/>
      <c r="AJF686" s="5"/>
      <c r="AJG686" s="5"/>
      <c r="AJH686" s="5"/>
      <c r="AJI686" s="5"/>
      <c r="AJJ686" s="5"/>
      <c r="AJK686" s="5"/>
      <c r="AJL686" s="5"/>
      <c r="AJM686" s="5"/>
      <c r="AJN686" s="5"/>
      <c r="AJO686" s="5"/>
      <c r="AJP686" s="5"/>
      <c r="AJQ686" s="5"/>
      <c r="AJR686" s="5"/>
      <c r="AJS686" s="5"/>
      <c r="AJT686" s="5"/>
      <c r="AJU686" s="5"/>
      <c r="AJV686" s="5"/>
      <c r="AJW686" s="5"/>
      <c r="AJX686" s="5"/>
      <c r="AJY686" s="5"/>
      <c r="AJZ686" s="5"/>
      <c r="AKA686" s="5"/>
      <c r="AKB686" s="5"/>
      <c r="AKC686" s="5"/>
      <c r="AKD686" s="5"/>
      <c r="AKE686" s="5"/>
      <c r="AKF686" s="5"/>
      <c r="AKG686" s="5"/>
      <c r="AKH686" s="5"/>
      <c r="AKI686" s="5"/>
      <c r="AKJ686" s="5"/>
      <c r="AKK686" s="5"/>
      <c r="AKL686" s="5"/>
      <c r="AKM686" s="5"/>
      <c r="AKN686" s="5"/>
      <c r="AKO686" s="5"/>
      <c r="AKP686" s="5"/>
      <c r="AKQ686" s="5"/>
      <c r="AKR686" s="5"/>
      <c r="AKS686" s="5"/>
      <c r="AKT686" s="5"/>
      <c r="AKU686" s="5"/>
      <c r="AKV686" s="5"/>
      <c r="AKW686" s="5"/>
      <c r="AKX686" s="5"/>
      <c r="AKY686" s="5"/>
      <c r="AKZ686" s="5"/>
      <c r="ALA686" s="5"/>
      <c r="ALB686" s="5"/>
      <c r="ALC686" s="5"/>
    </row>
    <row r="687" spans="1:991">
      <c r="A687" s="4">
        <v>163</v>
      </c>
      <c r="B687" s="5" t="s">
        <v>115</v>
      </c>
      <c r="C687" s="4">
        <v>14</v>
      </c>
      <c r="D687" s="5" t="s">
        <v>44</v>
      </c>
      <c r="E687" s="4">
        <v>5.2</v>
      </c>
      <c r="F687" s="4">
        <v>4.3</v>
      </c>
      <c r="G687" s="4">
        <v>0</v>
      </c>
      <c r="H687" s="4">
        <v>0.4</v>
      </c>
      <c r="I687" s="4">
        <v>2.9</v>
      </c>
      <c r="J687" s="4">
        <v>0.7</v>
      </c>
      <c r="K687" s="4">
        <v>0.4</v>
      </c>
      <c r="L687" s="4">
        <v>0.3</v>
      </c>
      <c r="M687" s="4">
        <v>1.8</v>
      </c>
      <c r="N687" s="4"/>
      <c r="O687" s="26">
        <v>28.3</v>
      </c>
      <c r="P687" s="26">
        <v>30</v>
      </c>
      <c r="Q687" s="26">
        <v>26.7</v>
      </c>
      <c r="R687" s="26">
        <v>27.1</v>
      </c>
      <c r="S687" s="26">
        <v>24.3</v>
      </c>
      <c r="T687" s="26">
        <v>29</v>
      </c>
      <c r="U687" s="26">
        <v>28.2</v>
      </c>
      <c r="V687" s="26">
        <v>29.5</v>
      </c>
      <c r="W687" s="26">
        <v>4.5</v>
      </c>
      <c r="Y687">
        <f t="shared" si="729"/>
        <v>227.6</v>
      </c>
      <c r="Z687" s="4">
        <v>0</v>
      </c>
      <c r="AA687" s="4">
        <v>0</v>
      </c>
      <c r="AB687" s="4">
        <v>0</v>
      </c>
      <c r="AC687" s="4">
        <v>2</v>
      </c>
      <c r="AD687" s="4">
        <v>0</v>
      </c>
      <c r="AE687" s="4">
        <v>0</v>
      </c>
      <c r="AF687" s="4">
        <v>0</v>
      </c>
      <c r="AG687" s="4">
        <v>0</v>
      </c>
      <c r="AH687" s="4">
        <v>6</v>
      </c>
      <c r="AI687" s="4"/>
      <c r="AJ687" s="4">
        <v>20</v>
      </c>
      <c r="AK687" s="4">
        <v>19</v>
      </c>
      <c r="AL687" s="4">
        <v>17</v>
      </c>
      <c r="AM687" s="4">
        <v>21</v>
      </c>
      <c r="AN687" s="4">
        <v>25</v>
      </c>
      <c r="AO687" s="4">
        <v>19</v>
      </c>
      <c r="AP687" s="4">
        <v>22</v>
      </c>
      <c r="AQ687" s="4">
        <v>19</v>
      </c>
      <c r="AR687" s="4">
        <v>29</v>
      </c>
      <c r="AS687" s="5"/>
      <c r="AU687">
        <f t="shared" si="730"/>
        <v>100</v>
      </c>
      <c r="AV687">
        <f t="shared" si="731"/>
        <v>100</v>
      </c>
      <c r="AW687">
        <f t="shared" si="732"/>
        <v>100</v>
      </c>
      <c r="AX687">
        <f t="shared" si="733"/>
        <v>82.608695652173907</v>
      </c>
      <c r="AY687">
        <f t="shared" si="734"/>
        <v>100</v>
      </c>
      <c r="AZ687">
        <f t="shared" si="735"/>
        <v>100</v>
      </c>
      <c r="BA687">
        <f t="shared" si="736"/>
        <v>100</v>
      </c>
      <c r="BB687">
        <f t="shared" si="737"/>
        <v>100</v>
      </c>
      <c r="BC687">
        <f t="shared" si="738"/>
        <v>65.714285714285708</v>
      </c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  <c r="QG687" s="5"/>
      <c r="QH687" s="5"/>
      <c r="QI687" s="5"/>
      <c r="QJ687" s="5"/>
      <c r="QK687" s="5"/>
      <c r="QL687" s="5"/>
      <c r="QM687" s="5"/>
      <c r="QN687" s="5"/>
      <c r="QO687" s="5"/>
      <c r="QP687" s="5"/>
      <c r="QQ687" s="5"/>
      <c r="QR687" s="5"/>
      <c r="QS687" s="5"/>
      <c r="QT687" s="5"/>
      <c r="QU687" s="5"/>
      <c r="QV687" s="5"/>
      <c r="QW687" s="5"/>
      <c r="QX687" s="5"/>
      <c r="QY687" s="5"/>
      <c r="QZ687" s="5"/>
      <c r="RA687" s="5"/>
      <c r="RB687" s="5"/>
      <c r="RC687" s="5"/>
      <c r="RD687" s="5"/>
      <c r="RE687" s="5"/>
      <c r="RF687" s="5"/>
      <c r="RG687" s="5"/>
      <c r="RH687" s="5"/>
      <c r="RI687" s="5"/>
      <c r="RJ687" s="5"/>
      <c r="RK687" s="5"/>
      <c r="RL687" s="5"/>
      <c r="RM687" s="5"/>
      <c r="RN687" s="5"/>
      <c r="RO687" s="5"/>
      <c r="RP687" s="5"/>
      <c r="RQ687" s="5"/>
      <c r="RR687" s="5"/>
      <c r="RS687" s="5"/>
      <c r="RT687" s="5"/>
      <c r="RU687" s="5"/>
      <c r="RV687" s="5"/>
      <c r="RW687" s="5"/>
      <c r="RX687" s="5"/>
      <c r="RY687" s="5"/>
      <c r="RZ687" s="5"/>
      <c r="SA687" s="5"/>
      <c r="SB687" s="5"/>
      <c r="SC687" s="5"/>
      <c r="SD687" s="5"/>
      <c r="SE687" s="5"/>
      <c r="SF687" s="5"/>
      <c r="SG687" s="5"/>
      <c r="SH687" s="5"/>
      <c r="SI687" s="5"/>
      <c r="SJ687" s="5"/>
      <c r="SK687" s="5"/>
      <c r="SL687" s="5"/>
      <c r="SM687" s="5"/>
      <c r="SN687" s="5"/>
      <c r="SO687" s="5"/>
      <c r="SP687" s="5"/>
      <c r="SQ687" s="5"/>
      <c r="SR687" s="5"/>
      <c r="SS687" s="5"/>
      <c r="ST687" s="5"/>
      <c r="SU687" s="5"/>
      <c r="SV687" s="5"/>
      <c r="SW687" s="5"/>
      <c r="SX687" s="5"/>
      <c r="SY687" s="5"/>
      <c r="SZ687" s="5"/>
      <c r="TA687" s="5"/>
      <c r="TB687" s="5"/>
      <c r="TC687" s="5"/>
      <c r="TD687" s="5"/>
      <c r="TE687" s="5"/>
      <c r="TF687" s="5"/>
      <c r="TG687" s="5"/>
      <c r="TH687" s="5"/>
      <c r="TI687" s="5"/>
      <c r="TJ687" s="5"/>
      <c r="TK687" s="5"/>
      <c r="TL687" s="5"/>
      <c r="TM687" s="5"/>
      <c r="TN687" s="5"/>
      <c r="TO687" s="5"/>
      <c r="TP687" s="5"/>
      <c r="TQ687" s="5"/>
      <c r="TR687" s="5"/>
      <c r="TS687" s="5"/>
      <c r="TT687" s="5"/>
      <c r="TU687" s="5"/>
      <c r="TV687" s="5"/>
      <c r="TW687" s="5"/>
      <c r="TX687" s="5"/>
      <c r="TY687" s="5"/>
      <c r="TZ687" s="5"/>
      <c r="UA687" s="5"/>
      <c r="UB687" s="5"/>
      <c r="UC687" s="5"/>
      <c r="UD687" s="5"/>
      <c r="UE687" s="5"/>
      <c r="UF687" s="5"/>
      <c r="UG687" s="5"/>
      <c r="UH687" s="5"/>
      <c r="UI687" s="5"/>
      <c r="UJ687" s="5"/>
      <c r="UK687" s="5"/>
      <c r="UL687" s="5"/>
      <c r="UM687" s="5"/>
      <c r="UN687" s="5"/>
      <c r="UO687" s="5"/>
      <c r="UP687" s="5"/>
      <c r="UQ687" s="5"/>
      <c r="UR687" s="5"/>
      <c r="US687" s="5"/>
      <c r="UT687" s="5"/>
      <c r="UU687" s="5"/>
      <c r="UV687" s="5"/>
      <c r="UW687" s="5"/>
      <c r="UX687" s="5"/>
      <c r="UY687" s="5"/>
      <c r="UZ687" s="5"/>
      <c r="VA687" s="5"/>
      <c r="VB687" s="5"/>
      <c r="VC687" s="5"/>
      <c r="VD687" s="5"/>
      <c r="VE687" s="5"/>
      <c r="VF687" s="5"/>
      <c r="VG687" s="5"/>
      <c r="VH687" s="5"/>
      <c r="VI687" s="5"/>
      <c r="VJ687" s="5"/>
      <c r="VK687" s="5"/>
      <c r="VL687" s="5"/>
      <c r="VM687" s="5"/>
      <c r="VN687" s="5"/>
      <c r="VO687" s="5"/>
      <c r="VP687" s="5"/>
      <c r="VQ687" s="5"/>
      <c r="VR687" s="5"/>
      <c r="VS687" s="5"/>
      <c r="VT687" s="5"/>
      <c r="VU687" s="5"/>
      <c r="VV687" s="5"/>
      <c r="VW687" s="5"/>
      <c r="VX687" s="5"/>
      <c r="VY687" s="5"/>
      <c r="VZ687" s="5"/>
      <c r="WA687" s="5"/>
      <c r="WB687" s="5"/>
      <c r="WC687" s="5"/>
      <c r="WD687" s="5"/>
      <c r="WE687" s="5"/>
      <c r="WF687" s="5"/>
      <c r="WG687" s="5"/>
      <c r="WH687" s="5"/>
      <c r="WI687" s="5"/>
      <c r="WJ687" s="5"/>
      <c r="WK687" s="5"/>
      <c r="WL687" s="5"/>
      <c r="WM687" s="5"/>
      <c r="WN687" s="5"/>
      <c r="WO687" s="5"/>
      <c r="WP687" s="5"/>
      <c r="WQ687" s="5"/>
      <c r="WR687" s="5"/>
      <c r="WS687" s="5"/>
      <c r="WT687" s="5"/>
      <c r="WU687" s="5"/>
      <c r="WV687" s="5"/>
      <c r="WW687" s="5"/>
      <c r="WX687" s="5"/>
      <c r="WY687" s="5"/>
      <c r="WZ687" s="5"/>
      <c r="XA687" s="5"/>
      <c r="XB687" s="5"/>
      <c r="XC687" s="5"/>
      <c r="XD687" s="5"/>
      <c r="XE687" s="5"/>
      <c r="XF687" s="5"/>
      <c r="XG687" s="5"/>
      <c r="XH687" s="5"/>
      <c r="XI687" s="5"/>
      <c r="XJ687" s="5"/>
      <c r="XK687" s="5"/>
      <c r="XL687" s="5"/>
      <c r="XM687" s="5"/>
      <c r="XN687" s="5"/>
      <c r="XO687" s="5"/>
      <c r="XP687" s="5"/>
      <c r="XQ687" s="5"/>
      <c r="XR687" s="5"/>
      <c r="XS687" s="5"/>
      <c r="XT687" s="5"/>
      <c r="XU687" s="5"/>
      <c r="XV687" s="5"/>
      <c r="XW687" s="5"/>
      <c r="XX687" s="5"/>
      <c r="XY687" s="5"/>
      <c r="XZ687" s="5"/>
      <c r="YA687" s="5"/>
      <c r="YB687" s="5"/>
      <c r="YC687" s="5"/>
      <c r="YD687" s="5"/>
      <c r="YE687" s="5"/>
      <c r="YF687" s="5"/>
      <c r="YG687" s="5"/>
      <c r="YH687" s="5"/>
      <c r="YI687" s="5"/>
      <c r="YJ687" s="5"/>
      <c r="YK687" s="5"/>
      <c r="YL687" s="5"/>
      <c r="YM687" s="5"/>
      <c r="YN687" s="5"/>
      <c r="YO687" s="5"/>
      <c r="YP687" s="5"/>
      <c r="YQ687" s="5"/>
      <c r="YR687" s="5"/>
      <c r="YS687" s="5"/>
      <c r="YT687" s="5"/>
      <c r="YU687" s="5"/>
      <c r="YV687" s="5"/>
      <c r="YW687" s="5"/>
      <c r="YX687" s="5"/>
      <c r="YY687" s="5"/>
      <c r="YZ687" s="5"/>
      <c r="ZA687" s="5"/>
      <c r="ZB687" s="5"/>
      <c r="ZC687" s="5"/>
      <c r="ZD687" s="5"/>
      <c r="ZE687" s="5"/>
      <c r="ZF687" s="5"/>
      <c r="ZG687" s="5"/>
      <c r="ZH687" s="5"/>
      <c r="ZI687" s="5"/>
      <c r="ZJ687" s="5"/>
      <c r="ZK687" s="5"/>
      <c r="ZL687" s="5"/>
      <c r="ZM687" s="5"/>
      <c r="ZN687" s="5"/>
      <c r="ZO687" s="5"/>
      <c r="ZP687" s="5"/>
      <c r="ZQ687" s="5"/>
      <c r="ZR687" s="5"/>
      <c r="ZS687" s="5"/>
      <c r="ZT687" s="5"/>
      <c r="ZU687" s="5"/>
      <c r="ZV687" s="5"/>
      <c r="ZW687" s="5"/>
      <c r="ZX687" s="5"/>
      <c r="ZY687" s="5"/>
      <c r="ZZ687" s="5"/>
      <c r="AAA687" s="5"/>
      <c r="AAB687" s="5"/>
      <c r="AAC687" s="5"/>
      <c r="AAD687" s="5"/>
      <c r="AAE687" s="5"/>
      <c r="AAF687" s="5"/>
      <c r="AAG687" s="5"/>
      <c r="AAH687" s="5"/>
      <c r="AAI687" s="5"/>
      <c r="AAJ687" s="5"/>
      <c r="AAK687" s="5"/>
      <c r="AAL687" s="5"/>
      <c r="AAM687" s="5"/>
      <c r="AAN687" s="5"/>
      <c r="AAO687" s="5"/>
      <c r="AAP687" s="5"/>
      <c r="AAQ687" s="5"/>
      <c r="AAR687" s="5"/>
      <c r="AAS687" s="5"/>
      <c r="AAT687" s="5"/>
      <c r="AAU687" s="5"/>
      <c r="AAV687" s="5"/>
      <c r="AAW687" s="5"/>
      <c r="AAX687" s="5"/>
      <c r="AAY687" s="5"/>
      <c r="AAZ687" s="5"/>
      <c r="ABA687" s="5"/>
      <c r="ABB687" s="5"/>
      <c r="ABC687" s="5"/>
      <c r="ABD687" s="5"/>
      <c r="ABE687" s="5"/>
      <c r="ABF687" s="5"/>
      <c r="ABG687" s="5"/>
      <c r="ABH687" s="5"/>
      <c r="ABI687" s="5"/>
      <c r="ABJ687" s="5"/>
      <c r="ABK687" s="5"/>
      <c r="ABL687" s="5"/>
      <c r="ABM687" s="5"/>
      <c r="ABN687" s="5"/>
      <c r="ABO687" s="5"/>
      <c r="ABP687" s="5"/>
      <c r="ABQ687" s="5"/>
      <c r="ABR687" s="5"/>
      <c r="ABS687" s="5"/>
      <c r="ABT687" s="5"/>
      <c r="ABU687" s="5"/>
      <c r="ABV687" s="5"/>
      <c r="ABW687" s="5"/>
      <c r="ABX687" s="5"/>
      <c r="ABY687" s="5"/>
      <c r="ABZ687" s="5"/>
      <c r="ACA687" s="5"/>
      <c r="ACB687" s="5"/>
      <c r="ACC687" s="5"/>
      <c r="ACD687" s="5"/>
      <c r="ACE687" s="5"/>
      <c r="ACF687" s="5"/>
      <c r="ACG687" s="5"/>
      <c r="ACH687" s="5"/>
      <c r="ACI687" s="5"/>
      <c r="ACJ687" s="5"/>
      <c r="ACK687" s="5"/>
      <c r="ACL687" s="5"/>
      <c r="ACM687" s="5"/>
      <c r="ACN687" s="5"/>
      <c r="ACO687" s="5"/>
      <c r="ACP687" s="5"/>
      <c r="ACQ687" s="5"/>
      <c r="ACR687" s="5"/>
      <c r="ACS687" s="5"/>
      <c r="ACT687" s="5"/>
      <c r="ACU687" s="5"/>
      <c r="ACV687" s="5"/>
      <c r="ACW687" s="5"/>
      <c r="ACX687" s="5"/>
      <c r="ACY687" s="5"/>
      <c r="ACZ687" s="5"/>
      <c r="ADA687" s="5"/>
      <c r="ADB687" s="5"/>
      <c r="ADC687" s="5"/>
      <c r="ADD687" s="5"/>
      <c r="ADE687" s="5"/>
      <c r="ADF687" s="5"/>
      <c r="ADG687" s="5"/>
      <c r="ADH687" s="5"/>
      <c r="ADI687" s="5"/>
      <c r="ADJ687" s="5"/>
      <c r="ADK687" s="5"/>
      <c r="ADL687" s="5"/>
      <c r="ADM687" s="5"/>
      <c r="ADN687" s="5"/>
      <c r="ADO687" s="5"/>
      <c r="ADP687" s="5"/>
      <c r="ADQ687" s="5"/>
      <c r="ADR687" s="5"/>
      <c r="ADS687" s="5"/>
      <c r="ADT687" s="5"/>
      <c r="ADU687" s="5"/>
      <c r="ADV687" s="5"/>
      <c r="ADW687" s="5"/>
      <c r="ADX687" s="5"/>
      <c r="ADY687" s="5"/>
      <c r="ADZ687" s="5"/>
      <c r="AEA687" s="5"/>
      <c r="AEB687" s="5"/>
      <c r="AEC687" s="5"/>
      <c r="AED687" s="5"/>
      <c r="AEE687" s="5"/>
      <c r="AEF687" s="5"/>
      <c r="AEG687" s="5"/>
      <c r="AEH687" s="5"/>
      <c r="AEI687" s="5"/>
      <c r="AEJ687" s="5"/>
      <c r="AEK687" s="5"/>
      <c r="AEL687" s="5"/>
      <c r="AEM687" s="5"/>
      <c r="AEN687" s="5"/>
      <c r="AEO687" s="5"/>
      <c r="AEP687" s="5"/>
      <c r="AEQ687" s="5"/>
      <c r="AER687" s="5"/>
      <c r="AES687" s="5"/>
      <c r="AET687" s="5"/>
      <c r="AEU687" s="5"/>
      <c r="AEV687" s="5"/>
      <c r="AEW687" s="5"/>
      <c r="AEX687" s="5"/>
      <c r="AEY687" s="5"/>
      <c r="AEZ687" s="5"/>
      <c r="AFA687" s="5"/>
      <c r="AFB687" s="5"/>
      <c r="AFC687" s="5"/>
      <c r="AFD687" s="5"/>
      <c r="AFE687" s="5"/>
      <c r="AFF687" s="5"/>
      <c r="AFG687" s="5"/>
      <c r="AFH687" s="5"/>
      <c r="AFI687" s="5"/>
      <c r="AFJ687" s="5"/>
      <c r="AFK687" s="5"/>
      <c r="AFL687" s="5"/>
      <c r="AFM687" s="5"/>
      <c r="AFN687" s="5"/>
      <c r="AFO687" s="5"/>
      <c r="AFP687" s="5"/>
      <c r="AFQ687" s="5"/>
      <c r="AFR687" s="5"/>
      <c r="AFS687" s="5"/>
      <c r="AFT687" s="5"/>
      <c r="AFU687" s="5"/>
      <c r="AFV687" s="5"/>
      <c r="AFW687" s="5"/>
      <c r="AFX687" s="5"/>
      <c r="AFY687" s="5"/>
      <c r="AFZ687" s="5"/>
      <c r="AGA687" s="5"/>
      <c r="AGB687" s="5"/>
      <c r="AGC687" s="5"/>
      <c r="AGD687" s="5"/>
      <c r="AGE687" s="5"/>
      <c r="AGF687" s="5"/>
      <c r="AGG687" s="5"/>
      <c r="AGH687" s="5"/>
      <c r="AGI687" s="5"/>
      <c r="AGJ687" s="5"/>
      <c r="AGK687" s="5"/>
      <c r="AGL687" s="5"/>
      <c r="AGM687" s="5"/>
      <c r="AGN687" s="5"/>
      <c r="AGO687" s="5"/>
      <c r="AGP687" s="5"/>
      <c r="AGQ687" s="5"/>
      <c r="AGR687" s="5"/>
      <c r="AGS687" s="5"/>
      <c r="AGT687" s="5"/>
      <c r="AGU687" s="5"/>
      <c r="AGV687" s="5"/>
      <c r="AGW687" s="5"/>
      <c r="AGX687" s="5"/>
      <c r="AGY687" s="5"/>
      <c r="AGZ687" s="5"/>
      <c r="AHA687" s="5"/>
      <c r="AHB687" s="5"/>
      <c r="AHC687" s="5"/>
      <c r="AHD687" s="5"/>
      <c r="AHE687" s="5"/>
      <c r="AHF687" s="5"/>
      <c r="AHG687" s="5"/>
      <c r="AHH687" s="5"/>
      <c r="AHI687" s="5"/>
      <c r="AHJ687" s="5"/>
      <c r="AHK687" s="5"/>
      <c r="AHL687" s="5"/>
      <c r="AHM687" s="5"/>
      <c r="AHN687" s="5"/>
      <c r="AHO687" s="5"/>
      <c r="AHP687" s="5"/>
      <c r="AHQ687" s="5"/>
      <c r="AHR687" s="5"/>
      <c r="AHS687" s="5"/>
      <c r="AHT687" s="5"/>
      <c r="AHU687" s="5"/>
      <c r="AHV687" s="5"/>
      <c r="AHW687" s="5"/>
      <c r="AHX687" s="5"/>
      <c r="AHY687" s="5"/>
      <c r="AHZ687" s="5"/>
      <c r="AIA687" s="5"/>
      <c r="AIB687" s="5"/>
      <c r="AIC687" s="5"/>
      <c r="AID687" s="5"/>
      <c r="AIE687" s="5"/>
      <c r="AIF687" s="5"/>
      <c r="AIG687" s="5"/>
      <c r="AIH687" s="5"/>
      <c r="AII687" s="5"/>
      <c r="AIJ687" s="5"/>
      <c r="AIK687" s="5"/>
      <c r="AIL687" s="5"/>
      <c r="AIM687" s="5"/>
      <c r="AIN687" s="5"/>
      <c r="AIO687" s="5"/>
      <c r="AIP687" s="5"/>
      <c r="AIQ687" s="5"/>
      <c r="AIR687" s="5"/>
      <c r="AIS687" s="5"/>
      <c r="AIT687" s="5"/>
      <c r="AIU687" s="5"/>
      <c r="AIV687" s="5"/>
      <c r="AIW687" s="5"/>
      <c r="AIX687" s="5"/>
      <c r="AIY687" s="5"/>
      <c r="AIZ687" s="5"/>
      <c r="AJA687" s="5"/>
      <c r="AJB687" s="5"/>
      <c r="AJC687" s="5"/>
      <c r="AJD687" s="5"/>
      <c r="AJE687" s="5"/>
      <c r="AJF687" s="5"/>
      <c r="AJG687" s="5"/>
      <c r="AJH687" s="5"/>
      <c r="AJI687" s="5"/>
      <c r="AJJ687" s="5"/>
      <c r="AJK687" s="5"/>
      <c r="AJL687" s="5"/>
      <c r="AJM687" s="5"/>
      <c r="AJN687" s="5"/>
      <c r="AJO687" s="5"/>
      <c r="AJP687" s="5"/>
      <c r="AJQ687" s="5"/>
      <c r="AJR687" s="5"/>
      <c r="AJS687" s="5"/>
      <c r="AJT687" s="5"/>
      <c r="AJU687" s="5"/>
      <c r="AJV687" s="5"/>
      <c r="AJW687" s="5"/>
      <c r="AJX687" s="5"/>
      <c r="AJY687" s="5"/>
      <c r="AJZ687" s="5"/>
      <c r="AKA687" s="5"/>
      <c r="AKB687" s="5"/>
      <c r="AKC687" s="5"/>
      <c r="AKD687" s="5"/>
      <c r="AKE687" s="5"/>
      <c r="AKF687" s="5"/>
      <c r="AKG687" s="5"/>
      <c r="AKH687" s="5"/>
      <c r="AKI687" s="5"/>
      <c r="AKJ687" s="5"/>
      <c r="AKK687" s="5"/>
      <c r="AKL687" s="5"/>
      <c r="AKM687" s="5"/>
      <c r="AKN687" s="5"/>
      <c r="AKO687" s="5"/>
      <c r="AKP687" s="5"/>
      <c r="AKQ687" s="5"/>
      <c r="AKR687" s="5"/>
      <c r="AKS687" s="5"/>
      <c r="AKT687" s="5"/>
      <c r="AKU687" s="5"/>
      <c r="AKV687" s="5"/>
      <c r="AKW687" s="5"/>
      <c r="AKX687" s="5"/>
      <c r="AKY687" s="5"/>
      <c r="AKZ687" s="5"/>
      <c r="ALA687" s="5"/>
      <c r="ALB687" s="5"/>
      <c r="ALC687" s="5"/>
    </row>
    <row r="688" spans="1:991">
      <c r="A688" s="4">
        <v>161</v>
      </c>
      <c r="B688" s="5" t="s">
        <v>116</v>
      </c>
      <c r="C688" s="4">
        <v>14</v>
      </c>
      <c r="D688" s="5" t="s">
        <v>46</v>
      </c>
      <c r="E688" s="4">
        <v>4.7</v>
      </c>
      <c r="F688" s="4">
        <v>5.0999999999999996</v>
      </c>
      <c r="G688" s="4">
        <v>8</v>
      </c>
      <c r="H688" s="4">
        <v>1.3</v>
      </c>
      <c r="I688" s="4">
        <v>5.0999999999999996</v>
      </c>
      <c r="J688" s="4">
        <v>7.5</v>
      </c>
      <c r="K688" s="4">
        <v>12.9</v>
      </c>
      <c r="L688" s="4">
        <v>4</v>
      </c>
      <c r="M688" s="4">
        <v>2.6</v>
      </c>
      <c r="N688" s="4"/>
      <c r="O688" s="26">
        <v>28.3</v>
      </c>
      <c r="P688" s="26">
        <v>28.5</v>
      </c>
      <c r="Q688" s="26">
        <v>26.8</v>
      </c>
      <c r="R688" s="26">
        <v>16</v>
      </c>
      <c r="S688" s="26">
        <v>28.5</v>
      </c>
      <c r="T688" s="26">
        <v>28.8</v>
      </c>
      <c r="U688" s="26">
        <v>28.8</v>
      </c>
      <c r="V688" s="26">
        <v>28.5</v>
      </c>
      <c r="W688" s="26">
        <v>28</v>
      </c>
      <c r="Y688">
        <f t="shared" si="729"/>
        <v>242.20000000000002</v>
      </c>
      <c r="Z688" s="4">
        <v>0</v>
      </c>
      <c r="AA688" s="4">
        <v>0</v>
      </c>
      <c r="AB688" s="4">
        <v>0</v>
      </c>
      <c r="AC688" s="4">
        <v>4</v>
      </c>
      <c r="AD688" s="4">
        <v>2</v>
      </c>
      <c r="AE688" s="4">
        <v>0</v>
      </c>
      <c r="AF688" s="4">
        <v>0</v>
      </c>
      <c r="AG688" s="4">
        <v>0</v>
      </c>
      <c r="AH688" s="4">
        <v>2</v>
      </c>
      <c r="AI688" s="4"/>
      <c r="AJ688" s="4">
        <v>13</v>
      </c>
      <c r="AK688" s="4">
        <v>8</v>
      </c>
      <c r="AL688" s="4">
        <v>14</v>
      </c>
      <c r="AM688" s="4">
        <v>6</v>
      </c>
      <c r="AN688" s="4">
        <v>7</v>
      </c>
      <c r="AO688" s="4">
        <v>7</v>
      </c>
      <c r="AP688" s="4">
        <v>9</v>
      </c>
      <c r="AQ688" s="4">
        <v>4</v>
      </c>
      <c r="AR688" s="4">
        <v>7</v>
      </c>
      <c r="AS688" s="5"/>
      <c r="AU688">
        <f t="shared" si="730"/>
        <v>100</v>
      </c>
      <c r="AV688">
        <f t="shared" si="731"/>
        <v>100</v>
      </c>
      <c r="AW688">
        <f t="shared" si="732"/>
        <v>100</v>
      </c>
      <c r="AX688">
        <f t="shared" si="733"/>
        <v>20</v>
      </c>
      <c r="AY688">
        <f t="shared" si="734"/>
        <v>55.555555555555557</v>
      </c>
      <c r="AZ688">
        <f t="shared" si="735"/>
        <v>100</v>
      </c>
      <c r="BA688">
        <f t="shared" si="736"/>
        <v>100</v>
      </c>
      <c r="BB688">
        <f t="shared" si="737"/>
        <v>100</v>
      </c>
      <c r="BC688">
        <f t="shared" si="738"/>
        <v>55.555555555555557</v>
      </c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  <c r="QG688" s="5"/>
      <c r="QH688" s="5"/>
      <c r="QI688" s="5"/>
      <c r="QJ688" s="5"/>
      <c r="QK688" s="5"/>
      <c r="QL688" s="5"/>
      <c r="QM688" s="5"/>
      <c r="QN688" s="5"/>
      <c r="QO688" s="5"/>
      <c r="QP688" s="5"/>
      <c r="QQ688" s="5"/>
      <c r="QR688" s="5"/>
      <c r="QS688" s="5"/>
      <c r="QT688" s="5"/>
      <c r="QU688" s="5"/>
      <c r="QV688" s="5"/>
      <c r="QW688" s="5"/>
      <c r="QX688" s="5"/>
      <c r="QY688" s="5"/>
      <c r="QZ688" s="5"/>
      <c r="RA688" s="5"/>
      <c r="RB688" s="5"/>
      <c r="RC688" s="5"/>
      <c r="RD688" s="5"/>
      <c r="RE688" s="5"/>
      <c r="RF688" s="5"/>
      <c r="RG688" s="5"/>
      <c r="RH688" s="5"/>
      <c r="RI688" s="5"/>
      <c r="RJ688" s="5"/>
      <c r="RK688" s="5"/>
      <c r="RL688" s="5"/>
      <c r="RM688" s="5"/>
      <c r="RN688" s="5"/>
      <c r="RO688" s="5"/>
      <c r="RP688" s="5"/>
      <c r="RQ688" s="5"/>
      <c r="RR688" s="5"/>
      <c r="RS688" s="5"/>
      <c r="RT688" s="5"/>
      <c r="RU688" s="5"/>
      <c r="RV688" s="5"/>
      <c r="RW688" s="5"/>
      <c r="RX688" s="5"/>
      <c r="RY688" s="5"/>
      <c r="RZ688" s="5"/>
      <c r="SA688" s="5"/>
      <c r="SB688" s="5"/>
      <c r="SC688" s="5"/>
      <c r="SD688" s="5"/>
      <c r="SE688" s="5"/>
      <c r="SF688" s="5"/>
      <c r="SG688" s="5"/>
      <c r="SH688" s="5"/>
      <c r="SI688" s="5"/>
      <c r="SJ688" s="5"/>
      <c r="SK688" s="5"/>
      <c r="SL688" s="5"/>
      <c r="SM688" s="5"/>
      <c r="SN688" s="5"/>
      <c r="SO688" s="5"/>
      <c r="SP688" s="5"/>
      <c r="SQ688" s="5"/>
      <c r="SR688" s="5"/>
      <c r="SS688" s="5"/>
      <c r="ST688" s="5"/>
      <c r="SU688" s="5"/>
      <c r="SV688" s="5"/>
      <c r="SW688" s="5"/>
      <c r="SX688" s="5"/>
      <c r="SY688" s="5"/>
      <c r="SZ688" s="5"/>
      <c r="TA688" s="5"/>
      <c r="TB688" s="5"/>
      <c r="TC688" s="5"/>
      <c r="TD688" s="5"/>
      <c r="TE688" s="5"/>
      <c r="TF688" s="5"/>
      <c r="TG688" s="5"/>
      <c r="TH688" s="5"/>
      <c r="TI688" s="5"/>
      <c r="TJ688" s="5"/>
      <c r="TK688" s="5"/>
      <c r="TL688" s="5"/>
      <c r="TM688" s="5"/>
      <c r="TN688" s="5"/>
      <c r="TO688" s="5"/>
      <c r="TP688" s="5"/>
      <c r="TQ688" s="5"/>
      <c r="TR688" s="5"/>
      <c r="TS688" s="5"/>
      <c r="TT688" s="5"/>
      <c r="TU688" s="5"/>
      <c r="TV688" s="5"/>
      <c r="TW688" s="5"/>
      <c r="TX688" s="5"/>
      <c r="TY688" s="5"/>
      <c r="TZ688" s="5"/>
      <c r="UA688" s="5"/>
      <c r="UB688" s="5"/>
      <c r="UC688" s="5"/>
      <c r="UD688" s="5"/>
      <c r="UE688" s="5"/>
      <c r="UF688" s="5"/>
      <c r="UG688" s="5"/>
      <c r="UH688" s="5"/>
      <c r="UI688" s="5"/>
      <c r="UJ688" s="5"/>
      <c r="UK688" s="5"/>
      <c r="UL688" s="5"/>
      <c r="UM688" s="5"/>
      <c r="UN688" s="5"/>
      <c r="UO688" s="5"/>
      <c r="UP688" s="5"/>
      <c r="UQ688" s="5"/>
      <c r="UR688" s="5"/>
      <c r="US688" s="5"/>
      <c r="UT688" s="5"/>
      <c r="UU688" s="5"/>
      <c r="UV688" s="5"/>
      <c r="UW688" s="5"/>
      <c r="UX688" s="5"/>
      <c r="UY688" s="5"/>
      <c r="UZ688" s="5"/>
      <c r="VA688" s="5"/>
      <c r="VB688" s="5"/>
      <c r="VC688" s="5"/>
      <c r="VD688" s="5"/>
      <c r="VE688" s="5"/>
      <c r="VF688" s="5"/>
      <c r="VG688" s="5"/>
      <c r="VH688" s="5"/>
      <c r="VI688" s="5"/>
      <c r="VJ688" s="5"/>
      <c r="VK688" s="5"/>
      <c r="VL688" s="5"/>
      <c r="VM688" s="5"/>
      <c r="VN688" s="5"/>
      <c r="VO688" s="5"/>
      <c r="VP688" s="5"/>
      <c r="VQ688" s="5"/>
      <c r="VR688" s="5"/>
      <c r="VS688" s="5"/>
      <c r="VT688" s="5"/>
      <c r="VU688" s="5"/>
      <c r="VV688" s="5"/>
      <c r="VW688" s="5"/>
      <c r="VX688" s="5"/>
      <c r="VY688" s="5"/>
      <c r="VZ688" s="5"/>
      <c r="WA688" s="5"/>
      <c r="WB688" s="5"/>
      <c r="WC688" s="5"/>
      <c r="WD688" s="5"/>
      <c r="WE688" s="5"/>
      <c r="WF688" s="5"/>
      <c r="WG688" s="5"/>
      <c r="WH688" s="5"/>
      <c r="WI688" s="5"/>
      <c r="WJ688" s="5"/>
      <c r="WK688" s="5"/>
      <c r="WL688" s="5"/>
      <c r="WM688" s="5"/>
      <c r="WN688" s="5"/>
      <c r="WO688" s="5"/>
      <c r="WP688" s="5"/>
      <c r="WQ688" s="5"/>
      <c r="WR688" s="5"/>
      <c r="WS688" s="5"/>
      <c r="WT688" s="5"/>
      <c r="WU688" s="5"/>
      <c r="WV688" s="5"/>
      <c r="WW688" s="5"/>
      <c r="WX688" s="5"/>
      <c r="WY688" s="5"/>
      <c r="WZ688" s="5"/>
      <c r="XA688" s="5"/>
      <c r="XB688" s="5"/>
      <c r="XC688" s="5"/>
      <c r="XD688" s="5"/>
      <c r="XE688" s="5"/>
      <c r="XF688" s="5"/>
      <c r="XG688" s="5"/>
      <c r="XH688" s="5"/>
      <c r="XI688" s="5"/>
      <c r="XJ688" s="5"/>
      <c r="XK688" s="5"/>
      <c r="XL688" s="5"/>
      <c r="XM688" s="5"/>
      <c r="XN688" s="5"/>
      <c r="XO688" s="5"/>
      <c r="XP688" s="5"/>
      <c r="XQ688" s="5"/>
      <c r="XR688" s="5"/>
      <c r="XS688" s="5"/>
      <c r="XT688" s="5"/>
      <c r="XU688" s="5"/>
      <c r="XV688" s="5"/>
      <c r="XW688" s="5"/>
      <c r="XX688" s="5"/>
      <c r="XY688" s="5"/>
      <c r="XZ688" s="5"/>
      <c r="YA688" s="5"/>
      <c r="YB688" s="5"/>
      <c r="YC688" s="5"/>
      <c r="YD688" s="5"/>
      <c r="YE688" s="5"/>
      <c r="YF688" s="5"/>
      <c r="YG688" s="5"/>
      <c r="YH688" s="5"/>
      <c r="YI688" s="5"/>
      <c r="YJ688" s="5"/>
      <c r="YK688" s="5"/>
      <c r="YL688" s="5"/>
      <c r="YM688" s="5"/>
      <c r="YN688" s="5"/>
      <c r="YO688" s="5"/>
      <c r="YP688" s="5"/>
      <c r="YQ688" s="5"/>
      <c r="YR688" s="5"/>
      <c r="YS688" s="5"/>
      <c r="YT688" s="5"/>
      <c r="YU688" s="5"/>
      <c r="YV688" s="5"/>
      <c r="YW688" s="5"/>
      <c r="YX688" s="5"/>
      <c r="YY688" s="5"/>
      <c r="YZ688" s="5"/>
      <c r="ZA688" s="5"/>
      <c r="ZB688" s="5"/>
      <c r="ZC688" s="5"/>
      <c r="ZD688" s="5"/>
      <c r="ZE688" s="5"/>
      <c r="ZF688" s="5"/>
      <c r="ZG688" s="5"/>
      <c r="ZH688" s="5"/>
      <c r="ZI688" s="5"/>
      <c r="ZJ688" s="5"/>
      <c r="ZK688" s="5"/>
      <c r="ZL688" s="5"/>
      <c r="ZM688" s="5"/>
      <c r="ZN688" s="5"/>
      <c r="ZO688" s="5"/>
      <c r="ZP688" s="5"/>
      <c r="ZQ688" s="5"/>
      <c r="ZR688" s="5"/>
      <c r="ZS688" s="5"/>
      <c r="ZT688" s="5"/>
      <c r="ZU688" s="5"/>
      <c r="ZV688" s="5"/>
      <c r="ZW688" s="5"/>
      <c r="ZX688" s="5"/>
      <c r="ZY688" s="5"/>
      <c r="ZZ688" s="5"/>
      <c r="AAA688" s="5"/>
      <c r="AAB688" s="5"/>
      <c r="AAC688" s="5"/>
      <c r="AAD688" s="5"/>
      <c r="AAE688" s="5"/>
      <c r="AAF688" s="5"/>
      <c r="AAG688" s="5"/>
      <c r="AAH688" s="5"/>
      <c r="AAI688" s="5"/>
      <c r="AAJ688" s="5"/>
      <c r="AAK688" s="5"/>
      <c r="AAL688" s="5"/>
      <c r="AAM688" s="5"/>
      <c r="AAN688" s="5"/>
      <c r="AAO688" s="5"/>
      <c r="AAP688" s="5"/>
      <c r="AAQ688" s="5"/>
      <c r="AAR688" s="5"/>
      <c r="AAS688" s="5"/>
      <c r="AAT688" s="5"/>
      <c r="AAU688" s="5"/>
      <c r="AAV688" s="5"/>
      <c r="AAW688" s="5"/>
      <c r="AAX688" s="5"/>
      <c r="AAY688" s="5"/>
      <c r="AAZ688" s="5"/>
      <c r="ABA688" s="5"/>
      <c r="ABB688" s="5"/>
      <c r="ABC688" s="5"/>
      <c r="ABD688" s="5"/>
      <c r="ABE688" s="5"/>
      <c r="ABF688" s="5"/>
      <c r="ABG688" s="5"/>
      <c r="ABH688" s="5"/>
      <c r="ABI688" s="5"/>
      <c r="ABJ688" s="5"/>
      <c r="ABK688" s="5"/>
      <c r="ABL688" s="5"/>
      <c r="ABM688" s="5"/>
      <c r="ABN688" s="5"/>
      <c r="ABO688" s="5"/>
      <c r="ABP688" s="5"/>
      <c r="ABQ688" s="5"/>
      <c r="ABR688" s="5"/>
      <c r="ABS688" s="5"/>
      <c r="ABT688" s="5"/>
      <c r="ABU688" s="5"/>
      <c r="ABV688" s="5"/>
      <c r="ABW688" s="5"/>
      <c r="ABX688" s="5"/>
      <c r="ABY688" s="5"/>
      <c r="ABZ688" s="5"/>
      <c r="ACA688" s="5"/>
      <c r="ACB688" s="5"/>
      <c r="ACC688" s="5"/>
      <c r="ACD688" s="5"/>
      <c r="ACE688" s="5"/>
      <c r="ACF688" s="5"/>
      <c r="ACG688" s="5"/>
      <c r="ACH688" s="5"/>
      <c r="ACI688" s="5"/>
      <c r="ACJ688" s="5"/>
      <c r="ACK688" s="5"/>
      <c r="ACL688" s="5"/>
      <c r="ACM688" s="5"/>
      <c r="ACN688" s="5"/>
      <c r="ACO688" s="5"/>
      <c r="ACP688" s="5"/>
      <c r="ACQ688" s="5"/>
      <c r="ACR688" s="5"/>
      <c r="ACS688" s="5"/>
      <c r="ACT688" s="5"/>
      <c r="ACU688" s="5"/>
      <c r="ACV688" s="5"/>
      <c r="ACW688" s="5"/>
      <c r="ACX688" s="5"/>
      <c r="ACY688" s="5"/>
      <c r="ACZ688" s="5"/>
      <c r="ADA688" s="5"/>
      <c r="ADB688" s="5"/>
      <c r="ADC688" s="5"/>
      <c r="ADD688" s="5"/>
      <c r="ADE688" s="5"/>
      <c r="ADF688" s="5"/>
      <c r="ADG688" s="5"/>
      <c r="ADH688" s="5"/>
      <c r="ADI688" s="5"/>
      <c r="ADJ688" s="5"/>
      <c r="ADK688" s="5"/>
      <c r="ADL688" s="5"/>
      <c r="ADM688" s="5"/>
      <c r="ADN688" s="5"/>
      <c r="ADO688" s="5"/>
      <c r="ADP688" s="5"/>
      <c r="ADQ688" s="5"/>
      <c r="ADR688" s="5"/>
      <c r="ADS688" s="5"/>
      <c r="ADT688" s="5"/>
      <c r="ADU688" s="5"/>
      <c r="ADV688" s="5"/>
      <c r="ADW688" s="5"/>
      <c r="ADX688" s="5"/>
      <c r="ADY688" s="5"/>
      <c r="ADZ688" s="5"/>
      <c r="AEA688" s="5"/>
      <c r="AEB688" s="5"/>
      <c r="AEC688" s="5"/>
      <c r="AED688" s="5"/>
      <c r="AEE688" s="5"/>
      <c r="AEF688" s="5"/>
      <c r="AEG688" s="5"/>
      <c r="AEH688" s="5"/>
      <c r="AEI688" s="5"/>
      <c r="AEJ688" s="5"/>
      <c r="AEK688" s="5"/>
      <c r="AEL688" s="5"/>
      <c r="AEM688" s="5"/>
      <c r="AEN688" s="5"/>
      <c r="AEO688" s="5"/>
      <c r="AEP688" s="5"/>
      <c r="AEQ688" s="5"/>
      <c r="AER688" s="5"/>
      <c r="AES688" s="5"/>
      <c r="AET688" s="5"/>
      <c r="AEU688" s="5"/>
      <c r="AEV688" s="5"/>
      <c r="AEW688" s="5"/>
      <c r="AEX688" s="5"/>
      <c r="AEY688" s="5"/>
      <c r="AEZ688" s="5"/>
      <c r="AFA688" s="5"/>
      <c r="AFB688" s="5"/>
      <c r="AFC688" s="5"/>
      <c r="AFD688" s="5"/>
      <c r="AFE688" s="5"/>
      <c r="AFF688" s="5"/>
      <c r="AFG688" s="5"/>
      <c r="AFH688" s="5"/>
      <c r="AFI688" s="5"/>
      <c r="AFJ688" s="5"/>
      <c r="AFK688" s="5"/>
      <c r="AFL688" s="5"/>
      <c r="AFM688" s="5"/>
      <c r="AFN688" s="5"/>
      <c r="AFO688" s="5"/>
      <c r="AFP688" s="5"/>
      <c r="AFQ688" s="5"/>
      <c r="AFR688" s="5"/>
      <c r="AFS688" s="5"/>
      <c r="AFT688" s="5"/>
      <c r="AFU688" s="5"/>
      <c r="AFV688" s="5"/>
      <c r="AFW688" s="5"/>
      <c r="AFX688" s="5"/>
      <c r="AFY688" s="5"/>
      <c r="AFZ688" s="5"/>
      <c r="AGA688" s="5"/>
      <c r="AGB688" s="5"/>
      <c r="AGC688" s="5"/>
      <c r="AGD688" s="5"/>
      <c r="AGE688" s="5"/>
      <c r="AGF688" s="5"/>
      <c r="AGG688" s="5"/>
      <c r="AGH688" s="5"/>
      <c r="AGI688" s="5"/>
      <c r="AGJ688" s="5"/>
      <c r="AGK688" s="5"/>
      <c r="AGL688" s="5"/>
      <c r="AGM688" s="5"/>
      <c r="AGN688" s="5"/>
      <c r="AGO688" s="5"/>
      <c r="AGP688" s="5"/>
      <c r="AGQ688" s="5"/>
      <c r="AGR688" s="5"/>
      <c r="AGS688" s="5"/>
      <c r="AGT688" s="5"/>
      <c r="AGU688" s="5"/>
      <c r="AGV688" s="5"/>
      <c r="AGW688" s="5"/>
      <c r="AGX688" s="5"/>
      <c r="AGY688" s="5"/>
      <c r="AGZ688" s="5"/>
      <c r="AHA688" s="5"/>
      <c r="AHB688" s="5"/>
      <c r="AHC688" s="5"/>
      <c r="AHD688" s="5"/>
      <c r="AHE688" s="5"/>
      <c r="AHF688" s="5"/>
      <c r="AHG688" s="5"/>
      <c r="AHH688" s="5"/>
      <c r="AHI688" s="5"/>
      <c r="AHJ688" s="5"/>
      <c r="AHK688" s="5"/>
      <c r="AHL688" s="5"/>
      <c r="AHM688" s="5"/>
      <c r="AHN688" s="5"/>
      <c r="AHO688" s="5"/>
      <c r="AHP688" s="5"/>
      <c r="AHQ688" s="5"/>
      <c r="AHR688" s="5"/>
      <c r="AHS688" s="5"/>
      <c r="AHT688" s="5"/>
      <c r="AHU688" s="5"/>
      <c r="AHV688" s="5"/>
      <c r="AHW688" s="5"/>
      <c r="AHX688" s="5"/>
      <c r="AHY688" s="5"/>
      <c r="AHZ688" s="5"/>
      <c r="AIA688" s="5"/>
      <c r="AIB688" s="5"/>
      <c r="AIC688" s="5"/>
      <c r="AID688" s="5"/>
      <c r="AIE688" s="5"/>
      <c r="AIF688" s="5"/>
      <c r="AIG688" s="5"/>
      <c r="AIH688" s="5"/>
      <c r="AII688" s="5"/>
      <c r="AIJ688" s="5"/>
      <c r="AIK688" s="5"/>
      <c r="AIL688" s="5"/>
      <c r="AIM688" s="5"/>
      <c r="AIN688" s="5"/>
      <c r="AIO688" s="5"/>
      <c r="AIP688" s="5"/>
      <c r="AIQ688" s="5"/>
      <c r="AIR688" s="5"/>
      <c r="AIS688" s="5"/>
      <c r="AIT688" s="5"/>
      <c r="AIU688" s="5"/>
      <c r="AIV688" s="5"/>
      <c r="AIW688" s="5"/>
      <c r="AIX688" s="5"/>
      <c r="AIY688" s="5"/>
      <c r="AIZ688" s="5"/>
      <c r="AJA688" s="5"/>
      <c r="AJB688" s="5"/>
      <c r="AJC688" s="5"/>
      <c r="AJD688" s="5"/>
      <c r="AJE688" s="5"/>
      <c r="AJF688" s="5"/>
      <c r="AJG688" s="5"/>
      <c r="AJH688" s="5"/>
      <c r="AJI688" s="5"/>
      <c r="AJJ688" s="5"/>
      <c r="AJK688" s="5"/>
      <c r="AJL688" s="5"/>
      <c r="AJM688" s="5"/>
      <c r="AJN688" s="5"/>
      <c r="AJO688" s="5"/>
      <c r="AJP688" s="5"/>
      <c r="AJQ688" s="5"/>
      <c r="AJR688" s="5"/>
      <c r="AJS688" s="5"/>
      <c r="AJT688" s="5"/>
      <c r="AJU688" s="5"/>
      <c r="AJV688" s="5"/>
      <c r="AJW688" s="5"/>
      <c r="AJX688" s="5"/>
      <c r="AJY688" s="5"/>
      <c r="AJZ688" s="5"/>
      <c r="AKA688" s="5"/>
      <c r="AKB688" s="5"/>
      <c r="AKC688" s="5"/>
      <c r="AKD688" s="5"/>
      <c r="AKE688" s="5"/>
      <c r="AKF688" s="5"/>
      <c r="AKG688" s="5"/>
      <c r="AKH688" s="5"/>
      <c r="AKI688" s="5"/>
      <c r="AKJ688" s="5"/>
      <c r="AKK688" s="5"/>
      <c r="AKL688" s="5"/>
      <c r="AKM688" s="5"/>
      <c r="AKN688" s="5"/>
      <c r="AKO688" s="5"/>
      <c r="AKP688" s="5"/>
      <c r="AKQ688" s="5"/>
      <c r="AKR688" s="5"/>
      <c r="AKS688" s="5"/>
      <c r="AKT688" s="5"/>
      <c r="AKU688" s="5"/>
      <c r="AKV688" s="5"/>
      <c r="AKW688" s="5"/>
      <c r="AKX688" s="5"/>
      <c r="AKY688" s="5"/>
      <c r="AKZ688" s="5"/>
      <c r="ALA688" s="5"/>
      <c r="ALB688" s="5"/>
      <c r="ALC688" s="5"/>
    </row>
    <row r="689" spans="1:991">
      <c r="A689" s="4">
        <v>162</v>
      </c>
      <c r="B689" s="5" t="s">
        <v>117</v>
      </c>
      <c r="C689" s="4">
        <v>14</v>
      </c>
      <c r="D689" s="5" t="s">
        <v>48</v>
      </c>
      <c r="E689" s="4">
        <v>2.4</v>
      </c>
      <c r="F689" s="4">
        <v>1.6</v>
      </c>
      <c r="G689" s="4">
        <v>5.7</v>
      </c>
      <c r="H689" s="4">
        <v>1.8</v>
      </c>
      <c r="I689" s="4">
        <v>1.8</v>
      </c>
      <c r="J689" s="4">
        <v>1</v>
      </c>
      <c r="K689" s="4">
        <v>1.5</v>
      </c>
      <c r="L689" s="4">
        <v>3</v>
      </c>
      <c r="M689" s="4">
        <v>3.3</v>
      </c>
      <c r="N689" s="4"/>
      <c r="O689" s="26">
        <v>28.1</v>
      </c>
      <c r="P689" s="26">
        <v>28.5</v>
      </c>
      <c r="Q689" s="26">
        <v>27.7</v>
      </c>
      <c r="R689" s="26">
        <v>27.3</v>
      </c>
      <c r="S689" s="26">
        <v>28.1</v>
      </c>
      <c r="T689" s="26">
        <v>27.1</v>
      </c>
      <c r="U689" s="26">
        <v>26.7</v>
      </c>
      <c r="V689" s="26">
        <v>24.3</v>
      </c>
      <c r="W689" s="26">
        <v>25.9</v>
      </c>
      <c r="Y689">
        <f t="shared" si="729"/>
        <v>243.7</v>
      </c>
      <c r="Z689" s="4">
        <v>2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2</v>
      </c>
      <c r="AG689" s="4">
        <v>0</v>
      </c>
      <c r="AH689" s="4">
        <v>0</v>
      </c>
      <c r="AI689" s="4"/>
      <c r="AJ689" s="4">
        <v>6</v>
      </c>
      <c r="AK689" s="4">
        <v>18</v>
      </c>
      <c r="AL689" s="4">
        <v>11</v>
      </c>
      <c r="AM689" s="4">
        <v>22</v>
      </c>
      <c r="AN689" s="4">
        <v>13</v>
      </c>
      <c r="AO689" s="4">
        <v>9</v>
      </c>
      <c r="AP689" s="4">
        <v>21</v>
      </c>
      <c r="AQ689" s="4">
        <v>22</v>
      </c>
      <c r="AR689" s="4">
        <v>15</v>
      </c>
      <c r="AS689" s="5"/>
      <c r="AU689">
        <f t="shared" si="730"/>
        <v>50</v>
      </c>
      <c r="AV689">
        <f t="shared" si="731"/>
        <v>100</v>
      </c>
      <c r="AW689">
        <f t="shared" si="732"/>
        <v>100</v>
      </c>
      <c r="AX689">
        <f t="shared" si="733"/>
        <v>100</v>
      </c>
      <c r="AY689">
        <f t="shared" si="734"/>
        <v>100</v>
      </c>
      <c r="AZ689">
        <f t="shared" si="735"/>
        <v>100</v>
      </c>
      <c r="BA689">
        <f t="shared" si="736"/>
        <v>82.608695652173907</v>
      </c>
      <c r="BB689">
        <f t="shared" si="737"/>
        <v>100</v>
      </c>
      <c r="BC689">
        <f t="shared" si="738"/>
        <v>100</v>
      </c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  <c r="QG689" s="5"/>
      <c r="QH689" s="5"/>
      <c r="QI689" s="5"/>
      <c r="QJ689" s="5"/>
      <c r="QK689" s="5"/>
      <c r="QL689" s="5"/>
      <c r="QM689" s="5"/>
      <c r="QN689" s="5"/>
      <c r="QO689" s="5"/>
      <c r="QP689" s="5"/>
      <c r="QQ689" s="5"/>
      <c r="QR689" s="5"/>
      <c r="QS689" s="5"/>
      <c r="QT689" s="5"/>
      <c r="QU689" s="5"/>
      <c r="QV689" s="5"/>
      <c r="QW689" s="5"/>
      <c r="QX689" s="5"/>
      <c r="QY689" s="5"/>
      <c r="QZ689" s="5"/>
      <c r="RA689" s="5"/>
      <c r="RB689" s="5"/>
      <c r="RC689" s="5"/>
      <c r="RD689" s="5"/>
      <c r="RE689" s="5"/>
      <c r="RF689" s="5"/>
      <c r="RG689" s="5"/>
      <c r="RH689" s="5"/>
      <c r="RI689" s="5"/>
      <c r="RJ689" s="5"/>
      <c r="RK689" s="5"/>
      <c r="RL689" s="5"/>
      <c r="RM689" s="5"/>
      <c r="RN689" s="5"/>
      <c r="RO689" s="5"/>
      <c r="RP689" s="5"/>
      <c r="RQ689" s="5"/>
      <c r="RR689" s="5"/>
      <c r="RS689" s="5"/>
      <c r="RT689" s="5"/>
      <c r="RU689" s="5"/>
      <c r="RV689" s="5"/>
      <c r="RW689" s="5"/>
      <c r="RX689" s="5"/>
      <c r="RY689" s="5"/>
      <c r="RZ689" s="5"/>
      <c r="SA689" s="5"/>
      <c r="SB689" s="5"/>
      <c r="SC689" s="5"/>
      <c r="SD689" s="5"/>
      <c r="SE689" s="5"/>
      <c r="SF689" s="5"/>
      <c r="SG689" s="5"/>
      <c r="SH689" s="5"/>
      <c r="SI689" s="5"/>
      <c r="SJ689" s="5"/>
      <c r="SK689" s="5"/>
      <c r="SL689" s="5"/>
      <c r="SM689" s="5"/>
      <c r="SN689" s="5"/>
      <c r="SO689" s="5"/>
      <c r="SP689" s="5"/>
      <c r="SQ689" s="5"/>
      <c r="SR689" s="5"/>
      <c r="SS689" s="5"/>
      <c r="ST689" s="5"/>
      <c r="SU689" s="5"/>
      <c r="SV689" s="5"/>
      <c r="SW689" s="5"/>
      <c r="SX689" s="5"/>
      <c r="SY689" s="5"/>
      <c r="SZ689" s="5"/>
      <c r="TA689" s="5"/>
      <c r="TB689" s="5"/>
      <c r="TC689" s="5"/>
      <c r="TD689" s="5"/>
      <c r="TE689" s="5"/>
      <c r="TF689" s="5"/>
      <c r="TG689" s="5"/>
      <c r="TH689" s="5"/>
      <c r="TI689" s="5"/>
      <c r="TJ689" s="5"/>
      <c r="TK689" s="5"/>
      <c r="TL689" s="5"/>
      <c r="TM689" s="5"/>
      <c r="TN689" s="5"/>
      <c r="TO689" s="5"/>
      <c r="TP689" s="5"/>
      <c r="TQ689" s="5"/>
      <c r="TR689" s="5"/>
      <c r="TS689" s="5"/>
      <c r="TT689" s="5"/>
      <c r="TU689" s="5"/>
      <c r="TV689" s="5"/>
      <c r="TW689" s="5"/>
      <c r="TX689" s="5"/>
      <c r="TY689" s="5"/>
      <c r="TZ689" s="5"/>
      <c r="UA689" s="5"/>
      <c r="UB689" s="5"/>
      <c r="UC689" s="5"/>
      <c r="UD689" s="5"/>
      <c r="UE689" s="5"/>
      <c r="UF689" s="5"/>
      <c r="UG689" s="5"/>
      <c r="UH689" s="5"/>
      <c r="UI689" s="5"/>
      <c r="UJ689" s="5"/>
      <c r="UK689" s="5"/>
      <c r="UL689" s="5"/>
      <c r="UM689" s="5"/>
      <c r="UN689" s="5"/>
      <c r="UO689" s="5"/>
      <c r="UP689" s="5"/>
      <c r="UQ689" s="5"/>
      <c r="UR689" s="5"/>
      <c r="US689" s="5"/>
      <c r="UT689" s="5"/>
      <c r="UU689" s="5"/>
      <c r="UV689" s="5"/>
      <c r="UW689" s="5"/>
      <c r="UX689" s="5"/>
      <c r="UY689" s="5"/>
      <c r="UZ689" s="5"/>
      <c r="VA689" s="5"/>
      <c r="VB689" s="5"/>
      <c r="VC689" s="5"/>
      <c r="VD689" s="5"/>
      <c r="VE689" s="5"/>
      <c r="VF689" s="5"/>
      <c r="VG689" s="5"/>
      <c r="VH689" s="5"/>
      <c r="VI689" s="5"/>
      <c r="VJ689" s="5"/>
      <c r="VK689" s="5"/>
      <c r="VL689" s="5"/>
      <c r="VM689" s="5"/>
      <c r="VN689" s="5"/>
      <c r="VO689" s="5"/>
      <c r="VP689" s="5"/>
      <c r="VQ689" s="5"/>
      <c r="VR689" s="5"/>
      <c r="VS689" s="5"/>
      <c r="VT689" s="5"/>
      <c r="VU689" s="5"/>
      <c r="VV689" s="5"/>
      <c r="VW689" s="5"/>
      <c r="VX689" s="5"/>
      <c r="VY689" s="5"/>
      <c r="VZ689" s="5"/>
      <c r="WA689" s="5"/>
      <c r="WB689" s="5"/>
      <c r="WC689" s="5"/>
      <c r="WD689" s="5"/>
      <c r="WE689" s="5"/>
      <c r="WF689" s="5"/>
      <c r="WG689" s="5"/>
      <c r="WH689" s="5"/>
      <c r="WI689" s="5"/>
      <c r="WJ689" s="5"/>
      <c r="WK689" s="5"/>
      <c r="WL689" s="5"/>
      <c r="WM689" s="5"/>
      <c r="WN689" s="5"/>
      <c r="WO689" s="5"/>
      <c r="WP689" s="5"/>
      <c r="WQ689" s="5"/>
      <c r="WR689" s="5"/>
      <c r="WS689" s="5"/>
      <c r="WT689" s="5"/>
      <c r="WU689" s="5"/>
      <c r="WV689" s="5"/>
      <c r="WW689" s="5"/>
      <c r="WX689" s="5"/>
      <c r="WY689" s="5"/>
      <c r="WZ689" s="5"/>
      <c r="XA689" s="5"/>
      <c r="XB689" s="5"/>
      <c r="XC689" s="5"/>
      <c r="XD689" s="5"/>
      <c r="XE689" s="5"/>
      <c r="XF689" s="5"/>
      <c r="XG689" s="5"/>
      <c r="XH689" s="5"/>
      <c r="XI689" s="5"/>
      <c r="XJ689" s="5"/>
      <c r="XK689" s="5"/>
      <c r="XL689" s="5"/>
      <c r="XM689" s="5"/>
      <c r="XN689" s="5"/>
      <c r="XO689" s="5"/>
      <c r="XP689" s="5"/>
      <c r="XQ689" s="5"/>
      <c r="XR689" s="5"/>
      <c r="XS689" s="5"/>
      <c r="XT689" s="5"/>
      <c r="XU689" s="5"/>
      <c r="XV689" s="5"/>
      <c r="XW689" s="5"/>
      <c r="XX689" s="5"/>
      <c r="XY689" s="5"/>
      <c r="XZ689" s="5"/>
      <c r="YA689" s="5"/>
      <c r="YB689" s="5"/>
      <c r="YC689" s="5"/>
      <c r="YD689" s="5"/>
      <c r="YE689" s="5"/>
      <c r="YF689" s="5"/>
      <c r="YG689" s="5"/>
      <c r="YH689" s="5"/>
      <c r="YI689" s="5"/>
      <c r="YJ689" s="5"/>
      <c r="YK689" s="5"/>
      <c r="YL689" s="5"/>
      <c r="YM689" s="5"/>
      <c r="YN689" s="5"/>
      <c r="YO689" s="5"/>
      <c r="YP689" s="5"/>
      <c r="YQ689" s="5"/>
      <c r="YR689" s="5"/>
      <c r="YS689" s="5"/>
      <c r="YT689" s="5"/>
      <c r="YU689" s="5"/>
      <c r="YV689" s="5"/>
      <c r="YW689" s="5"/>
      <c r="YX689" s="5"/>
      <c r="YY689" s="5"/>
      <c r="YZ689" s="5"/>
      <c r="ZA689" s="5"/>
      <c r="ZB689" s="5"/>
      <c r="ZC689" s="5"/>
      <c r="ZD689" s="5"/>
      <c r="ZE689" s="5"/>
      <c r="ZF689" s="5"/>
      <c r="ZG689" s="5"/>
      <c r="ZH689" s="5"/>
      <c r="ZI689" s="5"/>
      <c r="ZJ689" s="5"/>
      <c r="ZK689" s="5"/>
      <c r="ZL689" s="5"/>
      <c r="ZM689" s="5"/>
      <c r="ZN689" s="5"/>
      <c r="ZO689" s="5"/>
      <c r="ZP689" s="5"/>
      <c r="ZQ689" s="5"/>
      <c r="ZR689" s="5"/>
      <c r="ZS689" s="5"/>
      <c r="ZT689" s="5"/>
      <c r="ZU689" s="5"/>
      <c r="ZV689" s="5"/>
      <c r="ZW689" s="5"/>
      <c r="ZX689" s="5"/>
      <c r="ZY689" s="5"/>
      <c r="ZZ689" s="5"/>
      <c r="AAA689" s="5"/>
      <c r="AAB689" s="5"/>
      <c r="AAC689" s="5"/>
      <c r="AAD689" s="5"/>
      <c r="AAE689" s="5"/>
      <c r="AAF689" s="5"/>
      <c r="AAG689" s="5"/>
      <c r="AAH689" s="5"/>
      <c r="AAI689" s="5"/>
      <c r="AAJ689" s="5"/>
      <c r="AAK689" s="5"/>
      <c r="AAL689" s="5"/>
      <c r="AAM689" s="5"/>
      <c r="AAN689" s="5"/>
      <c r="AAO689" s="5"/>
      <c r="AAP689" s="5"/>
      <c r="AAQ689" s="5"/>
      <c r="AAR689" s="5"/>
      <c r="AAS689" s="5"/>
      <c r="AAT689" s="5"/>
      <c r="AAU689" s="5"/>
      <c r="AAV689" s="5"/>
      <c r="AAW689" s="5"/>
      <c r="AAX689" s="5"/>
      <c r="AAY689" s="5"/>
      <c r="AAZ689" s="5"/>
      <c r="ABA689" s="5"/>
      <c r="ABB689" s="5"/>
      <c r="ABC689" s="5"/>
      <c r="ABD689" s="5"/>
      <c r="ABE689" s="5"/>
      <c r="ABF689" s="5"/>
      <c r="ABG689" s="5"/>
      <c r="ABH689" s="5"/>
      <c r="ABI689" s="5"/>
      <c r="ABJ689" s="5"/>
      <c r="ABK689" s="5"/>
      <c r="ABL689" s="5"/>
      <c r="ABM689" s="5"/>
      <c r="ABN689" s="5"/>
      <c r="ABO689" s="5"/>
      <c r="ABP689" s="5"/>
      <c r="ABQ689" s="5"/>
      <c r="ABR689" s="5"/>
      <c r="ABS689" s="5"/>
      <c r="ABT689" s="5"/>
      <c r="ABU689" s="5"/>
      <c r="ABV689" s="5"/>
      <c r="ABW689" s="5"/>
      <c r="ABX689" s="5"/>
      <c r="ABY689" s="5"/>
      <c r="ABZ689" s="5"/>
      <c r="ACA689" s="5"/>
      <c r="ACB689" s="5"/>
      <c r="ACC689" s="5"/>
      <c r="ACD689" s="5"/>
      <c r="ACE689" s="5"/>
      <c r="ACF689" s="5"/>
      <c r="ACG689" s="5"/>
      <c r="ACH689" s="5"/>
      <c r="ACI689" s="5"/>
      <c r="ACJ689" s="5"/>
      <c r="ACK689" s="5"/>
      <c r="ACL689" s="5"/>
      <c r="ACM689" s="5"/>
      <c r="ACN689" s="5"/>
      <c r="ACO689" s="5"/>
      <c r="ACP689" s="5"/>
      <c r="ACQ689" s="5"/>
      <c r="ACR689" s="5"/>
      <c r="ACS689" s="5"/>
      <c r="ACT689" s="5"/>
      <c r="ACU689" s="5"/>
      <c r="ACV689" s="5"/>
      <c r="ACW689" s="5"/>
      <c r="ACX689" s="5"/>
      <c r="ACY689" s="5"/>
      <c r="ACZ689" s="5"/>
      <c r="ADA689" s="5"/>
      <c r="ADB689" s="5"/>
      <c r="ADC689" s="5"/>
      <c r="ADD689" s="5"/>
      <c r="ADE689" s="5"/>
      <c r="ADF689" s="5"/>
      <c r="ADG689" s="5"/>
      <c r="ADH689" s="5"/>
      <c r="ADI689" s="5"/>
      <c r="ADJ689" s="5"/>
      <c r="ADK689" s="5"/>
      <c r="ADL689" s="5"/>
      <c r="ADM689" s="5"/>
      <c r="ADN689" s="5"/>
      <c r="ADO689" s="5"/>
      <c r="ADP689" s="5"/>
      <c r="ADQ689" s="5"/>
      <c r="ADR689" s="5"/>
      <c r="ADS689" s="5"/>
      <c r="ADT689" s="5"/>
      <c r="ADU689" s="5"/>
      <c r="ADV689" s="5"/>
      <c r="ADW689" s="5"/>
      <c r="ADX689" s="5"/>
      <c r="ADY689" s="5"/>
      <c r="ADZ689" s="5"/>
      <c r="AEA689" s="5"/>
      <c r="AEB689" s="5"/>
      <c r="AEC689" s="5"/>
      <c r="AED689" s="5"/>
      <c r="AEE689" s="5"/>
      <c r="AEF689" s="5"/>
      <c r="AEG689" s="5"/>
      <c r="AEH689" s="5"/>
      <c r="AEI689" s="5"/>
      <c r="AEJ689" s="5"/>
      <c r="AEK689" s="5"/>
      <c r="AEL689" s="5"/>
      <c r="AEM689" s="5"/>
      <c r="AEN689" s="5"/>
      <c r="AEO689" s="5"/>
      <c r="AEP689" s="5"/>
      <c r="AEQ689" s="5"/>
      <c r="AER689" s="5"/>
      <c r="AES689" s="5"/>
      <c r="AET689" s="5"/>
      <c r="AEU689" s="5"/>
      <c r="AEV689" s="5"/>
      <c r="AEW689" s="5"/>
      <c r="AEX689" s="5"/>
      <c r="AEY689" s="5"/>
      <c r="AEZ689" s="5"/>
      <c r="AFA689" s="5"/>
      <c r="AFB689" s="5"/>
      <c r="AFC689" s="5"/>
      <c r="AFD689" s="5"/>
      <c r="AFE689" s="5"/>
      <c r="AFF689" s="5"/>
      <c r="AFG689" s="5"/>
      <c r="AFH689" s="5"/>
      <c r="AFI689" s="5"/>
      <c r="AFJ689" s="5"/>
      <c r="AFK689" s="5"/>
      <c r="AFL689" s="5"/>
      <c r="AFM689" s="5"/>
      <c r="AFN689" s="5"/>
      <c r="AFO689" s="5"/>
      <c r="AFP689" s="5"/>
      <c r="AFQ689" s="5"/>
      <c r="AFR689" s="5"/>
      <c r="AFS689" s="5"/>
      <c r="AFT689" s="5"/>
      <c r="AFU689" s="5"/>
      <c r="AFV689" s="5"/>
      <c r="AFW689" s="5"/>
      <c r="AFX689" s="5"/>
      <c r="AFY689" s="5"/>
      <c r="AFZ689" s="5"/>
      <c r="AGA689" s="5"/>
      <c r="AGB689" s="5"/>
      <c r="AGC689" s="5"/>
      <c r="AGD689" s="5"/>
      <c r="AGE689" s="5"/>
      <c r="AGF689" s="5"/>
      <c r="AGG689" s="5"/>
      <c r="AGH689" s="5"/>
      <c r="AGI689" s="5"/>
      <c r="AGJ689" s="5"/>
      <c r="AGK689" s="5"/>
      <c r="AGL689" s="5"/>
      <c r="AGM689" s="5"/>
      <c r="AGN689" s="5"/>
      <c r="AGO689" s="5"/>
      <c r="AGP689" s="5"/>
      <c r="AGQ689" s="5"/>
      <c r="AGR689" s="5"/>
      <c r="AGS689" s="5"/>
      <c r="AGT689" s="5"/>
      <c r="AGU689" s="5"/>
      <c r="AGV689" s="5"/>
      <c r="AGW689" s="5"/>
      <c r="AGX689" s="5"/>
      <c r="AGY689" s="5"/>
      <c r="AGZ689" s="5"/>
      <c r="AHA689" s="5"/>
      <c r="AHB689" s="5"/>
      <c r="AHC689" s="5"/>
      <c r="AHD689" s="5"/>
      <c r="AHE689" s="5"/>
      <c r="AHF689" s="5"/>
      <c r="AHG689" s="5"/>
      <c r="AHH689" s="5"/>
      <c r="AHI689" s="5"/>
      <c r="AHJ689" s="5"/>
      <c r="AHK689" s="5"/>
      <c r="AHL689" s="5"/>
      <c r="AHM689" s="5"/>
      <c r="AHN689" s="5"/>
      <c r="AHO689" s="5"/>
      <c r="AHP689" s="5"/>
      <c r="AHQ689" s="5"/>
      <c r="AHR689" s="5"/>
      <c r="AHS689" s="5"/>
      <c r="AHT689" s="5"/>
      <c r="AHU689" s="5"/>
      <c r="AHV689" s="5"/>
      <c r="AHW689" s="5"/>
      <c r="AHX689" s="5"/>
      <c r="AHY689" s="5"/>
      <c r="AHZ689" s="5"/>
      <c r="AIA689" s="5"/>
      <c r="AIB689" s="5"/>
      <c r="AIC689" s="5"/>
      <c r="AID689" s="5"/>
      <c r="AIE689" s="5"/>
      <c r="AIF689" s="5"/>
      <c r="AIG689" s="5"/>
      <c r="AIH689" s="5"/>
      <c r="AII689" s="5"/>
      <c r="AIJ689" s="5"/>
      <c r="AIK689" s="5"/>
      <c r="AIL689" s="5"/>
      <c r="AIM689" s="5"/>
      <c r="AIN689" s="5"/>
      <c r="AIO689" s="5"/>
      <c r="AIP689" s="5"/>
      <c r="AIQ689" s="5"/>
      <c r="AIR689" s="5"/>
      <c r="AIS689" s="5"/>
      <c r="AIT689" s="5"/>
      <c r="AIU689" s="5"/>
      <c r="AIV689" s="5"/>
      <c r="AIW689" s="5"/>
      <c r="AIX689" s="5"/>
      <c r="AIY689" s="5"/>
      <c r="AIZ689" s="5"/>
      <c r="AJA689" s="5"/>
      <c r="AJB689" s="5"/>
      <c r="AJC689" s="5"/>
      <c r="AJD689" s="5"/>
      <c r="AJE689" s="5"/>
      <c r="AJF689" s="5"/>
      <c r="AJG689" s="5"/>
      <c r="AJH689" s="5"/>
      <c r="AJI689" s="5"/>
      <c r="AJJ689" s="5"/>
      <c r="AJK689" s="5"/>
      <c r="AJL689" s="5"/>
      <c r="AJM689" s="5"/>
      <c r="AJN689" s="5"/>
      <c r="AJO689" s="5"/>
      <c r="AJP689" s="5"/>
      <c r="AJQ689" s="5"/>
      <c r="AJR689" s="5"/>
      <c r="AJS689" s="5"/>
      <c r="AJT689" s="5"/>
      <c r="AJU689" s="5"/>
      <c r="AJV689" s="5"/>
      <c r="AJW689" s="5"/>
      <c r="AJX689" s="5"/>
      <c r="AJY689" s="5"/>
      <c r="AJZ689" s="5"/>
      <c r="AKA689" s="5"/>
      <c r="AKB689" s="5"/>
      <c r="AKC689" s="5"/>
      <c r="AKD689" s="5"/>
      <c r="AKE689" s="5"/>
      <c r="AKF689" s="5"/>
      <c r="AKG689" s="5"/>
      <c r="AKH689" s="5"/>
      <c r="AKI689" s="5"/>
      <c r="AKJ689" s="5"/>
      <c r="AKK689" s="5"/>
      <c r="AKL689" s="5"/>
      <c r="AKM689" s="5"/>
      <c r="AKN689" s="5"/>
      <c r="AKO689" s="5"/>
      <c r="AKP689" s="5"/>
      <c r="AKQ689" s="5"/>
      <c r="AKR689" s="5"/>
      <c r="AKS689" s="5"/>
      <c r="AKT689" s="5"/>
      <c r="AKU689" s="5"/>
      <c r="AKV689" s="5"/>
      <c r="AKW689" s="5"/>
      <c r="AKX689" s="5"/>
      <c r="AKY689" s="5"/>
      <c r="AKZ689" s="5"/>
      <c r="ALA689" s="5"/>
      <c r="ALB689" s="5"/>
      <c r="ALC689" s="5"/>
    </row>
    <row r="690" spans="1:991">
      <c r="A690" s="4">
        <v>168</v>
      </c>
      <c r="B690" s="5" t="s">
        <v>118</v>
      </c>
      <c r="C690" s="4">
        <v>14</v>
      </c>
      <c r="D690" s="5" t="s">
        <v>42</v>
      </c>
      <c r="E690" s="4">
        <v>6</v>
      </c>
      <c r="F690" s="4">
        <v>9.1999999999999993</v>
      </c>
      <c r="G690" s="4">
        <v>2.4</v>
      </c>
      <c r="H690" s="4">
        <v>2.1</v>
      </c>
      <c r="I690" s="4">
        <v>3.7</v>
      </c>
      <c r="J690" s="4">
        <v>2.9</v>
      </c>
      <c r="K690" s="4">
        <v>11.7</v>
      </c>
      <c r="L690" s="4">
        <v>5.0999999999999996</v>
      </c>
      <c r="M690" s="4">
        <v>7.5</v>
      </c>
      <c r="N690" s="4"/>
      <c r="O690" s="26">
        <v>28.6</v>
      </c>
      <c r="P690" s="26">
        <v>28.6</v>
      </c>
      <c r="Q690" s="26">
        <v>28.1</v>
      </c>
      <c r="R690" s="26">
        <v>28.5</v>
      </c>
      <c r="S690" s="26">
        <v>28.8</v>
      </c>
      <c r="T690" s="26">
        <v>27.9</v>
      </c>
      <c r="U690" s="26">
        <v>29.2</v>
      </c>
      <c r="V690" s="26">
        <v>27.8</v>
      </c>
      <c r="W690" s="26">
        <v>27.8</v>
      </c>
      <c r="Y690">
        <f t="shared" si="729"/>
        <v>255.30000000000004</v>
      </c>
      <c r="Z690" s="4">
        <v>0</v>
      </c>
      <c r="AA690" s="4">
        <v>0</v>
      </c>
      <c r="AB690" s="4">
        <v>2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/>
      <c r="AJ690" s="4">
        <v>17</v>
      </c>
      <c r="AK690" s="4">
        <v>16</v>
      </c>
      <c r="AL690" s="4">
        <v>19</v>
      </c>
      <c r="AM690" s="4">
        <v>19</v>
      </c>
      <c r="AN690" s="4">
        <v>2</v>
      </c>
      <c r="AO690" s="4">
        <v>10</v>
      </c>
      <c r="AP690" s="4">
        <v>12</v>
      </c>
      <c r="AQ690" s="4">
        <v>12</v>
      </c>
      <c r="AR690" s="4">
        <v>14</v>
      </c>
      <c r="AS690" s="5"/>
      <c r="AU690">
        <f t="shared" si="730"/>
        <v>100</v>
      </c>
      <c r="AV690">
        <f t="shared" si="731"/>
        <v>100</v>
      </c>
      <c r="AW690">
        <f t="shared" si="732"/>
        <v>80.952380952380949</v>
      </c>
      <c r="AX690">
        <f t="shared" si="733"/>
        <v>100</v>
      </c>
      <c r="AY690">
        <f t="shared" si="734"/>
        <v>100</v>
      </c>
      <c r="AZ690">
        <f t="shared" si="735"/>
        <v>100</v>
      </c>
      <c r="BA690">
        <f t="shared" si="736"/>
        <v>100</v>
      </c>
      <c r="BB690">
        <f t="shared" si="737"/>
        <v>100</v>
      </c>
      <c r="BC690">
        <f t="shared" si="738"/>
        <v>100</v>
      </c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  <c r="QG690" s="5"/>
      <c r="QH690" s="5"/>
      <c r="QI690" s="5"/>
      <c r="QJ690" s="5"/>
      <c r="QK690" s="5"/>
      <c r="QL690" s="5"/>
      <c r="QM690" s="5"/>
      <c r="QN690" s="5"/>
      <c r="QO690" s="5"/>
      <c r="QP690" s="5"/>
      <c r="QQ690" s="5"/>
      <c r="QR690" s="5"/>
      <c r="QS690" s="5"/>
      <c r="QT690" s="5"/>
      <c r="QU690" s="5"/>
      <c r="QV690" s="5"/>
      <c r="QW690" s="5"/>
      <c r="QX690" s="5"/>
      <c r="QY690" s="5"/>
      <c r="QZ690" s="5"/>
      <c r="RA690" s="5"/>
      <c r="RB690" s="5"/>
      <c r="RC690" s="5"/>
      <c r="RD690" s="5"/>
      <c r="RE690" s="5"/>
      <c r="RF690" s="5"/>
      <c r="RG690" s="5"/>
      <c r="RH690" s="5"/>
      <c r="RI690" s="5"/>
      <c r="RJ690" s="5"/>
      <c r="RK690" s="5"/>
      <c r="RL690" s="5"/>
      <c r="RM690" s="5"/>
      <c r="RN690" s="5"/>
      <c r="RO690" s="5"/>
      <c r="RP690" s="5"/>
      <c r="RQ690" s="5"/>
      <c r="RR690" s="5"/>
      <c r="RS690" s="5"/>
      <c r="RT690" s="5"/>
      <c r="RU690" s="5"/>
      <c r="RV690" s="5"/>
      <c r="RW690" s="5"/>
      <c r="RX690" s="5"/>
      <c r="RY690" s="5"/>
      <c r="RZ690" s="5"/>
      <c r="SA690" s="5"/>
      <c r="SB690" s="5"/>
      <c r="SC690" s="5"/>
      <c r="SD690" s="5"/>
      <c r="SE690" s="5"/>
      <c r="SF690" s="5"/>
      <c r="SG690" s="5"/>
      <c r="SH690" s="5"/>
      <c r="SI690" s="5"/>
      <c r="SJ690" s="5"/>
      <c r="SK690" s="5"/>
      <c r="SL690" s="5"/>
      <c r="SM690" s="5"/>
      <c r="SN690" s="5"/>
      <c r="SO690" s="5"/>
      <c r="SP690" s="5"/>
      <c r="SQ690" s="5"/>
      <c r="SR690" s="5"/>
      <c r="SS690" s="5"/>
      <c r="ST690" s="5"/>
      <c r="SU690" s="5"/>
      <c r="SV690" s="5"/>
      <c r="SW690" s="5"/>
      <c r="SX690" s="5"/>
      <c r="SY690" s="5"/>
      <c r="SZ690" s="5"/>
      <c r="TA690" s="5"/>
      <c r="TB690" s="5"/>
      <c r="TC690" s="5"/>
      <c r="TD690" s="5"/>
      <c r="TE690" s="5"/>
      <c r="TF690" s="5"/>
      <c r="TG690" s="5"/>
      <c r="TH690" s="5"/>
      <c r="TI690" s="5"/>
      <c r="TJ690" s="5"/>
      <c r="TK690" s="5"/>
      <c r="TL690" s="5"/>
      <c r="TM690" s="5"/>
      <c r="TN690" s="5"/>
      <c r="TO690" s="5"/>
      <c r="TP690" s="5"/>
      <c r="TQ690" s="5"/>
      <c r="TR690" s="5"/>
      <c r="TS690" s="5"/>
      <c r="TT690" s="5"/>
      <c r="TU690" s="5"/>
      <c r="TV690" s="5"/>
      <c r="TW690" s="5"/>
      <c r="TX690" s="5"/>
      <c r="TY690" s="5"/>
      <c r="TZ690" s="5"/>
      <c r="UA690" s="5"/>
      <c r="UB690" s="5"/>
      <c r="UC690" s="5"/>
      <c r="UD690" s="5"/>
      <c r="UE690" s="5"/>
      <c r="UF690" s="5"/>
      <c r="UG690" s="5"/>
      <c r="UH690" s="5"/>
      <c r="UI690" s="5"/>
      <c r="UJ690" s="5"/>
      <c r="UK690" s="5"/>
      <c r="UL690" s="5"/>
      <c r="UM690" s="5"/>
      <c r="UN690" s="5"/>
      <c r="UO690" s="5"/>
      <c r="UP690" s="5"/>
      <c r="UQ690" s="5"/>
      <c r="UR690" s="5"/>
      <c r="US690" s="5"/>
      <c r="UT690" s="5"/>
      <c r="UU690" s="5"/>
      <c r="UV690" s="5"/>
      <c r="UW690" s="5"/>
      <c r="UX690" s="5"/>
      <c r="UY690" s="5"/>
      <c r="UZ690" s="5"/>
      <c r="VA690" s="5"/>
      <c r="VB690" s="5"/>
      <c r="VC690" s="5"/>
      <c r="VD690" s="5"/>
      <c r="VE690" s="5"/>
      <c r="VF690" s="5"/>
      <c r="VG690" s="5"/>
      <c r="VH690" s="5"/>
      <c r="VI690" s="5"/>
      <c r="VJ690" s="5"/>
      <c r="VK690" s="5"/>
      <c r="VL690" s="5"/>
      <c r="VM690" s="5"/>
      <c r="VN690" s="5"/>
      <c r="VO690" s="5"/>
      <c r="VP690" s="5"/>
      <c r="VQ690" s="5"/>
      <c r="VR690" s="5"/>
      <c r="VS690" s="5"/>
      <c r="VT690" s="5"/>
      <c r="VU690" s="5"/>
      <c r="VV690" s="5"/>
      <c r="VW690" s="5"/>
      <c r="VX690" s="5"/>
      <c r="VY690" s="5"/>
      <c r="VZ690" s="5"/>
      <c r="WA690" s="5"/>
      <c r="WB690" s="5"/>
      <c r="WC690" s="5"/>
      <c r="WD690" s="5"/>
      <c r="WE690" s="5"/>
      <c r="WF690" s="5"/>
      <c r="WG690" s="5"/>
      <c r="WH690" s="5"/>
      <c r="WI690" s="5"/>
      <c r="WJ690" s="5"/>
      <c r="WK690" s="5"/>
      <c r="WL690" s="5"/>
      <c r="WM690" s="5"/>
      <c r="WN690" s="5"/>
      <c r="WO690" s="5"/>
      <c r="WP690" s="5"/>
      <c r="WQ690" s="5"/>
      <c r="WR690" s="5"/>
      <c r="WS690" s="5"/>
      <c r="WT690" s="5"/>
      <c r="WU690" s="5"/>
      <c r="WV690" s="5"/>
      <c r="WW690" s="5"/>
      <c r="WX690" s="5"/>
      <c r="WY690" s="5"/>
      <c r="WZ690" s="5"/>
      <c r="XA690" s="5"/>
      <c r="XB690" s="5"/>
      <c r="XC690" s="5"/>
      <c r="XD690" s="5"/>
      <c r="XE690" s="5"/>
      <c r="XF690" s="5"/>
      <c r="XG690" s="5"/>
      <c r="XH690" s="5"/>
      <c r="XI690" s="5"/>
      <c r="XJ690" s="5"/>
      <c r="XK690" s="5"/>
      <c r="XL690" s="5"/>
      <c r="XM690" s="5"/>
      <c r="XN690" s="5"/>
      <c r="XO690" s="5"/>
      <c r="XP690" s="5"/>
      <c r="XQ690" s="5"/>
      <c r="XR690" s="5"/>
      <c r="XS690" s="5"/>
      <c r="XT690" s="5"/>
      <c r="XU690" s="5"/>
      <c r="XV690" s="5"/>
      <c r="XW690" s="5"/>
      <c r="XX690" s="5"/>
      <c r="XY690" s="5"/>
      <c r="XZ690" s="5"/>
      <c r="YA690" s="5"/>
      <c r="YB690" s="5"/>
      <c r="YC690" s="5"/>
      <c r="YD690" s="5"/>
      <c r="YE690" s="5"/>
      <c r="YF690" s="5"/>
      <c r="YG690" s="5"/>
      <c r="YH690" s="5"/>
      <c r="YI690" s="5"/>
      <c r="YJ690" s="5"/>
      <c r="YK690" s="5"/>
      <c r="YL690" s="5"/>
      <c r="YM690" s="5"/>
      <c r="YN690" s="5"/>
      <c r="YO690" s="5"/>
      <c r="YP690" s="5"/>
      <c r="YQ690" s="5"/>
      <c r="YR690" s="5"/>
      <c r="YS690" s="5"/>
      <c r="YT690" s="5"/>
      <c r="YU690" s="5"/>
      <c r="YV690" s="5"/>
      <c r="YW690" s="5"/>
      <c r="YX690" s="5"/>
      <c r="YY690" s="5"/>
      <c r="YZ690" s="5"/>
      <c r="ZA690" s="5"/>
      <c r="ZB690" s="5"/>
      <c r="ZC690" s="5"/>
      <c r="ZD690" s="5"/>
      <c r="ZE690" s="5"/>
      <c r="ZF690" s="5"/>
      <c r="ZG690" s="5"/>
      <c r="ZH690" s="5"/>
      <c r="ZI690" s="5"/>
      <c r="ZJ690" s="5"/>
      <c r="ZK690" s="5"/>
      <c r="ZL690" s="5"/>
      <c r="ZM690" s="5"/>
      <c r="ZN690" s="5"/>
      <c r="ZO690" s="5"/>
      <c r="ZP690" s="5"/>
      <c r="ZQ690" s="5"/>
      <c r="ZR690" s="5"/>
      <c r="ZS690" s="5"/>
      <c r="ZT690" s="5"/>
      <c r="ZU690" s="5"/>
      <c r="ZV690" s="5"/>
      <c r="ZW690" s="5"/>
      <c r="ZX690" s="5"/>
      <c r="ZY690" s="5"/>
      <c r="ZZ690" s="5"/>
      <c r="AAA690" s="5"/>
      <c r="AAB690" s="5"/>
      <c r="AAC690" s="5"/>
      <c r="AAD690" s="5"/>
      <c r="AAE690" s="5"/>
      <c r="AAF690" s="5"/>
      <c r="AAG690" s="5"/>
      <c r="AAH690" s="5"/>
      <c r="AAI690" s="5"/>
      <c r="AAJ690" s="5"/>
      <c r="AAK690" s="5"/>
      <c r="AAL690" s="5"/>
      <c r="AAM690" s="5"/>
      <c r="AAN690" s="5"/>
      <c r="AAO690" s="5"/>
      <c r="AAP690" s="5"/>
      <c r="AAQ690" s="5"/>
      <c r="AAR690" s="5"/>
      <c r="AAS690" s="5"/>
      <c r="AAT690" s="5"/>
      <c r="AAU690" s="5"/>
      <c r="AAV690" s="5"/>
      <c r="AAW690" s="5"/>
      <c r="AAX690" s="5"/>
      <c r="AAY690" s="5"/>
      <c r="AAZ690" s="5"/>
      <c r="ABA690" s="5"/>
      <c r="ABB690" s="5"/>
      <c r="ABC690" s="5"/>
      <c r="ABD690" s="5"/>
      <c r="ABE690" s="5"/>
      <c r="ABF690" s="5"/>
      <c r="ABG690" s="5"/>
      <c r="ABH690" s="5"/>
      <c r="ABI690" s="5"/>
      <c r="ABJ690" s="5"/>
      <c r="ABK690" s="5"/>
      <c r="ABL690" s="5"/>
      <c r="ABM690" s="5"/>
      <c r="ABN690" s="5"/>
      <c r="ABO690" s="5"/>
      <c r="ABP690" s="5"/>
      <c r="ABQ690" s="5"/>
      <c r="ABR690" s="5"/>
      <c r="ABS690" s="5"/>
      <c r="ABT690" s="5"/>
      <c r="ABU690" s="5"/>
      <c r="ABV690" s="5"/>
      <c r="ABW690" s="5"/>
      <c r="ABX690" s="5"/>
      <c r="ABY690" s="5"/>
      <c r="ABZ690" s="5"/>
      <c r="ACA690" s="5"/>
      <c r="ACB690" s="5"/>
      <c r="ACC690" s="5"/>
      <c r="ACD690" s="5"/>
      <c r="ACE690" s="5"/>
      <c r="ACF690" s="5"/>
      <c r="ACG690" s="5"/>
      <c r="ACH690" s="5"/>
      <c r="ACI690" s="5"/>
      <c r="ACJ690" s="5"/>
      <c r="ACK690" s="5"/>
      <c r="ACL690" s="5"/>
      <c r="ACM690" s="5"/>
      <c r="ACN690" s="5"/>
      <c r="ACO690" s="5"/>
      <c r="ACP690" s="5"/>
      <c r="ACQ690" s="5"/>
      <c r="ACR690" s="5"/>
      <c r="ACS690" s="5"/>
      <c r="ACT690" s="5"/>
      <c r="ACU690" s="5"/>
      <c r="ACV690" s="5"/>
      <c r="ACW690" s="5"/>
      <c r="ACX690" s="5"/>
      <c r="ACY690" s="5"/>
      <c r="ACZ690" s="5"/>
      <c r="ADA690" s="5"/>
      <c r="ADB690" s="5"/>
      <c r="ADC690" s="5"/>
      <c r="ADD690" s="5"/>
      <c r="ADE690" s="5"/>
      <c r="ADF690" s="5"/>
      <c r="ADG690" s="5"/>
      <c r="ADH690" s="5"/>
      <c r="ADI690" s="5"/>
      <c r="ADJ690" s="5"/>
      <c r="ADK690" s="5"/>
      <c r="ADL690" s="5"/>
      <c r="ADM690" s="5"/>
      <c r="ADN690" s="5"/>
      <c r="ADO690" s="5"/>
      <c r="ADP690" s="5"/>
      <c r="ADQ690" s="5"/>
      <c r="ADR690" s="5"/>
      <c r="ADS690" s="5"/>
      <c r="ADT690" s="5"/>
      <c r="ADU690" s="5"/>
      <c r="ADV690" s="5"/>
      <c r="ADW690" s="5"/>
      <c r="ADX690" s="5"/>
      <c r="ADY690" s="5"/>
      <c r="ADZ690" s="5"/>
      <c r="AEA690" s="5"/>
      <c r="AEB690" s="5"/>
      <c r="AEC690" s="5"/>
      <c r="AED690" s="5"/>
      <c r="AEE690" s="5"/>
      <c r="AEF690" s="5"/>
      <c r="AEG690" s="5"/>
      <c r="AEH690" s="5"/>
      <c r="AEI690" s="5"/>
      <c r="AEJ690" s="5"/>
      <c r="AEK690" s="5"/>
      <c r="AEL690" s="5"/>
      <c r="AEM690" s="5"/>
      <c r="AEN690" s="5"/>
      <c r="AEO690" s="5"/>
      <c r="AEP690" s="5"/>
      <c r="AEQ690" s="5"/>
      <c r="AER690" s="5"/>
      <c r="AES690" s="5"/>
      <c r="AET690" s="5"/>
      <c r="AEU690" s="5"/>
      <c r="AEV690" s="5"/>
      <c r="AEW690" s="5"/>
      <c r="AEX690" s="5"/>
      <c r="AEY690" s="5"/>
      <c r="AEZ690" s="5"/>
      <c r="AFA690" s="5"/>
      <c r="AFB690" s="5"/>
      <c r="AFC690" s="5"/>
      <c r="AFD690" s="5"/>
      <c r="AFE690" s="5"/>
      <c r="AFF690" s="5"/>
      <c r="AFG690" s="5"/>
      <c r="AFH690" s="5"/>
      <c r="AFI690" s="5"/>
      <c r="AFJ690" s="5"/>
      <c r="AFK690" s="5"/>
      <c r="AFL690" s="5"/>
      <c r="AFM690" s="5"/>
      <c r="AFN690" s="5"/>
      <c r="AFO690" s="5"/>
      <c r="AFP690" s="5"/>
      <c r="AFQ690" s="5"/>
      <c r="AFR690" s="5"/>
      <c r="AFS690" s="5"/>
      <c r="AFT690" s="5"/>
      <c r="AFU690" s="5"/>
      <c r="AFV690" s="5"/>
      <c r="AFW690" s="5"/>
      <c r="AFX690" s="5"/>
      <c r="AFY690" s="5"/>
      <c r="AFZ690" s="5"/>
      <c r="AGA690" s="5"/>
      <c r="AGB690" s="5"/>
      <c r="AGC690" s="5"/>
      <c r="AGD690" s="5"/>
      <c r="AGE690" s="5"/>
      <c r="AGF690" s="5"/>
      <c r="AGG690" s="5"/>
      <c r="AGH690" s="5"/>
      <c r="AGI690" s="5"/>
      <c r="AGJ690" s="5"/>
      <c r="AGK690" s="5"/>
      <c r="AGL690" s="5"/>
      <c r="AGM690" s="5"/>
      <c r="AGN690" s="5"/>
      <c r="AGO690" s="5"/>
      <c r="AGP690" s="5"/>
      <c r="AGQ690" s="5"/>
      <c r="AGR690" s="5"/>
      <c r="AGS690" s="5"/>
      <c r="AGT690" s="5"/>
      <c r="AGU690" s="5"/>
      <c r="AGV690" s="5"/>
      <c r="AGW690" s="5"/>
      <c r="AGX690" s="5"/>
      <c r="AGY690" s="5"/>
      <c r="AGZ690" s="5"/>
      <c r="AHA690" s="5"/>
      <c r="AHB690" s="5"/>
      <c r="AHC690" s="5"/>
      <c r="AHD690" s="5"/>
      <c r="AHE690" s="5"/>
      <c r="AHF690" s="5"/>
      <c r="AHG690" s="5"/>
      <c r="AHH690" s="5"/>
      <c r="AHI690" s="5"/>
      <c r="AHJ690" s="5"/>
      <c r="AHK690" s="5"/>
      <c r="AHL690" s="5"/>
      <c r="AHM690" s="5"/>
      <c r="AHN690" s="5"/>
      <c r="AHO690" s="5"/>
      <c r="AHP690" s="5"/>
      <c r="AHQ690" s="5"/>
      <c r="AHR690" s="5"/>
      <c r="AHS690" s="5"/>
      <c r="AHT690" s="5"/>
      <c r="AHU690" s="5"/>
      <c r="AHV690" s="5"/>
      <c r="AHW690" s="5"/>
      <c r="AHX690" s="5"/>
      <c r="AHY690" s="5"/>
      <c r="AHZ690" s="5"/>
      <c r="AIA690" s="5"/>
      <c r="AIB690" s="5"/>
      <c r="AIC690" s="5"/>
      <c r="AID690" s="5"/>
      <c r="AIE690" s="5"/>
      <c r="AIF690" s="5"/>
      <c r="AIG690" s="5"/>
      <c r="AIH690" s="5"/>
      <c r="AII690" s="5"/>
      <c r="AIJ690" s="5"/>
      <c r="AIK690" s="5"/>
      <c r="AIL690" s="5"/>
      <c r="AIM690" s="5"/>
      <c r="AIN690" s="5"/>
      <c r="AIO690" s="5"/>
      <c r="AIP690" s="5"/>
      <c r="AIQ690" s="5"/>
      <c r="AIR690" s="5"/>
      <c r="AIS690" s="5"/>
      <c r="AIT690" s="5"/>
      <c r="AIU690" s="5"/>
      <c r="AIV690" s="5"/>
      <c r="AIW690" s="5"/>
      <c r="AIX690" s="5"/>
      <c r="AIY690" s="5"/>
      <c r="AIZ690" s="5"/>
      <c r="AJA690" s="5"/>
      <c r="AJB690" s="5"/>
      <c r="AJC690" s="5"/>
      <c r="AJD690" s="5"/>
      <c r="AJE690" s="5"/>
      <c r="AJF690" s="5"/>
      <c r="AJG690" s="5"/>
      <c r="AJH690" s="5"/>
      <c r="AJI690" s="5"/>
      <c r="AJJ690" s="5"/>
      <c r="AJK690" s="5"/>
      <c r="AJL690" s="5"/>
      <c r="AJM690" s="5"/>
      <c r="AJN690" s="5"/>
      <c r="AJO690" s="5"/>
      <c r="AJP690" s="5"/>
      <c r="AJQ690" s="5"/>
      <c r="AJR690" s="5"/>
      <c r="AJS690" s="5"/>
      <c r="AJT690" s="5"/>
      <c r="AJU690" s="5"/>
      <c r="AJV690" s="5"/>
      <c r="AJW690" s="5"/>
      <c r="AJX690" s="5"/>
      <c r="AJY690" s="5"/>
      <c r="AJZ690" s="5"/>
      <c r="AKA690" s="5"/>
      <c r="AKB690" s="5"/>
      <c r="AKC690" s="5"/>
      <c r="AKD690" s="5"/>
      <c r="AKE690" s="5"/>
      <c r="AKF690" s="5"/>
      <c r="AKG690" s="5"/>
      <c r="AKH690" s="5"/>
      <c r="AKI690" s="5"/>
      <c r="AKJ690" s="5"/>
      <c r="AKK690" s="5"/>
      <c r="AKL690" s="5"/>
      <c r="AKM690" s="5"/>
      <c r="AKN690" s="5"/>
      <c r="AKO690" s="5"/>
      <c r="AKP690" s="5"/>
      <c r="AKQ690" s="5"/>
      <c r="AKR690" s="5"/>
      <c r="AKS690" s="5"/>
      <c r="AKT690" s="5"/>
      <c r="AKU690" s="5"/>
      <c r="AKV690" s="5"/>
      <c r="AKW690" s="5"/>
      <c r="AKX690" s="5"/>
      <c r="AKY690" s="5"/>
      <c r="AKZ690" s="5"/>
      <c r="ALA690" s="5"/>
      <c r="ALB690" s="5"/>
      <c r="ALC690" s="5"/>
    </row>
    <row r="691" spans="1:991">
      <c r="A691" s="4">
        <v>166</v>
      </c>
      <c r="B691" s="5" t="s">
        <v>119</v>
      </c>
      <c r="C691" s="4">
        <v>14</v>
      </c>
      <c r="D691" s="5" t="s">
        <v>44</v>
      </c>
      <c r="E691" s="4">
        <v>6.6</v>
      </c>
      <c r="F691" s="4">
        <v>2.7</v>
      </c>
      <c r="G691" s="4">
        <v>6.4</v>
      </c>
      <c r="H691" s="4">
        <v>10.4</v>
      </c>
      <c r="I691" s="4">
        <v>5.3</v>
      </c>
      <c r="J691" s="4">
        <v>4.3</v>
      </c>
      <c r="K691" s="4">
        <v>3.1</v>
      </c>
      <c r="L691" s="4">
        <v>9.5</v>
      </c>
      <c r="M691" s="4">
        <v>6.4</v>
      </c>
      <c r="N691" s="4"/>
      <c r="O691" s="26">
        <v>28.9</v>
      </c>
      <c r="P691" s="26">
        <v>28.7</v>
      </c>
      <c r="Q691" s="26">
        <v>28.9</v>
      </c>
      <c r="R691" s="26">
        <v>28.6</v>
      </c>
      <c r="S691" s="26">
        <v>28.2</v>
      </c>
      <c r="T691" s="26">
        <v>28.9</v>
      </c>
      <c r="U691" s="26">
        <v>25.9</v>
      </c>
      <c r="V691" s="26">
        <v>28.5</v>
      </c>
      <c r="W691" s="26">
        <v>28.4</v>
      </c>
      <c r="Y691">
        <f t="shared" si="729"/>
        <v>255</v>
      </c>
      <c r="Z691" s="4">
        <v>0</v>
      </c>
      <c r="AA691" s="4">
        <v>0</v>
      </c>
      <c r="AB691" s="4">
        <v>0</v>
      </c>
      <c r="AC691" s="4">
        <v>0</v>
      </c>
      <c r="AD691" s="4">
        <v>2</v>
      </c>
      <c r="AE691" s="4">
        <v>0</v>
      </c>
      <c r="AF691" s="4">
        <v>0</v>
      </c>
      <c r="AG691" s="4">
        <v>0</v>
      </c>
      <c r="AH691" s="4">
        <v>0</v>
      </c>
      <c r="AI691" s="4"/>
      <c r="AJ691" s="4">
        <v>30</v>
      </c>
      <c r="AK691" s="4">
        <v>31</v>
      </c>
      <c r="AL691" s="4">
        <v>28</v>
      </c>
      <c r="AM691" s="4">
        <v>31</v>
      </c>
      <c r="AN691" s="4">
        <v>35</v>
      </c>
      <c r="AO691" s="4">
        <v>40</v>
      </c>
      <c r="AP691" s="4">
        <v>36</v>
      </c>
      <c r="AQ691" s="4">
        <v>36</v>
      </c>
      <c r="AR691" s="4">
        <v>33</v>
      </c>
      <c r="AS691" s="5"/>
      <c r="AU691">
        <f t="shared" si="730"/>
        <v>100</v>
      </c>
      <c r="AV691">
        <f t="shared" si="731"/>
        <v>100</v>
      </c>
      <c r="AW691">
        <f t="shared" si="732"/>
        <v>100</v>
      </c>
      <c r="AX691">
        <f t="shared" si="733"/>
        <v>100</v>
      </c>
      <c r="AY691">
        <f t="shared" si="734"/>
        <v>89.189189189189193</v>
      </c>
      <c r="AZ691">
        <f t="shared" si="735"/>
        <v>100</v>
      </c>
      <c r="BA691">
        <f t="shared" si="736"/>
        <v>100</v>
      </c>
      <c r="BB691">
        <f t="shared" si="737"/>
        <v>100</v>
      </c>
      <c r="BC691">
        <f t="shared" si="738"/>
        <v>100</v>
      </c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  <c r="QG691" s="5"/>
      <c r="QH691" s="5"/>
      <c r="QI691" s="5"/>
      <c r="QJ691" s="5"/>
      <c r="QK691" s="5"/>
      <c r="QL691" s="5"/>
      <c r="QM691" s="5"/>
      <c r="QN691" s="5"/>
      <c r="QO691" s="5"/>
      <c r="QP691" s="5"/>
      <c r="QQ691" s="5"/>
      <c r="QR691" s="5"/>
      <c r="QS691" s="5"/>
      <c r="QT691" s="5"/>
      <c r="QU691" s="5"/>
      <c r="QV691" s="5"/>
      <c r="QW691" s="5"/>
      <c r="QX691" s="5"/>
      <c r="QY691" s="5"/>
      <c r="QZ691" s="5"/>
      <c r="RA691" s="5"/>
      <c r="RB691" s="5"/>
      <c r="RC691" s="5"/>
      <c r="RD691" s="5"/>
      <c r="RE691" s="5"/>
      <c r="RF691" s="5"/>
      <c r="RG691" s="5"/>
      <c r="RH691" s="5"/>
      <c r="RI691" s="5"/>
      <c r="RJ691" s="5"/>
      <c r="RK691" s="5"/>
      <c r="RL691" s="5"/>
      <c r="RM691" s="5"/>
      <c r="RN691" s="5"/>
      <c r="RO691" s="5"/>
      <c r="RP691" s="5"/>
      <c r="RQ691" s="5"/>
      <c r="RR691" s="5"/>
      <c r="RS691" s="5"/>
      <c r="RT691" s="5"/>
      <c r="RU691" s="5"/>
      <c r="RV691" s="5"/>
      <c r="RW691" s="5"/>
      <c r="RX691" s="5"/>
      <c r="RY691" s="5"/>
      <c r="RZ691" s="5"/>
      <c r="SA691" s="5"/>
      <c r="SB691" s="5"/>
      <c r="SC691" s="5"/>
      <c r="SD691" s="5"/>
      <c r="SE691" s="5"/>
      <c r="SF691" s="5"/>
      <c r="SG691" s="5"/>
      <c r="SH691" s="5"/>
      <c r="SI691" s="5"/>
      <c r="SJ691" s="5"/>
      <c r="SK691" s="5"/>
      <c r="SL691" s="5"/>
      <c r="SM691" s="5"/>
      <c r="SN691" s="5"/>
      <c r="SO691" s="5"/>
      <c r="SP691" s="5"/>
      <c r="SQ691" s="5"/>
      <c r="SR691" s="5"/>
      <c r="SS691" s="5"/>
      <c r="ST691" s="5"/>
      <c r="SU691" s="5"/>
      <c r="SV691" s="5"/>
      <c r="SW691" s="5"/>
      <c r="SX691" s="5"/>
      <c r="SY691" s="5"/>
      <c r="SZ691" s="5"/>
      <c r="TA691" s="5"/>
      <c r="TB691" s="5"/>
      <c r="TC691" s="5"/>
      <c r="TD691" s="5"/>
      <c r="TE691" s="5"/>
      <c r="TF691" s="5"/>
      <c r="TG691" s="5"/>
      <c r="TH691" s="5"/>
      <c r="TI691" s="5"/>
      <c r="TJ691" s="5"/>
      <c r="TK691" s="5"/>
      <c r="TL691" s="5"/>
      <c r="TM691" s="5"/>
      <c r="TN691" s="5"/>
      <c r="TO691" s="5"/>
      <c r="TP691" s="5"/>
      <c r="TQ691" s="5"/>
      <c r="TR691" s="5"/>
      <c r="TS691" s="5"/>
      <c r="TT691" s="5"/>
      <c r="TU691" s="5"/>
      <c r="TV691" s="5"/>
      <c r="TW691" s="5"/>
      <c r="TX691" s="5"/>
      <c r="TY691" s="5"/>
      <c r="TZ691" s="5"/>
      <c r="UA691" s="5"/>
      <c r="UB691" s="5"/>
      <c r="UC691" s="5"/>
      <c r="UD691" s="5"/>
      <c r="UE691" s="5"/>
      <c r="UF691" s="5"/>
      <c r="UG691" s="5"/>
      <c r="UH691" s="5"/>
      <c r="UI691" s="5"/>
      <c r="UJ691" s="5"/>
      <c r="UK691" s="5"/>
      <c r="UL691" s="5"/>
      <c r="UM691" s="5"/>
      <c r="UN691" s="5"/>
      <c r="UO691" s="5"/>
      <c r="UP691" s="5"/>
      <c r="UQ691" s="5"/>
      <c r="UR691" s="5"/>
      <c r="US691" s="5"/>
      <c r="UT691" s="5"/>
      <c r="UU691" s="5"/>
      <c r="UV691" s="5"/>
      <c r="UW691" s="5"/>
      <c r="UX691" s="5"/>
      <c r="UY691" s="5"/>
      <c r="UZ691" s="5"/>
      <c r="VA691" s="5"/>
      <c r="VB691" s="5"/>
      <c r="VC691" s="5"/>
      <c r="VD691" s="5"/>
      <c r="VE691" s="5"/>
      <c r="VF691" s="5"/>
      <c r="VG691" s="5"/>
      <c r="VH691" s="5"/>
      <c r="VI691" s="5"/>
      <c r="VJ691" s="5"/>
      <c r="VK691" s="5"/>
      <c r="VL691" s="5"/>
      <c r="VM691" s="5"/>
      <c r="VN691" s="5"/>
      <c r="VO691" s="5"/>
      <c r="VP691" s="5"/>
      <c r="VQ691" s="5"/>
      <c r="VR691" s="5"/>
      <c r="VS691" s="5"/>
      <c r="VT691" s="5"/>
      <c r="VU691" s="5"/>
      <c r="VV691" s="5"/>
      <c r="VW691" s="5"/>
      <c r="VX691" s="5"/>
      <c r="VY691" s="5"/>
      <c r="VZ691" s="5"/>
      <c r="WA691" s="5"/>
      <c r="WB691" s="5"/>
      <c r="WC691" s="5"/>
      <c r="WD691" s="5"/>
      <c r="WE691" s="5"/>
      <c r="WF691" s="5"/>
      <c r="WG691" s="5"/>
      <c r="WH691" s="5"/>
      <c r="WI691" s="5"/>
      <c r="WJ691" s="5"/>
      <c r="WK691" s="5"/>
      <c r="WL691" s="5"/>
      <c r="WM691" s="5"/>
      <c r="WN691" s="5"/>
      <c r="WO691" s="5"/>
      <c r="WP691" s="5"/>
      <c r="WQ691" s="5"/>
      <c r="WR691" s="5"/>
      <c r="WS691" s="5"/>
      <c r="WT691" s="5"/>
      <c r="WU691" s="5"/>
      <c r="WV691" s="5"/>
      <c r="WW691" s="5"/>
      <c r="WX691" s="5"/>
      <c r="WY691" s="5"/>
      <c r="WZ691" s="5"/>
      <c r="XA691" s="5"/>
      <c r="XB691" s="5"/>
      <c r="XC691" s="5"/>
      <c r="XD691" s="5"/>
      <c r="XE691" s="5"/>
      <c r="XF691" s="5"/>
      <c r="XG691" s="5"/>
      <c r="XH691" s="5"/>
      <c r="XI691" s="5"/>
      <c r="XJ691" s="5"/>
      <c r="XK691" s="5"/>
      <c r="XL691" s="5"/>
      <c r="XM691" s="5"/>
      <c r="XN691" s="5"/>
      <c r="XO691" s="5"/>
      <c r="XP691" s="5"/>
      <c r="XQ691" s="5"/>
      <c r="XR691" s="5"/>
      <c r="XS691" s="5"/>
      <c r="XT691" s="5"/>
      <c r="XU691" s="5"/>
      <c r="XV691" s="5"/>
      <c r="XW691" s="5"/>
      <c r="XX691" s="5"/>
      <c r="XY691" s="5"/>
      <c r="XZ691" s="5"/>
      <c r="YA691" s="5"/>
      <c r="YB691" s="5"/>
      <c r="YC691" s="5"/>
      <c r="YD691" s="5"/>
      <c r="YE691" s="5"/>
      <c r="YF691" s="5"/>
      <c r="YG691" s="5"/>
      <c r="YH691" s="5"/>
      <c r="YI691" s="5"/>
      <c r="YJ691" s="5"/>
      <c r="YK691" s="5"/>
      <c r="YL691" s="5"/>
      <c r="YM691" s="5"/>
      <c r="YN691" s="5"/>
      <c r="YO691" s="5"/>
      <c r="YP691" s="5"/>
      <c r="YQ691" s="5"/>
      <c r="YR691" s="5"/>
      <c r="YS691" s="5"/>
      <c r="YT691" s="5"/>
      <c r="YU691" s="5"/>
      <c r="YV691" s="5"/>
      <c r="YW691" s="5"/>
      <c r="YX691" s="5"/>
      <c r="YY691" s="5"/>
      <c r="YZ691" s="5"/>
      <c r="ZA691" s="5"/>
      <c r="ZB691" s="5"/>
      <c r="ZC691" s="5"/>
      <c r="ZD691" s="5"/>
      <c r="ZE691" s="5"/>
      <c r="ZF691" s="5"/>
      <c r="ZG691" s="5"/>
      <c r="ZH691" s="5"/>
      <c r="ZI691" s="5"/>
      <c r="ZJ691" s="5"/>
      <c r="ZK691" s="5"/>
      <c r="ZL691" s="5"/>
      <c r="ZM691" s="5"/>
      <c r="ZN691" s="5"/>
      <c r="ZO691" s="5"/>
      <c r="ZP691" s="5"/>
      <c r="ZQ691" s="5"/>
      <c r="ZR691" s="5"/>
      <c r="ZS691" s="5"/>
      <c r="ZT691" s="5"/>
      <c r="ZU691" s="5"/>
      <c r="ZV691" s="5"/>
      <c r="ZW691" s="5"/>
      <c r="ZX691" s="5"/>
      <c r="ZY691" s="5"/>
      <c r="ZZ691" s="5"/>
      <c r="AAA691" s="5"/>
      <c r="AAB691" s="5"/>
      <c r="AAC691" s="5"/>
      <c r="AAD691" s="5"/>
      <c r="AAE691" s="5"/>
      <c r="AAF691" s="5"/>
      <c r="AAG691" s="5"/>
      <c r="AAH691" s="5"/>
      <c r="AAI691" s="5"/>
      <c r="AAJ691" s="5"/>
      <c r="AAK691" s="5"/>
      <c r="AAL691" s="5"/>
      <c r="AAM691" s="5"/>
      <c r="AAN691" s="5"/>
      <c r="AAO691" s="5"/>
      <c r="AAP691" s="5"/>
      <c r="AAQ691" s="5"/>
      <c r="AAR691" s="5"/>
      <c r="AAS691" s="5"/>
      <c r="AAT691" s="5"/>
      <c r="AAU691" s="5"/>
      <c r="AAV691" s="5"/>
      <c r="AAW691" s="5"/>
      <c r="AAX691" s="5"/>
      <c r="AAY691" s="5"/>
      <c r="AAZ691" s="5"/>
      <c r="ABA691" s="5"/>
      <c r="ABB691" s="5"/>
      <c r="ABC691" s="5"/>
      <c r="ABD691" s="5"/>
      <c r="ABE691" s="5"/>
      <c r="ABF691" s="5"/>
      <c r="ABG691" s="5"/>
      <c r="ABH691" s="5"/>
      <c r="ABI691" s="5"/>
      <c r="ABJ691" s="5"/>
      <c r="ABK691" s="5"/>
      <c r="ABL691" s="5"/>
      <c r="ABM691" s="5"/>
      <c r="ABN691" s="5"/>
      <c r="ABO691" s="5"/>
      <c r="ABP691" s="5"/>
      <c r="ABQ691" s="5"/>
      <c r="ABR691" s="5"/>
      <c r="ABS691" s="5"/>
      <c r="ABT691" s="5"/>
      <c r="ABU691" s="5"/>
      <c r="ABV691" s="5"/>
      <c r="ABW691" s="5"/>
      <c r="ABX691" s="5"/>
      <c r="ABY691" s="5"/>
      <c r="ABZ691" s="5"/>
      <c r="ACA691" s="5"/>
      <c r="ACB691" s="5"/>
      <c r="ACC691" s="5"/>
      <c r="ACD691" s="5"/>
      <c r="ACE691" s="5"/>
      <c r="ACF691" s="5"/>
      <c r="ACG691" s="5"/>
      <c r="ACH691" s="5"/>
      <c r="ACI691" s="5"/>
      <c r="ACJ691" s="5"/>
      <c r="ACK691" s="5"/>
      <c r="ACL691" s="5"/>
      <c r="ACM691" s="5"/>
      <c r="ACN691" s="5"/>
      <c r="ACO691" s="5"/>
      <c r="ACP691" s="5"/>
      <c r="ACQ691" s="5"/>
      <c r="ACR691" s="5"/>
      <c r="ACS691" s="5"/>
      <c r="ACT691" s="5"/>
      <c r="ACU691" s="5"/>
      <c r="ACV691" s="5"/>
      <c r="ACW691" s="5"/>
      <c r="ACX691" s="5"/>
      <c r="ACY691" s="5"/>
      <c r="ACZ691" s="5"/>
      <c r="ADA691" s="5"/>
      <c r="ADB691" s="5"/>
      <c r="ADC691" s="5"/>
      <c r="ADD691" s="5"/>
      <c r="ADE691" s="5"/>
      <c r="ADF691" s="5"/>
      <c r="ADG691" s="5"/>
      <c r="ADH691" s="5"/>
      <c r="ADI691" s="5"/>
      <c r="ADJ691" s="5"/>
      <c r="ADK691" s="5"/>
      <c r="ADL691" s="5"/>
      <c r="ADM691" s="5"/>
      <c r="ADN691" s="5"/>
      <c r="ADO691" s="5"/>
      <c r="ADP691" s="5"/>
      <c r="ADQ691" s="5"/>
      <c r="ADR691" s="5"/>
      <c r="ADS691" s="5"/>
      <c r="ADT691" s="5"/>
      <c r="ADU691" s="5"/>
      <c r="ADV691" s="5"/>
      <c r="ADW691" s="5"/>
      <c r="ADX691" s="5"/>
      <c r="ADY691" s="5"/>
      <c r="ADZ691" s="5"/>
      <c r="AEA691" s="5"/>
      <c r="AEB691" s="5"/>
      <c r="AEC691" s="5"/>
      <c r="AED691" s="5"/>
      <c r="AEE691" s="5"/>
      <c r="AEF691" s="5"/>
      <c r="AEG691" s="5"/>
      <c r="AEH691" s="5"/>
      <c r="AEI691" s="5"/>
      <c r="AEJ691" s="5"/>
      <c r="AEK691" s="5"/>
      <c r="AEL691" s="5"/>
      <c r="AEM691" s="5"/>
      <c r="AEN691" s="5"/>
      <c r="AEO691" s="5"/>
      <c r="AEP691" s="5"/>
      <c r="AEQ691" s="5"/>
      <c r="AER691" s="5"/>
      <c r="AES691" s="5"/>
      <c r="AET691" s="5"/>
      <c r="AEU691" s="5"/>
      <c r="AEV691" s="5"/>
      <c r="AEW691" s="5"/>
      <c r="AEX691" s="5"/>
      <c r="AEY691" s="5"/>
      <c r="AEZ691" s="5"/>
      <c r="AFA691" s="5"/>
      <c r="AFB691" s="5"/>
      <c r="AFC691" s="5"/>
      <c r="AFD691" s="5"/>
      <c r="AFE691" s="5"/>
      <c r="AFF691" s="5"/>
      <c r="AFG691" s="5"/>
      <c r="AFH691" s="5"/>
      <c r="AFI691" s="5"/>
      <c r="AFJ691" s="5"/>
      <c r="AFK691" s="5"/>
      <c r="AFL691" s="5"/>
      <c r="AFM691" s="5"/>
      <c r="AFN691" s="5"/>
      <c r="AFO691" s="5"/>
      <c r="AFP691" s="5"/>
      <c r="AFQ691" s="5"/>
      <c r="AFR691" s="5"/>
      <c r="AFS691" s="5"/>
      <c r="AFT691" s="5"/>
      <c r="AFU691" s="5"/>
      <c r="AFV691" s="5"/>
      <c r="AFW691" s="5"/>
      <c r="AFX691" s="5"/>
      <c r="AFY691" s="5"/>
      <c r="AFZ691" s="5"/>
      <c r="AGA691" s="5"/>
      <c r="AGB691" s="5"/>
      <c r="AGC691" s="5"/>
      <c r="AGD691" s="5"/>
      <c r="AGE691" s="5"/>
      <c r="AGF691" s="5"/>
      <c r="AGG691" s="5"/>
      <c r="AGH691" s="5"/>
      <c r="AGI691" s="5"/>
      <c r="AGJ691" s="5"/>
      <c r="AGK691" s="5"/>
      <c r="AGL691" s="5"/>
      <c r="AGM691" s="5"/>
      <c r="AGN691" s="5"/>
      <c r="AGO691" s="5"/>
      <c r="AGP691" s="5"/>
      <c r="AGQ691" s="5"/>
      <c r="AGR691" s="5"/>
      <c r="AGS691" s="5"/>
      <c r="AGT691" s="5"/>
      <c r="AGU691" s="5"/>
      <c r="AGV691" s="5"/>
      <c r="AGW691" s="5"/>
      <c r="AGX691" s="5"/>
      <c r="AGY691" s="5"/>
      <c r="AGZ691" s="5"/>
      <c r="AHA691" s="5"/>
      <c r="AHB691" s="5"/>
      <c r="AHC691" s="5"/>
      <c r="AHD691" s="5"/>
      <c r="AHE691" s="5"/>
      <c r="AHF691" s="5"/>
      <c r="AHG691" s="5"/>
      <c r="AHH691" s="5"/>
      <c r="AHI691" s="5"/>
      <c r="AHJ691" s="5"/>
      <c r="AHK691" s="5"/>
      <c r="AHL691" s="5"/>
      <c r="AHM691" s="5"/>
      <c r="AHN691" s="5"/>
      <c r="AHO691" s="5"/>
      <c r="AHP691" s="5"/>
      <c r="AHQ691" s="5"/>
      <c r="AHR691" s="5"/>
      <c r="AHS691" s="5"/>
      <c r="AHT691" s="5"/>
      <c r="AHU691" s="5"/>
      <c r="AHV691" s="5"/>
      <c r="AHW691" s="5"/>
      <c r="AHX691" s="5"/>
      <c r="AHY691" s="5"/>
      <c r="AHZ691" s="5"/>
      <c r="AIA691" s="5"/>
      <c r="AIB691" s="5"/>
      <c r="AIC691" s="5"/>
      <c r="AID691" s="5"/>
      <c r="AIE691" s="5"/>
      <c r="AIF691" s="5"/>
      <c r="AIG691" s="5"/>
      <c r="AIH691" s="5"/>
      <c r="AII691" s="5"/>
      <c r="AIJ691" s="5"/>
      <c r="AIK691" s="5"/>
      <c r="AIL691" s="5"/>
      <c r="AIM691" s="5"/>
      <c r="AIN691" s="5"/>
      <c r="AIO691" s="5"/>
      <c r="AIP691" s="5"/>
      <c r="AIQ691" s="5"/>
      <c r="AIR691" s="5"/>
      <c r="AIS691" s="5"/>
      <c r="AIT691" s="5"/>
      <c r="AIU691" s="5"/>
      <c r="AIV691" s="5"/>
      <c r="AIW691" s="5"/>
      <c r="AIX691" s="5"/>
      <c r="AIY691" s="5"/>
      <c r="AIZ691" s="5"/>
      <c r="AJA691" s="5"/>
      <c r="AJB691" s="5"/>
      <c r="AJC691" s="5"/>
      <c r="AJD691" s="5"/>
      <c r="AJE691" s="5"/>
      <c r="AJF691" s="5"/>
      <c r="AJG691" s="5"/>
      <c r="AJH691" s="5"/>
      <c r="AJI691" s="5"/>
      <c r="AJJ691" s="5"/>
      <c r="AJK691" s="5"/>
      <c r="AJL691" s="5"/>
      <c r="AJM691" s="5"/>
      <c r="AJN691" s="5"/>
      <c r="AJO691" s="5"/>
      <c r="AJP691" s="5"/>
      <c r="AJQ691" s="5"/>
      <c r="AJR691" s="5"/>
      <c r="AJS691" s="5"/>
      <c r="AJT691" s="5"/>
      <c r="AJU691" s="5"/>
      <c r="AJV691" s="5"/>
      <c r="AJW691" s="5"/>
      <c r="AJX691" s="5"/>
      <c r="AJY691" s="5"/>
      <c r="AJZ691" s="5"/>
      <c r="AKA691" s="5"/>
      <c r="AKB691" s="5"/>
      <c r="AKC691" s="5"/>
      <c r="AKD691" s="5"/>
      <c r="AKE691" s="5"/>
      <c r="AKF691" s="5"/>
      <c r="AKG691" s="5"/>
      <c r="AKH691" s="5"/>
      <c r="AKI691" s="5"/>
      <c r="AKJ691" s="5"/>
      <c r="AKK691" s="5"/>
      <c r="AKL691" s="5"/>
      <c r="AKM691" s="5"/>
      <c r="AKN691" s="5"/>
      <c r="AKO691" s="5"/>
      <c r="AKP691" s="5"/>
      <c r="AKQ691" s="5"/>
      <c r="AKR691" s="5"/>
      <c r="AKS691" s="5"/>
      <c r="AKT691" s="5"/>
      <c r="AKU691" s="5"/>
      <c r="AKV691" s="5"/>
      <c r="AKW691" s="5"/>
      <c r="AKX691" s="5"/>
      <c r="AKY691" s="5"/>
      <c r="AKZ691" s="5"/>
      <c r="ALA691" s="5"/>
      <c r="ALB691" s="5"/>
      <c r="ALC691" s="5"/>
    </row>
    <row r="692" spans="1:991">
      <c r="A692" s="4">
        <v>165</v>
      </c>
      <c r="B692" s="5" t="s">
        <v>120</v>
      </c>
      <c r="C692" s="4">
        <v>14</v>
      </c>
      <c r="D692" s="5" t="s">
        <v>46</v>
      </c>
      <c r="E692" s="4">
        <v>0.4</v>
      </c>
      <c r="F692" s="4">
        <v>2.2999999999999998</v>
      </c>
      <c r="G692" s="4">
        <v>12.1</v>
      </c>
      <c r="H692" s="4">
        <v>1.8</v>
      </c>
      <c r="I692" s="4">
        <v>8.3000000000000007</v>
      </c>
      <c r="J692" s="4">
        <v>7.7</v>
      </c>
      <c r="K692" s="4">
        <v>9.8000000000000007</v>
      </c>
      <c r="L692" s="4">
        <v>2.4</v>
      </c>
      <c r="M692" s="4">
        <v>5.7</v>
      </c>
      <c r="N692" s="4"/>
      <c r="O692" s="26">
        <v>25.7</v>
      </c>
      <c r="P692" s="26">
        <v>28.7</v>
      </c>
      <c r="Q692" s="26">
        <v>30</v>
      </c>
      <c r="R692" s="26">
        <v>28</v>
      </c>
      <c r="S692" s="26">
        <v>27.3</v>
      </c>
      <c r="T692" s="26">
        <v>26.6</v>
      </c>
      <c r="U692" s="26">
        <v>23.6</v>
      </c>
      <c r="V692" s="26">
        <v>25.1</v>
      </c>
      <c r="W692" s="26">
        <v>27.5</v>
      </c>
      <c r="Y692">
        <f t="shared" si="729"/>
        <v>242.5</v>
      </c>
      <c r="Z692" s="4">
        <v>4</v>
      </c>
      <c r="AA692" s="4">
        <v>0</v>
      </c>
      <c r="AB692" s="4">
        <v>0</v>
      </c>
      <c r="AC692" s="4">
        <v>0</v>
      </c>
      <c r="AD692" s="4">
        <v>0</v>
      </c>
      <c r="AE692" s="4">
        <v>2</v>
      </c>
      <c r="AF692" s="4">
        <v>2</v>
      </c>
      <c r="AG692" s="4">
        <v>0</v>
      </c>
      <c r="AH692" s="4">
        <v>0</v>
      </c>
      <c r="AI692" s="4"/>
      <c r="AJ692" s="4">
        <v>11</v>
      </c>
      <c r="AK692" s="4">
        <v>15</v>
      </c>
      <c r="AL692" s="4">
        <v>9</v>
      </c>
      <c r="AM692" s="4">
        <v>13</v>
      </c>
      <c r="AN692" s="4">
        <v>6</v>
      </c>
      <c r="AO692" s="4">
        <v>8</v>
      </c>
      <c r="AP692" s="4">
        <v>10</v>
      </c>
      <c r="AQ692" s="4">
        <v>12</v>
      </c>
      <c r="AR692" s="4">
        <v>11</v>
      </c>
      <c r="AS692" s="5"/>
      <c r="AU692">
        <f t="shared" si="730"/>
        <v>46.666666666666664</v>
      </c>
      <c r="AV692">
        <f t="shared" si="731"/>
        <v>100</v>
      </c>
      <c r="AW692">
        <f t="shared" si="732"/>
        <v>100</v>
      </c>
      <c r="AX692">
        <f t="shared" si="733"/>
        <v>100</v>
      </c>
      <c r="AY692">
        <f t="shared" si="734"/>
        <v>100</v>
      </c>
      <c r="AZ692">
        <f t="shared" si="735"/>
        <v>60</v>
      </c>
      <c r="BA692">
        <f t="shared" si="736"/>
        <v>66.666666666666657</v>
      </c>
      <c r="BB692">
        <f t="shared" si="737"/>
        <v>100</v>
      </c>
      <c r="BC692">
        <f t="shared" si="738"/>
        <v>100</v>
      </c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  <c r="QG692" s="5"/>
      <c r="QH692" s="5"/>
      <c r="QI692" s="5"/>
      <c r="QJ692" s="5"/>
      <c r="QK692" s="5"/>
      <c r="QL692" s="5"/>
      <c r="QM692" s="5"/>
      <c r="QN692" s="5"/>
      <c r="QO692" s="5"/>
      <c r="QP692" s="5"/>
      <c r="QQ692" s="5"/>
      <c r="QR692" s="5"/>
      <c r="QS692" s="5"/>
      <c r="QT692" s="5"/>
      <c r="QU692" s="5"/>
      <c r="QV692" s="5"/>
      <c r="QW692" s="5"/>
      <c r="QX692" s="5"/>
      <c r="QY692" s="5"/>
      <c r="QZ692" s="5"/>
      <c r="RA692" s="5"/>
      <c r="RB692" s="5"/>
      <c r="RC692" s="5"/>
      <c r="RD692" s="5"/>
      <c r="RE692" s="5"/>
      <c r="RF692" s="5"/>
      <c r="RG692" s="5"/>
      <c r="RH692" s="5"/>
      <c r="RI692" s="5"/>
      <c r="RJ692" s="5"/>
      <c r="RK692" s="5"/>
      <c r="RL692" s="5"/>
      <c r="RM692" s="5"/>
      <c r="RN692" s="5"/>
      <c r="RO692" s="5"/>
      <c r="RP692" s="5"/>
      <c r="RQ692" s="5"/>
      <c r="RR692" s="5"/>
      <c r="RS692" s="5"/>
      <c r="RT692" s="5"/>
      <c r="RU692" s="5"/>
      <c r="RV692" s="5"/>
      <c r="RW692" s="5"/>
      <c r="RX692" s="5"/>
      <c r="RY692" s="5"/>
      <c r="RZ692" s="5"/>
      <c r="SA692" s="5"/>
      <c r="SB692" s="5"/>
      <c r="SC692" s="5"/>
      <c r="SD692" s="5"/>
      <c r="SE692" s="5"/>
      <c r="SF692" s="5"/>
      <c r="SG692" s="5"/>
      <c r="SH692" s="5"/>
      <c r="SI692" s="5"/>
      <c r="SJ692" s="5"/>
      <c r="SK692" s="5"/>
      <c r="SL692" s="5"/>
      <c r="SM692" s="5"/>
      <c r="SN692" s="5"/>
      <c r="SO692" s="5"/>
      <c r="SP692" s="5"/>
      <c r="SQ692" s="5"/>
      <c r="SR692" s="5"/>
      <c r="SS692" s="5"/>
      <c r="ST692" s="5"/>
      <c r="SU692" s="5"/>
      <c r="SV692" s="5"/>
      <c r="SW692" s="5"/>
      <c r="SX692" s="5"/>
      <c r="SY692" s="5"/>
      <c r="SZ692" s="5"/>
      <c r="TA692" s="5"/>
      <c r="TB692" s="5"/>
      <c r="TC692" s="5"/>
      <c r="TD692" s="5"/>
      <c r="TE692" s="5"/>
      <c r="TF692" s="5"/>
      <c r="TG692" s="5"/>
      <c r="TH692" s="5"/>
      <c r="TI692" s="5"/>
      <c r="TJ692" s="5"/>
      <c r="TK692" s="5"/>
      <c r="TL692" s="5"/>
      <c r="TM692" s="5"/>
      <c r="TN692" s="5"/>
      <c r="TO692" s="5"/>
      <c r="TP692" s="5"/>
      <c r="TQ692" s="5"/>
      <c r="TR692" s="5"/>
      <c r="TS692" s="5"/>
      <c r="TT692" s="5"/>
      <c r="TU692" s="5"/>
      <c r="TV692" s="5"/>
      <c r="TW692" s="5"/>
      <c r="TX692" s="5"/>
      <c r="TY692" s="5"/>
      <c r="TZ692" s="5"/>
      <c r="UA692" s="5"/>
      <c r="UB692" s="5"/>
      <c r="UC692" s="5"/>
      <c r="UD692" s="5"/>
      <c r="UE692" s="5"/>
      <c r="UF692" s="5"/>
      <c r="UG692" s="5"/>
      <c r="UH692" s="5"/>
      <c r="UI692" s="5"/>
      <c r="UJ692" s="5"/>
      <c r="UK692" s="5"/>
      <c r="UL692" s="5"/>
      <c r="UM692" s="5"/>
      <c r="UN692" s="5"/>
      <c r="UO692" s="5"/>
      <c r="UP692" s="5"/>
      <c r="UQ692" s="5"/>
      <c r="UR692" s="5"/>
      <c r="US692" s="5"/>
      <c r="UT692" s="5"/>
      <c r="UU692" s="5"/>
      <c r="UV692" s="5"/>
      <c r="UW692" s="5"/>
      <c r="UX692" s="5"/>
      <c r="UY692" s="5"/>
      <c r="UZ692" s="5"/>
      <c r="VA692" s="5"/>
      <c r="VB692" s="5"/>
      <c r="VC692" s="5"/>
      <c r="VD692" s="5"/>
      <c r="VE692" s="5"/>
      <c r="VF692" s="5"/>
      <c r="VG692" s="5"/>
      <c r="VH692" s="5"/>
      <c r="VI692" s="5"/>
      <c r="VJ692" s="5"/>
      <c r="VK692" s="5"/>
      <c r="VL692" s="5"/>
      <c r="VM692" s="5"/>
      <c r="VN692" s="5"/>
      <c r="VO692" s="5"/>
      <c r="VP692" s="5"/>
      <c r="VQ692" s="5"/>
      <c r="VR692" s="5"/>
      <c r="VS692" s="5"/>
      <c r="VT692" s="5"/>
      <c r="VU692" s="5"/>
      <c r="VV692" s="5"/>
      <c r="VW692" s="5"/>
      <c r="VX692" s="5"/>
      <c r="VY692" s="5"/>
      <c r="VZ692" s="5"/>
      <c r="WA692" s="5"/>
      <c r="WB692" s="5"/>
      <c r="WC692" s="5"/>
      <c r="WD692" s="5"/>
      <c r="WE692" s="5"/>
      <c r="WF692" s="5"/>
      <c r="WG692" s="5"/>
      <c r="WH692" s="5"/>
      <c r="WI692" s="5"/>
      <c r="WJ692" s="5"/>
      <c r="WK692" s="5"/>
      <c r="WL692" s="5"/>
      <c r="WM692" s="5"/>
      <c r="WN692" s="5"/>
      <c r="WO692" s="5"/>
      <c r="WP692" s="5"/>
      <c r="WQ692" s="5"/>
      <c r="WR692" s="5"/>
      <c r="WS692" s="5"/>
      <c r="WT692" s="5"/>
      <c r="WU692" s="5"/>
      <c r="WV692" s="5"/>
      <c r="WW692" s="5"/>
      <c r="WX692" s="5"/>
      <c r="WY692" s="5"/>
      <c r="WZ692" s="5"/>
      <c r="XA692" s="5"/>
      <c r="XB692" s="5"/>
      <c r="XC692" s="5"/>
      <c r="XD692" s="5"/>
      <c r="XE692" s="5"/>
      <c r="XF692" s="5"/>
      <c r="XG692" s="5"/>
      <c r="XH692" s="5"/>
      <c r="XI692" s="5"/>
      <c r="XJ692" s="5"/>
      <c r="XK692" s="5"/>
      <c r="XL692" s="5"/>
      <c r="XM692" s="5"/>
      <c r="XN692" s="5"/>
      <c r="XO692" s="5"/>
      <c r="XP692" s="5"/>
      <c r="XQ692" s="5"/>
      <c r="XR692" s="5"/>
      <c r="XS692" s="5"/>
      <c r="XT692" s="5"/>
      <c r="XU692" s="5"/>
      <c r="XV692" s="5"/>
      <c r="XW692" s="5"/>
      <c r="XX692" s="5"/>
      <c r="XY692" s="5"/>
      <c r="XZ692" s="5"/>
      <c r="YA692" s="5"/>
      <c r="YB692" s="5"/>
      <c r="YC692" s="5"/>
      <c r="YD692" s="5"/>
      <c r="YE692" s="5"/>
      <c r="YF692" s="5"/>
      <c r="YG692" s="5"/>
      <c r="YH692" s="5"/>
      <c r="YI692" s="5"/>
      <c r="YJ692" s="5"/>
      <c r="YK692" s="5"/>
      <c r="YL692" s="5"/>
      <c r="YM692" s="5"/>
      <c r="YN692" s="5"/>
      <c r="YO692" s="5"/>
      <c r="YP692" s="5"/>
      <c r="YQ692" s="5"/>
      <c r="YR692" s="5"/>
      <c r="YS692" s="5"/>
      <c r="YT692" s="5"/>
      <c r="YU692" s="5"/>
      <c r="YV692" s="5"/>
      <c r="YW692" s="5"/>
      <c r="YX692" s="5"/>
      <c r="YY692" s="5"/>
      <c r="YZ692" s="5"/>
      <c r="ZA692" s="5"/>
      <c r="ZB692" s="5"/>
      <c r="ZC692" s="5"/>
      <c r="ZD692" s="5"/>
      <c r="ZE692" s="5"/>
      <c r="ZF692" s="5"/>
      <c r="ZG692" s="5"/>
      <c r="ZH692" s="5"/>
      <c r="ZI692" s="5"/>
      <c r="ZJ692" s="5"/>
      <c r="ZK692" s="5"/>
      <c r="ZL692" s="5"/>
      <c r="ZM692" s="5"/>
      <c r="ZN692" s="5"/>
      <c r="ZO692" s="5"/>
      <c r="ZP692" s="5"/>
      <c r="ZQ692" s="5"/>
      <c r="ZR692" s="5"/>
      <c r="ZS692" s="5"/>
      <c r="ZT692" s="5"/>
      <c r="ZU692" s="5"/>
      <c r="ZV692" s="5"/>
      <c r="ZW692" s="5"/>
      <c r="ZX692" s="5"/>
      <c r="ZY692" s="5"/>
      <c r="ZZ692" s="5"/>
      <c r="AAA692" s="5"/>
      <c r="AAB692" s="5"/>
      <c r="AAC692" s="5"/>
      <c r="AAD692" s="5"/>
      <c r="AAE692" s="5"/>
      <c r="AAF692" s="5"/>
      <c r="AAG692" s="5"/>
      <c r="AAH692" s="5"/>
      <c r="AAI692" s="5"/>
      <c r="AAJ692" s="5"/>
      <c r="AAK692" s="5"/>
      <c r="AAL692" s="5"/>
      <c r="AAM692" s="5"/>
      <c r="AAN692" s="5"/>
      <c r="AAO692" s="5"/>
      <c r="AAP692" s="5"/>
      <c r="AAQ692" s="5"/>
      <c r="AAR692" s="5"/>
      <c r="AAS692" s="5"/>
      <c r="AAT692" s="5"/>
      <c r="AAU692" s="5"/>
      <c r="AAV692" s="5"/>
      <c r="AAW692" s="5"/>
      <c r="AAX692" s="5"/>
      <c r="AAY692" s="5"/>
      <c r="AAZ692" s="5"/>
      <c r="ABA692" s="5"/>
      <c r="ABB692" s="5"/>
      <c r="ABC692" s="5"/>
      <c r="ABD692" s="5"/>
      <c r="ABE692" s="5"/>
      <c r="ABF692" s="5"/>
      <c r="ABG692" s="5"/>
      <c r="ABH692" s="5"/>
      <c r="ABI692" s="5"/>
      <c r="ABJ692" s="5"/>
      <c r="ABK692" s="5"/>
      <c r="ABL692" s="5"/>
      <c r="ABM692" s="5"/>
      <c r="ABN692" s="5"/>
      <c r="ABO692" s="5"/>
      <c r="ABP692" s="5"/>
      <c r="ABQ692" s="5"/>
      <c r="ABR692" s="5"/>
      <c r="ABS692" s="5"/>
      <c r="ABT692" s="5"/>
      <c r="ABU692" s="5"/>
      <c r="ABV692" s="5"/>
      <c r="ABW692" s="5"/>
      <c r="ABX692" s="5"/>
      <c r="ABY692" s="5"/>
      <c r="ABZ692" s="5"/>
      <c r="ACA692" s="5"/>
      <c r="ACB692" s="5"/>
      <c r="ACC692" s="5"/>
      <c r="ACD692" s="5"/>
      <c r="ACE692" s="5"/>
      <c r="ACF692" s="5"/>
      <c r="ACG692" s="5"/>
      <c r="ACH692" s="5"/>
      <c r="ACI692" s="5"/>
      <c r="ACJ692" s="5"/>
      <c r="ACK692" s="5"/>
      <c r="ACL692" s="5"/>
      <c r="ACM692" s="5"/>
      <c r="ACN692" s="5"/>
      <c r="ACO692" s="5"/>
      <c r="ACP692" s="5"/>
      <c r="ACQ692" s="5"/>
      <c r="ACR692" s="5"/>
      <c r="ACS692" s="5"/>
      <c r="ACT692" s="5"/>
      <c r="ACU692" s="5"/>
      <c r="ACV692" s="5"/>
      <c r="ACW692" s="5"/>
      <c r="ACX692" s="5"/>
      <c r="ACY692" s="5"/>
      <c r="ACZ692" s="5"/>
      <c r="ADA692" s="5"/>
      <c r="ADB692" s="5"/>
      <c r="ADC692" s="5"/>
      <c r="ADD692" s="5"/>
      <c r="ADE692" s="5"/>
      <c r="ADF692" s="5"/>
      <c r="ADG692" s="5"/>
      <c r="ADH692" s="5"/>
      <c r="ADI692" s="5"/>
      <c r="ADJ692" s="5"/>
      <c r="ADK692" s="5"/>
      <c r="ADL692" s="5"/>
      <c r="ADM692" s="5"/>
      <c r="ADN692" s="5"/>
      <c r="ADO692" s="5"/>
      <c r="ADP692" s="5"/>
      <c r="ADQ692" s="5"/>
      <c r="ADR692" s="5"/>
      <c r="ADS692" s="5"/>
      <c r="ADT692" s="5"/>
      <c r="ADU692" s="5"/>
      <c r="ADV692" s="5"/>
      <c r="ADW692" s="5"/>
      <c r="ADX692" s="5"/>
      <c r="ADY692" s="5"/>
      <c r="ADZ692" s="5"/>
      <c r="AEA692" s="5"/>
      <c r="AEB692" s="5"/>
      <c r="AEC692" s="5"/>
      <c r="AED692" s="5"/>
      <c r="AEE692" s="5"/>
      <c r="AEF692" s="5"/>
      <c r="AEG692" s="5"/>
      <c r="AEH692" s="5"/>
      <c r="AEI692" s="5"/>
      <c r="AEJ692" s="5"/>
      <c r="AEK692" s="5"/>
      <c r="AEL692" s="5"/>
      <c r="AEM692" s="5"/>
      <c r="AEN692" s="5"/>
      <c r="AEO692" s="5"/>
      <c r="AEP692" s="5"/>
      <c r="AEQ692" s="5"/>
      <c r="AER692" s="5"/>
      <c r="AES692" s="5"/>
      <c r="AET692" s="5"/>
      <c r="AEU692" s="5"/>
      <c r="AEV692" s="5"/>
      <c r="AEW692" s="5"/>
      <c r="AEX692" s="5"/>
      <c r="AEY692" s="5"/>
      <c r="AEZ692" s="5"/>
      <c r="AFA692" s="5"/>
      <c r="AFB692" s="5"/>
      <c r="AFC692" s="5"/>
      <c r="AFD692" s="5"/>
      <c r="AFE692" s="5"/>
      <c r="AFF692" s="5"/>
      <c r="AFG692" s="5"/>
      <c r="AFH692" s="5"/>
      <c r="AFI692" s="5"/>
      <c r="AFJ692" s="5"/>
      <c r="AFK692" s="5"/>
      <c r="AFL692" s="5"/>
      <c r="AFM692" s="5"/>
      <c r="AFN692" s="5"/>
      <c r="AFO692" s="5"/>
      <c r="AFP692" s="5"/>
      <c r="AFQ692" s="5"/>
      <c r="AFR692" s="5"/>
      <c r="AFS692" s="5"/>
      <c r="AFT692" s="5"/>
      <c r="AFU692" s="5"/>
      <c r="AFV692" s="5"/>
      <c r="AFW692" s="5"/>
      <c r="AFX692" s="5"/>
      <c r="AFY692" s="5"/>
      <c r="AFZ692" s="5"/>
      <c r="AGA692" s="5"/>
      <c r="AGB692" s="5"/>
      <c r="AGC692" s="5"/>
      <c r="AGD692" s="5"/>
      <c r="AGE692" s="5"/>
      <c r="AGF692" s="5"/>
      <c r="AGG692" s="5"/>
      <c r="AGH692" s="5"/>
      <c r="AGI692" s="5"/>
      <c r="AGJ692" s="5"/>
      <c r="AGK692" s="5"/>
      <c r="AGL692" s="5"/>
      <c r="AGM692" s="5"/>
      <c r="AGN692" s="5"/>
      <c r="AGO692" s="5"/>
      <c r="AGP692" s="5"/>
      <c r="AGQ692" s="5"/>
      <c r="AGR692" s="5"/>
      <c r="AGS692" s="5"/>
      <c r="AGT692" s="5"/>
      <c r="AGU692" s="5"/>
      <c r="AGV692" s="5"/>
      <c r="AGW692" s="5"/>
      <c r="AGX692" s="5"/>
      <c r="AGY692" s="5"/>
      <c r="AGZ692" s="5"/>
      <c r="AHA692" s="5"/>
      <c r="AHB692" s="5"/>
      <c r="AHC692" s="5"/>
      <c r="AHD692" s="5"/>
      <c r="AHE692" s="5"/>
      <c r="AHF692" s="5"/>
      <c r="AHG692" s="5"/>
      <c r="AHH692" s="5"/>
      <c r="AHI692" s="5"/>
      <c r="AHJ692" s="5"/>
      <c r="AHK692" s="5"/>
      <c r="AHL692" s="5"/>
      <c r="AHM692" s="5"/>
      <c r="AHN692" s="5"/>
      <c r="AHO692" s="5"/>
      <c r="AHP692" s="5"/>
      <c r="AHQ692" s="5"/>
      <c r="AHR692" s="5"/>
      <c r="AHS692" s="5"/>
      <c r="AHT692" s="5"/>
      <c r="AHU692" s="5"/>
      <c r="AHV692" s="5"/>
      <c r="AHW692" s="5"/>
      <c r="AHX692" s="5"/>
      <c r="AHY692" s="5"/>
      <c r="AHZ692" s="5"/>
      <c r="AIA692" s="5"/>
      <c r="AIB692" s="5"/>
      <c r="AIC692" s="5"/>
      <c r="AID692" s="5"/>
      <c r="AIE692" s="5"/>
      <c r="AIF692" s="5"/>
      <c r="AIG692" s="5"/>
      <c r="AIH692" s="5"/>
      <c r="AII692" s="5"/>
      <c r="AIJ692" s="5"/>
      <c r="AIK692" s="5"/>
      <c r="AIL692" s="5"/>
      <c r="AIM692" s="5"/>
      <c r="AIN692" s="5"/>
      <c r="AIO692" s="5"/>
      <c r="AIP692" s="5"/>
      <c r="AIQ692" s="5"/>
      <c r="AIR692" s="5"/>
      <c r="AIS692" s="5"/>
      <c r="AIT692" s="5"/>
      <c r="AIU692" s="5"/>
      <c r="AIV692" s="5"/>
      <c r="AIW692" s="5"/>
      <c r="AIX692" s="5"/>
      <c r="AIY692" s="5"/>
      <c r="AIZ692" s="5"/>
      <c r="AJA692" s="5"/>
      <c r="AJB692" s="5"/>
      <c r="AJC692" s="5"/>
      <c r="AJD692" s="5"/>
      <c r="AJE692" s="5"/>
      <c r="AJF692" s="5"/>
      <c r="AJG692" s="5"/>
      <c r="AJH692" s="5"/>
      <c r="AJI692" s="5"/>
      <c r="AJJ692" s="5"/>
      <c r="AJK692" s="5"/>
      <c r="AJL692" s="5"/>
      <c r="AJM692" s="5"/>
      <c r="AJN692" s="5"/>
      <c r="AJO692" s="5"/>
      <c r="AJP692" s="5"/>
      <c r="AJQ692" s="5"/>
      <c r="AJR692" s="5"/>
      <c r="AJS692" s="5"/>
      <c r="AJT692" s="5"/>
      <c r="AJU692" s="5"/>
      <c r="AJV692" s="5"/>
      <c r="AJW692" s="5"/>
      <c r="AJX692" s="5"/>
      <c r="AJY692" s="5"/>
      <c r="AJZ692" s="5"/>
      <c r="AKA692" s="5"/>
      <c r="AKB692" s="5"/>
      <c r="AKC692" s="5"/>
      <c r="AKD692" s="5"/>
      <c r="AKE692" s="5"/>
      <c r="AKF692" s="5"/>
      <c r="AKG692" s="5"/>
      <c r="AKH692" s="5"/>
      <c r="AKI692" s="5"/>
      <c r="AKJ692" s="5"/>
      <c r="AKK692" s="5"/>
      <c r="AKL692" s="5"/>
      <c r="AKM692" s="5"/>
      <c r="AKN692" s="5"/>
      <c r="AKO692" s="5"/>
      <c r="AKP692" s="5"/>
      <c r="AKQ692" s="5"/>
      <c r="AKR692" s="5"/>
      <c r="AKS692" s="5"/>
      <c r="AKT692" s="5"/>
      <c r="AKU692" s="5"/>
      <c r="AKV692" s="5"/>
      <c r="AKW692" s="5"/>
      <c r="AKX692" s="5"/>
      <c r="AKY692" s="5"/>
      <c r="AKZ692" s="5"/>
      <c r="ALA692" s="5"/>
      <c r="ALB692" s="5"/>
      <c r="ALC692" s="5"/>
    </row>
    <row r="693" spans="1:991">
      <c r="A693" s="4">
        <v>167</v>
      </c>
      <c r="B693" s="5" t="s">
        <v>121</v>
      </c>
      <c r="C693" s="4">
        <v>14</v>
      </c>
      <c r="D693" s="5" t="s">
        <v>48</v>
      </c>
      <c r="E693" s="4">
        <v>5.2</v>
      </c>
      <c r="F693" s="4">
        <v>7</v>
      </c>
      <c r="G693" s="4">
        <v>16.3</v>
      </c>
      <c r="H693" s="4">
        <v>12.6</v>
      </c>
      <c r="I693" s="4">
        <v>10.7</v>
      </c>
      <c r="J693" s="4">
        <v>15.8</v>
      </c>
      <c r="K693" s="4">
        <v>14.6</v>
      </c>
      <c r="L693" s="4">
        <v>10.8</v>
      </c>
      <c r="M693" s="4">
        <v>16.100000000000001</v>
      </c>
      <c r="N693" s="4"/>
      <c r="O693" s="26">
        <v>30</v>
      </c>
      <c r="P693" s="26">
        <v>28.6</v>
      </c>
      <c r="Q693" s="26">
        <v>29.1</v>
      </c>
      <c r="R693" s="26">
        <v>30</v>
      </c>
      <c r="S693" s="26">
        <v>26</v>
      </c>
      <c r="T693" s="26">
        <v>25</v>
      </c>
      <c r="U693" s="26">
        <v>27.5</v>
      </c>
      <c r="V693" s="26">
        <v>28.6</v>
      </c>
      <c r="W693" s="26">
        <v>28.3</v>
      </c>
      <c r="Y693">
        <f t="shared" si="729"/>
        <v>253.1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/>
      <c r="AJ693" s="4">
        <v>17</v>
      </c>
      <c r="AK693" s="4">
        <v>10</v>
      </c>
      <c r="AL693" s="4">
        <v>5</v>
      </c>
      <c r="AM693" s="4">
        <v>4</v>
      </c>
      <c r="AN693" s="4">
        <v>8</v>
      </c>
      <c r="AO693" s="4">
        <v>11</v>
      </c>
      <c r="AP693" s="4">
        <v>14</v>
      </c>
      <c r="AQ693" s="4">
        <v>7</v>
      </c>
      <c r="AR693" s="4">
        <v>13</v>
      </c>
      <c r="AS693" s="5"/>
      <c r="AU693">
        <f t="shared" si="730"/>
        <v>100</v>
      </c>
      <c r="AV693">
        <f t="shared" si="731"/>
        <v>100</v>
      </c>
      <c r="AW693">
        <f t="shared" si="732"/>
        <v>100</v>
      </c>
      <c r="AX693">
        <f t="shared" si="733"/>
        <v>100</v>
      </c>
      <c r="AY693">
        <f t="shared" si="734"/>
        <v>100</v>
      </c>
      <c r="AZ693">
        <f t="shared" si="735"/>
        <v>100</v>
      </c>
      <c r="BA693">
        <f t="shared" si="736"/>
        <v>100</v>
      </c>
      <c r="BB693">
        <f t="shared" si="737"/>
        <v>100</v>
      </c>
      <c r="BC693">
        <f t="shared" si="738"/>
        <v>100</v>
      </c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  <c r="QG693" s="5"/>
      <c r="QH693" s="5"/>
      <c r="QI693" s="5"/>
      <c r="QJ693" s="5"/>
      <c r="QK693" s="5"/>
      <c r="QL693" s="5"/>
      <c r="QM693" s="5"/>
      <c r="QN693" s="5"/>
      <c r="QO693" s="5"/>
      <c r="QP693" s="5"/>
      <c r="QQ693" s="5"/>
      <c r="QR693" s="5"/>
      <c r="QS693" s="5"/>
      <c r="QT693" s="5"/>
      <c r="QU693" s="5"/>
      <c r="QV693" s="5"/>
      <c r="QW693" s="5"/>
      <c r="QX693" s="5"/>
      <c r="QY693" s="5"/>
      <c r="QZ693" s="5"/>
      <c r="RA693" s="5"/>
      <c r="RB693" s="5"/>
      <c r="RC693" s="5"/>
      <c r="RD693" s="5"/>
      <c r="RE693" s="5"/>
      <c r="RF693" s="5"/>
      <c r="RG693" s="5"/>
      <c r="RH693" s="5"/>
      <c r="RI693" s="5"/>
      <c r="RJ693" s="5"/>
      <c r="RK693" s="5"/>
      <c r="RL693" s="5"/>
      <c r="RM693" s="5"/>
      <c r="RN693" s="5"/>
      <c r="RO693" s="5"/>
      <c r="RP693" s="5"/>
      <c r="RQ693" s="5"/>
      <c r="RR693" s="5"/>
      <c r="RS693" s="5"/>
      <c r="RT693" s="5"/>
      <c r="RU693" s="5"/>
      <c r="RV693" s="5"/>
      <c r="RW693" s="5"/>
      <c r="RX693" s="5"/>
      <c r="RY693" s="5"/>
      <c r="RZ693" s="5"/>
      <c r="SA693" s="5"/>
      <c r="SB693" s="5"/>
      <c r="SC693" s="5"/>
      <c r="SD693" s="5"/>
      <c r="SE693" s="5"/>
      <c r="SF693" s="5"/>
      <c r="SG693" s="5"/>
      <c r="SH693" s="5"/>
      <c r="SI693" s="5"/>
      <c r="SJ693" s="5"/>
      <c r="SK693" s="5"/>
      <c r="SL693" s="5"/>
      <c r="SM693" s="5"/>
      <c r="SN693" s="5"/>
      <c r="SO693" s="5"/>
      <c r="SP693" s="5"/>
      <c r="SQ693" s="5"/>
      <c r="SR693" s="5"/>
      <c r="SS693" s="5"/>
      <c r="ST693" s="5"/>
      <c r="SU693" s="5"/>
      <c r="SV693" s="5"/>
      <c r="SW693" s="5"/>
      <c r="SX693" s="5"/>
      <c r="SY693" s="5"/>
      <c r="SZ693" s="5"/>
      <c r="TA693" s="5"/>
      <c r="TB693" s="5"/>
      <c r="TC693" s="5"/>
      <c r="TD693" s="5"/>
      <c r="TE693" s="5"/>
      <c r="TF693" s="5"/>
      <c r="TG693" s="5"/>
      <c r="TH693" s="5"/>
      <c r="TI693" s="5"/>
      <c r="TJ693" s="5"/>
      <c r="TK693" s="5"/>
      <c r="TL693" s="5"/>
      <c r="TM693" s="5"/>
      <c r="TN693" s="5"/>
      <c r="TO693" s="5"/>
      <c r="TP693" s="5"/>
      <c r="TQ693" s="5"/>
      <c r="TR693" s="5"/>
      <c r="TS693" s="5"/>
      <c r="TT693" s="5"/>
      <c r="TU693" s="5"/>
      <c r="TV693" s="5"/>
      <c r="TW693" s="5"/>
      <c r="TX693" s="5"/>
      <c r="TY693" s="5"/>
      <c r="TZ693" s="5"/>
      <c r="UA693" s="5"/>
      <c r="UB693" s="5"/>
      <c r="UC693" s="5"/>
      <c r="UD693" s="5"/>
      <c r="UE693" s="5"/>
      <c r="UF693" s="5"/>
      <c r="UG693" s="5"/>
      <c r="UH693" s="5"/>
      <c r="UI693" s="5"/>
      <c r="UJ693" s="5"/>
      <c r="UK693" s="5"/>
      <c r="UL693" s="5"/>
      <c r="UM693" s="5"/>
      <c r="UN693" s="5"/>
      <c r="UO693" s="5"/>
      <c r="UP693" s="5"/>
      <c r="UQ693" s="5"/>
      <c r="UR693" s="5"/>
      <c r="US693" s="5"/>
      <c r="UT693" s="5"/>
      <c r="UU693" s="5"/>
      <c r="UV693" s="5"/>
      <c r="UW693" s="5"/>
      <c r="UX693" s="5"/>
      <c r="UY693" s="5"/>
      <c r="UZ693" s="5"/>
      <c r="VA693" s="5"/>
      <c r="VB693" s="5"/>
      <c r="VC693" s="5"/>
      <c r="VD693" s="5"/>
      <c r="VE693" s="5"/>
      <c r="VF693" s="5"/>
      <c r="VG693" s="5"/>
      <c r="VH693" s="5"/>
      <c r="VI693" s="5"/>
      <c r="VJ693" s="5"/>
      <c r="VK693" s="5"/>
      <c r="VL693" s="5"/>
      <c r="VM693" s="5"/>
      <c r="VN693" s="5"/>
      <c r="VO693" s="5"/>
      <c r="VP693" s="5"/>
      <c r="VQ693" s="5"/>
      <c r="VR693" s="5"/>
      <c r="VS693" s="5"/>
      <c r="VT693" s="5"/>
      <c r="VU693" s="5"/>
      <c r="VV693" s="5"/>
      <c r="VW693" s="5"/>
      <c r="VX693" s="5"/>
      <c r="VY693" s="5"/>
      <c r="VZ693" s="5"/>
      <c r="WA693" s="5"/>
      <c r="WB693" s="5"/>
      <c r="WC693" s="5"/>
      <c r="WD693" s="5"/>
      <c r="WE693" s="5"/>
      <c r="WF693" s="5"/>
      <c r="WG693" s="5"/>
      <c r="WH693" s="5"/>
      <c r="WI693" s="5"/>
      <c r="WJ693" s="5"/>
      <c r="WK693" s="5"/>
      <c r="WL693" s="5"/>
      <c r="WM693" s="5"/>
      <c r="WN693" s="5"/>
      <c r="WO693" s="5"/>
      <c r="WP693" s="5"/>
      <c r="WQ693" s="5"/>
      <c r="WR693" s="5"/>
      <c r="WS693" s="5"/>
      <c r="WT693" s="5"/>
      <c r="WU693" s="5"/>
      <c r="WV693" s="5"/>
      <c r="WW693" s="5"/>
      <c r="WX693" s="5"/>
      <c r="WY693" s="5"/>
      <c r="WZ693" s="5"/>
      <c r="XA693" s="5"/>
      <c r="XB693" s="5"/>
      <c r="XC693" s="5"/>
      <c r="XD693" s="5"/>
      <c r="XE693" s="5"/>
      <c r="XF693" s="5"/>
      <c r="XG693" s="5"/>
      <c r="XH693" s="5"/>
      <c r="XI693" s="5"/>
      <c r="XJ693" s="5"/>
      <c r="XK693" s="5"/>
      <c r="XL693" s="5"/>
      <c r="XM693" s="5"/>
      <c r="XN693" s="5"/>
      <c r="XO693" s="5"/>
      <c r="XP693" s="5"/>
      <c r="XQ693" s="5"/>
      <c r="XR693" s="5"/>
      <c r="XS693" s="5"/>
      <c r="XT693" s="5"/>
      <c r="XU693" s="5"/>
      <c r="XV693" s="5"/>
      <c r="XW693" s="5"/>
      <c r="XX693" s="5"/>
      <c r="XY693" s="5"/>
      <c r="XZ693" s="5"/>
      <c r="YA693" s="5"/>
      <c r="YB693" s="5"/>
      <c r="YC693" s="5"/>
      <c r="YD693" s="5"/>
      <c r="YE693" s="5"/>
      <c r="YF693" s="5"/>
      <c r="YG693" s="5"/>
      <c r="YH693" s="5"/>
      <c r="YI693" s="5"/>
      <c r="YJ693" s="5"/>
      <c r="YK693" s="5"/>
      <c r="YL693" s="5"/>
      <c r="YM693" s="5"/>
      <c r="YN693" s="5"/>
      <c r="YO693" s="5"/>
      <c r="YP693" s="5"/>
      <c r="YQ693" s="5"/>
      <c r="YR693" s="5"/>
      <c r="YS693" s="5"/>
      <c r="YT693" s="5"/>
      <c r="YU693" s="5"/>
      <c r="YV693" s="5"/>
      <c r="YW693" s="5"/>
      <c r="YX693" s="5"/>
      <c r="YY693" s="5"/>
      <c r="YZ693" s="5"/>
      <c r="ZA693" s="5"/>
      <c r="ZB693" s="5"/>
      <c r="ZC693" s="5"/>
      <c r="ZD693" s="5"/>
      <c r="ZE693" s="5"/>
      <c r="ZF693" s="5"/>
      <c r="ZG693" s="5"/>
      <c r="ZH693" s="5"/>
      <c r="ZI693" s="5"/>
      <c r="ZJ693" s="5"/>
      <c r="ZK693" s="5"/>
      <c r="ZL693" s="5"/>
      <c r="ZM693" s="5"/>
      <c r="ZN693" s="5"/>
      <c r="ZO693" s="5"/>
      <c r="ZP693" s="5"/>
      <c r="ZQ693" s="5"/>
      <c r="ZR693" s="5"/>
      <c r="ZS693" s="5"/>
      <c r="ZT693" s="5"/>
      <c r="ZU693" s="5"/>
      <c r="ZV693" s="5"/>
      <c r="ZW693" s="5"/>
      <c r="ZX693" s="5"/>
      <c r="ZY693" s="5"/>
      <c r="ZZ693" s="5"/>
      <c r="AAA693" s="5"/>
      <c r="AAB693" s="5"/>
      <c r="AAC693" s="5"/>
      <c r="AAD693" s="5"/>
      <c r="AAE693" s="5"/>
      <c r="AAF693" s="5"/>
      <c r="AAG693" s="5"/>
      <c r="AAH693" s="5"/>
      <c r="AAI693" s="5"/>
      <c r="AAJ693" s="5"/>
      <c r="AAK693" s="5"/>
      <c r="AAL693" s="5"/>
      <c r="AAM693" s="5"/>
      <c r="AAN693" s="5"/>
      <c r="AAO693" s="5"/>
      <c r="AAP693" s="5"/>
      <c r="AAQ693" s="5"/>
      <c r="AAR693" s="5"/>
      <c r="AAS693" s="5"/>
      <c r="AAT693" s="5"/>
      <c r="AAU693" s="5"/>
      <c r="AAV693" s="5"/>
      <c r="AAW693" s="5"/>
      <c r="AAX693" s="5"/>
      <c r="AAY693" s="5"/>
      <c r="AAZ693" s="5"/>
      <c r="ABA693" s="5"/>
      <c r="ABB693" s="5"/>
      <c r="ABC693" s="5"/>
      <c r="ABD693" s="5"/>
      <c r="ABE693" s="5"/>
      <c r="ABF693" s="5"/>
      <c r="ABG693" s="5"/>
      <c r="ABH693" s="5"/>
      <c r="ABI693" s="5"/>
      <c r="ABJ693" s="5"/>
      <c r="ABK693" s="5"/>
      <c r="ABL693" s="5"/>
      <c r="ABM693" s="5"/>
      <c r="ABN693" s="5"/>
      <c r="ABO693" s="5"/>
      <c r="ABP693" s="5"/>
      <c r="ABQ693" s="5"/>
      <c r="ABR693" s="5"/>
      <c r="ABS693" s="5"/>
      <c r="ABT693" s="5"/>
      <c r="ABU693" s="5"/>
      <c r="ABV693" s="5"/>
      <c r="ABW693" s="5"/>
      <c r="ABX693" s="5"/>
      <c r="ABY693" s="5"/>
      <c r="ABZ693" s="5"/>
      <c r="ACA693" s="5"/>
      <c r="ACB693" s="5"/>
      <c r="ACC693" s="5"/>
      <c r="ACD693" s="5"/>
      <c r="ACE693" s="5"/>
      <c r="ACF693" s="5"/>
      <c r="ACG693" s="5"/>
      <c r="ACH693" s="5"/>
      <c r="ACI693" s="5"/>
      <c r="ACJ693" s="5"/>
      <c r="ACK693" s="5"/>
      <c r="ACL693" s="5"/>
      <c r="ACM693" s="5"/>
      <c r="ACN693" s="5"/>
      <c r="ACO693" s="5"/>
      <c r="ACP693" s="5"/>
      <c r="ACQ693" s="5"/>
      <c r="ACR693" s="5"/>
      <c r="ACS693" s="5"/>
      <c r="ACT693" s="5"/>
      <c r="ACU693" s="5"/>
      <c r="ACV693" s="5"/>
      <c r="ACW693" s="5"/>
      <c r="ACX693" s="5"/>
      <c r="ACY693" s="5"/>
      <c r="ACZ693" s="5"/>
      <c r="ADA693" s="5"/>
      <c r="ADB693" s="5"/>
      <c r="ADC693" s="5"/>
      <c r="ADD693" s="5"/>
      <c r="ADE693" s="5"/>
      <c r="ADF693" s="5"/>
      <c r="ADG693" s="5"/>
      <c r="ADH693" s="5"/>
      <c r="ADI693" s="5"/>
      <c r="ADJ693" s="5"/>
      <c r="ADK693" s="5"/>
      <c r="ADL693" s="5"/>
      <c r="ADM693" s="5"/>
      <c r="ADN693" s="5"/>
      <c r="ADO693" s="5"/>
      <c r="ADP693" s="5"/>
      <c r="ADQ693" s="5"/>
      <c r="ADR693" s="5"/>
      <c r="ADS693" s="5"/>
      <c r="ADT693" s="5"/>
      <c r="ADU693" s="5"/>
      <c r="ADV693" s="5"/>
      <c r="ADW693" s="5"/>
      <c r="ADX693" s="5"/>
      <c r="ADY693" s="5"/>
      <c r="ADZ693" s="5"/>
      <c r="AEA693" s="5"/>
      <c r="AEB693" s="5"/>
      <c r="AEC693" s="5"/>
      <c r="AED693" s="5"/>
      <c r="AEE693" s="5"/>
      <c r="AEF693" s="5"/>
      <c r="AEG693" s="5"/>
      <c r="AEH693" s="5"/>
      <c r="AEI693" s="5"/>
      <c r="AEJ693" s="5"/>
      <c r="AEK693" s="5"/>
      <c r="AEL693" s="5"/>
      <c r="AEM693" s="5"/>
      <c r="AEN693" s="5"/>
      <c r="AEO693" s="5"/>
      <c r="AEP693" s="5"/>
      <c r="AEQ693" s="5"/>
      <c r="AER693" s="5"/>
      <c r="AES693" s="5"/>
      <c r="AET693" s="5"/>
      <c r="AEU693" s="5"/>
      <c r="AEV693" s="5"/>
      <c r="AEW693" s="5"/>
      <c r="AEX693" s="5"/>
      <c r="AEY693" s="5"/>
      <c r="AEZ693" s="5"/>
      <c r="AFA693" s="5"/>
      <c r="AFB693" s="5"/>
      <c r="AFC693" s="5"/>
      <c r="AFD693" s="5"/>
      <c r="AFE693" s="5"/>
      <c r="AFF693" s="5"/>
      <c r="AFG693" s="5"/>
      <c r="AFH693" s="5"/>
      <c r="AFI693" s="5"/>
      <c r="AFJ693" s="5"/>
      <c r="AFK693" s="5"/>
      <c r="AFL693" s="5"/>
      <c r="AFM693" s="5"/>
      <c r="AFN693" s="5"/>
      <c r="AFO693" s="5"/>
      <c r="AFP693" s="5"/>
      <c r="AFQ693" s="5"/>
      <c r="AFR693" s="5"/>
      <c r="AFS693" s="5"/>
      <c r="AFT693" s="5"/>
      <c r="AFU693" s="5"/>
      <c r="AFV693" s="5"/>
      <c r="AFW693" s="5"/>
      <c r="AFX693" s="5"/>
      <c r="AFY693" s="5"/>
      <c r="AFZ693" s="5"/>
      <c r="AGA693" s="5"/>
      <c r="AGB693" s="5"/>
      <c r="AGC693" s="5"/>
      <c r="AGD693" s="5"/>
      <c r="AGE693" s="5"/>
      <c r="AGF693" s="5"/>
      <c r="AGG693" s="5"/>
      <c r="AGH693" s="5"/>
      <c r="AGI693" s="5"/>
      <c r="AGJ693" s="5"/>
      <c r="AGK693" s="5"/>
      <c r="AGL693" s="5"/>
      <c r="AGM693" s="5"/>
      <c r="AGN693" s="5"/>
      <c r="AGO693" s="5"/>
      <c r="AGP693" s="5"/>
      <c r="AGQ693" s="5"/>
      <c r="AGR693" s="5"/>
      <c r="AGS693" s="5"/>
      <c r="AGT693" s="5"/>
      <c r="AGU693" s="5"/>
      <c r="AGV693" s="5"/>
      <c r="AGW693" s="5"/>
      <c r="AGX693" s="5"/>
      <c r="AGY693" s="5"/>
      <c r="AGZ693" s="5"/>
      <c r="AHA693" s="5"/>
      <c r="AHB693" s="5"/>
      <c r="AHC693" s="5"/>
      <c r="AHD693" s="5"/>
      <c r="AHE693" s="5"/>
      <c r="AHF693" s="5"/>
      <c r="AHG693" s="5"/>
      <c r="AHH693" s="5"/>
      <c r="AHI693" s="5"/>
      <c r="AHJ693" s="5"/>
      <c r="AHK693" s="5"/>
      <c r="AHL693" s="5"/>
      <c r="AHM693" s="5"/>
      <c r="AHN693" s="5"/>
      <c r="AHO693" s="5"/>
      <c r="AHP693" s="5"/>
      <c r="AHQ693" s="5"/>
      <c r="AHR693" s="5"/>
      <c r="AHS693" s="5"/>
      <c r="AHT693" s="5"/>
      <c r="AHU693" s="5"/>
      <c r="AHV693" s="5"/>
      <c r="AHW693" s="5"/>
      <c r="AHX693" s="5"/>
      <c r="AHY693" s="5"/>
      <c r="AHZ693" s="5"/>
      <c r="AIA693" s="5"/>
      <c r="AIB693" s="5"/>
      <c r="AIC693" s="5"/>
      <c r="AID693" s="5"/>
      <c r="AIE693" s="5"/>
      <c r="AIF693" s="5"/>
      <c r="AIG693" s="5"/>
      <c r="AIH693" s="5"/>
      <c r="AII693" s="5"/>
      <c r="AIJ693" s="5"/>
      <c r="AIK693" s="5"/>
      <c r="AIL693" s="5"/>
      <c r="AIM693" s="5"/>
      <c r="AIN693" s="5"/>
      <c r="AIO693" s="5"/>
      <c r="AIP693" s="5"/>
      <c r="AIQ693" s="5"/>
      <c r="AIR693" s="5"/>
      <c r="AIS693" s="5"/>
      <c r="AIT693" s="5"/>
      <c r="AIU693" s="5"/>
      <c r="AIV693" s="5"/>
      <c r="AIW693" s="5"/>
      <c r="AIX693" s="5"/>
      <c r="AIY693" s="5"/>
      <c r="AIZ693" s="5"/>
      <c r="AJA693" s="5"/>
      <c r="AJB693" s="5"/>
      <c r="AJC693" s="5"/>
      <c r="AJD693" s="5"/>
      <c r="AJE693" s="5"/>
      <c r="AJF693" s="5"/>
      <c r="AJG693" s="5"/>
      <c r="AJH693" s="5"/>
      <c r="AJI693" s="5"/>
      <c r="AJJ693" s="5"/>
      <c r="AJK693" s="5"/>
      <c r="AJL693" s="5"/>
      <c r="AJM693" s="5"/>
      <c r="AJN693" s="5"/>
      <c r="AJO693" s="5"/>
      <c r="AJP693" s="5"/>
      <c r="AJQ693" s="5"/>
      <c r="AJR693" s="5"/>
      <c r="AJS693" s="5"/>
      <c r="AJT693" s="5"/>
      <c r="AJU693" s="5"/>
      <c r="AJV693" s="5"/>
      <c r="AJW693" s="5"/>
      <c r="AJX693" s="5"/>
      <c r="AJY693" s="5"/>
      <c r="AJZ693" s="5"/>
      <c r="AKA693" s="5"/>
      <c r="AKB693" s="5"/>
      <c r="AKC693" s="5"/>
      <c r="AKD693" s="5"/>
      <c r="AKE693" s="5"/>
      <c r="AKF693" s="5"/>
      <c r="AKG693" s="5"/>
      <c r="AKH693" s="5"/>
      <c r="AKI693" s="5"/>
      <c r="AKJ693" s="5"/>
      <c r="AKK693" s="5"/>
      <c r="AKL693" s="5"/>
      <c r="AKM693" s="5"/>
      <c r="AKN693" s="5"/>
      <c r="AKO693" s="5"/>
      <c r="AKP693" s="5"/>
      <c r="AKQ693" s="5"/>
      <c r="AKR693" s="5"/>
      <c r="AKS693" s="5"/>
      <c r="AKT693" s="5"/>
      <c r="AKU693" s="5"/>
      <c r="AKV693" s="5"/>
      <c r="AKW693" s="5"/>
      <c r="AKX693" s="5"/>
      <c r="AKY693" s="5"/>
      <c r="AKZ693" s="5"/>
      <c r="ALA693" s="5"/>
      <c r="ALB693" s="5"/>
      <c r="ALC693" s="5"/>
    </row>
    <row r="694" spans="1:991">
      <c r="A694">
        <v>9</v>
      </c>
      <c r="B694" t="s">
        <v>269</v>
      </c>
      <c r="C694">
        <v>14</v>
      </c>
      <c r="D694" t="s">
        <v>42</v>
      </c>
      <c r="E694">
        <v>13.5</v>
      </c>
      <c r="F694">
        <v>15.6</v>
      </c>
      <c r="G694">
        <v>10.5</v>
      </c>
      <c r="H694">
        <v>16.5</v>
      </c>
      <c r="I694">
        <v>6.5</v>
      </c>
      <c r="J694">
        <v>2.4</v>
      </c>
      <c r="K694">
        <v>9.6999999999999993</v>
      </c>
      <c r="L694">
        <v>14</v>
      </c>
      <c r="M694">
        <v>7.6</v>
      </c>
      <c r="O694" s="23">
        <v>30</v>
      </c>
      <c r="P694" s="23">
        <v>30</v>
      </c>
      <c r="Q694" s="23">
        <v>30</v>
      </c>
      <c r="R694" s="23">
        <v>28.7</v>
      </c>
      <c r="S694" s="23">
        <v>30</v>
      </c>
      <c r="T694" s="23">
        <v>27.4</v>
      </c>
      <c r="U694" s="23">
        <v>28.4</v>
      </c>
      <c r="V694" s="23">
        <v>30</v>
      </c>
      <c r="W694" s="23">
        <v>28.2</v>
      </c>
      <c r="Y694">
        <f t="shared" si="729"/>
        <v>262.7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J694">
        <v>1</v>
      </c>
      <c r="AK694">
        <v>4</v>
      </c>
      <c r="AL694">
        <v>1</v>
      </c>
      <c r="AM694">
        <v>2</v>
      </c>
      <c r="AN694">
        <v>2</v>
      </c>
      <c r="AO694">
        <v>2</v>
      </c>
      <c r="AP694">
        <v>7</v>
      </c>
      <c r="AQ694">
        <v>1</v>
      </c>
      <c r="AR694">
        <v>4</v>
      </c>
    </row>
    <row r="695" spans="1:991">
      <c r="A695">
        <v>7</v>
      </c>
      <c r="B695" t="s">
        <v>270</v>
      </c>
      <c r="C695">
        <v>14</v>
      </c>
      <c r="D695" t="s">
        <v>44</v>
      </c>
      <c r="E695">
        <v>26</v>
      </c>
      <c r="F695">
        <v>27.4</v>
      </c>
      <c r="G695">
        <v>21.1</v>
      </c>
      <c r="H695">
        <v>25.4</v>
      </c>
      <c r="I695">
        <v>25.5</v>
      </c>
      <c r="J695">
        <v>26.5</v>
      </c>
      <c r="K695">
        <v>20.9</v>
      </c>
      <c r="L695">
        <v>26.1</v>
      </c>
      <c r="M695">
        <v>18.8</v>
      </c>
      <c r="O695" s="23">
        <v>30</v>
      </c>
      <c r="P695" s="23">
        <v>30</v>
      </c>
      <c r="Q695" s="23">
        <v>30</v>
      </c>
      <c r="R695" s="23">
        <v>30</v>
      </c>
      <c r="S695" s="23">
        <v>30</v>
      </c>
      <c r="T695" s="23">
        <v>30</v>
      </c>
      <c r="U695" s="23">
        <v>30</v>
      </c>
      <c r="V695" s="23">
        <v>30</v>
      </c>
      <c r="W695" s="23">
        <v>30</v>
      </c>
      <c r="Y695">
        <f t="shared" si="729"/>
        <v>270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991">
      <c r="A696">
        <v>8</v>
      </c>
      <c r="B696" t="s">
        <v>271</v>
      </c>
      <c r="C696">
        <v>14</v>
      </c>
      <c r="D696" t="s">
        <v>46</v>
      </c>
      <c r="E696">
        <v>5.9</v>
      </c>
      <c r="F696">
        <v>2.4</v>
      </c>
      <c r="G696">
        <v>5</v>
      </c>
      <c r="H696">
        <v>5.5</v>
      </c>
      <c r="I696">
        <v>7.7</v>
      </c>
      <c r="J696">
        <v>8.1999999999999993</v>
      </c>
      <c r="K696">
        <v>6.7</v>
      </c>
      <c r="L696">
        <v>3.9</v>
      </c>
      <c r="M696">
        <v>3.3</v>
      </c>
      <c r="O696" s="23">
        <v>28.6</v>
      </c>
      <c r="P696" s="23">
        <v>30</v>
      </c>
      <c r="Q696" s="23">
        <v>28.7</v>
      </c>
      <c r="R696" s="23">
        <v>28.2</v>
      </c>
      <c r="S696" s="23">
        <v>27.8</v>
      </c>
      <c r="T696" s="23">
        <v>27.2</v>
      </c>
      <c r="U696" s="23">
        <v>27.7</v>
      </c>
      <c r="V696" s="23">
        <v>26.7</v>
      </c>
      <c r="W696" s="23">
        <v>25.1</v>
      </c>
      <c r="Y696">
        <f t="shared" si="729"/>
        <v>249.99999999999997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J696">
        <v>4</v>
      </c>
      <c r="AK696">
        <v>5</v>
      </c>
      <c r="AL696">
        <v>5</v>
      </c>
      <c r="AM696">
        <v>10</v>
      </c>
      <c r="AN696">
        <v>7</v>
      </c>
      <c r="AO696">
        <v>7</v>
      </c>
      <c r="AP696">
        <v>9</v>
      </c>
      <c r="AQ696">
        <v>17</v>
      </c>
      <c r="AR696">
        <v>10</v>
      </c>
    </row>
    <row r="697" spans="1:991">
      <c r="A697">
        <v>10</v>
      </c>
      <c r="B697" t="s">
        <v>272</v>
      </c>
      <c r="C697">
        <v>14</v>
      </c>
      <c r="D697" t="s">
        <v>48</v>
      </c>
      <c r="E697">
        <v>20.6</v>
      </c>
      <c r="F697">
        <v>27</v>
      </c>
      <c r="G697">
        <v>24.4</v>
      </c>
      <c r="H697">
        <v>21.7</v>
      </c>
      <c r="I697">
        <v>15.7</v>
      </c>
      <c r="J697">
        <v>16.8</v>
      </c>
      <c r="K697">
        <v>22.4</v>
      </c>
      <c r="L697">
        <v>21.2</v>
      </c>
      <c r="M697">
        <v>15.6</v>
      </c>
      <c r="O697" s="23">
        <v>30</v>
      </c>
      <c r="P697" s="23">
        <v>30</v>
      </c>
      <c r="Q697" s="23">
        <v>30</v>
      </c>
      <c r="R697" s="23">
        <v>27.6</v>
      </c>
      <c r="S697" s="23">
        <v>30</v>
      </c>
      <c r="T697" s="23">
        <v>30</v>
      </c>
      <c r="U697" s="23">
        <v>29</v>
      </c>
      <c r="V697" s="23">
        <v>30</v>
      </c>
      <c r="W697" s="23">
        <v>27.8</v>
      </c>
      <c r="Y697">
        <f t="shared" si="729"/>
        <v>264.39999999999998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J697">
        <v>3</v>
      </c>
      <c r="AK697">
        <v>2</v>
      </c>
      <c r="AL697">
        <v>1</v>
      </c>
      <c r="AM697">
        <v>2</v>
      </c>
      <c r="AN697">
        <v>1</v>
      </c>
      <c r="AO697">
        <v>1</v>
      </c>
      <c r="AP697">
        <v>4</v>
      </c>
      <c r="AQ697">
        <v>3</v>
      </c>
      <c r="AR697">
        <v>4</v>
      </c>
    </row>
    <row r="698" spans="1:991">
      <c r="A698">
        <v>12</v>
      </c>
      <c r="B698" t="s">
        <v>273</v>
      </c>
      <c r="C698">
        <v>14</v>
      </c>
      <c r="D698" t="s">
        <v>42</v>
      </c>
      <c r="E698">
        <v>15</v>
      </c>
      <c r="F698">
        <v>13.9</v>
      </c>
      <c r="G698">
        <v>15.9</v>
      </c>
      <c r="H698">
        <v>6.8</v>
      </c>
      <c r="I698">
        <v>6.1</v>
      </c>
      <c r="J698">
        <v>5.9</v>
      </c>
      <c r="K698">
        <v>6.4</v>
      </c>
      <c r="L698">
        <v>3.9</v>
      </c>
      <c r="M698">
        <v>7.1</v>
      </c>
      <c r="O698" s="23">
        <v>1.6</v>
      </c>
      <c r="P698" s="23">
        <v>30</v>
      </c>
      <c r="Q698" s="23">
        <v>1.5</v>
      </c>
      <c r="R698" s="23">
        <v>29.5</v>
      </c>
      <c r="S698" s="23">
        <v>28</v>
      </c>
      <c r="T698" s="23">
        <v>28.3</v>
      </c>
      <c r="U698" s="23">
        <v>27.7</v>
      </c>
      <c r="V698" s="23">
        <v>27.7</v>
      </c>
      <c r="W698" s="23">
        <v>30</v>
      </c>
      <c r="Y698">
        <f t="shared" si="729"/>
        <v>204.29999999999998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J698">
        <v>2</v>
      </c>
      <c r="AK698">
        <v>1</v>
      </c>
      <c r="AL698">
        <v>0</v>
      </c>
      <c r="AM698">
        <v>1</v>
      </c>
      <c r="AN698">
        <v>4</v>
      </c>
      <c r="AO698">
        <v>3</v>
      </c>
      <c r="AP698">
        <v>5</v>
      </c>
      <c r="AQ698">
        <v>1</v>
      </c>
      <c r="AR698">
        <v>3</v>
      </c>
    </row>
    <row r="699" spans="1:991">
      <c r="A699">
        <v>11</v>
      </c>
      <c r="B699" t="s">
        <v>274</v>
      </c>
      <c r="C699">
        <v>14</v>
      </c>
      <c r="D699" t="s">
        <v>44</v>
      </c>
      <c r="E699">
        <v>12.8</v>
      </c>
      <c r="F699">
        <v>12.9</v>
      </c>
      <c r="G699">
        <v>14.7</v>
      </c>
      <c r="H699">
        <v>19.8</v>
      </c>
      <c r="I699">
        <v>17.2</v>
      </c>
      <c r="J699">
        <v>13.8</v>
      </c>
      <c r="K699">
        <v>16.8</v>
      </c>
      <c r="L699">
        <v>19.8</v>
      </c>
      <c r="M699">
        <v>15.8</v>
      </c>
      <c r="O699" s="23">
        <v>30</v>
      </c>
      <c r="P699" s="23">
        <v>27.5</v>
      </c>
      <c r="Q699" s="23">
        <v>28</v>
      </c>
      <c r="R699" s="23">
        <v>29.6</v>
      </c>
      <c r="S699" s="23">
        <v>30</v>
      </c>
      <c r="T699" s="23">
        <v>22.3</v>
      </c>
      <c r="U699" s="23">
        <v>30</v>
      </c>
      <c r="V699" s="23">
        <v>28.1</v>
      </c>
      <c r="W699" s="23">
        <v>25.2</v>
      </c>
      <c r="Y699">
        <f t="shared" si="729"/>
        <v>250.7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J699">
        <v>5</v>
      </c>
      <c r="AK699">
        <v>10</v>
      </c>
      <c r="AL699">
        <v>5</v>
      </c>
      <c r="AM699">
        <v>10</v>
      </c>
      <c r="AN699">
        <v>9</v>
      </c>
      <c r="AO699">
        <v>6</v>
      </c>
      <c r="AP699">
        <v>2</v>
      </c>
      <c r="AQ699">
        <v>4</v>
      </c>
      <c r="AR699">
        <v>9</v>
      </c>
    </row>
    <row r="700" spans="1:991">
      <c r="E700" s="8">
        <f>AVERAGE(E660:E699)/30*100</f>
        <v>24.683333333333337</v>
      </c>
      <c r="F700" s="8">
        <f t="shared" ref="F700" si="739">AVERAGE(F660:F699)/30*100</f>
        <v>31.383333333333326</v>
      </c>
      <c r="G700" s="8">
        <f t="shared" ref="G700" si="740">AVERAGE(G660:G699)/30*100</f>
        <v>30.874999999999996</v>
      </c>
      <c r="H700" s="8">
        <f t="shared" ref="H700" si="741">AVERAGE(H660:H699)/30*100</f>
        <v>29.624999999999996</v>
      </c>
      <c r="I700" s="8">
        <f t="shared" ref="I700" si="742">AVERAGE(I660:I699)/30*100</f>
        <v>30.100000000000005</v>
      </c>
      <c r="J700" s="8">
        <f t="shared" ref="J700" si="743">AVERAGE(J660:J699)/30*100</f>
        <v>27.266666666666666</v>
      </c>
      <c r="K700" s="8">
        <f t="shared" ref="K700" si="744">AVERAGE(K660:K699)/30*100</f>
        <v>29.049999999999997</v>
      </c>
      <c r="L700" s="8">
        <f t="shared" ref="L700" si="745">AVERAGE(L660:L699)/30*100</f>
        <v>27.408333333333328</v>
      </c>
      <c r="M700" s="8">
        <f t="shared" ref="M700" si="746">AVERAGE(M660:M699)/30*100</f>
        <v>24.983333333333341</v>
      </c>
      <c r="N700" s="8"/>
      <c r="O700" s="27">
        <f>AVERAGE(O660:O699)/30*100</f>
        <v>92.033333333333317</v>
      </c>
      <c r="P700" s="27">
        <f t="shared" ref="P700" si="747">AVERAGE(P660:P699)/30*100</f>
        <v>94.924999999999997</v>
      </c>
      <c r="Q700" s="27">
        <f t="shared" ref="Q700" si="748">AVERAGE(Q660:Q699)/30*100</f>
        <v>90.424999999999983</v>
      </c>
      <c r="R700" s="27">
        <f t="shared" ref="R700" si="749">AVERAGE(R660:R699)/30*100</f>
        <v>92.5</v>
      </c>
      <c r="S700" s="27">
        <f t="shared" ref="S700" si="750">AVERAGE(S660:S699)/30*100</f>
        <v>92.124999999999957</v>
      </c>
      <c r="T700" s="27">
        <f t="shared" ref="T700" si="751">AVERAGE(T660:T699)/30*100</f>
        <v>90.149999999999991</v>
      </c>
      <c r="U700" s="27">
        <f t="shared" ref="U700" si="752">AVERAGE(U660:U699)/30*100</f>
        <v>85.808333333333351</v>
      </c>
      <c r="V700" s="27">
        <f t="shared" ref="V700" si="753">AVERAGE(V660:V699)/30*100</f>
        <v>86.716666666666654</v>
      </c>
      <c r="W700" s="27">
        <f t="shared" ref="W700" si="754">AVERAGE(W660:W699)/30*100</f>
        <v>83.35833333333332</v>
      </c>
      <c r="Y700" s="8"/>
      <c r="Z700" s="8">
        <f>AVERAGE(Z660:Z699)</f>
        <v>0.35</v>
      </c>
      <c r="AA700" s="8">
        <f t="shared" ref="AA700" si="755">AVERAGE(AA660:AA699)</f>
        <v>0.25</v>
      </c>
      <c r="AB700" s="8">
        <f t="shared" ref="AB700" si="756">AVERAGE(AB660:AB699)</f>
        <v>0.5</v>
      </c>
      <c r="AC700" s="8">
        <f t="shared" ref="AC700" si="757">AVERAGE(AC660:AC699)</f>
        <v>0.45</v>
      </c>
      <c r="AD700" s="8">
        <f t="shared" ref="AD700" si="758">AVERAGE(AD660:AD699)</f>
        <v>0.4</v>
      </c>
      <c r="AE700" s="8">
        <f t="shared" ref="AE700" si="759">AVERAGE(AE660:AE699)</f>
        <v>0.5</v>
      </c>
      <c r="AF700" s="8">
        <f t="shared" ref="AF700" si="760">AVERAGE(AF660:AF699)</f>
        <v>0.5</v>
      </c>
      <c r="AG700" s="8">
        <f t="shared" ref="AG700" si="761">AVERAGE(AG660:AG699)</f>
        <v>0.65</v>
      </c>
      <c r="AH700" s="8">
        <f t="shared" ref="AH700" si="762">AVERAGE(AH660:AH699)</f>
        <v>0.85</v>
      </c>
      <c r="AI700" s="8"/>
      <c r="AJ700" s="8">
        <f>AVERAGE(AJ660:AJ699)</f>
        <v>13.6</v>
      </c>
      <c r="AK700" s="8">
        <f t="shared" ref="AK700" si="763">AVERAGE(AK660:AK699)</f>
        <v>11.975</v>
      </c>
      <c r="AL700" s="8">
        <f t="shared" ref="AL700" si="764">AVERAGE(AL660:AL699)</f>
        <v>11.775</v>
      </c>
      <c r="AM700" s="8">
        <f t="shared" ref="AM700" si="765">AVERAGE(AM660:AM699)</f>
        <v>11.574999999999999</v>
      </c>
      <c r="AN700" s="8">
        <f t="shared" ref="AN700" si="766">AVERAGE(AN660:AN699)</f>
        <v>10.525</v>
      </c>
      <c r="AO700" s="8">
        <f t="shared" ref="AO700" si="767">AVERAGE(AO660:AO699)</f>
        <v>12.125</v>
      </c>
      <c r="AP700" s="8">
        <f t="shared" ref="AP700" si="768">AVERAGE(AP660:AP699)</f>
        <v>13.125</v>
      </c>
      <c r="AQ700" s="8">
        <f t="shared" ref="AQ700" si="769">AVERAGE(AQ660:AQ699)</f>
        <v>12.275</v>
      </c>
      <c r="AR700" s="8">
        <f t="shared" ref="AR700" si="770">AVERAGE(AR660:AR699)</f>
        <v>13.824999999999999</v>
      </c>
      <c r="AU700" s="8">
        <f>AVERAGE(AU660:AU699)</f>
        <v>89.341736694677863</v>
      </c>
      <c r="AV700" s="8">
        <f t="shared" ref="AV700" si="771">AVERAGE(AV660:AV699)</f>
        <v>91.545767732380313</v>
      </c>
      <c r="AW700" s="8">
        <f t="shared" ref="AW700" si="772">AVERAGE(AW660:AW699)</f>
        <v>88.42734144255212</v>
      </c>
      <c r="AX700" s="8">
        <f t="shared" ref="AX700" si="773">AVERAGE(AX660:AX699)</f>
        <v>90.216782365119954</v>
      </c>
      <c r="AY700" s="8">
        <f t="shared" ref="AY700" si="774">AVERAGE(AY660:AY699)</f>
        <v>90.335629747394449</v>
      </c>
      <c r="AZ700" s="8">
        <f t="shared" ref="AZ700" si="775">AVERAGE(AZ660:AZ699)</f>
        <v>90.115021854152289</v>
      </c>
      <c r="BA700" s="8">
        <f t="shared" ref="BA700" si="776">AVERAGE(BA660:BA699)</f>
        <v>91.89140403974163</v>
      </c>
      <c r="BB700" s="8">
        <f t="shared" ref="BB700" si="777">AVERAGE(BB660:BB699)</f>
        <v>86.607461166284693</v>
      </c>
      <c r="BC700" s="8">
        <f t="shared" ref="BC700" si="778">AVERAGE(BC660:BC699)</f>
        <v>89.93376892565071</v>
      </c>
    </row>
    <row r="701" spans="1:991">
      <c r="E701" s="8">
        <f>(STDEV(E660:E699)/SQRT(40))/30*100</f>
        <v>3.4962933160086771</v>
      </c>
      <c r="F701" s="8">
        <f t="shared" ref="F701:H701" si="779">(STDEV(F660:F699)/SQRT(40))/30*100</f>
        <v>4.1570238847458629</v>
      </c>
      <c r="G701" s="8">
        <f t="shared" si="779"/>
        <v>3.601710726404213</v>
      </c>
      <c r="H701" s="8">
        <f t="shared" si="779"/>
        <v>3.7365749719987567</v>
      </c>
      <c r="I701" s="8">
        <f>(STDEV(I660:I699)/SQRT(40))/30*100</f>
        <v>3.3903079556565392</v>
      </c>
      <c r="J701" s="8">
        <f t="shared" ref="J701:L701" si="780">(STDEV(J660:J699)/SQRT(40))/30*100</f>
        <v>3.449435314454234</v>
      </c>
      <c r="K701" s="8">
        <f t="shared" si="780"/>
        <v>3.2818361808519185</v>
      </c>
      <c r="L701" s="8">
        <f t="shared" si="780"/>
        <v>3.6234140356167255</v>
      </c>
      <c r="M701" s="8">
        <f>(STDEV(M660:M699)/SQRT(40))/30*100</f>
        <v>3.3527203310496398</v>
      </c>
      <c r="N701" s="8"/>
      <c r="O701" s="27">
        <f>(STDEV(O660:O699)/SQRT(40))/30*100</f>
        <v>2.5437146715943588</v>
      </c>
      <c r="P701" s="27">
        <f t="shared" ref="P701:W701" si="781">(STDEV(P660:P699)/SQRT(40))/30*100</f>
        <v>1.0372333007708154</v>
      </c>
      <c r="Q701" s="27">
        <f t="shared" si="781"/>
        <v>2.4391450179936993</v>
      </c>
      <c r="R701" s="27">
        <f t="shared" si="781"/>
        <v>1.5928526256937567</v>
      </c>
      <c r="S701" s="27">
        <f t="shared" si="781"/>
        <v>1.0248818638056945</v>
      </c>
      <c r="T701" s="27">
        <f t="shared" si="781"/>
        <v>1.6319438534278161</v>
      </c>
      <c r="U701" s="27">
        <f t="shared" si="781"/>
        <v>2.6387126571833064</v>
      </c>
      <c r="V701" s="27">
        <f t="shared" si="781"/>
        <v>2.3856034852011834</v>
      </c>
      <c r="W701" s="27">
        <f t="shared" si="781"/>
        <v>2.8269003768687746</v>
      </c>
      <c r="Y701" s="8"/>
      <c r="Z701" s="8">
        <f>STDEV(Z660:Z699)/SQRT(40)</f>
        <v>0.14119453755686667</v>
      </c>
      <c r="AA701" s="8">
        <f t="shared" ref="AA701:AH701" si="782">STDEV(AA660:AA699)/SQRT(40)</f>
        <v>0.12785207798918968</v>
      </c>
      <c r="AB701" s="8">
        <f t="shared" si="782"/>
        <v>0.18605210188381269</v>
      </c>
      <c r="AC701" s="8">
        <f t="shared" si="782"/>
        <v>0.24271435147155268</v>
      </c>
      <c r="AD701" s="8">
        <f t="shared" si="782"/>
        <v>0.19215378456610457</v>
      </c>
      <c r="AE701" s="8">
        <f t="shared" si="782"/>
        <v>0.26554250227189719</v>
      </c>
      <c r="AF701" s="8">
        <f t="shared" si="782"/>
        <v>0.19935794376846322</v>
      </c>
      <c r="AG701" s="8">
        <f t="shared" si="782"/>
        <v>0.25204293488539015</v>
      </c>
      <c r="AH701" s="8">
        <f t="shared" si="782"/>
        <v>0.31935431653130897</v>
      </c>
      <c r="AI701" s="8"/>
      <c r="AJ701" s="8">
        <f>STDEV(AJ660:AJ699)/SQRT(40)</f>
        <v>1.3834182859302364</v>
      </c>
      <c r="AK701" s="8">
        <f t="shared" ref="AK701:AR701" si="783">STDEV(AK660:AK699)/SQRT(40)</f>
        <v>1.2722317862515138</v>
      </c>
      <c r="AL701" s="8">
        <f t="shared" si="783"/>
        <v>1.4062532051245527</v>
      </c>
      <c r="AM701" s="8">
        <f t="shared" si="783"/>
        <v>1.2382201349372826</v>
      </c>
      <c r="AN701" s="8">
        <f t="shared" si="783"/>
        <v>1.2147530613256343</v>
      </c>
      <c r="AO701" s="8">
        <f t="shared" si="783"/>
        <v>1.3550416305460213</v>
      </c>
      <c r="AP701" s="8">
        <f t="shared" si="783"/>
        <v>1.1844004758439972</v>
      </c>
      <c r="AQ701" s="8">
        <f t="shared" si="783"/>
        <v>1.2724836908934212</v>
      </c>
      <c r="AR701" s="8">
        <f t="shared" si="783"/>
        <v>1.2643471508840907</v>
      </c>
      <c r="AU701" s="8">
        <f>STDEV(AU660:AU699)/SQRT(40)</f>
        <v>3.7208296363591455</v>
      </c>
      <c r="AV701" s="8">
        <f t="shared" ref="AV701:BC701" si="784">STDEV(AV660:AV699)/SQRT(40)</f>
        <v>3.8810909447772377</v>
      </c>
      <c r="AW701" s="8">
        <f t="shared" si="784"/>
        <v>4.6058520063731994</v>
      </c>
      <c r="AX701" s="8">
        <f t="shared" si="784"/>
        <v>4.4074984287626879</v>
      </c>
      <c r="AY701" s="8">
        <f t="shared" si="784"/>
        <v>4.3291473995852847</v>
      </c>
      <c r="AZ701" s="8">
        <f t="shared" si="784"/>
        <v>4.3466306773666838</v>
      </c>
      <c r="BA701" s="8">
        <f t="shared" si="784"/>
        <v>3.0610166505415188</v>
      </c>
      <c r="BB701" s="8">
        <f t="shared" si="784"/>
        <v>4.9224316585129229</v>
      </c>
      <c r="BC701" s="8">
        <f t="shared" si="784"/>
        <v>3.3492662351510099</v>
      </c>
    </row>
    <row r="702" spans="1:991">
      <c r="O702" s="27">
        <f>AVERAGE(O660:O699)</f>
        <v>27.609999999999996</v>
      </c>
      <c r="P702" s="27">
        <f t="shared" ref="P702:V702" si="785">AVERAGE(P660:P699)</f>
        <v>28.477500000000003</v>
      </c>
      <c r="Q702" s="27">
        <f t="shared" si="785"/>
        <v>27.127499999999998</v>
      </c>
      <c r="R702" s="27">
        <f t="shared" si="785"/>
        <v>27.75</v>
      </c>
      <c r="S702" s="27">
        <f t="shared" si="785"/>
        <v>27.637499999999989</v>
      </c>
      <c r="T702" s="27">
        <f t="shared" si="785"/>
        <v>27.044999999999995</v>
      </c>
      <c r="U702" s="27">
        <f t="shared" si="785"/>
        <v>25.742500000000007</v>
      </c>
      <c r="V702" s="27">
        <f t="shared" si="785"/>
        <v>26.014999999999997</v>
      </c>
      <c r="W702" s="27">
        <f>AVERAGE(W660:W699)</f>
        <v>25.007499999999997</v>
      </c>
      <c r="Y702" s="10">
        <f>SUM(O702:W702)</f>
        <v>242.41249999999997</v>
      </c>
    </row>
    <row r="712" spans="1:55">
      <c r="A712">
        <v>200</v>
      </c>
      <c r="B712" t="s">
        <v>41</v>
      </c>
      <c r="C712">
        <v>15</v>
      </c>
      <c r="D712" t="s">
        <v>42</v>
      </c>
      <c r="E712">
        <v>3.9</v>
      </c>
      <c r="F712">
        <v>2.2999999999999998</v>
      </c>
      <c r="G712">
        <v>5.7</v>
      </c>
      <c r="H712">
        <v>2.6</v>
      </c>
      <c r="I712">
        <v>7.9</v>
      </c>
      <c r="J712">
        <v>16.7</v>
      </c>
      <c r="K712">
        <v>10.4</v>
      </c>
      <c r="L712">
        <v>7.2</v>
      </c>
      <c r="M712">
        <v>6.2</v>
      </c>
      <c r="O712" s="23">
        <v>28</v>
      </c>
      <c r="P712" s="23">
        <v>21</v>
      </c>
      <c r="Q712" s="23">
        <v>27.6</v>
      </c>
      <c r="R712" s="23">
        <v>26.9</v>
      </c>
      <c r="S712" s="23">
        <v>30</v>
      </c>
      <c r="T712" s="23">
        <v>30</v>
      </c>
      <c r="U712" s="23">
        <v>27.3</v>
      </c>
      <c r="V712" s="23">
        <v>27.5</v>
      </c>
      <c r="W712" s="23">
        <v>26.3</v>
      </c>
      <c r="Y712">
        <f>SUM(O712:W712)</f>
        <v>244.60000000000002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J712">
        <v>17</v>
      </c>
      <c r="AK712">
        <v>8</v>
      </c>
      <c r="AL712">
        <v>11</v>
      </c>
      <c r="AM712">
        <v>9</v>
      </c>
      <c r="AN712">
        <v>4</v>
      </c>
      <c r="AO712">
        <v>3</v>
      </c>
      <c r="AP712">
        <v>3</v>
      </c>
      <c r="AQ712">
        <v>7</v>
      </c>
      <c r="AR712">
        <v>9</v>
      </c>
      <c r="AU712">
        <f>(AJ712-Z712)/(AJ712+Z712)*100</f>
        <v>100</v>
      </c>
      <c r="AV712">
        <f t="shared" ref="AV712:BC727" si="786">(AK712-AA712)/(AK712+AA712)*100</f>
        <v>60</v>
      </c>
      <c r="AW712">
        <f t="shared" si="786"/>
        <v>100</v>
      </c>
      <c r="AX712">
        <f t="shared" si="786"/>
        <v>100</v>
      </c>
      <c r="AY712">
        <f t="shared" si="786"/>
        <v>100</v>
      </c>
      <c r="AZ712">
        <f t="shared" si="786"/>
        <v>100</v>
      </c>
      <c r="BA712">
        <f t="shared" si="786"/>
        <v>100</v>
      </c>
      <c r="BB712">
        <f t="shared" si="786"/>
        <v>55.555555555555557</v>
      </c>
      <c r="BC712">
        <f t="shared" si="786"/>
        <v>100</v>
      </c>
    </row>
    <row r="713" spans="1:55">
      <c r="A713">
        <v>198</v>
      </c>
      <c r="B713" t="s">
        <v>43</v>
      </c>
      <c r="C713">
        <v>15</v>
      </c>
      <c r="D713" t="s">
        <v>44</v>
      </c>
      <c r="E713">
        <v>9</v>
      </c>
      <c r="F713">
        <v>9.6</v>
      </c>
      <c r="G713">
        <v>8.1999999999999993</v>
      </c>
      <c r="H713">
        <v>9.5</v>
      </c>
      <c r="I713">
        <v>5.7</v>
      </c>
      <c r="J713">
        <v>12.2</v>
      </c>
      <c r="K713">
        <v>12.7</v>
      </c>
      <c r="L713">
        <v>9</v>
      </c>
      <c r="M713">
        <v>11.4</v>
      </c>
      <c r="O713" s="23">
        <v>26.9</v>
      </c>
      <c r="P713" s="23">
        <v>29.7</v>
      </c>
      <c r="Q713" s="23">
        <v>28.4</v>
      </c>
      <c r="R713" s="23">
        <v>28.3</v>
      </c>
      <c r="S713" s="23">
        <v>26.7</v>
      </c>
      <c r="T713" s="23">
        <v>26</v>
      </c>
      <c r="U713" s="23">
        <v>30</v>
      </c>
      <c r="V713" s="23">
        <v>24.2</v>
      </c>
      <c r="W713" s="23">
        <v>24.9</v>
      </c>
      <c r="Y713">
        <f t="shared" ref="Y713:Y751" si="787">SUM(O713:W713)</f>
        <v>245.1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J713">
        <v>28</v>
      </c>
      <c r="AK713">
        <v>13</v>
      </c>
      <c r="AL713">
        <v>16</v>
      </c>
      <c r="AM713">
        <v>24</v>
      </c>
      <c r="AN713">
        <v>21</v>
      </c>
      <c r="AO713">
        <v>5</v>
      </c>
      <c r="AP713">
        <v>16</v>
      </c>
      <c r="AQ713">
        <v>11</v>
      </c>
      <c r="AR713">
        <v>18</v>
      </c>
      <c r="AU713">
        <f t="shared" ref="AU713:AU745" si="788">(AJ713-Z713)/(AJ713+Z713)*100</f>
        <v>100</v>
      </c>
      <c r="AV713">
        <f t="shared" si="786"/>
        <v>100</v>
      </c>
      <c r="AW713">
        <f t="shared" si="786"/>
        <v>100</v>
      </c>
      <c r="AX713">
        <f t="shared" si="786"/>
        <v>100</v>
      </c>
      <c r="AY713">
        <f t="shared" si="786"/>
        <v>100</v>
      </c>
      <c r="AZ713">
        <f t="shared" si="786"/>
        <v>100</v>
      </c>
      <c r="BA713">
        <f t="shared" si="786"/>
        <v>100</v>
      </c>
      <c r="BB713">
        <f t="shared" si="786"/>
        <v>100</v>
      </c>
      <c r="BC713">
        <f t="shared" si="786"/>
        <v>100</v>
      </c>
    </row>
    <row r="714" spans="1:55">
      <c r="A714">
        <v>199</v>
      </c>
      <c r="B714" t="s">
        <v>45</v>
      </c>
      <c r="C714">
        <v>15</v>
      </c>
      <c r="D714" t="s">
        <v>46</v>
      </c>
      <c r="E714">
        <v>3.1</v>
      </c>
      <c r="F714">
        <v>1.6</v>
      </c>
      <c r="G714">
        <v>0.7</v>
      </c>
      <c r="H714">
        <v>0.9</v>
      </c>
      <c r="I714">
        <v>7</v>
      </c>
      <c r="J714">
        <v>3.1</v>
      </c>
      <c r="K714">
        <v>5</v>
      </c>
      <c r="L714">
        <v>3.8</v>
      </c>
      <c r="M714">
        <v>1.3</v>
      </c>
      <c r="O714" s="23">
        <v>27.5</v>
      </c>
      <c r="P714" s="23">
        <v>28.4</v>
      </c>
      <c r="Q714" s="23">
        <v>20.6</v>
      </c>
      <c r="R714" s="23">
        <v>21.3</v>
      </c>
      <c r="S714" s="23">
        <v>26.1</v>
      </c>
      <c r="T714" s="23">
        <v>21.1</v>
      </c>
      <c r="U714" s="23">
        <v>25.7</v>
      </c>
      <c r="V714" s="23">
        <v>19.899999999999999</v>
      </c>
      <c r="W714" s="23">
        <v>24.2</v>
      </c>
      <c r="Y714">
        <f t="shared" si="787"/>
        <v>214.79999999999998</v>
      </c>
      <c r="Z714">
        <v>0</v>
      </c>
      <c r="AA714">
        <v>0</v>
      </c>
      <c r="AB714">
        <v>2</v>
      </c>
      <c r="AC714">
        <v>2</v>
      </c>
      <c r="AD714">
        <v>0</v>
      </c>
      <c r="AE714">
        <v>0</v>
      </c>
      <c r="AF714">
        <v>0</v>
      </c>
      <c r="AG714">
        <v>2</v>
      </c>
      <c r="AH714">
        <v>0</v>
      </c>
      <c r="AJ714">
        <v>12</v>
      </c>
      <c r="AK714">
        <v>22</v>
      </c>
      <c r="AL714">
        <v>21</v>
      </c>
      <c r="AM714">
        <v>6</v>
      </c>
      <c r="AN714">
        <v>24</v>
      </c>
      <c r="AO714">
        <v>13</v>
      </c>
      <c r="AP714">
        <v>13</v>
      </c>
      <c r="AQ714">
        <v>12</v>
      </c>
      <c r="AR714">
        <v>10</v>
      </c>
      <c r="AU714">
        <f t="shared" si="788"/>
        <v>100</v>
      </c>
      <c r="AV714">
        <f t="shared" si="786"/>
        <v>100</v>
      </c>
      <c r="AW714">
        <f t="shared" si="786"/>
        <v>82.608695652173907</v>
      </c>
      <c r="AX714">
        <f t="shared" si="786"/>
        <v>50</v>
      </c>
      <c r="AY714">
        <f t="shared" si="786"/>
        <v>100</v>
      </c>
      <c r="AZ714">
        <f t="shared" si="786"/>
        <v>100</v>
      </c>
      <c r="BA714">
        <f t="shared" si="786"/>
        <v>100</v>
      </c>
      <c r="BB714">
        <f t="shared" si="786"/>
        <v>71.428571428571431</v>
      </c>
      <c r="BC714">
        <f t="shared" si="786"/>
        <v>100</v>
      </c>
    </row>
    <row r="715" spans="1:55">
      <c r="A715">
        <v>197</v>
      </c>
      <c r="B715" t="s">
        <v>47</v>
      </c>
      <c r="C715">
        <v>15</v>
      </c>
      <c r="D715" t="s">
        <v>48</v>
      </c>
      <c r="E715">
        <v>16.600000000000001</v>
      </c>
      <c r="F715">
        <v>13.6</v>
      </c>
      <c r="G715">
        <v>12.1</v>
      </c>
      <c r="H715">
        <v>8.6999999999999993</v>
      </c>
      <c r="I715">
        <v>9.3000000000000007</v>
      </c>
      <c r="J715">
        <v>13.1</v>
      </c>
      <c r="K715">
        <v>9.4</v>
      </c>
      <c r="L715">
        <v>14.2</v>
      </c>
      <c r="M715">
        <v>14.1</v>
      </c>
      <c r="O715" s="23">
        <v>27.8</v>
      </c>
      <c r="P715" s="23">
        <v>28.5</v>
      </c>
      <c r="Q715" s="23">
        <v>28.1</v>
      </c>
      <c r="R715" s="23">
        <v>26.1</v>
      </c>
      <c r="S715" s="23">
        <v>27.8</v>
      </c>
      <c r="T715" s="23">
        <v>30</v>
      </c>
      <c r="U715" s="23">
        <v>28.2</v>
      </c>
      <c r="V715" s="23">
        <v>27.7</v>
      </c>
      <c r="W715" s="23">
        <v>27.9</v>
      </c>
      <c r="Y715">
        <f t="shared" si="787"/>
        <v>252.1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J715">
        <v>10</v>
      </c>
      <c r="AK715">
        <v>10</v>
      </c>
      <c r="AL715">
        <v>8</v>
      </c>
      <c r="AM715">
        <v>12</v>
      </c>
      <c r="AN715">
        <v>9</v>
      </c>
      <c r="AO715">
        <v>11</v>
      </c>
      <c r="AP715">
        <v>24</v>
      </c>
      <c r="AQ715">
        <v>12</v>
      </c>
      <c r="AR715">
        <v>9</v>
      </c>
      <c r="AU715">
        <f t="shared" si="788"/>
        <v>100</v>
      </c>
      <c r="AV715">
        <f t="shared" si="786"/>
        <v>100</v>
      </c>
      <c r="AW715">
        <f t="shared" si="786"/>
        <v>100</v>
      </c>
      <c r="AX715">
        <f t="shared" si="786"/>
        <v>100</v>
      </c>
      <c r="AY715">
        <f t="shared" si="786"/>
        <v>100</v>
      </c>
      <c r="AZ715">
        <f t="shared" si="786"/>
        <v>100</v>
      </c>
      <c r="BA715">
        <f t="shared" si="786"/>
        <v>100</v>
      </c>
      <c r="BB715">
        <f t="shared" si="786"/>
        <v>100</v>
      </c>
      <c r="BC715">
        <f t="shared" si="786"/>
        <v>100</v>
      </c>
    </row>
    <row r="716" spans="1:55">
      <c r="A716">
        <v>204</v>
      </c>
      <c r="B716" t="s">
        <v>49</v>
      </c>
      <c r="C716">
        <v>15</v>
      </c>
      <c r="D716" t="s">
        <v>42</v>
      </c>
      <c r="E716">
        <v>8.6999999999999993</v>
      </c>
      <c r="F716">
        <v>10.9</v>
      </c>
      <c r="G716">
        <v>12.7</v>
      </c>
      <c r="H716">
        <v>11.4</v>
      </c>
      <c r="I716">
        <v>12.3</v>
      </c>
      <c r="J716">
        <v>14.8</v>
      </c>
      <c r="K716">
        <v>11.5</v>
      </c>
      <c r="L716">
        <v>4.4000000000000004</v>
      </c>
      <c r="M716">
        <v>9.9</v>
      </c>
      <c r="O716" s="23">
        <v>28.9</v>
      </c>
      <c r="P716" s="23">
        <v>23.5</v>
      </c>
      <c r="Q716" s="23">
        <v>26.3</v>
      </c>
      <c r="R716" s="23">
        <v>26.3</v>
      </c>
      <c r="S716" s="23">
        <v>20.100000000000001</v>
      </c>
      <c r="T716" s="23">
        <v>25.2</v>
      </c>
      <c r="U716" s="23">
        <v>28.2</v>
      </c>
      <c r="V716" s="23">
        <v>29.1</v>
      </c>
      <c r="W716" s="23">
        <v>27.5</v>
      </c>
      <c r="Y716">
        <f t="shared" si="787"/>
        <v>235.09999999999997</v>
      </c>
      <c r="Z716">
        <v>0</v>
      </c>
      <c r="AA716">
        <v>0</v>
      </c>
      <c r="AB716">
        <v>0</v>
      </c>
      <c r="AC716">
        <v>0</v>
      </c>
      <c r="AD716">
        <v>2</v>
      </c>
      <c r="AE716">
        <v>0</v>
      </c>
      <c r="AF716">
        <v>0</v>
      </c>
      <c r="AG716">
        <v>0</v>
      </c>
      <c r="AH716">
        <v>2</v>
      </c>
      <c r="AJ716">
        <v>8</v>
      </c>
      <c r="AK716">
        <v>24</v>
      </c>
      <c r="AL716">
        <v>16</v>
      </c>
      <c r="AM716">
        <v>29</v>
      </c>
      <c r="AN716">
        <v>17</v>
      </c>
      <c r="AO716">
        <v>16</v>
      </c>
      <c r="AP716">
        <v>36</v>
      </c>
      <c r="AQ716">
        <v>39</v>
      </c>
      <c r="AR716">
        <v>40</v>
      </c>
      <c r="AU716">
        <f t="shared" si="788"/>
        <v>100</v>
      </c>
      <c r="AV716">
        <f t="shared" si="786"/>
        <v>100</v>
      </c>
      <c r="AW716">
        <f t="shared" si="786"/>
        <v>100</v>
      </c>
      <c r="AX716">
        <f t="shared" si="786"/>
        <v>100</v>
      </c>
      <c r="AY716">
        <f t="shared" si="786"/>
        <v>78.94736842105263</v>
      </c>
      <c r="AZ716">
        <f t="shared" si="786"/>
        <v>100</v>
      </c>
      <c r="BA716">
        <f t="shared" si="786"/>
        <v>100</v>
      </c>
      <c r="BB716">
        <f t="shared" si="786"/>
        <v>100</v>
      </c>
      <c r="BC716">
        <f t="shared" si="786"/>
        <v>90.476190476190482</v>
      </c>
    </row>
    <row r="717" spans="1:55">
      <c r="A717">
        <v>202</v>
      </c>
      <c r="B717" t="s">
        <v>50</v>
      </c>
      <c r="C717">
        <v>15</v>
      </c>
      <c r="D717" t="s">
        <v>44</v>
      </c>
      <c r="E717">
        <v>12.8</v>
      </c>
      <c r="F717">
        <v>16.600000000000001</v>
      </c>
      <c r="G717">
        <v>24</v>
      </c>
      <c r="H717">
        <v>23.4</v>
      </c>
      <c r="I717">
        <v>23.6</v>
      </c>
      <c r="J717">
        <v>19.5</v>
      </c>
      <c r="K717">
        <v>15</v>
      </c>
      <c r="L717">
        <v>17.600000000000001</v>
      </c>
      <c r="M717">
        <v>15.1</v>
      </c>
      <c r="O717" s="23">
        <v>29</v>
      </c>
      <c r="P717" s="23">
        <v>27.3</v>
      </c>
      <c r="Q717" s="23">
        <v>26.2</v>
      </c>
      <c r="R717" s="23">
        <v>27.6</v>
      </c>
      <c r="S717" s="23">
        <v>27</v>
      </c>
      <c r="T717" s="23">
        <v>28</v>
      </c>
      <c r="U717" s="23">
        <v>25.9</v>
      </c>
      <c r="V717" s="23">
        <v>24.1</v>
      </c>
      <c r="W717" s="23">
        <v>20.8</v>
      </c>
      <c r="Y717">
        <f t="shared" si="787"/>
        <v>235.9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J717">
        <v>15</v>
      </c>
      <c r="AK717">
        <v>22</v>
      </c>
      <c r="AL717">
        <v>24</v>
      </c>
      <c r="AM717">
        <v>10</v>
      </c>
      <c r="AN717">
        <v>15</v>
      </c>
      <c r="AO717">
        <v>12</v>
      </c>
      <c r="AP717">
        <v>14</v>
      </c>
      <c r="AQ717">
        <v>17</v>
      </c>
      <c r="AR717">
        <v>21</v>
      </c>
      <c r="AU717">
        <f t="shared" si="788"/>
        <v>100</v>
      </c>
      <c r="AV717">
        <f t="shared" si="786"/>
        <v>100</v>
      </c>
      <c r="AW717">
        <f t="shared" si="786"/>
        <v>100</v>
      </c>
      <c r="AX717">
        <f t="shared" si="786"/>
        <v>100</v>
      </c>
      <c r="AY717">
        <f t="shared" si="786"/>
        <v>100</v>
      </c>
      <c r="AZ717">
        <f t="shared" si="786"/>
        <v>100</v>
      </c>
      <c r="BA717">
        <f t="shared" si="786"/>
        <v>100</v>
      </c>
      <c r="BB717">
        <f t="shared" si="786"/>
        <v>100</v>
      </c>
      <c r="BC717">
        <f t="shared" si="786"/>
        <v>100</v>
      </c>
    </row>
    <row r="718" spans="1:55">
      <c r="A718">
        <v>201</v>
      </c>
      <c r="B718" t="s">
        <v>51</v>
      </c>
      <c r="C718">
        <v>15</v>
      </c>
      <c r="D718" t="s">
        <v>46</v>
      </c>
      <c r="E718">
        <v>10.5</v>
      </c>
      <c r="F718">
        <v>17.2</v>
      </c>
      <c r="G718">
        <v>12.4</v>
      </c>
      <c r="H718">
        <v>16.7</v>
      </c>
      <c r="I718">
        <v>13</v>
      </c>
      <c r="J718">
        <v>18.100000000000001</v>
      </c>
      <c r="K718">
        <v>13.1</v>
      </c>
      <c r="L718">
        <v>13.2</v>
      </c>
      <c r="M718">
        <v>13.4</v>
      </c>
      <c r="O718" s="23">
        <v>28.2</v>
      </c>
      <c r="P718" s="23">
        <v>27.6</v>
      </c>
      <c r="Q718" s="23">
        <v>25.7</v>
      </c>
      <c r="R718" s="23">
        <v>21.7</v>
      </c>
      <c r="S718" s="23">
        <v>23.3</v>
      </c>
      <c r="T718" s="23">
        <v>24.1</v>
      </c>
      <c r="U718" s="23">
        <v>24.3</v>
      </c>
      <c r="V718" s="23">
        <v>17.899999999999999</v>
      </c>
      <c r="W718" s="23">
        <v>20</v>
      </c>
      <c r="Y718">
        <f t="shared" si="787"/>
        <v>212.8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J718">
        <v>16</v>
      </c>
      <c r="AK718">
        <v>5</v>
      </c>
      <c r="AL718">
        <v>14</v>
      </c>
      <c r="AM718">
        <v>17</v>
      </c>
      <c r="AN718">
        <v>18</v>
      </c>
      <c r="AO718">
        <v>26</v>
      </c>
      <c r="AP718">
        <v>17</v>
      </c>
      <c r="AQ718">
        <v>10</v>
      </c>
      <c r="AR718">
        <v>19</v>
      </c>
      <c r="AU718">
        <f t="shared" si="788"/>
        <v>100</v>
      </c>
      <c r="AV718">
        <f t="shared" si="786"/>
        <v>100</v>
      </c>
      <c r="AW718">
        <f t="shared" si="786"/>
        <v>100</v>
      </c>
      <c r="AX718">
        <f t="shared" si="786"/>
        <v>100</v>
      </c>
      <c r="AY718">
        <f t="shared" si="786"/>
        <v>100</v>
      </c>
      <c r="AZ718">
        <f t="shared" si="786"/>
        <v>100</v>
      </c>
      <c r="BA718">
        <f t="shared" si="786"/>
        <v>100</v>
      </c>
      <c r="BB718">
        <f t="shared" si="786"/>
        <v>100</v>
      </c>
      <c r="BC718">
        <f t="shared" si="786"/>
        <v>65.217391304347828</v>
      </c>
    </row>
    <row r="719" spans="1:55">
      <c r="A719">
        <v>203</v>
      </c>
      <c r="B719" t="s">
        <v>52</v>
      </c>
      <c r="C719">
        <v>15</v>
      </c>
      <c r="D719" t="s">
        <v>48</v>
      </c>
      <c r="E719">
        <v>5.0999999999999996</v>
      </c>
      <c r="F719">
        <v>13.4</v>
      </c>
      <c r="G719">
        <v>7.8</v>
      </c>
      <c r="H719">
        <v>8</v>
      </c>
      <c r="I719">
        <v>12.5</v>
      </c>
      <c r="J719">
        <v>12.5</v>
      </c>
      <c r="K719">
        <v>9.1999999999999993</v>
      </c>
      <c r="L719">
        <v>12.7</v>
      </c>
      <c r="M719">
        <v>10.4</v>
      </c>
      <c r="O719" s="23">
        <v>27.8</v>
      </c>
      <c r="P719" s="23">
        <v>28.7</v>
      </c>
      <c r="Q719" s="23">
        <v>27.5</v>
      </c>
      <c r="R719" s="23">
        <v>26.6</v>
      </c>
      <c r="S719" s="23">
        <v>30</v>
      </c>
      <c r="T719" s="23">
        <v>26.2</v>
      </c>
      <c r="U719" s="23">
        <v>26.8</v>
      </c>
      <c r="V719" s="23">
        <v>27.5</v>
      </c>
      <c r="W719" s="23">
        <v>27.3</v>
      </c>
      <c r="Y719">
        <f t="shared" si="787"/>
        <v>248.4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J719">
        <v>18</v>
      </c>
      <c r="AK719">
        <v>15</v>
      </c>
      <c r="AL719">
        <v>23</v>
      </c>
      <c r="AM719">
        <v>9</v>
      </c>
      <c r="AN719">
        <v>8</v>
      </c>
      <c r="AO719">
        <v>9</v>
      </c>
      <c r="AP719">
        <v>15</v>
      </c>
      <c r="AQ719">
        <v>20</v>
      </c>
      <c r="AR719">
        <v>15</v>
      </c>
      <c r="AU719">
        <f t="shared" si="788"/>
        <v>100</v>
      </c>
      <c r="AV719">
        <f t="shared" si="786"/>
        <v>100</v>
      </c>
      <c r="AW719">
        <f t="shared" si="786"/>
        <v>100</v>
      </c>
      <c r="AX719">
        <f t="shared" si="786"/>
        <v>100</v>
      </c>
      <c r="AY719">
        <f t="shared" si="786"/>
        <v>100</v>
      </c>
      <c r="AZ719">
        <f t="shared" si="786"/>
        <v>100</v>
      </c>
      <c r="BA719">
        <f t="shared" si="786"/>
        <v>100</v>
      </c>
      <c r="BB719">
        <f t="shared" si="786"/>
        <v>100</v>
      </c>
      <c r="BC719">
        <f t="shared" si="786"/>
        <v>100</v>
      </c>
    </row>
    <row r="720" spans="1:55">
      <c r="A720">
        <v>207</v>
      </c>
      <c r="B720" t="s">
        <v>53</v>
      </c>
      <c r="C720">
        <v>15</v>
      </c>
      <c r="D720" t="s">
        <v>42</v>
      </c>
      <c r="E720">
        <v>13.8</v>
      </c>
      <c r="F720">
        <v>11.2</v>
      </c>
      <c r="G720">
        <v>27.8</v>
      </c>
      <c r="H720">
        <v>27.9</v>
      </c>
      <c r="I720">
        <v>25</v>
      </c>
      <c r="J720">
        <v>16.3</v>
      </c>
      <c r="K720">
        <v>27.7</v>
      </c>
      <c r="L720">
        <v>19.2</v>
      </c>
      <c r="M720">
        <v>18.3</v>
      </c>
      <c r="O720" s="23">
        <v>28.6</v>
      </c>
      <c r="P720" s="23">
        <v>28.6</v>
      </c>
      <c r="Q720" s="23">
        <v>30</v>
      </c>
      <c r="R720" s="23">
        <v>30</v>
      </c>
      <c r="S720" s="23">
        <v>30</v>
      </c>
      <c r="T720" s="23">
        <v>27.2</v>
      </c>
      <c r="U720" s="23">
        <v>30</v>
      </c>
      <c r="V720" s="23">
        <v>28</v>
      </c>
      <c r="W720" s="23">
        <v>22</v>
      </c>
      <c r="Y720">
        <f t="shared" si="787"/>
        <v>254.39999999999998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J720">
        <v>31</v>
      </c>
      <c r="AK720">
        <v>2</v>
      </c>
      <c r="AL720">
        <v>0</v>
      </c>
      <c r="AM720">
        <v>0</v>
      </c>
      <c r="AN720">
        <v>0</v>
      </c>
      <c r="AO720">
        <v>5</v>
      </c>
      <c r="AP720">
        <v>0</v>
      </c>
      <c r="AQ720">
        <v>4</v>
      </c>
      <c r="AR720">
        <v>8</v>
      </c>
      <c r="AU720">
        <f t="shared" si="788"/>
        <v>100</v>
      </c>
      <c r="AV720">
        <f t="shared" si="786"/>
        <v>100</v>
      </c>
      <c r="AW720">
        <v>0</v>
      </c>
      <c r="AX720">
        <v>0</v>
      </c>
      <c r="AY720">
        <v>0</v>
      </c>
      <c r="AZ720">
        <f t="shared" si="786"/>
        <v>100</v>
      </c>
      <c r="BA720">
        <v>0</v>
      </c>
      <c r="BB720">
        <f t="shared" si="786"/>
        <v>100</v>
      </c>
      <c r="BC720">
        <f t="shared" si="786"/>
        <v>100</v>
      </c>
    </row>
    <row r="721" spans="1:991">
      <c r="A721">
        <v>205</v>
      </c>
      <c r="B721" t="s">
        <v>54</v>
      </c>
      <c r="C721">
        <v>15</v>
      </c>
      <c r="D721" t="s">
        <v>44</v>
      </c>
      <c r="E721">
        <v>2.2999999999999998</v>
      </c>
      <c r="F721">
        <v>5.4</v>
      </c>
      <c r="G721">
        <v>4.3</v>
      </c>
      <c r="H721">
        <v>8</v>
      </c>
      <c r="I721">
        <v>14.8</v>
      </c>
      <c r="J721">
        <v>14.7</v>
      </c>
      <c r="K721">
        <v>14.3</v>
      </c>
      <c r="L721">
        <v>13.8</v>
      </c>
      <c r="M721">
        <v>5</v>
      </c>
      <c r="O721" s="23">
        <v>22.2</v>
      </c>
      <c r="P721" s="23">
        <v>29.3</v>
      </c>
      <c r="Q721" s="23">
        <v>27.3</v>
      </c>
      <c r="R721" s="23">
        <v>28.9</v>
      </c>
      <c r="S721" s="23">
        <v>28.1</v>
      </c>
      <c r="T721" s="23">
        <v>25.2</v>
      </c>
      <c r="U721" s="23">
        <v>24.5</v>
      </c>
      <c r="V721" s="23">
        <v>26</v>
      </c>
      <c r="W721" s="23">
        <v>28.7</v>
      </c>
      <c r="Y721">
        <f t="shared" si="787"/>
        <v>240.19999999999996</v>
      </c>
      <c r="Z721">
        <v>6</v>
      </c>
      <c r="AA721">
        <v>0</v>
      </c>
      <c r="AB721">
        <v>2</v>
      </c>
      <c r="AC721">
        <v>0</v>
      </c>
      <c r="AD721">
        <v>0</v>
      </c>
      <c r="AE721">
        <v>2</v>
      </c>
      <c r="AF721">
        <v>0</v>
      </c>
      <c r="AG721">
        <v>2</v>
      </c>
      <c r="AH721">
        <v>0</v>
      </c>
      <c r="AJ721">
        <v>23</v>
      </c>
      <c r="AK721">
        <v>24</v>
      </c>
      <c r="AL721">
        <v>31</v>
      </c>
      <c r="AM721">
        <v>21</v>
      </c>
      <c r="AN721">
        <v>14</v>
      </c>
      <c r="AO721">
        <v>15</v>
      </c>
      <c r="AP721">
        <v>17</v>
      </c>
      <c r="AQ721">
        <v>19</v>
      </c>
      <c r="AR721">
        <v>21</v>
      </c>
      <c r="AU721">
        <f t="shared" si="788"/>
        <v>58.620689655172406</v>
      </c>
      <c r="AV721">
        <f t="shared" si="786"/>
        <v>100</v>
      </c>
      <c r="AW721">
        <f t="shared" si="786"/>
        <v>87.878787878787875</v>
      </c>
      <c r="AX721">
        <f t="shared" si="786"/>
        <v>100</v>
      </c>
      <c r="AY721">
        <f t="shared" si="786"/>
        <v>100</v>
      </c>
      <c r="AZ721">
        <f t="shared" si="786"/>
        <v>76.470588235294116</v>
      </c>
      <c r="BA721">
        <f t="shared" si="786"/>
        <v>100</v>
      </c>
      <c r="BB721">
        <f t="shared" si="786"/>
        <v>80.952380952380949</v>
      </c>
      <c r="BC721">
        <f t="shared" si="786"/>
        <v>100</v>
      </c>
    </row>
    <row r="722" spans="1:991">
      <c r="A722">
        <v>208</v>
      </c>
      <c r="B722" t="s">
        <v>55</v>
      </c>
      <c r="C722">
        <v>15</v>
      </c>
      <c r="D722" t="s">
        <v>46</v>
      </c>
      <c r="E722">
        <v>4.4000000000000004</v>
      </c>
      <c r="F722">
        <v>8.6</v>
      </c>
      <c r="G722">
        <v>12.3</v>
      </c>
      <c r="H722">
        <v>17.7</v>
      </c>
      <c r="I722">
        <v>10.9</v>
      </c>
      <c r="J722">
        <v>17.100000000000001</v>
      </c>
      <c r="K722">
        <v>21.8</v>
      </c>
      <c r="L722">
        <v>13.5</v>
      </c>
      <c r="M722">
        <v>13</v>
      </c>
      <c r="O722" s="23">
        <v>28.7</v>
      </c>
      <c r="P722" s="23">
        <v>28.4</v>
      </c>
      <c r="Q722" s="23">
        <v>26</v>
      </c>
      <c r="R722" s="23">
        <v>26.7</v>
      </c>
      <c r="S722" s="23">
        <v>25.3</v>
      </c>
      <c r="T722" s="23">
        <v>28.9</v>
      </c>
      <c r="U722" s="23">
        <v>29.2</v>
      </c>
      <c r="V722" s="23">
        <v>27.1</v>
      </c>
      <c r="W722" s="23">
        <v>27.3</v>
      </c>
      <c r="Y722">
        <f t="shared" si="787"/>
        <v>247.6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0</v>
      </c>
      <c r="AF722">
        <v>0</v>
      </c>
      <c r="AG722">
        <v>0</v>
      </c>
      <c r="AH722">
        <v>0</v>
      </c>
      <c r="AJ722">
        <v>13</v>
      </c>
      <c r="AK722">
        <v>10</v>
      </c>
      <c r="AL722">
        <v>7</v>
      </c>
      <c r="AM722">
        <v>15</v>
      </c>
      <c r="AN722">
        <v>16</v>
      </c>
      <c r="AO722">
        <v>13</v>
      </c>
      <c r="AP722">
        <v>13</v>
      </c>
      <c r="AQ722">
        <v>17</v>
      </c>
      <c r="AR722">
        <v>12</v>
      </c>
      <c r="AU722">
        <f t="shared" si="788"/>
        <v>100</v>
      </c>
      <c r="AV722">
        <f t="shared" si="786"/>
        <v>100</v>
      </c>
      <c r="AW722">
        <f t="shared" si="786"/>
        <v>100</v>
      </c>
      <c r="AX722">
        <f t="shared" si="786"/>
        <v>76.470588235294116</v>
      </c>
      <c r="AY722">
        <f t="shared" si="786"/>
        <v>100</v>
      </c>
      <c r="AZ722">
        <f t="shared" si="786"/>
        <v>100</v>
      </c>
      <c r="BA722">
        <f t="shared" si="786"/>
        <v>100</v>
      </c>
      <c r="BB722">
        <f t="shared" si="786"/>
        <v>100</v>
      </c>
      <c r="BC722">
        <f t="shared" si="786"/>
        <v>100</v>
      </c>
    </row>
    <row r="723" spans="1:991">
      <c r="A723">
        <v>206</v>
      </c>
      <c r="B723" t="s">
        <v>56</v>
      </c>
      <c r="C723">
        <v>15</v>
      </c>
      <c r="D723" t="s">
        <v>48</v>
      </c>
      <c r="E723">
        <v>0.4</v>
      </c>
      <c r="F723">
        <v>1.8</v>
      </c>
      <c r="G723">
        <v>0</v>
      </c>
      <c r="H723">
        <v>0.6</v>
      </c>
      <c r="I723">
        <v>3.6</v>
      </c>
      <c r="J723">
        <v>0</v>
      </c>
      <c r="K723">
        <v>2.7</v>
      </c>
      <c r="L723">
        <v>1.2</v>
      </c>
      <c r="M723">
        <v>2.1</v>
      </c>
      <c r="O723" s="23">
        <v>28</v>
      </c>
      <c r="P723" s="23">
        <v>28.5</v>
      </c>
      <c r="Q723" s="23">
        <v>28.4</v>
      </c>
      <c r="R723" s="23">
        <v>27.1</v>
      </c>
      <c r="S723" s="23">
        <v>26.4</v>
      </c>
      <c r="T723" s="23">
        <v>28.5</v>
      </c>
      <c r="U723" s="23">
        <v>27</v>
      </c>
      <c r="V723" s="23">
        <v>27.7</v>
      </c>
      <c r="W723" s="23">
        <v>27</v>
      </c>
      <c r="Y723">
        <f t="shared" si="787"/>
        <v>248.6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J723">
        <v>15</v>
      </c>
      <c r="AK723">
        <v>12</v>
      </c>
      <c r="AL723">
        <v>9</v>
      </c>
      <c r="AM723">
        <v>9</v>
      </c>
      <c r="AN723">
        <v>10</v>
      </c>
      <c r="AO723">
        <v>8</v>
      </c>
      <c r="AP723">
        <v>8</v>
      </c>
      <c r="AQ723">
        <v>8</v>
      </c>
      <c r="AR723">
        <v>10</v>
      </c>
      <c r="AU723">
        <f t="shared" si="788"/>
        <v>100</v>
      </c>
      <c r="AV723">
        <f t="shared" si="786"/>
        <v>100</v>
      </c>
      <c r="AW723">
        <f t="shared" si="786"/>
        <v>100</v>
      </c>
      <c r="AX723">
        <f t="shared" si="786"/>
        <v>100</v>
      </c>
      <c r="AY723">
        <f t="shared" si="786"/>
        <v>100</v>
      </c>
      <c r="AZ723">
        <f t="shared" si="786"/>
        <v>100</v>
      </c>
      <c r="BA723">
        <f t="shared" si="786"/>
        <v>100</v>
      </c>
      <c r="BB723">
        <f t="shared" si="786"/>
        <v>100</v>
      </c>
      <c r="BC723">
        <f t="shared" si="786"/>
        <v>100</v>
      </c>
    </row>
    <row r="724" spans="1:991">
      <c r="A724">
        <v>210</v>
      </c>
      <c r="B724" t="s">
        <v>57</v>
      </c>
      <c r="C724">
        <v>15</v>
      </c>
      <c r="D724" t="s">
        <v>42</v>
      </c>
      <c r="E724">
        <v>18.8</v>
      </c>
      <c r="F724">
        <v>17.399999999999999</v>
      </c>
      <c r="G724">
        <v>11.6</v>
      </c>
      <c r="H724">
        <v>13.3</v>
      </c>
      <c r="I724">
        <v>16.8</v>
      </c>
      <c r="J724">
        <v>10.7</v>
      </c>
      <c r="K724">
        <v>3</v>
      </c>
      <c r="L724">
        <v>13.9</v>
      </c>
      <c r="M724">
        <v>16.899999999999999</v>
      </c>
      <c r="O724" s="23">
        <v>29.1</v>
      </c>
      <c r="P724" s="23">
        <v>28.9</v>
      </c>
      <c r="Q724" s="23">
        <v>27.4</v>
      </c>
      <c r="R724" s="23">
        <v>28.5</v>
      </c>
      <c r="S724" s="23">
        <v>30</v>
      </c>
      <c r="T724" s="23">
        <v>26.9</v>
      </c>
      <c r="U724" s="23">
        <v>28.5</v>
      </c>
      <c r="V724" s="23">
        <v>28.6</v>
      </c>
      <c r="W724" s="23">
        <v>28</v>
      </c>
      <c r="Y724">
        <f t="shared" si="787"/>
        <v>255.9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0</v>
      </c>
      <c r="AF724">
        <v>0</v>
      </c>
      <c r="AG724">
        <v>0</v>
      </c>
      <c r="AH724">
        <v>0</v>
      </c>
      <c r="AJ724">
        <v>8</v>
      </c>
      <c r="AK724">
        <v>2</v>
      </c>
      <c r="AL724">
        <v>15</v>
      </c>
      <c r="AM724">
        <v>7</v>
      </c>
      <c r="AN724">
        <v>7</v>
      </c>
      <c r="AO724">
        <v>6</v>
      </c>
      <c r="AP724">
        <v>4</v>
      </c>
      <c r="AQ724">
        <v>10</v>
      </c>
      <c r="AR724">
        <v>8</v>
      </c>
      <c r="AU724">
        <f t="shared" si="788"/>
        <v>100</v>
      </c>
      <c r="AV724">
        <f t="shared" si="786"/>
        <v>100</v>
      </c>
      <c r="AW724">
        <f t="shared" si="786"/>
        <v>100</v>
      </c>
      <c r="AX724">
        <f t="shared" si="786"/>
        <v>55.555555555555557</v>
      </c>
      <c r="AY724">
        <f t="shared" si="786"/>
        <v>100</v>
      </c>
      <c r="AZ724">
        <f t="shared" si="786"/>
        <v>100</v>
      </c>
      <c r="BA724">
        <f t="shared" si="786"/>
        <v>100</v>
      </c>
      <c r="BB724">
        <f t="shared" si="786"/>
        <v>100</v>
      </c>
      <c r="BC724">
        <f t="shared" si="786"/>
        <v>100</v>
      </c>
    </row>
    <row r="725" spans="1:991">
      <c r="A725">
        <v>209</v>
      </c>
      <c r="B725" t="s">
        <v>58</v>
      </c>
      <c r="C725">
        <v>15</v>
      </c>
      <c r="D725" t="s">
        <v>44</v>
      </c>
      <c r="E725">
        <v>14.8</v>
      </c>
      <c r="F725">
        <v>13.9</v>
      </c>
      <c r="G725">
        <v>9.3000000000000007</v>
      </c>
      <c r="H725">
        <v>11.2</v>
      </c>
      <c r="I725">
        <v>4.5999999999999996</v>
      </c>
      <c r="J725">
        <v>6.7</v>
      </c>
      <c r="K725">
        <v>10.1</v>
      </c>
      <c r="L725">
        <v>4.0999999999999996</v>
      </c>
      <c r="M725">
        <v>4</v>
      </c>
      <c r="O725" s="23">
        <v>30</v>
      </c>
      <c r="P725" s="23">
        <v>27.6</v>
      </c>
      <c r="Q725" s="23">
        <v>27.4</v>
      </c>
      <c r="R725" s="23">
        <v>28.1</v>
      </c>
      <c r="S725" s="23">
        <v>15.5</v>
      </c>
      <c r="T725" s="23">
        <v>27.2</v>
      </c>
      <c r="U725" s="23">
        <v>26</v>
      </c>
      <c r="V725" s="23">
        <v>12.2</v>
      </c>
      <c r="W725" s="23">
        <v>15.2</v>
      </c>
      <c r="Y725">
        <f t="shared" si="787"/>
        <v>209.19999999999996</v>
      </c>
      <c r="Z725">
        <v>0</v>
      </c>
      <c r="AA725">
        <v>0</v>
      </c>
      <c r="AB725">
        <v>2</v>
      </c>
      <c r="AC725">
        <v>4</v>
      </c>
      <c r="AD725">
        <v>2</v>
      </c>
      <c r="AE725">
        <v>2</v>
      </c>
      <c r="AF725">
        <v>2</v>
      </c>
      <c r="AG725">
        <v>8</v>
      </c>
      <c r="AH725">
        <v>6</v>
      </c>
      <c r="AJ725">
        <v>4</v>
      </c>
      <c r="AK725">
        <v>1</v>
      </c>
      <c r="AL725">
        <v>8</v>
      </c>
      <c r="AM725">
        <v>7</v>
      </c>
      <c r="AN725">
        <v>9</v>
      </c>
      <c r="AO725">
        <v>8</v>
      </c>
      <c r="AP725">
        <v>2</v>
      </c>
      <c r="AQ725">
        <v>6</v>
      </c>
      <c r="AR725">
        <v>5</v>
      </c>
      <c r="AU725">
        <f t="shared" si="788"/>
        <v>100</v>
      </c>
      <c r="AV725">
        <f t="shared" si="786"/>
        <v>100</v>
      </c>
      <c r="AW725">
        <f t="shared" si="786"/>
        <v>60</v>
      </c>
      <c r="AX725">
        <f t="shared" si="786"/>
        <v>27.27272727272727</v>
      </c>
      <c r="AY725">
        <f t="shared" si="786"/>
        <v>63.636363636363633</v>
      </c>
      <c r="AZ725">
        <f t="shared" si="786"/>
        <v>60</v>
      </c>
      <c r="BA725">
        <f t="shared" si="786"/>
        <v>0</v>
      </c>
      <c r="BB725">
        <f t="shared" si="786"/>
        <v>-14.285714285714285</v>
      </c>
      <c r="BC725">
        <f t="shared" si="786"/>
        <v>-9.0909090909090917</v>
      </c>
    </row>
    <row r="726" spans="1:991">
      <c r="A726">
        <v>116</v>
      </c>
      <c r="B726" t="s">
        <v>102</v>
      </c>
      <c r="C726">
        <v>15</v>
      </c>
      <c r="D726" t="s">
        <v>42</v>
      </c>
      <c r="E726">
        <v>11.6</v>
      </c>
      <c r="F726">
        <v>19.600000000000001</v>
      </c>
      <c r="G726">
        <v>10.4</v>
      </c>
      <c r="H726">
        <v>12.6</v>
      </c>
      <c r="I726">
        <v>13.6</v>
      </c>
      <c r="J726">
        <v>7.4</v>
      </c>
      <c r="K726">
        <v>3.5</v>
      </c>
      <c r="L726">
        <v>6.4</v>
      </c>
      <c r="M726">
        <v>5.3</v>
      </c>
      <c r="O726" s="23">
        <v>30</v>
      </c>
      <c r="P726" s="23">
        <v>30</v>
      </c>
      <c r="Q726" s="23">
        <v>27.7</v>
      </c>
      <c r="R726" s="23">
        <v>30</v>
      </c>
      <c r="S726" s="23">
        <v>27</v>
      </c>
      <c r="T726" s="23">
        <v>28.2</v>
      </c>
      <c r="U726" s="23">
        <v>23.2</v>
      </c>
      <c r="V726" s="23">
        <v>30</v>
      </c>
      <c r="W726" s="23">
        <v>30</v>
      </c>
      <c r="Y726">
        <f t="shared" si="787"/>
        <v>256.09999999999997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0</v>
      </c>
      <c r="AH726">
        <v>0</v>
      </c>
      <c r="AJ726">
        <v>0</v>
      </c>
      <c r="AK726">
        <v>0</v>
      </c>
      <c r="AL726">
        <v>1</v>
      </c>
      <c r="AM726">
        <v>7</v>
      </c>
      <c r="AN726">
        <v>6</v>
      </c>
      <c r="AO726">
        <v>8</v>
      </c>
      <c r="AP726">
        <v>7</v>
      </c>
      <c r="AQ726">
        <v>0</v>
      </c>
      <c r="AR726">
        <v>0</v>
      </c>
      <c r="AU726">
        <v>0</v>
      </c>
      <c r="AV726">
        <v>0</v>
      </c>
      <c r="AW726">
        <f t="shared" si="786"/>
        <v>100</v>
      </c>
      <c r="AX726">
        <f t="shared" si="786"/>
        <v>100</v>
      </c>
      <c r="AY726">
        <f t="shared" si="786"/>
        <v>100</v>
      </c>
      <c r="AZ726">
        <f t="shared" si="786"/>
        <v>100</v>
      </c>
      <c r="BA726">
        <f t="shared" si="786"/>
        <v>55.555555555555557</v>
      </c>
      <c r="BB726">
        <v>0</v>
      </c>
      <c r="BC726">
        <v>0</v>
      </c>
    </row>
    <row r="727" spans="1:991">
      <c r="A727">
        <v>113</v>
      </c>
      <c r="B727" t="s">
        <v>103</v>
      </c>
      <c r="C727">
        <v>15</v>
      </c>
      <c r="D727" t="s">
        <v>44</v>
      </c>
      <c r="E727">
        <v>19.100000000000001</v>
      </c>
      <c r="F727">
        <v>19.3</v>
      </c>
      <c r="G727">
        <v>15</v>
      </c>
      <c r="H727">
        <v>12.9</v>
      </c>
      <c r="I727">
        <v>12.9</v>
      </c>
      <c r="J727">
        <v>18</v>
      </c>
      <c r="K727">
        <v>10.1</v>
      </c>
      <c r="L727">
        <v>13.1</v>
      </c>
      <c r="M727">
        <v>11.7</v>
      </c>
      <c r="O727" s="23">
        <v>26.9</v>
      </c>
      <c r="P727" s="23">
        <v>27.9</v>
      </c>
      <c r="Q727" s="23">
        <v>29.9</v>
      </c>
      <c r="R727" s="23">
        <v>27.6</v>
      </c>
      <c r="S727" s="23">
        <v>21.9</v>
      </c>
      <c r="T727" s="23">
        <v>22.8</v>
      </c>
      <c r="U727" s="23">
        <v>25.5</v>
      </c>
      <c r="V727" s="23">
        <v>28.2</v>
      </c>
      <c r="W727" s="23">
        <v>20.3</v>
      </c>
      <c r="Y727">
        <f t="shared" si="787"/>
        <v>231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J727">
        <v>12</v>
      </c>
      <c r="AK727">
        <v>10</v>
      </c>
      <c r="AL727">
        <v>0</v>
      </c>
      <c r="AM727">
        <v>7</v>
      </c>
      <c r="AN727">
        <v>4</v>
      </c>
      <c r="AO727">
        <v>7</v>
      </c>
      <c r="AP727">
        <v>17</v>
      </c>
      <c r="AQ727">
        <v>7</v>
      </c>
      <c r="AR727">
        <v>9</v>
      </c>
      <c r="AU727">
        <f t="shared" si="788"/>
        <v>100</v>
      </c>
      <c r="AV727">
        <f t="shared" si="786"/>
        <v>100</v>
      </c>
      <c r="AW727">
        <v>0</v>
      </c>
      <c r="AX727">
        <f t="shared" si="786"/>
        <v>100</v>
      </c>
      <c r="AY727">
        <f t="shared" si="786"/>
        <v>100</v>
      </c>
      <c r="AZ727">
        <f t="shared" si="786"/>
        <v>100</v>
      </c>
      <c r="BA727">
        <f t="shared" si="786"/>
        <v>100</v>
      </c>
      <c r="BB727">
        <f t="shared" si="786"/>
        <v>100</v>
      </c>
      <c r="BC727">
        <f t="shared" si="786"/>
        <v>100</v>
      </c>
    </row>
    <row r="728" spans="1:991">
      <c r="A728">
        <v>114</v>
      </c>
      <c r="B728" t="s">
        <v>104</v>
      </c>
      <c r="C728">
        <v>15</v>
      </c>
      <c r="D728" t="s">
        <v>46</v>
      </c>
      <c r="E728">
        <v>22.7</v>
      </c>
      <c r="F728">
        <v>22</v>
      </c>
      <c r="G728">
        <v>19.5</v>
      </c>
      <c r="H728">
        <v>22.7</v>
      </c>
      <c r="I728">
        <v>18.100000000000001</v>
      </c>
      <c r="J728">
        <v>15</v>
      </c>
      <c r="K728">
        <v>21.4</v>
      </c>
      <c r="L728">
        <v>16.899999999999999</v>
      </c>
      <c r="M728">
        <v>20.5</v>
      </c>
      <c r="O728" s="23">
        <v>30</v>
      </c>
      <c r="P728" s="23">
        <v>30</v>
      </c>
      <c r="Q728" s="23">
        <v>28</v>
      </c>
      <c r="R728" s="23">
        <v>27.8</v>
      </c>
      <c r="S728" s="23">
        <v>25</v>
      </c>
      <c r="T728" s="23">
        <v>16.8</v>
      </c>
      <c r="U728" s="23">
        <v>25.6</v>
      </c>
      <c r="V728" s="23">
        <v>24.3</v>
      </c>
      <c r="W728" s="23">
        <v>26</v>
      </c>
      <c r="Y728">
        <f t="shared" si="787"/>
        <v>233.50000000000003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J728">
        <v>4</v>
      </c>
      <c r="AK728">
        <v>6</v>
      </c>
      <c r="AL728">
        <v>14</v>
      </c>
      <c r="AM728">
        <v>5</v>
      </c>
      <c r="AN728">
        <v>3</v>
      </c>
      <c r="AO728">
        <v>12</v>
      </c>
      <c r="AP728">
        <v>2</v>
      </c>
      <c r="AQ728">
        <v>14</v>
      </c>
      <c r="AR728">
        <v>6</v>
      </c>
      <c r="AU728">
        <f t="shared" si="788"/>
        <v>100</v>
      </c>
      <c r="AV728">
        <f t="shared" ref="AV728:AV745" si="789">(AK728-AA728)/(AK728+AA728)*100</f>
        <v>100</v>
      </c>
      <c r="AW728">
        <f t="shared" ref="AW728:AW745" si="790">(AL728-AB728)/(AL728+AB728)*100</f>
        <v>100</v>
      </c>
      <c r="AX728">
        <f t="shared" ref="AX728:AX745" si="791">(AM728-AC728)/(AM728+AC728)*100</f>
        <v>100</v>
      </c>
      <c r="AY728">
        <f t="shared" ref="AY728:AY745" si="792">(AN728-AD728)/(AN728+AD728)*100</f>
        <v>100</v>
      </c>
      <c r="AZ728">
        <f t="shared" ref="AZ728:AZ745" si="793">(AO728-AE728)/(AO728+AE728)*100</f>
        <v>100</v>
      </c>
      <c r="BA728">
        <f t="shared" ref="BA728:BA745" si="794">(AP728-AF728)/(AP728+AF728)*100</f>
        <v>100</v>
      </c>
      <c r="BB728">
        <f t="shared" ref="BB728:BB745" si="795">(AQ728-AG728)/(AQ728+AG728)*100</f>
        <v>100</v>
      </c>
      <c r="BC728">
        <f t="shared" ref="BC728:BC745" si="796">(AR728-AH728)/(AR728+AH728)*100</f>
        <v>100</v>
      </c>
    </row>
    <row r="729" spans="1:991">
      <c r="A729">
        <v>115</v>
      </c>
      <c r="B729" t="s">
        <v>105</v>
      </c>
      <c r="C729">
        <v>15</v>
      </c>
      <c r="D729" t="s">
        <v>48</v>
      </c>
      <c r="E729">
        <v>4</v>
      </c>
      <c r="F729">
        <v>3.8</v>
      </c>
      <c r="G729">
        <v>9</v>
      </c>
      <c r="H729">
        <v>1.6</v>
      </c>
      <c r="I729">
        <v>1.3</v>
      </c>
      <c r="J729">
        <v>10.4</v>
      </c>
      <c r="K729">
        <v>2.2999999999999998</v>
      </c>
      <c r="L729">
        <v>7.6</v>
      </c>
      <c r="M729">
        <v>11.9</v>
      </c>
      <c r="O729" s="23">
        <v>26.9</v>
      </c>
      <c r="P729" s="23">
        <v>24.9</v>
      </c>
      <c r="Q729" s="23">
        <v>29.8</v>
      </c>
      <c r="R729" s="23">
        <v>28.5</v>
      </c>
      <c r="S729" s="23">
        <v>14</v>
      </c>
      <c r="T729" s="23">
        <v>24</v>
      </c>
      <c r="U729" s="23">
        <v>27</v>
      </c>
      <c r="V729" s="23">
        <v>26.9</v>
      </c>
      <c r="W729" s="23">
        <v>29.2</v>
      </c>
      <c r="Y729">
        <f t="shared" si="787"/>
        <v>231.2</v>
      </c>
      <c r="Z729">
        <v>2</v>
      </c>
      <c r="AA729">
        <v>0</v>
      </c>
      <c r="AB729">
        <v>0</v>
      </c>
      <c r="AC729">
        <v>0</v>
      </c>
      <c r="AD729">
        <v>6</v>
      </c>
      <c r="AE729">
        <v>2</v>
      </c>
      <c r="AF729">
        <v>0</v>
      </c>
      <c r="AG729">
        <v>0</v>
      </c>
      <c r="AH729">
        <v>0</v>
      </c>
      <c r="AJ729">
        <v>15</v>
      </c>
      <c r="AK729">
        <v>10</v>
      </c>
      <c r="AL729">
        <v>9</v>
      </c>
      <c r="AM729">
        <v>12</v>
      </c>
      <c r="AN729">
        <v>10</v>
      </c>
      <c r="AO729">
        <v>7</v>
      </c>
      <c r="AP729">
        <v>11</v>
      </c>
      <c r="AQ729">
        <v>11</v>
      </c>
      <c r="AR729">
        <v>5</v>
      </c>
      <c r="AU729">
        <f t="shared" si="788"/>
        <v>76.470588235294116</v>
      </c>
      <c r="AV729">
        <f t="shared" si="789"/>
        <v>100</v>
      </c>
      <c r="AW729">
        <f t="shared" si="790"/>
        <v>100</v>
      </c>
      <c r="AX729">
        <f t="shared" si="791"/>
        <v>100</v>
      </c>
      <c r="AY729">
        <f t="shared" si="792"/>
        <v>25</v>
      </c>
      <c r="AZ729">
        <f t="shared" si="793"/>
        <v>55.555555555555557</v>
      </c>
      <c r="BA729">
        <f t="shared" si="794"/>
        <v>100</v>
      </c>
      <c r="BB729">
        <f t="shared" si="795"/>
        <v>100</v>
      </c>
      <c r="BC729">
        <f t="shared" si="796"/>
        <v>100</v>
      </c>
    </row>
    <row r="730" spans="1:991">
      <c r="A730">
        <v>118</v>
      </c>
      <c r="B730" t="s">
        <v>106</v>
      </c>
      <c r="C730">
        <v>15</v>
      </c>
      <c r="D730" t="s">
        <v>42</v>
      </c>
      <c r="E730">
        <v>3.5</v>
      </c>
      <c r="F730">
        <v>3.9</v>
      </c>
      <c r="G730">
        <v>1.7</v>
      </c>
      <c r="H730">
        <v>1.3</v>
      </c>
      <c r="I730">
        <v>0.8</v>
      </c>
      <c r="J730">
        <v>0.7</v>
      </c>
      <c r="K730">
        <v>2.9</v>
      </c>
      <c r="L730">
        <v>3.1</v>
      </c>
      <c r="M730">
        <v>9.6999999999999993</v>
      </c>
      <c r="O730" s="23">
        <v>27.6</v>
      </c>
      <c r="P730" s="23">
        <v>24.8</v>
      </c>
      <c r="Q730" s="23">
        <v>25.3</v>
      </c>
      <c r="R730" s="23">
        <v>28.1</v>
      </c>
      <c r="S730" s="23">
        <v>26.4</v>
      </c>
      <c r="T730" s="23">
        <v>25.8</v>
      </c>
      <c r="U730" s="23">
        <v>20.8</v>
      </c>
      <c r="V730" s="23">
        <v>27.9</v>
      </c>
      <c r="W730" s="23">
        <v>30</v>
      </c>
      <c r="Y730">
        <f t="shared" si="787"/>
        <v>236.70000000000005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0</v>
      </c>
      <c r="AJ730">
        <v>16</v>
      </c>
      <c r="AK730">
        <v>6</v>
      </c>
      <c r="AL730">
        <v>6</v>
      </c>
      <c r="AM730">
        <v>27</v>
      </c>
      <c r="AN730">
        <v>17</v>
      </c>
      <c r="AO730">
        <v>10</v>
      </c>
      <c r="AP730">
        <v>10</v>
      </c>
      <c r="AQ730">
        <v>13</v>
      </c>
      <c r="AR730">
        <v>6</v>
      </c>
      <c r="AU730">
        <f t="shared" si="788"/>
        <v>100</v>
      </c>
      <c r="AV730">
        <f t="shared" si="789"/>
        <v>100</v>
      </c>
      <c r="AW730">
        <f t="shared" si="790"/>
        <v>100</v>
      </c>
      <c r="AX730">
        <f t="shared" si="791"/>
        <v>100</v>
      </c>
      <c r="AY730">
        <f t="shared" si="792"/>
        <v>100</v>
      </c>
      <c r="AZ730">
        <f t="shared" si="793"/>
        <v>100</v>
      </c>
      <c r="BA730">
        <f t="shared" si="794"/>
        <v>66.666666666666657</v>
      </c>
      <c r="BB730">
        <f t="shared" si="795"/>
        <v>100</v>
      </c>
      <c r="BC730">
        <f t="shared" si="796"/>
        <v>100</v>
      </c>
    </row>
    <row r="731" spans="1:991">
      <c r="A731">
        <v>117</v>
      </c>
      <c r="B731" t="s">
        <v>107</v>
      </c>
      <c r="C731">
        <v>15</v>
      </c>
      <c r="D731" t="s">
        <v>44</v>
      </c>
      <c r="E731">
        <v>10.199999999999999</v>
      </c>
      <c r="F731">
        <v>8.5</v>
      </c>
      <c r="G731">
        <v>9.6999999999999993</v>
      </c>
      <c r="H731">
        <v>9.3000000000000007</v>
      </c>
      <c r="I731">
        <v>9.4</v>
      </c>
      <c r="J731">
        <v>7</v>
      </c>
      <c r="K731">
        <v>9.1</v>
      </c>
      <c r="L731">
        <v>8.5</v>
      </c>
      <c r="M731">
        <v>4.8</v>
      </c>
      <c r="O731" s="23">
        <v>30</v>
      </c>
      <c r="P731" s="23">
        <v>30</v>
      </c>
      <c r="Q731" s="23">
        <v>30</v>
      </c>
      <c r="R731" s="23">
        <v>28.3</v>
      </c>
      <c r="S731" s="23">
        <v>26.8</v>
      </c>
      <c r="T731" s="23">
        <v>27.8</v>
      </c>
      <c r="U731" s="23">
        <v>27.9</v>
      </c>
      <c r="V731" s="23">
        <v>30</v>
      </c>
      <c r="W731" s="23">
        <v>24.5</v>
      </c>
      <c r="Y731">
        <f t="shared" si="787"/>
        <v>255.3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J731">
        <v>3</v>
      </c>
      <c r="AK731">
        <v>10</v>
      </c>
      <c r="AL731">
        <v>4</v>
      </c>
      <c r="AM731">
        <v>14</v>
      </c>
      <c r="AN731">
        <v>7</v>
      </c>
      <c r="AO731">
        <v>5</v>
      </c>
      <c r="AP731">
        <v>21</v>
      </c>
      <c r="AQ731">
        <v>1</v>
      </c>
      <c r="AR731">
        <v>11</v>
      </c>
      <c r="AU731">
        <f t="shared" si="788"/>
        <v>100</v>
      </c>
      <c r="AV731">
        <f t="shared" si="789"/>
        <v>100</v>
      </c>
      <c r="AW731">
        <f t="shared" si="790"/>
        <v>100</v>
      </c>
      <c r="AX731">
        <f t="shared" si="791"/>
        <v>100</v>
      </c>
      <c r="AY731">
        <f t="shared" si="792"/>
        <v>100</v>
      </c>
      <c r="AZ731">
        <f t="shared" si="793"/>
        <v>100</v>
      </c>
      <c r="BA731">
        <f t="shared" si="794"/>
        <v>100</v>
      </c>
      <c r="BB731">
        <f t="shared" si="795"/>
        <v>100</v>
      </c>
      <c r="BC731">
        <f t="shared" si="796"/>
        <v>100</v>
      </c>
    </row>
    <row r="732" spans="1:991">
      <c r="A732">
        <v>119</v>
      </c>
      <c r="B732" t="s">
        <v>108</v>
      </c>
      <c r="C732">
        <v>15</v>
      </c>
      <c r="D732" t="s">
        <v>46</v>
      </c>
      <c r="E732">
        <v>19.7</v>
      </c>
      <c r="F732">
        <v>20</v>
      </c>
      <c r="G732">
        <v>13.3</v>
      </c>
      <c r="H732">
        <v>14.8</v>
      </c>
      <c r="I732">
        <v>15.9</v>
      </c>
      <c r="J732">
        <v>15.7</v>
      </c>
      <c r="K732">
        <v>9.6</v>
      </c>
      <c r="L732">
        <v>9</v>
      </c>
      <c r="M732">
        <v>11</v>
      </c>
      <c r="O732" s="23">
        <v>28.3</v>
      </c>
      <c r="P732" s="23">
        <v>28.3</v>
      </c>
      <c r="Q732" s="23">
        <v>24.5</v>
      </c>
      <c r="R732" s="23">
        <v>25.8</v>
      </c>
      <c r="S732" s="23">
        <v>25.8</v>
      </c>
      <c r="T732" s="23">
        <v>25.3</v>
      </c>
      <c r="U732" s="23">
        <v>26.6</v>
      </c>
      <c r="V732" s="23">
        <v>25.1</v>
      </c>
      <c r="W732" s="23">
        <v>26.6</v>
      </c>
      <c r="Y732">
        <f t="shared" si="787"/>
        <v>236.29999999999998</v>
      </c>
      <c r="Z732">
        <v>0</v>
      </c>
      <c r="AA732">
        <v>0</v>
      </c>
      <c r="AB732">
        <v>2</v>
      </c>
      <c r="AC732">
        <v>2</v>
      </c>
      <c r="AD732">
        <v>2</v>
      </c>
      <c r="AE732">
        <v>0</v>
      </c>
      <c r="AF732">
        <v>2</v>
      </c>
      <c r="AG732">
        <v>0</v>
      </c>
      <c r="AH732">
        <v>0</v>
      </c>
      <c r="AJ732">
        <v>1</v>
      </c>
      <c r="AK732">
        <v>8</v>
      </c>
      <c r="AL732">
        <v>13</v>
      </c>
      <c r="AM732">
        <v>11</v>
      </c>
      <c r="AN732">
        <v>25</v>
      </c>
      <c r="AO732">
        <v>19</v>
      </c>
      <c r="AP732">
        <v>19</v>
      </c>
      <c r="AQ732">
        <v>26</v>
      </c>
      <c r="AR732">
        <v>22</v>
      </c>
      <c r="AU732">
        <f t="shared" si="788"/>
        <v>100</v>
      </c>
      <c r="AV732">
        <f t="shared" si="789"/>
        <v>100</v>
      </c>
      <c r="AW732">
        <f t="shared" si="790"/>
        <v>73.333333333333329</v>
      </c>
      <c r="AX732">
        <f t="shared" si="791"/>
        <v>69.230769230769226</v>
      </c>
      <c r="AY732">
        <f t="shared" si="792"/>
        <v>85.18518518518519</v>
      </c>
      <c r="AZ732">
        <f t="shared" si="793"/>
        <v>100</v>
      </c>
      <c r="BA732">
        <f t="shared" si="794"/>
        <v>80.952380952380949</v>
      </c>
      <c r="BB732">
        <f t="shared" si="795"/>
        <v>100</v>
      </c>
      <c r="BC732">
        <f t="shared" si="796"/>
        <v>100</v>
      </c>
    </row>
    <row r="733" spans="1:991">
      <c r="A733">
        <v>120</v>
      </c>
      <c r="B733" t="s">
        <v>109</v>
      </c>
      <c r="C733">
        <v>15</v>
      </c>
      <c r="D733" t="s">
        <v>48</v>
      </c>
      <c r="E733">
        <v>2.2999999999999998</v>
      </c>
      <c r="F733">
        <v>1.4</v>
      </c>
      <c r="G733">
        <v>2</v>
      </c>
      <c r="H733">
        <v>0.3</v>
      </c>
      <c r="I733">
        <v>0</v>
      </c>
      <c r="J733">
        <v>2.2999999999999998</v>
      </c>
      <c r="K733">
        <v>4</v>
      </c>
      <c r="L733">
        <v>1.9</v>
      </c>
      <c r="M733">
        <v>2.7</v>
      </c>
      <c r="O733" s="23">
        <v>28.6</v>
      </c>
      <c r="P733" s="23">
        <v>28.8</v>
      </c>
      <c r="Q733" s="23">
        <v>28.1</v>
      </c>
      <c r="R733" s="23">
        <v>18.3</v>
      </c>
      <c r="S733" s="23">
        <v>27.4</v>
      </c>
      <c r="T733" s="23">
        <v>26.9</v>
      </c>
      <c r="U733" s="23">
        <v>26.8</v>
      </c>
      <c r="V733" s="23">
        <v>27.7</v>
      </c>
      <c r="W733" s="23">
        <v>30</v>
      </c>
      <c r="Y733">
        <f t="shared" si="787"/>
        <v>242.6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J733">
        <v>18</v>
      </c>
      <c r="AK733">
        <v>20</v>
      </c>
      <c r="AL733">
        <v>17</v>
      </c>
      <c r="AM733">
        <v>20</v>
      </c>
      <c r="AN733">
        <v>20</v>
      </c>
      <c r="AO733">
        <v>13</v>
      </c>
      <c r="AP733">
        <v>16</v>
      </c>
      <c r="AQ733">
        <v>14</v>
      </c>
      <c r="AR733">
        <v>4</v>
      </c>
      <c r="AU733">
        <f t="shared" si="788"/>
        <v>100</v>
      </c>
      <c r="AV733">
        <f t="shared" si="789"/>
        <v>100</v>
      </c>
      <c r="AW733">
        <f t="shared" si="790"/>
        <v>100</v>
      </c>
      <c r="AX733">
        <f t="shared" si="791"/>
        <v>100</v>
      </c>
      <c r="AY733">
        <f t="shared" si="792"/>
        <v>100</v>
      </c>
      <c r="AZ733">
        <f t="shared" si="793"/>
        <v>100</v>
      </c>
      <c r="BA733">
        <f t="shared" si="794"/>
        <v>100</v>
      </c>
      <c r="BB733">
        <f t="shared" si="795"/>
        <v>100</v>
      </c>
      <c r="BC733">
        <f t="shared" si="796"/>
        <v>100</v>
      </c>
    </row>
    <row r="734" spans="1:991">
      <c r="A734" s="4">
        <v>172</v>
      </c>
      <c r="B734" s="5" t="s">
        <v>110</v>
      </c>
      <c r="C734" s="4">
        <v>15</v>
      </c>
      <c r="D734" s="5" t="s">
        <v>42</v>
      </c>
      <c r="E734" s="4">
        <v>0.8</v>
      </c>
      <c r="F734" s="4">
        <v>2</v>
      </c>
      <c r="G734" s="4">
        <v>0.3</v>
      </c>
      <c r="H734" s="4">
        <v>0.7</v>
      </c>
      <c r="I734" s="4">
        <v>0</v>
      </c>
      <c r="J734" s="4">
        <v>0.3</v>
      </c>
      <c r="K734" s="4">
        <v>0.7</v>
      </c>
      <c r="L734" s="4">
        <v>1.6</v>
      </c>
      <c r="M734" s="4">
        <v>1.1000000000000001</v>
      </c>
      <c r="N734" s="4"/>
      <c r="O734" s="26">
        <v>25.9</v>
      </c>
      <c r="P734" s="26">
        <v>28.2</v>
      </c>
      <c r="Q734" s="26">
        <v>27.2</v>
      </c>
      <c r="R734" s="26">
        <v>30</v>
      </c>
      <c r="S734" s="26">
        <v>28.4</v>
      </c>
      <c r="T734" s="26">
        <v>25</v>
      </c>
      <c r="U734" s="26">
        <v>28.9</v>
      </c>
      <c r="V734" s="26">
        <v>26.9</v>
      </c>
      <c r="W734" s="26">
        <v>29</v>
      </c>
      <c r="Y734">
        <f t="shared" si="787"/>
        <v>249.5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/>
      <c r="AJ734" s="4">
        <v>12</v>
      </c>
      <c r="AK734" s="4">
        <v>9</v>
      </c>
      <c r="AL734" s="4">
        <v>6</v>
      </c>
      <c r="AM734" s="4">
        <v>12</v>
      </c>
      <c r="AN734" s="4">
        <v>10</v>
      </c>
      <c r="AO734" s="4">
        <v>11</v>
      </c>
      <c r="AP734" s="4">
        <v>5</v>
      </c>
      <c r="AQ734" s="4">
        <v>8</v>
      </c>
      <c r="AR734" s="4">
        <v>8</v>
      </c>
      <c r="AS734" s="5"/>
      <c r="AU734">
        <f t="shared" si="788"/>
        <v>100</v>
      </c>
      <c r="AV734">
        <f t="shared" si="789"/>
        <v>100</v>
      </c>
      <c r="AW734">
        <f t="shared" si="790"/>
        <v>100</v>
      </c>
      <c r="AX734">
        <f t="shared" si="791"/>
        <v>100</v>
      </c>
      <c r="AY734">
        <f t="shared" si="792"/>
        <v>100</v>
      </c>
      <c r="AZ734">
        <f t="shared" si="793"/>
        <v>100</v>
      </c>
      <c r="BA734">
        <f t="shared" si="794"/>
        <v>100</v>
      </c>
      <c r="BB734">
        <f t="shared" si="795"/>
        <v>100</v>
      </c>
      <c r="BC734">
        <f t="shared" si="796"/>
        <v>100</v>
      </c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  <c r="QG734" s="5"/>
      <c r="QH734" s="5"/>
      <c r="QI734" s="5"/>
      <c r="QJ734" s="5"/>
      <c r="QK734" s="5"/>
      <c r="QL734" s="5"/>
      <c r="QM734" s="5"/>
      <c r="QN734" s="5"/>
      <c r="QO734" s="5"/>
      <c r="QP734" s="5"/>
      <c r="QQ734" s="5"/>
      <c r="QR734" s="5"/>
      <c r="QS734" s="5"/>
      <c r="QT734" s="5"/>
      <c r="QU734" s="5"/>
      <c r="QV734" s="5"/>
      <c r="QW734" s="5"/>
      <c r="QX734" s="5"/>
      <c r="QY734" s="5"/>
      <c r="QZ734" s="5"/>
      <c r="RA734" s="5"/>
      <c r="RB734" s="5"/>
      <c r="RC734" s="5"/>
      <c r="RD734" s="5"/>
      <c r="RE734" s="5"/>
      <c r="RF734" s="5"/>
      <c r="RG734" s="5"/>
      <c r="RH734" s="5"/>
      <c r="RI734" s="5"/>
      <c r="RJ734" s="5"/>
      <c r="RK734" s="5"/>
      <c r="RL734" s="5"/>
      <c r="RM734" s="5"/>
      <c r="RN734" s="5"/>
      <c r="RO734" s="5"/>
      <c r="RP734" s="5"/>
      <c r="RQ734" s="5"/>
      <c r="RR734" s="5"/>
      <c r="RS734" s="5"/>
      <c r="RT734" s="5"/>
      <c r="RU734" s="5"/>
      <c r="RV734" s="5"/>
      <c r="RW734" s="5"/>
      <c r="RX734" s="5"/>
      <c r="RY734" s="5"/>
      <c r="RZ734" s="5"/>
      <c r="SA734" s="5"/>
      <c r="SB734" s="5"/>
      <c r="SC734" s="5"/>
      <c r="SD734" s="5"/>
      <c r="SE734" s="5"/>
      <c r="SF734" s="5"/>
      <c r="SG734" s="5"/>
      <c r="SH734" s="5"/>
      <c r="SI734" s="5"/>
      <c r="SJ734" s="5"/>
      <c r="SK734" s="5"/>
      <c r="SL734" s="5"/>
      <c r="SM734" s="5"/>
      <c r="SN734" s="5"/>
      <c r="SO734" s="5"/>
      <c r="SP734" s="5"/>
      <c r="SQ734" s="5"/>
      <c r="SR734" s="5"/>
      <c r="SS734" s="5"/>
      <c r="ST734" s="5"/>
      <c r="SU734" s="5"/>
      <c r="SV734" s="5"/>
      <c r="SW734" s="5"/>
      <c r="SX734" s="5"/>
      <c r="SY734" s="5"/>
      <c r="SZ734" s="5"/>
      <c r="TA734" s="5"/>
      <c r="TB734" s="5"/>
      <c r="TC734" s="5"/>
      <c r="TD734" s="5"/>
      <c r="TE734" s="5"/>
      <c r="TF734" s="5"/>
      <c r="TG734" s="5"/>
      <c r="TH734" s="5"/>
      <c r="TI734" s="5"/>
      <c r="TJ734" s="5"/>
      <c r="TK734" s="5"/>
      <c r="TL734" s="5"/>
      <c r="TM734" s="5"/>
      <c r="TN734" s="5"/>
      <c r="TO734" s="5"/>
      <c r="TP734" s="5"/>
      <c r="TQ734" s="5"/>
      <c r="TR734" s="5"/>
      <c r="TS734" s="5"/>
      <c r="TT734" s="5"/>
      <c r="TU734" s="5"/>
      <c r="TV734" s="5"/>
      <c r="TW734" s="5"/>
      <c r="TX734" s="5"/>
      <c r="TY734" s="5"/>
      <c r="TZ734" s="5"/>
      <c r="UA734" s="5"/>
      <c r="UB734" s="5"/>
      <c r="UC734" s="5"/>
      <c r="UD734" s="5"/>
      <c r="UE734" s="5"/>
      <c r="UF734" s="5"/>
      <c r="UG734" s="5"/>
      <c r="UH734" s="5"/>
      <c r="UI734" s="5"/>
      <c r="UJ734" s="5"/>
      <c r="UK734" s="5"/>
      <c r="UL734" s="5"/>
      <c r="UM734" s="5"/>
      <c r="UN734" s="5"/>
      <c r="UO734" s="5"/>
      <c r="UP734" s="5"/>
      <c r="UQ734" s="5"/>
      <c r="UR734" s="5"/>
      <c r="US734" s="5"/>
      <c r="UT734" s="5"/>
      <c r="UU734" s="5"/>
      <c r="UV734" s="5"/>
      <c r="UW734" s="5"/>
      <c r="UX734" s="5"/>
      <c r="UY734" s="5"/>
      <c r="UZ734" s="5"/>
      <c r="VA734" s="5"/>
      <c r="VB734" s="5"/>
      <c r="VC734" s="5"/>
      <c r="VD734" s="5"/>
      <c r="VE734" s="5"/>
      <c r="VF734" s="5"/>
      <c r="VG734" s="5"/>
      <c r="VH734" s="5"/>
      <c r="VI734" s="5"/>
      <c r="VJ734" s="5"/>
      <c r="VK734" s="5"/>
      <c r="VL734" s="5"/>
      <c r="VM734" s="5"/>
      <c r="VN734" s="5"/>
      <c r="VO734" s="5"/>
      <c r="VP734" s="5"/>
      <c r="VQ734" s="5"/>
      <c r="VR734" s="5"/>
      <c r="VS734" s="5"/>
      <c r="VT734" s="5"/>
      <c r="VU734" s="5"/>
      <c r="VV734" s="5"/>
      <c r="VW734" s="5"/>
      <c r="VX734" s="5"/>
      <c r="VY734" s="5"/>
      <c r="VZ734" s="5"/>
      <c r="WA734" s="5"/>
      <c r="WB734" s="5"/>
      <c r="WC734" s="5"/>
      <c r="WD734" s="5"/>
      <c r="WE734" s="5"/>
      <c r="WF734" s="5"/>
      <c r="WG734" s="5"/>
      <c r="WH734" s="5"/>
      <c r="WI734" s="5"/>
      <c r="WJ734" s="5"/>
      <c r="WK734" s="5"/>
      <c r="WL734" s="5"/>
      <c r="WM734" s="5"/>
      <c r="WN734" s="5"/>
      <c r="WO734" s="5"/>
      <c r="WP734" s="5"/>
      <c r="WQ734" s="5"/>
      <c r="WR734" s="5"/>
      <c r="WS734" s="5"/>
      <c r="WT734" s="5"/>
      <c r="WU734" s="5"/>
      <c r="WV734" s="5"/>
      <c r="WW734" s="5"/>
      <c r="WX734" s="5"/>
      <c r="WY734" s="5"/>
      <c r="WZ734" s="5"/>
      <c r="XA734" s="5"/>
      <c r="XB734" s="5"/>
      <c r="XC734" s="5"/>
      <c r="XD734" s="5"/>
      <c r="XE734" s="5"/>
      <c r="XF734" s="5"/>
      <c r="XG734" s="5"/>
      <c r="XH734" s="5"/>
      <c r="XI734" s="5"/>
      <c r="XJ734" s="5"/>
      <c r="XK734" s="5"/>
      <c r="XL734" s="5"/>
      <c r="XM734" s="5"/>
      <c r="XN734" s="5"/>
      <c r="XO734" s="5"/>
      <c r="XP734" s="5"/>
      <c r="XQ734" s="5"/>
      <c r="XR734" s="5"/>
      <c r="XS734" s="5"/>
      <c r="XT734" s="5"/>
      <c r="XU734" s="5"/>
      <c r="XV734" s="5"/>
      <c r="XW734" s="5"/>
      <c r="XX734" s="5"/>
      <c r="XY734" s="5"/>
      <c r="XZ734" s="5"/>
      <c r="YA734" s="5"/>
      <c r="YB734" s="5"/>
      <c r="YC734" s="5"/>
      <c r="YD734" s="5"/>
      <c r="YE734" s="5"/>
      <c r="YF734" s="5"/>
      <c r="YG734" s="5"/>
      <c r="YH734" s="5"/>
      <c r="YI734" s="5"/>
      <c r="YJ734" s="5"/>
      <c r="YK734" s="5"/>
      <c r="YL734" s="5"/>
      <c r="YM734" s="5"/>
      <c r="YN734" s="5"/>
      <c r="YO734" s="5"/>
      <c r="YP734" s="5"/>
      <c r="YQ734" s="5"/>
      <c r="YR734" s="5"/>
      <c r="YS734" s="5"/>
      <c r="YT734" s="5"/>
      <c r="YU734" s="5"/>
      <c r="YV734" s="5"/>
      <c r="YW734" s="5"/>
      <c r="YX734" s="5"/>
      <c r="YY734" s="5"/>
      <c r="YZ734" s="5"/>
      <c r="ZA734" s="5"/>
      <c r="ZB734" s="5"/>
      <c r="ZC734" s="5"/>
      <c r="ZD734" s="5"/>
      <c r="ZE734" s="5"/>
      <c r="ZF734" s="5"/>
      <c r="ZG734" s="5"/>
      <c r="ZH734" s="5"/>
      <c r="ZI734" s="5"/>
      <c r="ZJ734" s="5"/>
      <c r="ZK734" s="5"/>
      <c r="ZL734" s="5"/>
      <c r="ZM734" s="5"/>
      <c r="ZN734" s="5"/>
      <c r="ZO734" s="5"/>
      <c r="ZP734" s="5"/>
      <c r="ZQ734" s="5"/>
      <c r="ZR734" s="5"/>
      <c r="ZS734" s="5"/>
      <c r="ZT734" s="5"/>
      <c r="ZU734" s="5"/>
      <c r="ZV734" s="5"/>
      <c r="ZW734" s="5"/>
      <c r="ZX734" s="5"/>
      <c r="ZY734" s="5"/>
      <c r="ZZ734" s="5"/>
      <c r="AAA734" s="5"/>
      <c r="AAB734" s="5"/>
      <c r="AAC734" s="5"/>
      <c r="AAD734" s="5"/>
      <c r="AAE734" s="5"/>
      <c r="AAF734" s="5"/>
      <c r="AAG734" s="5"/>
      <c r="AAH734" s="5"/>
      <c r="AAI734" s="5"/>
      <c r="AAJ734" s="5"/>
      <c r="AAK734" s="5"/>
      <c r="AAL734" s="5"/>
      <c r="AAM734" s="5"/>
      <c r="AAN734" s="5"/>
      <c r="AAO734" s="5"/>
      <c r="AAP734" s="5"/>
      <c r="AAQ734" s="5"/>
      <c r="AAR734" s="5"/>
      <c r="AAS734" s="5"/>
      <c r="AAT734" s="5"/>
      <c r="AAU734" s="5"/>
      <c r="AAV734" s="5"/>
      <c r="AAW734" s="5"/>
      <c r="AAX734" s="5"/>
      <c r="AAY734" s="5"/>
      <c r="AAZ734" s="5"/>
      <c r="ABA734" s="5"/>
      <c r="ABB734" s="5"/>
      <c r="ABC734" s="5"/>
      <c r="ABD734" s="5"/>
      <c r="ABE734" s="5"/>
      <c r="ABF734" s="5"/>
      <c r="ABG734" s="5"/>
      <c r="ABH734" s="5"/>
      <c r="ABI734" s="5"/>
      <c r="ABJ734" s="5"/>
      <c r="ABK734" s="5"/>
      <c r="ABL734" s="5"/>
      <c r="ABM734" s="5"/>
      <c r="ABN734" s="5"/>
      <c r="ABO734" s="5"/>
      <c r="ABP734" s="5"/>
      <c r="ABQ734" s="5"/>
      <c r="ABR734" s="5"/>
      <c r="ABS734" s="5"/>
      <c r="ABT734" s="5"/>
      <c r="ABU734" s="5"/>
      <c r="ABV734" s="5"/>
      <c r="ABW734" s="5"/>
      <c r="ABX734" s="5"/>
      <c r="ABY734" s="5"/>
      <c r="ABZ734" s="5"/>
      <c r="ACA734" s="5"/>
      <c r="ACB734" s="5"/>
      <c r="ACC734" s="5"/>
      <c r="ACD734" s="5"/>
      <c r="ACE734" s="5"/>
      <c r="ACF734" s="5"/>
      <c r="ACG734" s="5"/>
      <c r="ACH734" s="5"/>
      <c r="ACI734" s="5"/>
      <c r="ACJ734" s="5"/>
      <c r="ACK734" s="5"/>
      <c r="ACL734" s="5"/>
      <c r="ACM734" s="5"/>
      <c r="ACN734" s="5"/>
      <c r="ACO734" s="5"/>
      <c r="ACP734" s="5"/>
      <c r="ACQ734" s="5"/>
      <c r="ACR734" s="5"/>
      <c r="ACS734" s="5"/>
      <c r="ACT734" s="5"/>
      <c r="ACU734" s="5"/>
      <c r="ACV734" s="5"/>
      <c r="ACW734" s="5"/>
      <c r="ACX734" s="5"/>
      <c r="ACY734" s="5"/>
      <c r="ACZ734" s="5"/>
      <c r="ADA734" s="5"/>
      <c r="ADB734" s="5"/>
      <c r="ADC734" s="5"/>
      <c r="ADD734" s="5"/>
      <c r="ADE734" s="5"/>
      <c r="ADF734" s="5"/>
      <c r="ADG734" s="5"/>
      <c r="ADH734" s="5"/>
      <c r="ADI734" s="5"/>
      <c r="ADJ734" s="5"/>
      <c r="ADK734" s="5"/>
      <c r="ADL734" s="5"/>
      <c r="ADM734" s="5"/>
      <c r="ADN734" s="5"/>
      <c r="ADO734" s="5"/>
      <c r="ADP734" s="5"/>
      <c r="ADQ734" s="5"/>
      <c r="ADR734" s="5"/>
      <c r="ADS734" s="5"/>
      <c r="ADT734" s="5"/>
      <c r="ADU734" s="5"/>
      <c r="ADV734" s="5"/>
      <c r="ADW734" s="5"/>
      <c r="ADX734" s="5"/>
      <c r="ADY734" s="5"/>
      <c r="ADZ734" s="5"/>
      <c r="AEA734" s="5"/>
      <c r="AEB734" s="5"/>
      <c r="AEC734" s="5"/>
      <c r="AED734" s="5"/>
      <c r="AEE734" s="5"/>
      <c r="AEF734" s="5"/>
      <c r="AEG734" s="5"/>
      <c r="AEH734" s="5"/>
      <c r="AEI734" s="5"/>
      <c r="AEJ734" s="5"/>
      <c r="AEK734" s="5"/>
      <c r="AEL734" s="5"/>
      <c r="AEM734" s="5"/>
      <c r="AEN734" s="5"/>
      <c r="AEO734" s="5"/>
      <c r="AEP734" s="5"/>
      <c r="AEQ734" s="5"/>
      <c r="AER734" s="5"/>
      <c r="AES734" s="5"/>
      <c r="AET734" s="5"/>
      <c r="AEU734" s="5"/>
      <c r="AEV734" s="5"/>
      <c r="AEW734" s="5"/>
      <c r="AEX734" s="5"/>
      <c r="AEY734" s="5"/>
      <c r="AEZ734" s="5"/>
      <c r="AFA734" s="5"/>
      <c r="AFB734" s="5"/>
      <c r="AFC734" s="5"/>
      <c r="AFD734" s="5"/>
      <c r="AFE734" s="5"/>
      <c r="AFF734" s="5"/>
      <c r="AFG734" s="5"/>
      <c r="AFH734" s="5"/>
      <c r="AFI734" s="5"/>
      <c r="AFJ734" s="5"/>
      <c r="AFK734" s="5"/>
      <c r="AFL734" s="5"/>
      <c r="AFM734" s="5"/>
      <c r="AFN734" s="5"/>
      <c r="AFO734" s="5"/>
      <c r="AFP734" s="5"/>
      <c r="AFQ734" s="5"/>
      <c r="AFR734" s="5"/>
      <c r="AFS734" s="5"/>
      <c r="AFT734" s="5"/>
      <c r="AFU734" s="5"/>
      <c r="AFV734" s="5"/>
      <c r="AFW734" s="5"/>
      <c r="AFX734" s="5"/>
      <c r="AFY734" s="5"/>
      <c r="AFZ734" s="5"/>
      <c r="AGA734" s="5"/>
      <c r="AGB734" s="5"/>
      <c r="AGC734" s="5"/>
      <c r="AGD734" s="5"/>
      <c r="AGE734" s="5"/>
      <c r="AGF734" s="5"/>
      <c r="AGG734" s="5"/>
      <c r="AGH734" s="5"/>
      <c r="AGI734" s="5"/>
      <c r="AGJ734" s="5"/>
      <c r="AGK734" s="5"/>
      <c r="AGL734" s="5"/>
      <c r="AGM734" s="5"/>
      <c r="AGN734" s="5"/>
      <c r="AGO734" s="5"/>
      <c r="AGP734" s="5"/>
      <c r="AGQ734" s="5"/>
      <c r="AGR734" s="5"/>
      <c r="AGS734" s="5"/>
      <c r="AGT734" s="5"/>
      <c r="AGU734" s="5"/>
      <c r="AGV734" s="5"/>
      <c r="AGW734" s="5"/>
      <c r="AGX734" s="5"/>
      <c r="AGY734" s="5"/>
      <c r="AGZ734" s="5"/>
      <c r="AHA734" s="5"/>
      <c r="AHB734" s="5"/>
      <c r="AHC734" s="5"/>
      <c r="AHD734" s="5"/>
      <c r="AHE734" s="5"/>
      <c r="AHF734" s="5"/>
      <c r="AHG734" s="5"/>
      <c r="AHH734" s="5"/>
      <c r="AHI734" s="5"/>
      <c r="AHJ734" s="5"/>
      <c r="AHK734" s="5"/>
      <c r="AHL734" s="5"/>
      <c r="AHM734" s="5"/>
      <c r="AHN734" s="5"/>
      <c r="AHO734" s="5"/>
      <c r="AHP734" s="5"/>
      <c r="AHQ734" s="5"/>
      <c r="AHR734" s="5"/>
      <c r="AHS734" s="5"/>
      <c r="AHT734" s="5"/>
      <c r="AHU734" s="5"/>
      <c r="AHV734" s="5"/>
      <c r="AHW734" s="5"/>
      <c r="AHX734" s="5"/>
      <c r="AHY734" s="5"/>
      <c r="AHZ734" s="5"/>
      <c r="AIA734" s="5"/>
      <c r="AIB734" s="5"/>
      <c r="AIC734" s="5"/>
      <c r="AID734" s="5"/>
      <c r="AIE734" s="5"/>
      <c r="AIF734" s="5"/>
      <c r="AIG734" s="5"/>
      <c r="AIH734" s="5"/>
      <c r="AII734" s="5"/>
      <c r="AIJ734" s="5"/>
      <c r="AIK734" s="5"/>
      <c r="AIL734" s="5"/>
      <c r="AIM734" s="5"/>
      <c r="AIN734" s="5"/>
      <c r="AIO734" s="5"/>
      <c r="AIP734" s="5"/>
      <c r="AIQ734" s="5"/>
      <c r="AIR734" s="5"/>
      <c r="AIS734" s="5"/>
      <c r="AIT734" s="5"/>
      <c r="AIU734" s="5"/>
      <c r="AIV734" s="5"/>
      <c r="AIW734" s="5"/>
      <c r="AIX734" s="5"/>
      <c r="AIY734" s="5"/>
      <c r="AIZ734" s="5"/>
      <c r="AJA734" s="5"/>
      <c r="AJB734" s="5"/>
      <c r="AJC734" s="5"/>
      <c r="AJD734" s="5"/>
      <c r="AJE734" s="5"/>
      <c r="AJF734" s="5"/>
      <c r="AJG734" s="5"/>
      <c r="AJH734" s="5"/>
      <c r="AJI734" s="5"/>
      <c r="AJJ734" s="5"/>
      <c r="AJK734" s="5"/>
      <c r="AJL734" s="5"/>
      <c r="AJM734" s="5"/>
      <c r="AJN734" s="5"/>
      <c r="AJO734" s="5"/>
      <c r="AJP734" s="5"/>
      <c r="AJQ734" s="5"/>
      <c r="AJR734" s="5"/>
      <c r="AJS734" s="5"/>
      <c r="AJT734" s="5"/>
      <c r="AJU734" s="5"/>
      <c r="AJV734" s="5"/>
      <c r="AJW734" s="5"/>
      <c r="AJX734" s="5"/>
      <c r="AJY734" s="5"/>
      <c r="AJZ734" s="5"/>
      <c r="AKA734" s="5"/>
      <c r="AKB734" s="5"/>
      <c r="AKC734" s="5"/>
      <c r="AKD734" s="5"/>
      <c r="AKE734" s="5"/>
      <c r="AKF734" s="5"/>
      <c r="AKG734" s="5"/>
      <c r="AKH734" s="5"/>
      <c r="AKI734" s="5"/>
      <c r="AKJ734" s="5"/>
      <c r="AKK734" s="5"/>
      <c r="AKL734" s="5"/>
      <c r="AKM734" s="5"/>
      <c r="AKN734" s="5"/>
      <c r="AKO734" s="5"/>
      <c r="AKP734" s="5"/>
      <c r="AKQ734" s="5"/>
      <c r="AKR734" s="5"/>
      <c r="AKS734" s="5"/>
      <c r="AKT734" s="5"/>
      <c r="AKU734" s="5"/>
      <c r="AKV734" s="5"/>
      <c r="AKW734" s="5"/>
      <c r="AKX734" s="5"/>
      <c r="AKY734" s="5"/>
      <c r="AKZ734" s="5"/>
      <c r="ALA734" s="5"/>
      <c r="ALB734" s="5"/>
      <c r="ALC734" s="5"/>
    </row>
    <row r="735" spans="1:991">
      <c r="A735" s="4">
        <v>169</v>
      </c>
      <c r="B735" s="5" t="s">
        <v>111</v>
      </c>
      <c r="C735" s="4">
        <v>15</v>
      </c>
      <c r="D735" s="5" t="s">
        <v>44</v>
      </c>
      <c r="E735" s="4">
        <v>0.3</v>
      </c>
      <c r="F735" s="4">
        <v>0</v>
      </c>
      <c r="G735" s="4">
        <v>0</v>
      </c>
      <c r="H735" s="4">
        <v>3.1</v>
      </c>
      <c r="I735" s="4">
        <v>8.4</v>
      </c>
      <c r="J735" s="4">
        <v>0.3</v>
      </c>
      <c r="K735" s="4">
        <v>3.1</v>
      </c>
      <c r="L735" s="4">
        <v>0.3</v>
      </c>
      <c r="M735" s="4">
        <v>0</v>
      </c>
      <c r="N735" s="4"/>
      <c r="O735" s="26">
        <v>30</v>
      </c>
      <c r="P735" s="26">
        <v>22.6</v>
      </c>
      <c r="Q735" s="26">
        <v>18.8</v>
      </c>
      <c r="R735" s="26">
        <v>26.5</v>
      </c>
      <c r="S735" s="26">
        <v>27.9</v>
      </c>
      <c r="T735" s="26">
        <v>28.5</v>
      </c>
      <c r="U735" s="26">
        <v>23.3</v>
      </c>
      <c r="V735" s="26">
        <v>18.8</v>
      </c>
      <c r="W735" s="26">
        <v>23.9</v>
      </c>
      <c r="Y735">
        <f t="shared" si="787"/>
        <v>220.30000000000004</v>
      </c>
      <c r="Z735" s="4">
        <v>0</v>
      </c>
      <c r="AA735" s="4">
        <v>2</v>
      </c>
      <c r="AB735" s="4">
        <v>8</v>
      </c>
      <c r="AC735" s="4">
        <v>4</v>
      </c>
      <c r="AD735" s="4">
        <v>0</v>
      </c>
      <c r="AE735" s="4">
        <v>0</v>
      </c>
      <c r="AF735" s="4">
        <v>0</v>
      </c>
      <c r="AG735" s="4">
        <v>6</v>
      </c>
      <c r="AH735" s="4">
        <v>2</v>
      </c>
      <c r="AI735" s="4"/>
      <c r="AJ735" s="4">
        <v>28</v>
      </c>
      <c r="AK735" s="4">
        <v>18</v>
      </c>
      <c r="AL735" s="4">
        <v>32</v>
      </c>
      <c r="AM735" s="4">
        <v>27</v>
      </c>
      <c r="AN735" s="4">
        <v>15</v>
      </c>
      <c r="AO735" s="4">
        <v>27</v>
      </c>
      <c r="AP735" s="4">
        <v>31</v>
      </c>
      <c r="AQ735" s="4">
        <v>28</v>
      </c>
      <c r="AR735" s="4">
        <v>34</v>
      </c>
      <c r="AS735" s="5"/>
      <c r="AU735">
        <f t="shared" si="788"/>
        <v>100</v>
      </c>
      <c r="AV735">
        <f t="shared" si="789"/>
        <v>80</v>
      </c>
      <c r="AW735">
        <f t="shared" si="790"/>
        <v>60</v>
      </c>
      <c r="AX735">
        <f t="shared" si="791"/>
        <v>74.193548387096769</v>
      </c>
      <c r="AY735">
        <f t="shared" si="792"/>
        <v>100</v>
      </c>
      <c r="AZ735">
        <f t="shared" si="793"/>
        <v>100</v>
      </c>
      <c r="BA735">
        <f t="shared" si="794"/>
        <v>100</v>
      </c>
      <c r="BB735">
        <f t="shared" si="795"/>
        <v>64.705882352941174</v>
      </c>
      <c r="BC735">
        <f>(AR735-AH735)/(AR735+AH735)*100</f>
        <v>88.888888888888886</v>
      </c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  <c r="QG735" s="5"/>
      <c r="QH735" s="5"/>
      <c r="QI735" s="5"/>
      <c r="QJ735" s="5"/>
      <c r="QK735" s="5"/>
      <c r="QL735" s="5"/>
      <c r="QM735" s="5"/>
      <c r="QN735" s="5"/>
      <c r="QO735" s="5"/>
      <c r="QP735" s="5"/>
      <c r="QQ735" s="5"/>
      <c r="QR735" s="5"/>
      <c r="QS735" s="5"/>
      <c r="QT735" s="5"/>
      <c r="QU735" s="5"/>
      <c r="QV735" s="5"/>
      <c r="QW735" s="5"/>
      <c r="QX735" s="5"/>
      <c r="QY735" s="5"/>
      <c r="QZ735" s="5"/>
      <c r="RA735" s="5"/>
      <c r="RB735" s="5"/>
      <c r="RC735" s="5"/>
      <c r="RD735" s="5"/>
      <c r="RE735" s="5"/>
      <c r="RF735" s="5"/>
      <c r="RG735" s="5"/>
      <c r="RH735" s="5"/>
      <c r="RI735" s="5"/>
      <c r="RJ735" s="5"/>
      <c r="RK735" s="5"/>
      <c r="RL735" s="5"/>
      <c r="RM735" s="5"/>
      <c r="RN735" s="5"/>
      <c r="RO735" s="5"/>
      <c r="RP735" s="5"/>
      <c r="RQ735" s="5"/>
      <c r="RR735" s="5"/>
      <c r="RS735" s="5"/>
      <c r="RT735" s="5"/>
      <c r="RU735" s="5"/>
      <c r="RV735" s="5"/>
      <c r="RW735" s="5"/>
      <c r="RX735" s="5"/>
      <c r="RY735" s="5"/>
      <c r="RZ735" s="5"/>
      <c r="SA735" s="5"/>
      <c r="SB735" s="5"/>
      <c r="SC735" s="5"/>
      <c r="SD735" s="5"/>
      <c r="SE735" s="5"/>
      <c r="SF735" s="5"/>
      <c r="SG735" s="5"/>
      <c r="SH735" s="5"/>
      <c r="SI735" s="5"/>
      <c r="SJ735" s="5"/>
      <c r="SK735" s="5"/>
      <c r="SL735" s="5"/>
      <c r="SM735" s="5"/>
      <c r="SN735" s="5"/>
      <c r="SO735" s="5"/>
      <c r="SP735" s="5"/>
      <c r="SQ735" s="5"/>
      <c r="SR735" s="5"/>
      <c r="SS735" s="5"/>
      <c r="ST735" s="5"/>
      <c r="SU735" s="5"/>
      <c r="SV735" s="5"/>
      <c r="SW735" s="5"/>
      <c r="SX735" s="5"/>
      <c r="SY735" s="5"/>
      <c r="SZ735" s="5"/>
      <c r="TA735" s="5"/>
      <c r="TB735" s="5"/>
      <c r="TC735" s="5"/>
      <c r="TD735" s="5"/>
      <c r="TE735" s="5"/>
      <c r="TF735" s="5"/>
      <c r="TG735" s="5"/>
      <c r="TH735" s="5"/>
      <c r="TI735" s="5"/>
      <c r="TJ735" s="5"/>
      <c r="TK735" s="5"/>
      <c r="TL735" s="5"/>
      <c r="TM735" s="5"/>
      <c r="TN735" s="5"/>
      <c r="TO735" s="5"/>
      <c r="TP735" s="5"/>
      <c r="TQ735" s="5"/>
      <c r="TR735" s="5"/>
      <c r="TS735" s="5"/>
      <c r="TT735" s="5"/>
      <c r="TU735" s="5"/>
      <c r="TV735" s="5"/>
      <c r="TW735" s="5"/>
      <c r="TX735" s="5"/>
      <c r="TY735" s="5"/>
      <c r="TZ735" s="5"/>
      <c r="UA735" s="5"/>
      <c r="UB735" s="5"/>
      <c r="UC735" s="5"/>
      <c r="UD735" s="5"/>
      <c r="UE735" s="5"/>
      <c r="UF735" s="5"/>
      <c r="UG735" s="5"/>
      <c r="UH735" s="5"/>
      <c r="UI735" s="5"/>
      <c r="UJ735" s="5"/>
      <c r="UK735" s="5"/>
      <c r="UL735" s="5"/>
      <c r="UM735" s="5"/>
      <c r="UN735" s="5"/>
      <c r="UO735" s="5"/>
      <c r="UP735" s="5"/>
      <c r="UQ735" s="5"/>
      <c r="UR735" s="5"/>
      <c r="US735" s="5"/>
      <c r="UT735" s="5"/>
      <c r="UU735" s="5"/>
      <c r="UV735" s="5"/>
      <c r="UW735" s="5"/>
      <c r="UX735" s="5"/>
      <c r="UY735" s="5"/>
      <c r="UZ735" s="5"/>
      <c r="VA735" s="5"/>
      <c r="VB735" s="5"/>
      <c r="VC735" s="5"/>
      <c r="VD735" s="5"/>
      <c r="VE735" s="5"/>
      <c r="VF735" s="5"/>
      <c r="VG735" s="5"/>
      <c r="VH735" s="5"/>
      <c r="VI735" s="5"/>
      <c r="VJ735" s="5"/>
      <c r="VK735" s="5"/>
      <c r="VL735" s="5"/>
      <c r="VM735" s="5"/>
      <c r="VN735" s="5"/>
      <c r="VO735" s="5"/>
      <c r="VP735" s="5"/>
      <c r="VQ735" s="5"/>
      <c r="VR735" s="5"/>
      <c r="VS735" s="5"/>
      <c r="VT735" s="5"/>
      <c r="VU735" s="5"/>
      <c r="VV735" s="5"/>
      <c r="VW735" s="5"/>
      <c r="VX735" s="5"/>
      <c r="VY735" s="5"/>
      <c r="VZ735" s="5"/>
      <c r="WA735" s="5"/>
      <c r="WB735" s="5"/>
      <c r="WC735" s="5"/>
      <c r="WD735" s="5"/>
      <c r="WE735" s="5"/>
      <c r="WF735" s="5"/>
      <c r="WG735" s="5"/>
      <c r="WH735" s="5"/>
      <c r="WI735" s="5"/>
      <c r="WJ735" s="5"/>
      <c r="WK735" s="5"/>
      <c r="WL735" s="5"/>
      <c r="WM735" s="5"/>
      <c r="WN735" s="5"/>
      <c r="WO735" s="5"/>
      <c r="WP735" s="5"/>
      <c r="WQ735" s="5"/>
      <c r="WR735" s="5"/>
      <c r="WS735" s="5"/>
      <c r="WT735" s="5"/>
      <c r="WU735" s="5"/>
      <c r="WV735" s="5"/>
      <c r="WW735" s="5"/>
      <c r="WX735" s="5"/>
      <c r="WY735" s="5"/>
      <c r="WZ735" s="5"/>
      <c r="XA735" s="5"/>
      <c r="XB735" s="5"/>
      <c r="XC735" s="5"/>
      <c r="XD735" s="5"/>
      <c r="XE735" s="5"/>
      <c r="XF735" s="5"/>
      <c r="XG735" s="5"/>
      <c r="XH735" s="5"/>
      <c r="XI735" s="5"/>
      <c r="XJ735" s="5"/>
      <c r="XK735" s="5"/>
      <c r="XL735" s="5"/>
      <c r="XM735" s="5"/>
      <c r="XN735" s="5"/>
      <c r="XO735" s="5"/>
      <c r="XP735" s="5"/>
      <c r="XQ735" s="5"/>
      <c r="XR735" s="5"/>
      <c r="XS735" s="5"/>
      <c r="XT735" s="5"/>
      <c r="XU735" s="5"/>
      <c r="XV735" s="5"/>
      <c r="XW735" s="5"/>
      <c r="XX735" s="5"/>
      <c r="XY735" s="5"/>
      <c r="XZ735" s="5"/>
      <c r="YA735" s="5"/>
      <c r="YB735" s="5"/>
      <c r="YC735" s="5"/>
      <c r="YD735" s="5"/>
      <c r="YE735" s="5"/>
      <c r="YF735" s="5"/>
      <c r="YG735" s="5"/>
      <c r="YH735" s="5"/>
      <c r="YI735" s="5"/>
      <c r="YJ735" s="5"/>
      <c r="YK735" s="5"/>
      <c r="YL735" s="5"/>
      <c r="YM735" s="5"/>
      <c r="YN735" s="5"/>
      <c r="YO735" s="5"/>
      <c r="YP735" s="5"/>
      <c r="YQ735" s="5"/>
      <c r="YR735" s="5"/>
      <c r="YS735" s="5"/>
      <c r="YT735" s="5"/>
      <c r="YU735" s="5"/>
      <c r="YV735" s="5"/>
      <c r="YW735" s="5"/>
      <c r="YX735" s="5"/>
      <c r="YY735" s="5"/>
      <c r="YZ735" s="5"/>
      <c r="ZA735" s="5"/>
      <c r="ZB735" s="5"/>
      <c r="ZC735" s="5"/>
      <c r="ZD735" s="5"/>
      <c r="ZE735" s="5"/>
      <c r="ZF735" s="5"/>
      <c r="ZG735" s="5"/>
      <c r="ZH735" s="5"/>
      <c r="ZI735" s="5"/>
      <c r="ZJ735" s="5"/>
      <c r="ZK735" s="5"/>
      <c r="ZL735" s="5"/>
      <c r="ZM735" s="5"/>
      <c r="ZN735" s="5"/>
      <c r="ZO735" s="5"/>
      <c r="ZP735" s="5"/>
      <c r="ZQ735" s="5"/>
      <c r="ZR735" s="5"/>
      <c r="ZS735" s="5"/>
      <c r="ZT735" s="5"/>
      <c r="ZU735" s="5"/>
      <c r="ZV735" s="5"/>
      <c r="ZW735" s="5"/>
      <c r="ZX735" s="5"/>
      <c r="ZY735" s="5"/>
      <c r="ZZ735" s="5"/>
      <c r="AAA735" s="5"/>
      <c r="AAB735" s="5"/>
      <c r="AAC735" s="5"/>
      <c r="AAD735" s="5"/>
      <c r="AAE735" s="5"/>
      <c r="AAF735" s="5"/>
      <c r="AAG735" s="5"/>
      <c r="AAH735" s="5"/>
      <c r="AAI735" s="5"/>
      <c r="AAJ735" s="5"/>
      <c r="AAK735" s="5"/>
      <c r="AAL735" s="5"/>
      <c r="AAM735" s="5"/>
      <c r="AAN735" s="5"/>
      <c r="AAO735" s="5"/>
      <c r="AAP735" s="5"/>
      <c r="AAQ735" s="5"/>
      <c r="AAR735" s="5"/>
      <c r="AAS735" s="5"/>
      <c r="AAT735" s="5"/>
      <c r="AAU735" s="5"/>
      <c r="AAV735" s="5"/>
      <c r="AAW735" s="5"/>
      <c r="AAX735" s="5"/>
      <c r="AAY735" s="5"/>
      <c r="AAZ735" s="5"/>
      <c r="ABA735" s="5"/>
      <c r="ABB735" s="5"/>
      <c r="ABC735" s="5"/>
      <c r="ABD735" s="5"/>
      <c r="ABE735" s="5"/>
      <c r="ABF735" s="5"/>
      <c r="ABG735" s="5"/>
      <c r="ABH735" s="5"/>
      <c r="ABI735" s="5"/>
      <c r="ABJ735" s="5"/>
      <c r="ABK735" s="5"/>
      <c r="ABL735" s="5"/>
      <c r="ABM735" s="5"/>
      <c r="ABN735" s="5"/>
      <c r="ABO735" s="5"/>
      <c r="ABP735" s="5"/>
      <c r="ABQ735" s="5"/>
      <c r="ABR735" s="5"/>
      <c r="ABS735" s="5"/>
      <c r="ABT735" s="5"/>
      <c r="ABU735" s="5"/>
      <c r="ABV735" s="5"/>
      <c r="ABW735" s="5"/>
      <c r="ABX735" s="5"/>
      <c r="ABY735" s="5"/>
      <c r="ABZ735" s="5"/>
      <c r="ACA735" s="5"/>
      <c r="ACB735" s="5"/>
      <c r="ACC735" s="5"/>
      <c r="ACD735" s="5"/>
      <c r="ACE735" s="5"/>
      <c r="ACF735" s="5"/>
      <c r="ACG735" s="5"/>
      <c r="ACH735" s="5"/>
      <c r="ACI735" s="5"/>
      <c r="ACJ735" s="5"/>
      <c r="ACK735" s="5"/>
      <c r="ACL735" s="5"/>
      <c r="ACM735" s="5"/>
      <c r="ACN735" s="5"/>
      <c r="ACO735" s="5"/>
      <c r="ACP735" s="5"/>
      <c r="ACQ735" s="5"/>
      <c r="ACR735" s="5"/>
      <c r="ACS735" s="5"/>
      <c r="ACT735" s="5"/>
      <c r="ACU735" s="5"/>
      <c r="ACV735" s="5"/>
      <c r="ACW735" s="5"/>
      <c r="ACX735" s="5"/>
      <c r="ACY735" s="5"/>
      <c r="ACZ735" s="5"/>
      <c r="ADA735" s="5"/>
      <c r="ADB735" s="5"/>
      <c r="ADC735" s="5"/>
      <c r="ADD735" s="5"/>
      <c r="ADE735" s="5"/>
      <c r="ADF735" s="5"/>
      <c r="ADG735" s="5"/>
      <c r="ADH735" s="5"/>
      <c r="ADI735" s="5"/>
      <c r="ADJ735" s="5"/>
      <c r="ADK735" s="5"/>
      <c r="ADL735" s="5"/>
      <c r="ADM735" s="5"/>
      <c r="ADN735" s="5"/>
      <c r="ADO735" s="5"/>
      <c r="ADP735" s="5"/>
      <c r="ADQ735" s="5"/>
      <c r="ADR735" s="5"/>
      <c r="ADS735" s="5"/>
      <c r="ADT735" s="5"/>
      <c r="ADU735" s="5"/>
      <c r="ADV735" s="5"/>
      <c r="ADW735" s="5"/>
      <c r="ADX735" s="5"/>
      <c r="ADY735" s="5"/>
      <c r="ADZ735" s="5"/>
      <c r="AEA735" s="5"/>
      <c r="AEB735" s="5"/>
      <c r="AEC735" s="5"/>
      <c r="AED735" s="5"/>
      <c r="AEE735" s="5"/>
      <c r="AEF735" s="5"/>
      <c r="AEG735" s="5"/>
      <c r="AEH735" s="5"/>
      <c r="AEI735" s="5"/>
      <c r="AEJ735" s="5"/>
      <c r="AEK735" s="5"/>
      <c r="AEL735" s="5"/>
      <c r="AEM735" s="5"/>
      <c r="AEN735" s="5"/>
      <c r="AEO735" s="5"/>
      <c r="AEP735" s="5"/>
      <c r="AEQ735" s="5"/>
      <c r="AER735" s="5"/>
      <c r="AES735" s="5"/>
      <c r="AET735" s="5"/>
      <c r="AEU735" s="5"/>
      <c r="AEV735" s="5"/>
      <c r="AEW735" s="5"/>
      <c r="AEX735" s="5"/>
      <c r="AEY735" s="5"/>
      <c r="AEZ735" s="5"/>
      <c r="AFA735" s="5"/>
      <c r="AFB735" s="5"/>
      <c r="AFC735" s="5"/>
      <c r="AFD735" s="5"/>
      <c r="AFE735" s="5"/>
      <c r="AFF735" s="5"/>
      <c r="AFG735" s="5"/>
      <c r="AFH735" s="5"/>
      <c r="AFI735" s="5"/>
      <c r="AFJ735" s="5"/>
      <c r="AFK735" s="5"/>
      <c r="AFL735" s="5"/>
      <c r="AFM735" s="5"/>
      <c r="AFN735" s="5"/>
      <c r="AFO735" s="5"/>
      <c r="AFP735" s="5"/>
      <c r="AFQ735" s="5"/>
      <c r="AFR735" s="5"/>
      <c r="AFS735" s="5"/>
      <c r="AFT735" s="5"/>
      <c r="AFU735" s="5"/>
      <c r="AFV735" s="5"/>
      <c r="AFW735" s="5"/>
      <c r="AFX735" s="5"/>
      <c r="AFY735" s="5"/>
      <c r="AFZ735" s="5"/>
      <c r="AGA735" s="5"/>
      <c r="AGB735" s="5"/>
      <c r="AGC735" s="5"/>
      <c r="AGD735" s="5"/>
      <c r="AGE735" s="5"/>
      <c r="AGF735" s="5"/>
      <c r="AGG735" s="5"/>
      <c r="AGH735" s="5"/>
      <c r="AGI735" s="5"/>
      <c r="AGJ735" s="5"/>
      <c r="AGK735" s="5"/>
      <c r="AGL735" s="5"/>
      <c r="AGM735" s="5"/>
      <c r="AGN735" s="5"/>
      <c r="AGO735" s="5"/>
      <c r="AGP735" s="5"/>
      <c r="AGQ735" s="5"/>
      <c r="AGR735" s="5"/>
      <c r="AGS735" s="5"/>
      <c r="AGT735" s="5"/>
      <c r="AGU735" s="5"/>
      <c r="AGV735" s="5"/>
      <c r="AGW735" s="5"/>
      <c r="AGX735" s="5"/>
      <c r="AGY735" s="5"/>
      <c r="AGZ735" s="5"/>
      <c r="AHA735" s="5"/>
      <c r="AHB735" s="5"/>
      <c r="AHC735" s="5"/>
      <c r="AHD735" s="5"/>
      <c r="AHE735" s="5"/>
      <c r="AHF735" s="5"/>
      <c r="AHG735" s="5"/>
      <c r="AHH735" s="5"/>
      <c r="AHI735" s="5"/>
      <c r="AHJ735" s="5"/>
      <c r="AHK735" s="5"/>
      <c r="AHL735" s="5"/>
      <c r="AHM735" s="5"/>
      <c r="AHN735" s="5"/>
      <c r="AHO735" s="5"/>
      <c r="AHP735" s="5"/>
      <c r="AHQ735" s="5"/>
      <c r="AHR735" s="5"/>
      <c r="AHS735" s="5"/>
      <c r="AHT735" s="5"/>
      <c r="AHU735" s="5"/>
      <c r="AHV735" s="5"/>
      <c r="AHW735" s="5"/>
      <c r="AHX735" s="5"/>
      <c r="AHY735" s="5"/>
      <c r="AHZ735" s="5"/>
      <c r="AIA735" s="5"/>
      <c r="AIB735" s="5"/>
      <c r="AIC735" s="5"/>
      <c r="AID735" s="5"/>
      <c r="AIE735" s="5"/>
      <c r="AIF735" s="5"/>
      <c r="AIG735" s="5"/>
      <c r="AIH735" s="5"/>
      <c r="AII735" s="5"/>
      <c r="AIJ735" s="5"/>
      <c r="AIK735" s="5"/>
      <c r="AIL735" s="5"/>
      <c r="AIM735" s="5"/>
      <c r="AIN735" s="5"/>
      <c r="AIO735" s="5"/>
      <c r="AIP735" s="5"/>
      <c r="AIQ735" s="5"/>
      <c r="AIR735" s="5"/>
      <c r="AIS735" s="5"/>
      <c r="AIT735" s="5"/>
      <c r="AIU735" s="5"/>
      <c r="AIV735" s="5"/>
      <c r="AIW735" s="5"/>
      <c r="AIX735" s="5"/>
      <c r="AIY735" s="5"/>
      <c r="AIZ735" s="5"/>
      <c r="AJA735" s="5"/>
      <c r="AJB735" s="5"/>
      <c r="AJC735" s="5"/>
      <c r="AJD735" s="5"/>
      <c r="AJE735" s="5"/>
      <c r="AJF735" s="5"/>
      <c r="AJG735" s="5"/>
      <c r="AJH735" s="5"/>
      <c r="AJI735" s="5"/>
      <c r="AJJ735" s="5"/>
      <c r="AJK735" s="5"/>
      <c r="AJL735" s="5"/>
      <c r="AJM735" s="5"/>
      <c r="AJN735" s="5"/>
      <c r="AJO735" s="5"/>
      <c r="AJP735" s="5"/>
      <c r="AJQ735" s="5"/>
      <c r="AJR735" s="5"/>
      <c r="AJS735" s="5"/>
      <c r="AJT735" s="5"/>
      <c r="AJU735" s="5"/>
      <c r="AJV735" s="5"/>
      <c r="AJW735" s="5"/>
      <c r="AJX735" s="5"/>
      <c r="AJY735" s="5"/>
      <c r="AJZ735" s="5"/>
      <c r="AKA735" s="5"/>
      <c r="AKB735" s="5"/>
      <c r="AKC735" s="5"/>
      <c r="AKD735" s="5"/>
      <c r="AKE735" s="5"/>
      <c r="AKF735" s="5"/>
      <c r="AKG735" s="5"/>
      <c r="AKH735" s="5"/>
      <c r="AKI735" s="5"/>
      <c r="AKJ735" s="5"/>
      <c r="AKK735" s="5"/>
      <c r="AKL735" s="5"/>
      <c r="AKM735" s="5"/>
      <c r="AKN735" s="5"/>
      <c r="AKO735" s="5"/>
      <c r="AKP735" s="5"/>
      <c r="AKQ735" s="5"/>
      <c r="AKR735" s="5"/>
      <c r="AKS735" s="5"/>
      <c r="AKT735" s="5"/>
      <c r="AKU735" s="5"/>
      <c r="AKV735" s="5"/>
      <c r="AKW735" s="5"/>
      <c r="AKX735" s="5"/>
      <c r="AKY735" s="5"/>
      <c r="AKZ735" s="5"/>
      <c r="ALA735" s="5"/>
      <c r="ALB735" s="5"/>
      <c r="ALC735" s="5"/>
    </row>
    <row r="736" spans="1:991">
      <c r="A736" s="4">
        <v>170</v>
      </c>
      <c r="B736" s="5" t="s">
        <v>112</v>
      </c>
      <c r="C736" s="4">
        <v>15</v>
      </c>
      <c r="D736" s="5" t="s">
        <v>46</v>
      </c>
      <c r="E736" s="4">
        <v>2.6</v>
      </c>
      <c r="F736" s="4">
        <v>6.7</v>
      </c>
      <c r="G736" s="4">
        <v>7</v>
      </c>
      <c r="H736" s="4">
        <v>3.6</v>
      </c>
      <c r="I736" s="4">
        <v>0.8</v>
      </c>
      <c r="J736" s="4">
        <v>0.4</v>
      </c>
      <c r="K736" s="4">
        <v>0.8</v>
      </c>
      <c r="L736" s="4">
        <v>1.4</v>
      </c>
      <c r="M736" s="4">
        <v>1.1000000000000001</v>
      </c>
      <c r="N736" s="4"/>
      <c r="O736" s="26">
        <v>28.9</v>
      </c>
      <c r="P736" s="26">
        <v>27.6</v>
      </c>
      <c r="Q736" s="26">
        <v>26.8</v>
      </c>
      <c r="R736" s="26">
        <v>26</v>
      </c>
      <c r="S736" s="26">
        <v>28.2</v>
      </c>
      <c r="T736" s="26">
        <v>28.1</v>
      </c>
      <c r="U736" s="26">
        <v>28.9</v>
      </c>
      <c r="V736" s="26">
        <v>27.7</v>
      </c>
      <c r="W736" s="26">
        <v>26.2</v>
      </c>
      <c r="Y736">
        <f t="shared" si="787"/>
        <v>248.39999999999998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/>
      <c r="AJ736" s="4">
        <v>9</v>
      </c>
      <c r="AK736" s="4">
        <v>15</v>
      </c>
      <c r="AL736" s="4">
        <v>21</v>
      </c>
      <c r="AM736" s="4">
        <v>21</v>
      </c>
      <c r="AN736" s="4">
        <v>17</v>
      </c>
      <c r="AO736" s="4">
        <v>18</v>
      </c>
      <c r="AP736" s="4">
        <v>10</v>
      </c>
      <c r="AQ736" s="4">
        <v>11</v>
      </c>
      <c r="AR736" s="4">
        <v>13</v>
      </c>
      <c r="AS736" s="5"/>
      <c r="AU736">
        <f t="shared" si="788"/>
        <v>100</v>
      </c>
      <c r="AV736">
        <f t="shared" si="789"/>
        <v>100</v>
      </c>
      <c r="AW736">
        <f t="shared" si="790"/>
        <v>100</v>
      </c>
      <c r="AX736">
        <f t="shared" si="791"/>
        <v>100</v>
      </c>
      <c r="AY736">
        <f t="shared" si="792"/>
        <v>100</v>
      </c>
      <c r="AZ736">
        <f t="shared" si="793"/>
        <v>100</v>
      </c>
      <c r="BA736">
        <f t="shared" si="794"/>
        <v>100</v>
      </c>
      <c r="BB736">
        <f t="shared" si="795"/>
        <v>100</v>
      </c>
      <c r="BC736">
        <f t="shared" si="796"/>
        <v>100</v>
      </c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  <c r="QG736" s="5"/>
      <c r="QH736" s="5"/>
      <c r="QI736" s="5"/>
      <c r="QJ736" s="5"/>
      <c r="QK736" s="5"/>
      <c r="QL736" s="5"/>
      <c r="QM736" s="5"/>
      <c r="QN736" s="5"/>
      <c r="QO736" s="5"/>
      <c r="QP736" s="5"/>
      <c r="QQ736" s="5"/>
      <c r="QR736" s="5"/>
      <c r="QS736" s="5"/>
      <c r="QT736" s="5"/>
      <c r="QU736" s="5"/>
      <c r="QV736" s="5"/>
      <c r="QW736" s="5"/>
      <c r="QX736" s="5"/>
      <c r="QY736" s="5"/>
      <c r="QZ736" s="5"/>
      <c r="RA736" s="5"/>
      <c r="RB736" s="5"/>
      <c r="RC736" s="5"/>
      <c r="RD736" s="5"/>
      <c r="RE736" s="5"/>
      <c r="RF736" s="5"/>
      <c r="RG736" s="5"/>
      <c r="RH736" s="5"/>
      <c r="RI736" s="5"/>
      <c r="RJ736" s="5"/>
      <c r="RK736" s="5"/>
      <c r="RL736" s="5"/>
      <c r="RM736" s="5"/>
      <c r="RN736" s="5"/>
      <c r="RO736" s="5"/>
      <c r="RP736" s="5"/>
      <c r="RQ736" s="5"/>
      <c r="RR736" s="5"/>
      <c r="RS736" s="5"/>
      <c r="RT736" s="5"/>
      <c r="RU736" s="5"/>
      <c r="RV736" s="5"/>
      <c r="RW736" s="5"/>
      <c r="RX736" s="5"/>
      <c r="RY736" s="5"/>
      <c r="RZ736" s="5"/>
      <c r="SA736" s="5"/>
      <c r="SB736" s="5"/>
      <c r="SC736" s="5"/>
      <c r="SD736" s="5"/>
      <c r="SE736" s="5"/>
      <c r="SF736" s="5"/>
      <c r="SG736" s="5"/>
      <c r="SH736" s="5"/>
      <c r="SI736" s="5"/>
      <c r="SJ736" s="5"/>
      <c r="SK736" s="5"/>
      <c r="SL736" s="5"/>
      <c r="SM736" s="5"/>
      <c r="SN736" s="5"/>
      <c r="SO736" s="5"/>
      <c r="SP736" s="5"/>
      <c r="SQ736" s="5"/>
      <c r="SR736" s="5"/>
      <c r="SS736" s="5"/>
      <c r="ST736" s="5"/>
      <c r="SU736" s="5"/>
      <c r="SV736" s="5"/>
      <c r="SW736" s="5"/>
      <c r="SX736" s="5"/>
      <c r="SY736" s="5"/>
      <c r="SZ736" s="5"/>
      <c r="TA736" s="5"/>
      <c r="TB736" s="5"/>
      <c r="TC736" s="5"/>
      <c r="TD736" s="5"/>
      <c r="TE736" s="5"/>
      <c r="TF736" s="5"/>
      <c r="TG736" s="5"/>
      <c r="TH736" s="5"/>
      <c r="TI736" s="5"/>
      <c r="TJ736" s="5"/>
      <c r="TK736" s="5"/>
      <c r="TL736" s="5"/>
      <c r="TM736" s="5"/>
      <c r="TN736" s="5"/>
      <c r="TO736" s="5"/>
      <c r="TP736" s="5"/>
      <c r="TQ736" s="5"/>
      <c r="TR736" s="5"/>
      <c r="TS736" s="5"/>
      <c r="TT736" s="5"/>
      <c r="TU736" s="5"/>
      <c r="TV736" s="5"/>
      <c r="TW736" s="5"/>
      <c r="TX736" s="5"/>
      <c r="TY736" s="5"/>
      <c r="TZ736" s="5"/>
      <c r="UA736" s="5"/>
      <c r="UB736" s="5"/>
      <c r="UC736" s="5"/>
      <c r="UD736" s="5"/>
      <c r="UE736" s="5"/>
      <c r="UF736" s="5"/>
      <c r="UG736" s="5"/>
      <c r="UH736" s="5"/>
      <c r="UI736" s="5"/>
      <c r="UJ736" s="5"/>
      <c r="UK736" s="5"/>
      <c r="UL736" s="5"/>
      <c r="UM736" s="5"/>
      <c r="UN736" s="5"/>
      <c r="UO736" s="5"/>
      <c r="UP736" s="5"/>
      <c r="UQ736" s="5"/>
      <c r="UR736" s="5"/>
      <c r="US736" s="5"/>
      <c r="UT736" s="5"/>
      <c r="UU736" s="5"/>
      <c r="UV736" s="5"/>
      <c r="UW736" s="5"/>
      <c r="UX736" s="5"/>
      <c r="UY736" s="5"/>
      <c r="UZ736" s="5"/>
      <c r="VA736" s="5"/>
      <c r="VB736" s="5"/>
      <c r="VC736" s="5"/>
      <c r="VD736" s="5"/>
      <c r="VE736" s="5"/>
      <c r="VF736" s="5"/>
      <c r="VG736" s="5"/>
      <c r="VH736" s="5"/>
      <c r="VI736" s="5"/>
      <c r="VJ736" s="5"/>
      <c r="VK736" s="5"/>
      <c r="VL736" s="5"/>
      <c r="VM736" s="5"/>
      <c r="VN736" s="5"/>
      <c r="VO736" s="5"/>
      <c r="VP736" s="5"/>
      <c r="VQ736" s="5"/>
      <c r="VR736" s="5"/>
      <c r="VS736" s="5"/>
      <c r="VT736" s="5"/>
      <c r="VU736" s="5"/>
      <c r="VV736" s="5"/>
      <c r="VW736" s="5"/>
      <c r="VX736" s="5"/>
      <c r="VY736" s="5"/>
      <c r="VZ736" s="5"/>
      <c r="WA736" s="5"/>
      <c r="WB736" s="5"/>
      <c r="WC736" s="5"/>
      <c r="WD736" s="5"/>
      <c r="WE736" s="5"/>
      <c r="WF736" s="5"/>
      <c r="WG736" s="5"/>
      <c r="WH736" s="5"/>
      <c r="WI736" s="5"/>
      <c r="WJ736" s="5"/>
      <c r="WK736" s="5"/>
      <c r="WL736" s="5"/>
      <c r="WM736" s="5"/>
      <c r="WN736" s="5"/>
      <c r="WO736" s="5"/>
      <c r="WP736" s="5"/>
      <c r="WQ736" s="5"/>
      <c r="WR736" s="5"/>
      <c r="WS736" s="5"/>
      <c r="WT736" s="5"/>
      <c r="WU736" s="5"/>
      <c r="WV736" s="5"/>
      <c r="WW736" s="5"/>
      <c r="WX736" s="5"/>
      <c r="WY736" s="5"/>
      <c r="WZ736" s="5"/>
      <c r="XA736" s="5"/>
      <c r="XB736" s="5"/>
      <c r="XC736" s="5"/>
      <c r="XD736" s="5"/>
      <c r="XE736" s="5"/>
      <c r="XF736" s="5"/>
      <c r="XG736" s="5"/>
      <c r="XH736" s="5"/>
      <c r="XI736" s="5"/>
      <c r="XJ736" s="5"/>
      <c r="XK736" s="5"/>
      <c r="XL736" s="5"/>
      <c r="XM736" s="5"/>
      <c r="XN736" s="5"/>
      <c r="XO736" s="5"/>
      <c r="XP736" s="5"/>
      <c r="XQ736" s="5"/>
      <c r="XR736" s="5"/>
      <c r="XS736" s="5"/>
      <c r="XT736" s="5"/>
      <c r="XU736" s="5"/>
      <c r="XV736" s="5"/>
      <c r="XW736" s="5"/>
      <c r="XX736" s="5"/>
      <c r="XY736" s="5"/>
      <c r="XZ736" s="5"/>
      <c r="YA736" s="5"/>
      <c r="YB736" s="5"/>
      <c r="YC736" s="5"/>
      <c r="YD736" s="5"/>
      <c r="YE736" s="5"/>
      <c r="YF736" s="5"/>
      <c r="YG736" s="5"/>
      <c r="YH736" s="5"/>
      <c r="YI736" s="5"/>
      <c r="YJ736" s="5"/>
      <c r="YK736" s="5"/>
      <c r="YL736" s="5"/>
      <c r="YM736" s="5"/>
      <c r="YN736" s="5"/>
      <c r="YO736" s="5"/>
      <c r="YP736" s="5"/>
      <c r="YQ736" s="5"/>
      <c r="YR736" s="5"/>
      <c r="YS736" s="5"/>
      <c r="YT736" s="5"/>
      <c r="YU736" s="5"/>
      <c r="YV736" s="5"/>
      <c r="YW736" s="5"/>
      <c r="YX736" s="5"/>
      <c r="YY736" s="5"/>
      <c r="YZ736" s="5"/>
      <c r="ZA736" s="5"/>
      <c r="ZB736" s="5"/>
      <c r="ZC736" s="5"/>
      <c r="ZD736" s="5"/>
      <c r="ZE736" s="5"/>
      <c r="ZF736" s="5"/>
      <c r="ZG736" s="5"/>
      <c r="ZH736" s="5"/>
      <c r="ZI736" s="5"/>
      <c r="ZJ736" s="5"/>
      <c r="ZK736" s="5"/>
      <c r="ZL736" s="5"/>
      <c r="ZM736" s="5"/>
      <c r="ZN736" s="5"/>
      <c r="ZO736" s="5"/>
      <c r="ZP736" s="5"/>
      <c r="ZQ736" s="5"/>
      <c r="ZR736" s="5"/>
      <c r="ZS736" s="5"/>
      <c r="ZT736" s="5"/>
      <c r="ZU736" s="5"/>
      <c r="ZV736" s="5"/>
      <c r="ZW736" s="5"/>
      <c r="ZX736" s="5"/>
      <c r="ZY736" s="5"/>
      <c r="ZZ736" s="5"/>
      <c r="AAA736" s="5"/>
      <c r="AAB736" s="5"/>
      <c r="AAC736" s="5"/>
      <c r="AAD736" s="5"/>
      <c r="AAE736" s="5"/>
      <c r="AAF736" s="5"/>
      <c r="AAG736" s="5"/>
      <c r="AAH736" s="5"/>
      <c r="AAI736" s="5"/>
      <c r="AAJ736" s="5"/>
      <c r="AAK736" s="5"/>
      <c r="AAL736" s="5"/>
      <c r="AAM736" s="5"/>
      <c r="AAN736" s="5"/>
      <c r="AAO736" s="5"/>
      <c r="AAP736" s="5"/>
      <c r="AAQ736" s="5"/>
      <c r="AAR736" s="5"/>
      <c r="AAS736" s="5"/>
      <c r="AAT736" s="5"/>
      <c r="AAU736" s="5"/>
      <c r="AAV736" s="5"/>
      <c r="AAW736" s="5"/>
      <c r="AAX736" s="5"/>
      <c r="AAY736" s="5"/>
      <c r="AAZ736" s="5"/>
      <c r="ABA736" s="5"/>
      <c r="ABB736" s="5"/>
      <c r="ABC736" s="5"/>
      <c r="ABD736" s="5"/>
      <c r="ABE736" s="5"/>
      <c r="ABF736" s="5"/>
      <c r="ABG736" s="5"/>
      <c r="ABH736" s="5"/>
      <c r="ABI736" s="5"/>
      <c r="ABJ736" s="5"/>
      <c r="ABK736" s="5"/>
      <c r="ABL736" s="5"/>
      <c r="ABM736" s="5"/>
      <c r="ABN736" s="5"/>
      <c r="ABO736" s="5"/>
      <c r="ABP736" s="5"/>
      <c r="ABQ736" s="5"/>
      <c r="ABR736" s="5"/>
      <c r="ABS736" s="5"/>
      <c r="ABT736" s="5"/>
      <c r="ABU736" s="5"/>
      <c r="ABV736" s="5"/>
      <c r="ABW736" s="5"/>
      <c r="ABX736" s="5"/>
      <c r="ABY736" s="5"/>
      <c r="ABZ736" s="5"/>
      <c r="ACA736" s="5"/>
      <c r="ACB736" s="5"/>
      <c r="ACC736" s="5"/>
      <c r="ACD736" s="5"/>
      <c r="ACE736" s="5"/>
      <c r="ACF736" s="5"/>
      <c r="ACG736" s="5"/>
      <c r="ACH736" s="5"/>
      <c r="ACI736" s="5"/>
      <c r="ACJ736" s="5"/>
      <c r="ACK736" s="5"/>
      <c r="ACL736" s="5"/>
      <c r="ACM736" s="5"/>
      <c r="ACN736" s="5"/>
      <c r="ACO736" s="5"/>
      <c r="ACP736" s="5"/>
      <c r="ACQ736" s="5"/>
      <c r="ACR736" s="5"/>
      <c r="ACS736" s="5"/>
      <c r="ACT736" s="5"/>
      <c r="ACU736" s="5"/>
      <c r="ACV736" s="5"/>
      <c r="ACW736" s="5"/>
      <c r="ACX736" s="5"/>
      <c r="ACY736" s="5"/>
      <c r="ACZ736" s="5"/>
      <c r="ADA736" s="5"/>
      <c r="ADB736" s="5"/>
      <c r="ADC736" s="5"/>
      <c r="ADD736" s="5"/>
      <c r="ADE736" s="5"/>
      <c r="ADF736" s="5"/>
      <c r="ADG736" s="5"/>
      <c r="ADH736" s="5"/>
      <c r="ADI736" s="5"/>
      <c r="ADJ736" s="5"/>
      <c r="ADK736" s="5"/>
      <c r="ADL736" s="5"/>
      <c r="ADM736" s="5"/>
      <c r="ADN736" s="5"/>
      <c r="ADO736" s="5"/>
      <c r="ADP736" s="5"/>
      <c r="ADQ736" s="5"/>
      <c r="ADR736" s="5"/>
      <c r="ADS736" s="5"/>
      <c r="ADT736" s="5"/>
      <c r="ADU736" s="5"/>
      <c r="ADV736" s="5"/>
      <c r="ADW736" s="5"/>
      <c r="ADX736" s="5"/>
      <c r="ADY736" s="5"/>
      <c r="ADZ736" s="5"/>
      <c r="AEA736" s="5"/>
      <c r="AEB736" s="5"/>
      <c r="AEC736" s="5"/>
      <c r="AED736" s="5"/>
      <c r="AEE736" s="5"/>
      <c r="AEF736" s="5"/>
      <c r="AEG736" s="5"/>
      <c r="AEH736" s="5"/>
      <c r="AEI736" s="5"/>
      <c r="AEJ736" s="5"/>
      <c r="AEK736" s="5"/>
      <c r="AEL736" s="5"/>
      <c r="AEM736" s="5"/>
      <c r="AEN736" s="5"/>
      <c r="AEO736" s="5"/>
      <c r="AEP736" s="5"/>
      <c r="AEQ736" s="5"/>
      <c r="AER736" s="5"/>
      <c r="AES736" s="5"/>
      <c r="AET736" s="5"/>
      <c r="AEU736" s="5"/>
      <c r="AEV736" s="5"/>
      <c r="AEW736" s="5"/>
      <c r="AEX736" s="5"/>
      <c r="AEY736" s="5"/>
      <c r="AEZ736" s="5"/>
      <c r="AFA736" s="5"/>
      <c r="AFB736" s="5"/>
      <c r="AFC736" s="5"/>
      <c r="AFD736" s="5"/>
      <c r="AFE736" s="5"/>
      <c r="AFF736" s="5"/>
      <c r="AFG736" s="5"/>
      <c r="AFH736" s="5"/>
      <c r="AFI736" s="5"/>
      <c r="AFJ736" s="5"/>
      <c r="AFK736" s="5"/>
      <c r="AFL736" s="5"/>
      <c r="AFM736" s="5"/>
      <c r="AFN736" s="5"/>
      <c r="AFO736" s="5"/>
      <c r="AFP736" s="5"/>
      <c r="AFQ736" s="5"/>
      <c r="AFR736" s="5"/>
      <c r="AFS736" s="5"/>
      <c r="AFT736" s="5"/>
      <c r="AFU736" s="5"/>
      <c r="AFV736" s="5"/>
      <c r="AFW736" s="5"/>
      <c r="AFX736" s="5"/>
      <c r="AFY736" s="5"/>
      <c r="AFZ736" s="5"/>
      <c r="AGA736" s="5"/>
      <c r="AGB736" s="5"/>
      <c r="AGC736" s="5"/>
      <c r="AGD736" s="5"/>
      <c r="AGE736" s="5"/>
      <c r="AGF736" s="5"/>
      <c r="AGG736" s="5"/>
      <c r="AGH736" s="5"/>
      <c r="AGI736" s="5"/>
      <c r="AGJ736" s="5"/>
      <c r="AGK736" s="5"/>
      <c r="AGL736" s="5"/>
      <c r="AGM736" s="5"/>
      <c r="AGN736" s="5"/>
      <c r="AGO736" s="5"/>
      <c r="AGP736" s="5"/>
      <c r="AGQ736" s="5"/>
      <c r="AGR736" s="5"/>
      <c r="AGS736" s="5"/>
      <c r="AGT736" s="5"/>
      <c r="AGU736" s="5"/>
      <c r="AGV736" s="5"/>
      <c r="AGW736" s="5"/>
      <c r="AGX736" s="5"/>
      <c r="AGY736" s="5"/>
      <c r="AGZ736" s="5"/>
      <c r="AHA736" s="5"/>
      <c r="AHB736" s="5"/>
      <c r="AHC736" s="5"/>
      <c r="AHD736" s="5"/>
      <c r="AHE736" s="5"/>
      <c r="AHF736" s="5"/>
      <c r="AHG736" s="5"/>
      <c r="AHH736" s="5"/>
      <c r="AHI736" s="5"/>
      <c r="AHJ736" s="5"/>
      <c r="AHK736" s="5"/>
      <c r="AHL736" s="5"/>
      <c r="AHM736" s="5"/>
      <c r="AHN736" s="5"/>
      <c r="AHO736" s="5"/>
      <c r="AHP736" s="5"/>
      <c r="AHQ736" s="5"/>
      <c r="AHR736" s="5"/>
      <c r="AHS736" s="5"/>
      <c r="AHT736" s="5"/>
      <c r="AHU736" s="5"/>
      <c r="AHV736" s="5"/>
      <c r="AHW736" s="5"/>
      <c r="AHX736" s="5"/>
      <c r="AHY736" s="5"/>
      <c r="AHZ736" s="5"/>
      <c r="AIA736" s="5"/>
      <c r="AIB736" s="5"/>
      <c r="AIC736" s="5"/>
      <c r="AID736" s="5"/>
      <c r="AIE736" s="5"/>
      <c r="AIF736" s="5"/>
      <c r="AIG736" s="5"/>
      <c r="AIH736" s="5"/>
      <c r="AII736" s="5"/>
      <c r="AIJ736" s="5"/>
      <c r="AIK736" s="5"/>
      <c r="AIL736" s="5"/>
      <c r="AIM736" s="5"/>
      <c r="AIN736" s="5"/>
      <c r="AIO736" s="5"/>
      <c r="AIP736" s="5"/>
      <c r="AIQ736" s="5"/>
      <c r="AIR736" s="5"/>
      <c r="AIS736" s="5"/>
      <c r="AIT736" s="5"/>
      <c r="AIU736" s="5"/>
      <c r="AIV736" s="5"/>
      <c r="AIW736" s="5"/>
      <c r="AIX736" s="5"/>
      <c r="AIY736" s="5"/>
      <c r="AIZ736" s="5"/>
      <c r="AJA736" s="5"/>
      <c r="AJB736" s="5"/>
      <c r="AJC736" s="5"/>
      <c r="AJD736" s="5"/>
      <c r="AJE736" s="5"/>
      <c r="AJF736" s="5"/>
      <c r="AJG736" s="5"/>
      <c r="AJH736" s="5"/>
      <c r="AJI736" s="5"/>
      <c r="AJJ736" s="5"/>
      <c r="AJK736" s="5"/>
      <c r="AJL736" s="5"/>
      <c r="AJM736" s="5"/>
      <c r="AJN736" s="5"/>
      <c r="AJO736" s="5"/>
      <c r="AJP736" s="5"/>
      <c r="AJQ736" s="5"/>
      <c r="AJR736" s="5"/>
      <c r="AJS736" s="5"/>
      <c r="AJT736" s="5"/>
      <c r="AJU736" s="5"/>
      <c r="AJV736" s="5"/>
      <c r="AJW736" s="5"/>
      <c r="AJX736" s="5"/>
      <c r="AJY736" s="5"/>
      <c r="AJZ736" s="5"/>
      <c r="AKA736" s="5"/>
      <c r="AKB736" s="5"/>
      <c r="AKC736" s="5"/>
      <c r="AKD736" s="5"/>
      <c r="AKE736" s="5"/>
      <c r="AKF736" s="5"/>
      <c r="AKG736" s="5"/>
      <c r="AKH736" s="5"/>
      <c r="AKI736" s="5"/>
      <c r="AKJ736" s="5"/>
      <c r="AKK736" s="5"/>
      <c r="AKL736" s="5"/>
      <c r="AKM736" s="5"/>
      <c r="AKN736" s="5"/>
      <c r="AKO736" s="5"/>
      <c r="AKP736" s="5"/>
      <c r="AKQ736" s="5"/>
      <c r="AKR736" s="5"/>
      <c r="AKS736" s="5"/>
      <c r="AKT736" s="5"/>
      <c r="AKU736" s="5"/>
      <c r="AKV736" s="5"/>
      <c r="AKW736" s="5"/>
      <c r="AKX736" s="5"/>
      <c r="AKY736" s="5"/>
      <c r="AKZ736" s="5"/>
      <c r="ALA736" s="5"/>
      <c r="ALB736" s="5"/>
      <c r="ALC736" s="5"/>
    </row>
    <row r="737" spans="1:991">
      <c r="A737" s="4">
        <v>171</v>
      </c>
      <c r="B737" s="5" t="s">
        <v>113</v>
      </c>
      <c r="C737" s="4">
        <v>15</v>
      </c>
      <c r="D737" s="5" t="s">
        <v>48</v>
      </c>
      <c r="E737" s="4">
        <v>16.5</v>
      </c>
      <c r="F737" s="4">
        <v>21.5</v>
      </c>
      <c r="G737" s="4">
        <v>14.1</v>
      </c>
      <c r="H737" s="4">
        <v>11.1</v>
      </c>
      <c r="I737" s="4">
        <v>15.2</v>
      </c>
      <c r="J737" s="4">
        <v>16.100000000000001</v>
      </c>
      <c r="K737" s="4">
        <v>8.4</v>
      </c>
      <c r="L737" s="4">
        <v>7.9</v>
      </c>
      <c r="M737" s="4">
        <v>16.5</v>
      </c>
      <c r="N737" s="4"/>
      <c r="O737" s="26">
        <v>28.3</v>
      </c>
      <c r="P737" s="26">
        <v>30</v>
      </c>
      <c r="Q737" s="26">
        <v>28.7</v>
      </c>
      <c r="R737" s="26">
        <v>27.7</v>
      </c>
      <c r="S737" s="26">
        <v>22.8</v>
      </c>
      <c r="T737" s="26">
        <v>29.9</v>
      </c>
      <c r="U737" s="26">
        <v>9.1999999999999993</v>
      </c>
      <c r="V737" s="26">
        <v>10.3</v>
      </c>
      <c r="W737" s="26">
        <v>30</v>
      </c>
      <c r="Y737">
        <f t="shared" si="787"/>
        <v>216.9</v>
      </c>
      <c r="Z737" s="4">
        <v>2</v>
      </c>
      <c r="AA737" s="4">
        <v>0</v>
      </c>
      <c r="AB737" s="4">
        <v>0</v>
      </c>
      <c r="AC737" s="4">
        <v>0</v>
      </c>
      <c r="AD737" s="4">
        <v>4</v>
      </c>
      <c r="AE737" s="4">
        <v>0</v>
      </c>
      <c r="AF737" s="4">
        <v>4</v>
      </c>
      <c r="AG737" s="4">
        <v>6</v>
      </c>
      <c r="AH737" s="4">
        <v>0</v>
      </c>
      <c r="AI737" s="4"/>
      <c r="AJ737" s="4">
        <v>9</v>
      </c>
      <c r="AK737" s="4">
        <v>14</v>
      </c>
      <c r="AL737" s="4">
        <v>11</v>
      </c>
      <c r="AM737" s="4">
        <v>7</v>
      </c>
      <c r="AN737" s="4">
        <v>9</v>
      </c>
      <c r="AO737" s="4">
        <v>14</v>
      </c>
      <c r="AP737" s="4">
        <v>9</v>
      </c>
      <c r="AQ737" s="4">
        <v>9</v>
      </c>
      <c r="AR737" s="4">
        <v>3</v>
      </c>
      <c r="AS737" s="5"/>
      <c r="AU737">
        <f t="shared" si="788"/>
        <v>63.636363636363633</v>
      </c>
      <c r="AV737">
        <f t="shared" si="789"/>
        <v>100</v>
      </c>
      <c r="AW737">
        <f t="shared" si="790"/>
        <v>100</v>
      </c>
      <c r="AX737">
        <f t="shared" si="791"/>
        <v>100</v>
      </c>
      <c r="AY737">
        <f t="shared" si="792"/>
        <v>38.461538461538467</v>
      </c>
      <c r="AZ737">
        <f t="shared" si="793"/>
        <v>100</v>
      </c>
      <c r="BA737">
        <f t="shared" si="794"/>
        <v>38.461538461538467</v>
      </c>
      <c r="BB737">
        <f t="shared" si="795"/>
        <v>20</v>
      </c>
      <c r="BC737">
        <f t="shared" si="796"/>
        <v>100</v>
      </c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  <c r="QG737" s="5"/>
      <c r="QH737" s="5"/>
      <c r="QI737" s="5"/>
      <c r="QJ737" s="5"/>
      <c r="QK737" s="5"/>
      <c r="QL737" s="5"/>
      <c r="QM737" s="5"/>
      <c r="QN737" s="5"/>
      <c r="QO737" s="5"/>
      <c r="QP737" s="5"/>
      <c r="QQ737" s="5"/>
      <c r="QR737" s="5"/>
      <c r="QS737" s="5"/>
      <c r="QT737" s="5"/>
      <c r="QU737" s="5"/>
      <c r="QV737" s="5"/>
      <c r="QW737" s="5"/>
      <c r="QX737" s="5"/>
      <c r="QY737" s="5"/>
      <c r="QZ737" s="5"/>
      <c r="RA737" s="5"/>
      <c r="RB737" s="5"/>
      <c r="RC737" s="5"/>
      <c r="RD737" s="5"/>
      <c r="RE737" s="5"/>
      <c r="RF737" s="5"/>
      <c r="RG737" s="5"/>
      <c r="RH737" s="5"/>
      <c r="RI737" s="5"/>
      <c r="RJ737" s="5"/>
      <c r="RK737" s="5"/>
      <c r="RL737" s="5"/>
      <c r="RM737" s="5"/>
      <c r="RN737" s="5"/>
      <c r="RO737" s="5"/>
      <c r="RP737" s="5"/>
      <c r="RQ737" s="5"/>
      <c r="RR737" s="5"/>
      <c r="RS737" s="5"/>
      <c r="RT737" s="5"/>
      <c r="RU737" s="5"/>
      <c r="RV737" s="5"/>
      <c r="RW737" s="5"/>
      <c r="RX737" s="5"/>
      <c r="RY737" s="5"/>
      <c r="RZ737" s="5"/>
      <c r="SA737" s="5"/>
      <c r="SB737" s="5"/>
      <c r="SC737" s="5"/>
      <c r="SD737" s="5"/>
      <c r="SE737" s="5"/>
      <c r="SF737" s="5"/>
      <c r="SG737" s="5"/>
      <c r="SH737" s="5"/>
      <c r="SI737" s="5"/>
      <c r="SJ737" s="5"/>
      <c r="SK737" s="5"/>
      <c r="SL737" s="5"/>
      <c r="SM737" s="5"/>
      <c r="SN737" s="5"/>
      <c r="SO737" s="5"/>
      <c r="SP737" s="5"/>
      <c r="SQ737" s="5"/>
      <c r="SR737" s="5"/>
      <c r="SS737" s="5"/>
      <c r="ST737" s="5"/>
      <c r="SU737" s="5"/>
      <c r="SV737" s="5"/>
      <c r="SW737" s="5"/>
      <c r="SX737" s="5"/>
      <c r="SY737" s="5"/>
      <c r="SZ737" s="5"/>
      <c r="TA737" s="5"/>
      <c r="TB737" s="5"/>
      <c r="TC737" s="5"/>
      <c r="TD737" s="5"/>
      <c r="TE737" s="5"/>
      <c r="TF737" s="5"/>
      <c r="TG737" s="5"/>
      <c r="TH737" s="5"/>
      <c r="TI737" s="5"/>
      <c r="TJ737" s="5"/>
      <c r="TK737" s="5"/>
      <c r="TL737" s="5"/>
      <c r="TM737" s="5"/>
      <c r="TN737" s="5"/>
      <c r="TO737" s="5"/>
      <c r="TP737" s="5"/>
      <c r="TQ737" s="5"/>
      <c r="TR737" s="5"/>
      <c r="TS737" s="5"/>
      <c r="TT737" s="5"/>
      <c r="TU737" s="5"/>
      <c r="TV737" s="5"/>
      <c r="TW737" s="5"/>
      <c r="TX737" s="5"/>
      <c r="TY737" s="5"/>
      <c r="TZ737" s="5"/>
      <c r="UA737" s="5"/>
      <c r="UB737" s="5"/>
      <c r="UC737" s="5"/>
      <c r="UD737" s="5"/>
      <c r="UE737" s="5"/>
      <c r="UF737" s="5"/>
      <c r="UG737" s="5"/>
      <c r="UH737" s="5"/>
      <c r="UI737" s="5"/>
      <c r="UJ737" s="5"/>
      <c r="UK737" s="5"/>
      <c r="UL737" s="5"/>
      <c r="UM737" s="5"/>
      <c r="UN737" s="5"/>
      <c r="UO737" s="5"/>
      <c r="UP737" s="5"/>
      <c r="UQ737" s="5"/>
      <c r="UR737" s="5"/>
      <c r="US737" s="5"/>
      <c r="UT737" s="5"/>
      <c r="UU737" s="5"/>
      <c r="UV737" s="5"/>
      <c r="UW737" s="5"/>
      <c r="UX737" s="5"/>
      <c r="UY737" s="5"/>
      <c r="UZ737" s="5"/>
      <c r="VA737" s="5"/>
      <c r="VB737" s="5"/>
      <c r="VC737" s="5"/>
      <c r="VD737" s="5"/>
      <c r="VE737" s="5"/>
      <c r="VF737" s="5"/>
      <c r="VG737" s="5"/>
      <c r="VH737" s="5"/>
      <c r="VI737" s="5"/>
      <c r="VJ737" s="5"/>
      <c r="VK737" s="5"/>
      <c r="VL737" s="5"/>
      <c r="VM737" s="5"/>
      <c r="VN737" s="5"/>
      <c r="VO737" s="5"/>
      <c r="VP737" s="5"/>
      <c r="VQ737" s="5"/>
      <c r="VR737" s="5"/>
      <c r="VS737" s="5"/>
      <c r="VT737" s="5"/>
      <c r="VU737" s="5"/>
      <c r="VV737" s="5"/>
      <c r="VW737" s="5"/>
      <c r="VX737" s="5"/>
      <c r="VY737" s="5"/>
      <c r="VZ737" s="5"/>
      <c r="WA737" s="5"/>
      <c r="WB737" s="5"/>
      <c r="WC737" s="5"/>
      <c r="WD737" s="5"/>
      <c r="WE737" s="5"/>
      <c r="WF737" s="5"/>
      <c r="WG737" s="5"/>
      <c r="WH737" s="5"/>
      <c r="WI737" s="5"/>
      <c r="WJ737" s="5"/>
      <c r="WK737" s="5"/>
      <c r="WL737" s="5"/>
      <c r="WM737" s="5"/>
      <c r="WN737" s="5"/>
      <c r="WO737" s="5"/>
      <c r="WP737" s="5"/>
      <c r="WQ737" s="5"/>
      <c r="WR737" s="5"/>
      <c r="WS737" s="5"/>
      <c r="WT737" s="5"/>
      <c r="WU737" s="5"/>
      <c r="WV737" s="5"/>
      <c r="WW737" s="5"/>
      <c r="WX737" s="5"/>
      <c r="WY737" s="5"/>
      <c r="WZ737" s="5"/>
      <c r="XA737" s="5"/>
      <c r="XB737" s="5"/>
      <c r="XC737" s="5"/>
      <c r="XD737" s="5"/>
      <c r="XE737" s="5"/>
      <c r="XF737" s="5"/>
      <c r="XG737" s="5"/>
      <c r="XH737" s="5"/>
      <c r="XI737" s="5"/>
      <c r="XJ737" s="5"/>
      <c r="XK737" s="5"/>
      <c r="XL737" s="5"/>
      <c r="XM737" s="5"/>
      <c r="XN737" s="5"/>
      <c r="XO737" s="5"/>
      <c r="XP737" s="5"/>
      <c r="XQ737" s="5"/>
      <c r="XR737" s="5"/>
      <c r="XS737" s="5"/>
      <c r="XT737" s="5"/>
      <c r="XU737" s="5"/>
      <c r="XV737" s="5"/>
      <c r="XW737" s="5"/>
      <c r="XX737" s="5"/>
      <c r="XY737" s="5"/>
      <c r="XZ737" s="5"/>
      <c r="YA737" s="5"/>
      <c r="YB737" s="5"/>
      <c r="YC737" s="5"/>
      <c r="YD737" s="5"/>
      <c r="YE737" s="5"/>
      <c r="YF737" s="5"/>
      <c r="YG737" s="5"/>
      <c r="YH737" s="5"/>
      <c r="YI737" s="5"/>
      <c r="YJ737" s="5"/>
      <c r="YK737" s="5"/>
      <c r="YL737" s="5"/>
      <c r="YM737" s="5"/>
      <c r="YN737" s="5"/>
      <c r="YO737" s="5"/>
      <c r="YP737" s="5"/>
      <c r="YQ737" s="5"/>
      <c r="YR737" s="5"/>
      <c r="YS737" s="5"/>
      <c r="YT737" s="5"/>
      <c r="YU737" s="5"/>
      <c r="YV737" s="5"/>
      <c r="YW737" s="5"/>
      <c r="YX737" s="5"/>
      <c r="YY737" s="5"/>
      <c r="YZ737" s="5"/>
      <c r="ZA737" s="5"/>
      <c r="ZB737" s="5"/>
      <c r="ZC737" s="5"/>
      <c r="ZD737" s="5"/>
      <c r="ZE737" s="5"/>
      <c r="ZF737" s="5"/>
      <c r="ZG737" s="5"/>
      <c r="ZH737" s="5"/>
      <c r="ZI737" s="5"/>
      <c r="ZJ737" s="5"/>
      <c r="ZK737" s="5"/>
      <c r="ZL737" s="5"/>
      <c r="ZM737" s="5"/>
      <c r="ZN737" s="5"/>
      <c r="ZO737" s="5"/>
      <c r="ZP737" s="5"/>
      <c r="ZQ737" s="5"/>
      <c r="ZR737" s="5"/>
      <c r="ZS737" s="5"/>
      <c r="ZT737" s="5"/>
      <c r="ZU737" s="5"/>
      <c r="ZV737" s="5"/>
      <c r="ZW737" s="5"/>
      <c r="ZX737" s="5"/>
      <c r="ZY737" s="5"/>
      <c r="ZZ737" s="5"/>
      <c r="AAA737" s="5"/>
      <c r="AAB737" s="5"/>
      <c r="AAC737" s="5"/>
      <c r="AAD737" s="5"/>
      <c r="AAE737" s="5"/>
      <c r="AAF737" s="5"/>
      <c r="AAG737" s="5"/>
      <c r="AAH737" s="5"/>
      <c r="AAI737" s="5"/>
      <c r="AAJ737" s="5"/>
      <c r="AAK737" s="5"/>
      <c r="AAL737" s="5"/>
      <c r="AAM737" s="5"/>
      <c r="AAN737" s="5"/>
      <c r="AAO737" s="5"/>
      <c r="AAP737" s="5"/>
      <c r="AAQ737" s="5"/>
      <c r="AAR737" s="5"/>
      <c r="AAS737" s="5"/>
      <c r="AAT737" s="5"/>
      <c r="AAU737" s="5"/>
      <c r="AAV737" s="5"/>
      <c r="AAW737" s="5"/>
      <c r="AAX737" s="5"/>
      <c r="AAY737" s="5"/>
      <c r="AAZ737" s="5"/>
      <c r="ABA737" s="5"/>
      <c r="ABB737" s="5"/>
      <c r="ABC737" s="5"/>
      <c r="ABD737" s="5"/>
      <c r="ABE737" s="5"/>
      <c r="ABF737" s="5"/>
      <c r="ABG737" s="5"/>
      <c r="ABH737" s="5"/>
      <c r="ABI737" s="5"/>
      <c r="ABJ737" s="5"/>
      <c r="ABK737" s="5"/>
      <c r="ABL737" s="5"/>
      <c r="ABM737" s="5"/>
      <c r="ABN737" s="5"/>
      <c r="ABO737" s="5"/>
      <c r="ABP737" s="5"/>
      <c r="ABQ737" s="5"/>
      <c r="ABR737" s="5"/>
      <c r="ABS737" s="5"/>
      <c r="ABT737" s="5"/>
      <c r="ABU737" s="5"/>
      <c r="ABV737" s="5"/>
      <c r="ABW737" s="5"/>
      <c r="ABX737" s="5"/>
      <c r="ABY737" s="5"/>
      <c r="ABZ737" s="5"/>
      <c r="ACA737" s="5"/>
      <c r="ACB737" s="5"/>
      <c r="ACC737" s="5"/>
      <c r="ACD737" s="5"/>
      <c r="ACE737" s="5"/>
      <c r="ACF737" s="5"/>
      <c r="ACG737" s="5"/>
      <c r="ACH737" s="5"/>
      <c r="ACI737" s="5"/>
      <c r="ACJ737" s="5"/>
      <c r="ACK737" s="5"/>
      <c r="ACL737" s="5"/>
      <c r="ACM737" s="5"/>
      <c r="ACN737" s="5"/>
      <c r="ACO737" s="5"/>
      <c r="ACP737" s="5"/>
      <c r="ACQ737" s="5"/>
      <c r="ACR737" s="5"/>
      <c r="ACS737" s="5"/>
      <c r="ACT737" s="5"/>
      <c r="ACU737" s="5"/>
      <c r="ACV737" s="5"/>
      <c r="ACW737" s="5"/>
      <c r="ACX737" s="5"/>
      <c r="ACY737" s="5"/>
      <c r="ACZ737" s="5"/>
      <c r="ADA737" s="5"/>
      <c r="ADB737" s="5"/>
      <c r="ADC737" s="5"/>
      <c r="ADD737" s="5"/>
      <c r="ADE737" s="5"/>
      <c r="ADF737" s="5"/>
      <c r="ADG737" s="5"/>
      <c r="ADH737" s="5"/>
      <c r="ADI737" s="5"/>
      <c r="ADJ737" s="5"/>
      <c r="ADK737" s="5"/>
      <c r="ADL737" s="5"/>
      <c r="ADM737" s="5"/>
      <c r="ADN737" s="5"/>
      <c r="ADO737" s="5"/>
      <c r="ADP737" s="5"/>
      <c r="ADQ737" s="5"/>
      <c r="ADR737" s="5"/>
      <c r="ADS737" s="5"/>
      <c r="ADT737" s="5"/>
      <c r="ADU737" s="5"/>
      <c r="ADV737" s="5"/>
      <c r="ADW737" s="5"/>
      <c r="ADX737" s="5"/>
      <c r="ADY737" s="5"/>
      <c r="ADZ737" s="5"/>
      <c r="AEA737" s="5"/>
      <c r="AEB737" s="5"/>
      <c r="AEC737" s="5"/>
      <c r="AED737" s="5"/>
      <c r="AEE737" s="5"/>
      <c r="AEF737" s="5"/>
      <c r="AEG737" s="5"/>
      <c r="AEH737" s="5"/>
      <c r="AEI737" s="5"/>
      <c r="AEJ737" s="5"/>
      <c r="AEK737" s="5"/>
      <c r="AEL737" s="5"/>
      <c r="AEM737" s="5"/>
      <c r="AEN737" s="5"/>
      <c r="AEO737" s="5"/>
      <c r="AEP737" s="5"/>
      <c r="AEQ737" s="5"/>
      <c r="AER737" s="5"/>
      <c r="AES737" s="5"/>
      <c r="AET737" s="5"/>
      <c r="AEU737" s="5"/>
      <c r="AEV737" s="5"/>
      <c r="AEW737" s="5"/>
      <c r="AEX737" s="5"/>
      <c r="AEY737" s="5"/>
      <c r="AEZ737" s="5"/>
      <c r="AFA737" s="5"/>
      <c r="AFB737" s="5"/>
      <c r="AFC737" s="5"/>
      <c r="AFD737" s="5"/>
      <c r="AFE737" s="5"/>
      <c r="AFF737" s="5"/>
      <c r="AFG737" s="5"/>
      <c r="AFH737" s="5"/>
      <c r="AFI737" s="5"/>
      <c r="AFJ737" s="5"/>
      <c r="AFK737" s="5"/>
      <c r="AFL737" s="5"/>
      <c r="AFM737" s="5"/>
      <c r="AFN737" s="5"/>
      <c r="AFO737" s="5"/>
      <c r="AFP737" s="5"/>
      <c r="AFQ737" s="5"/>
      <c r="AFR737" s="5"/>
      <c r="AFS737" s="5"/>
      <c r="AFT737" s="5"/>
      <c r="AFU737" s="5"/>
      <c r="AFV737" s="5"/>
      <c r="AFW737" s="5"/>
      <c r="AFX737" s="5"/>
      <c r="AFY737" s="5"/>
      <c r="AFZ737" s="5"/>
      <c r="AGA737" s="5"/>
      <c r="AGB737" s="5"/>
      <c r="AGC737" s="5"/>
      <c r="AGD737" s="5"/>
      <c r="AGE737" s="5"/>
      <c r="AGF737" s="5"/>
      <c r="AGG737" s="5"/>
      <c r="AGH737" s="5"/>
      <c r="AGI737" s="5"/>
      <c r="AGJ737" s="5"/>
      <c r="AGK737" s="5"/>
      <c r="AGL737" s="5"/>
      <c r="AGM737" s="5"/>
      <c r="AGN737" s="5"/>
      <c r="AGO737" s="5"/>
      <c r="AGP737" s="5"/>
      <c r="AGQ737" s="5"/>
      <c r="AGR737" s="5"/>
      <c r="AGS737" s="5"/>
      <c r="AGT737" s="5"/>
      <c r="AGU737" s="5"/>
      <c r="AGV737" s="5"/>
      <c r="AGW737" s="5"/>
      <c r="AGX737" s="5"/>
      <c r="AGY737" s="5"/>
      <c r="AGZ737" s="5"/>
      <c r="AHA737" s="5"/>
      <c r="AHB737" s="5"/>
      <c r="AHC737" s="5"/>
      <c r="AHD737" s="5"/>
      <c r="AHE737" s="5"/>
      <c r="AHF737" s="5"/>
      <c r="AHG737" s="5"/>
      <c r="AHH737" s="5"/>
      <c r="AHI737" s="5"/>
      <c r="AHJ737" s="5"/>
      <c r="AHK737" s="5"/>
      <c r="AHL737" s="5"/>
      <c r="AHM737" s="5"/>
      <c r="AHN737" s="5"/>
      <c r="AHO737" s="5"/>
      <c r="AHP737" s="5"/>
      <c r="AHQ737" s="5"/>
      <c r="AHR737" s="5"/>
      <c r="AHS737" s="5"/>
      <c r="AHT737" s="5"/>
      <c r="AHU737" s="5"/>
      <c r="AHV737" s="5"/>
      <c r="AHW737" s="5"/>
      <c r="AHX737" s="5"/>
      <c r="AHY737" s="5"/>
      <c r="AHZ737" s="5"/>
      <c r="AIA737" s="5"/>
      <c r="AIB737" s="5"/>
      <c r="AIC737" s="5"/>
      <c r="AID737" s="5"/>
      <c r="AIE737" s="5"/>
      <c r="AIF737" s="5"/>
      <c r="AIG737" s="5"/>
      <c r="AIH737" s="5"/>
      <c r="AII737" s="5"/>
      <c r="AIJ737" s="5"/>
      <c r="AIK737" s="5"/>
      <c r="AIL737" s="5"/>
      <c r="AIM737" s="5"/>
      <c r="AIN737" s="5"/>
      <c r="AIO737" s="5"/>
      <c r="AIP737" s="5"/>
      <c r="AIQ737" s="5"/>
      <c r="AIR737" s="5"/>
      <c r="AIS737" s="5"/>
      <c r="AIT737" s="5"/>
      <c r="AIU737" s="5"/>
      <c r="AIV737" s="5"/>
      <c r="AIW737" s="5"/>
      <c r="AIX737" s="5"/>
      <c r="AIY737" s="5"/>
      <c r="AIZ737" s="5"/>
      <c r="AJA737" s="5"/>
      <c r="AJB737" s="5"/>
      <c r="AJC737" s="5"/>
      <c r="AJD737" s="5"/>
      <c r="AJE737" s="5"/>
      <c r="AJF737" s="5"/>
      <c r="AJG737" s="5"/>
      <c r="AJH737" s="5"/>
      <c r="AJI737" s="5"/>
      <c r="AJJ737" s="5"/>
      <c r="AJK737" s="5"/>
      <c r="AJL737" s="5"/>
      <c r="AJM737" s="5"/>
      <c r="AJN737" s="5"/>
      <c r="AJO737" s="5"/>
      <c r="AJP737" s="5"/>
      <c r="AJQ737" s="5"/>
      <c r="AJR737" s="5"/>
      <c r="AJS737" s="5"/>
      <c r="AJT737" s="5"/>
      <c r="AJU737" s="5"/>
      <c r="AJV737" s="5"/>
      <c r="AJW737" s="5"/>
      <c r="AJX737" s="5"/>
      <c r="AJY737" s="5"/>
      <c r="AJZ737" s="5"/>
      <c r="AKA737" s="5"/>
      <c r="AKB737" s="5"/>
      <c r="AKC737" s="5"/>
      <c r="AKD737" s="5"/>
      <c r="AKE737" s="5"/>
      <c r="AKF737" s="5"/>
      <c r="AKG737" s="5"/>
      <c r="AKH737" s="5"/>
      <c r="AKI737" s="5"/>
      <c r="AKJ737" s="5"/>
      <c r="AKK737" s="5"/>
      <c r="AKL737" s="5"/>
      <c r="AKM737" s="5"/>
      <c r="AKN737" s="5"/>
      <c r="AKO737" s="5"/>
      <c r="AKP737" s="5"/>
      <c r="AKQ737" s="5"/>
      <c r="AKR737" s="5"/>
      <c r="AKS737" s="5"/>
      <c r="AKT737" s="5"/>
      <c r="AKU737" s="5"/>
      <c r="AKV737" s="5"/>
      <c r="AKW737" s="5"/>
      <c r="AKX737" s="5"/>
      <c r="AKY737" s="5"/>
      <c r="AKZ737" s="5"/>
      <c r="ALA737" s="5"/>
      <c r="ALB737" s="5"/>
      <c r="ALC737" s="5"/>
    </row>
    <row r="738" spans="1:991">
      <c r="A738" s="4">
        <v>175</v>
      </c>
      <c r="B738" s="5" t="s">
        <v>114</v>
      </c>
      <c r="C738" s="4">
        <v>15</v>
      </c>
      <c r="D738" s="5" t="s">
        <v>42</v>
      </c>
      <c r="E738" s="4">
        <v>2.2999999999999998</v>
      </c>
      <c r="F738" s="4">
        <v>2</v>
      </c>
      <c r="G738" s="4">
        <v>0.9</v>
      </c>
      <c r="H738" s="4">
        <v>6.4</v>
      </c>
      <c r="I738" s="4">
        <v>5.8</v>
      </c>
      <c r="J738" s="4">
        <v>4.7</v>
      </c>
      <c r="K738" s="4">
        <v>0.7</v>
      </c>
      <c r="L738" s="4">
        <v>4.5999999999999996</v>
      </c>
      <c r="M738" s="4">
        <v>0.7</v>
      </c>
      <c r="N738" s="4"/>
      <c r="O738" s="26">
        <v>25.3</v>
      </c>
      <c r="P738" s="26">
        <v>23.9</v>
      </c>
      <c r="Q738" s="26">
        <v>24.2</v>
      </c>
      <c r="R738" s="26">
        <v>27.6</v>
      </c>
      <c r="S738" s="26">
        <v>24.2</v>
      </c>
      <c r="T738" s="26">
        <v>24.8</v>
      </c>
      <c r="U738" s="26">
        <v>20.5</v>
      </c>
      <c r="V738" s="26">
        <v>19.399999999999999</v>
      </c>
      <c r="W738" s="26">
        <v>19.600000000000001</v>
      </c>
      <c r="Y738">
        <f t="shared" si="787"/>
        <v>209.5</v>
      </c>
      <c r="Z738" s="4">
        <v>2</v>
      </c>
      <c r="AA738" s="4">
        <v>0</v>
      </c>
      <c r="AB738" s="4">
        <v>4</v>
      </c>
      <c r="AC738" s="4">
        <v>0</v>
      </c>
      <c r="AD738" s="4">
        <v>0</v>
      </c>
      <c r="AE738" s="4">
        <v>0</v>
      </c>
      <c r="AF738" s="4">
        <v>2</v>
      </c>
      <c r="AG738" s="4">
        <v>0</v>
      </c>
      <c r="AH738" s="4">
        <v>0</v>
      </c>
      <c r="AI738" s="4"/>
      <c r="AJ738" s="4">
        <v>22</v>
      </c>
      <c r="AK738" s="4">
        <v>5</v>
      </c>
      <c r="AL738" s="4">
        <v>22</v>
      </c>
      <c r="AM738" s="4">
        <v>18</v>
      </c>
      <c r="AN738" s="4">
        <v>16</v>
      </c>
      <c r="AO738" s="4">
        <v>30</v>
      </c>
      <c r="AP738" s="4">
        <v>24</v>
      </c>
      <c r="AQ738" s="4">
        <v>29</v>
      </c>
      <c r="AR738" s="4">
        <v>23</v>
      </c>
      <c r="AS738" s="5"/>
      <c r="AU738">
        <f t="shared" si="788"/>
        <v>83.333333333333343</v>
      </c>
      <c r="AV738">
        <f t="shared" si="789"/>
        <v>100</v>
      </c>
      <c r="AW738">
        <f t="shared" si="790"/>
        <v>69.230769230769226</v>
      </c>
      <c r="AX738">
        <f t="shared" si="791"/>
        <v>100</v>
      </c>
      <c r="AY738">
        <f t="shared" si="792"/>
        <v>100</v>
      </c>
      <c r="AZ738">
        <f t="shared" si="793"/>
        <v>100</v>
      </c>
      <c r="BA738">
        <f t="shared" si="794"/>
        <v>84.615384615384613</v>
      </c>
      <c r="BB738">
        <f t="shared" si="795"/>
        <v>100</v>
      </c>
      <c r="BC738">
        <f t="shared" si="796"/>
        <v>100</v>
      </c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  <c r="QG738" s="5"/>
      <c r="QH738" s="5"/>
      <c r="QI738" s="5"/>
      <c r="QJ738" s="5"/>
      <c r="QK738" s="5"/>
      <c r="QL738" s="5"/>
      <c r="QM738" s="5"/>
      <c r="QN738" s="5"/>
      <c r="QO738" s="5"/>
      <c r="QP738" s="5"/>
      <c r="QQ738" s="5"/>
      <c r="QR738" s="5"/>
      <c r="QS738" s="5"/>
      <c r="QT738" s="5"/>
      <c r="QU738" s="5"/>
      <c r="QV738" s="5"/>
      <c r="QW738" s="5"/>
      <c r="QX738" s="5"/>
      <c r="QY738" s="5"/>
      <c r="QZ738" s="5"/>
      <c r="RA738" s="5"/>
      <c r="RB738" s="5"/>
      <c r="RC738" s="5"/>
      <c r="RD738" s="5"/>
      <c r="RE738" s="5"/>
      <c r="RF738" s="5"/>
      <c r="RG738" s="5"/>
      <c r="RH738" s="5"/>
      <c r="RI738" s="5"/>
      <c r="RJ738" s="5"/>
      <c r="RK738" s="5"/>
      <c r="RL738" s="5"/>
      <c r="RM738" s="5"/>
      <c r="RN738" s="5"/>
      <c r="RO738" s="5"/>
      <c r="RP738" s="5"/>
      <c r="RQ738" s="5"/>
      <c r="RR738" s="5"/>
      <c r="RS738" s="5"/>
      <c r="RT738" s="5"/>
      <c r="RU738" s="5"/>
      <c r="RV738" s="5"/>
      <c r="RW738" s="5"/>
      <c r="RX738" s="5"/>
      <c r="RY738" s="5"/>
      <c r="RZ738" s="5"/>
      <c r="SA738" s="5"/>
      <c r="SB738" s="5"/>
      <c r="SC738" s="5"/>
      <c r="SD738" s="5"/>
      <c r="SE738" s="5"/>
      <c r="SF738" s="5"/>
      <c r="SG738" s="5"/>
      <c r="SH738" s="5"/>
      <c r="SI738" s="5"/>
      <c r="SJ738" s="5"/>
      <c r="SK738" s="5"/>
      <c r="SL738" s="5"/>
      <c r="SM738" s="5"/>
      <c r="SN738" s="5"/>
      <c r="SO738" s="5"/>
      <c r="SP738" s="5"/>
      <c r="SQ738" s="5"/>
      <c r="SR738" s="5"/>
      <c r="SS738" s="5"/>
      <c r="ST738" s="5"/>
      <c r="SU738" s="5"/>
      <c r="SV738" s="5"/>
      <c r="SW738" s="5"/>
      <c r="SX738" s="5"/>
      <c r="SY738" s="5"/>
      <c r="SZ738" s="5"/>
      <c r="TA738" s="5"/>
      <c r="TB738" s="5"/>
      <c r="TC738" s="5"/>
      <c r="TD738" s="5"/>
      <c r="TE738" s="5"/>
      <c r="TF738" s="5"/>
      <c r="TG738" s="5"/>
      <c r="TH738" s="5"/>
      <c r="TI738" s="5"/>
      <c r="TJ738" s="5"/>
      <c r="TK738" s="5"/>
      <c r="TL738" s="5"/>
      <c r="TM738" s="5"/>
      <c r="TN738" s="5"/>
      <c r="TO738" s="5"/>
      <c r="TP738" s="5"/>
      <c r="TQ738" s="5"/>
      <c r="TR738" s="5"/>
      <c r="TS738" s="5"/>
      <c r="TT738" s="5"/>
      <c r="TU738" s="5"/>
      <c r="TV738" s="5"/>
      <c r="TW738" s="5"/>
      <c r="TX738" s="5"/>
      <c r="TY738" s="5"/>
      <c r="TZ738" s="5"/>
      <c r="UA738" s="5"/>
      <c r="UB738" s="5"/>
      <c r="UC738" s="5"/>
      <c r="UD738" s="5"/>
      <c r="UE738" s="5"/>
      <c r="UF738" s="5"/>
      <c r="UG738" s="5"/>
      <c r="UH738" s="5"/>
      <c r="UI738" s="5"/>
      <c r="UJ738" s="5"/>
      <c r="UK738" s="5"/>
      <c r="UL738" s="5"/>
      <c r="UM738" s="5"/>
      <c r="UN738" s="5"/>
      <c r="UO738" s="5"/>
      <c r="UP738" s="5"/>
      <c r="UQ738" s="5"/>
      <c r="UR738" s="5"/>
      <c r="US738" s="5"/>
      <c r="UT738" s="5"/>
      <c r="UU738" s="5"/>
      <c r="UV738" s="5"/>
      <c r="UW738" s="5"/>
      <c r="UX738" s="5"/>
      <c r="UY738" s="5"/>
      <c r="UZ738" s="5"/>
      <c r="VA738" s="5"/>
      <c r="VB738" s="5"/>
      <c r="VC738" s="5"/>
      <c r="VD738" s="5"/>
      <c r="VE738" s="5"/>
      <c r="VF738" s="5"/>
      <c r="VG738" s="5"/>
      <c r="VH738" s="5"/>
      <c r="VI738" s="5"/>
      <c r="VJ738" s="5"/>
      <c r="VK738" s="5"/>
      <c r="VL738" s="5"/>
      <c r="VM738" s="5"/>
      <c r="VN738" s="5"/>
      <c r="VO738" s="5"/>
      <c r="VP738" s="5"/>
      <c r="VQ738" s="5"/>
      <c r="VR738" s="5"/>
      <c r="VS738" s="5"/>
      <c r="VT738" s="5"/>
      <c r="VU738" s="5"/>
      <c r="VV738" s="5"/>
      <c r="VW738" s="5"/>
      <c r="VX738" s="5"/>
      <c r="VY738" s="5"/>
      <c r="VZ738" s="5"/>
      <c r="WA738" s="5"/>
      <c r="WB738" s="5"/>
      <c r="WC738" s="5"/>
      <c r="WD738" s="5"/>
      <c r="WE738" s="5"/>
      <c r="WF738" s="5"/>
      <c r="WG738" s="5"/>
      <c r="WH738" s="5"/>
      <c r="WI738" s="5"/>
      <c r="WJ738" s="5"/>
      <c r="WK738" s="5"/>
      <c r="WL738" s="5"/>
      <c r="WM738" s="5"/>
      <c r="WN738" s="5"/>
      <c r="WO738" s="5"/>
      <c r="WP738" s="5"/>
      <c r="WQ738" s="5"/>
      <c r="WR738" s="5"/>
      <c r="WS738" s="5"/>
      <c r="WT738" s="5"/>
      <c r="WU738" s="5"/>
      <c r="WV738" s="5"/>
      <c r="WW738" s="5"/>
      <c r="WX738" s="5"/>
      <c r="WY738" s="5"/>
      <c r="WZ738" s="5"/>
      <c r="XA738" s="5"/>
      <c r="XB738" s="5"/>
      <c r="XC738" s="5"/>
      <c r="XD738" s="5"/>
      <c r="XE738" s="5"/>
      <c r="XF738" s="5"/>
      <c r="XG738" s="5"/>
      <c r="XH738" s="5"/>
      <c r="XI738" s="5"/>
      <c r="XJ738" s="5"/>
      <c r="XK738" s="5"/>
      <c r="XL738" s="5"/>
      <c r="XM738" s="5"/>
      <c r="XN738" s="5"/>
      <c r="XO738" s="5"/>
      <c r="XP738" s="5"/>
      <c r="XQ738" s="5"/>
      <c r="XR738" s="5"/>
      <c r="XS738" s="5"/>
      <c r="XT738" s="5"/>
      <c r="XU738" s="5"/>
      <c r="XV738" s="5"/>
      <c r="XW738" s="5"/>
      <c r="XX738" s="5"/>
      <c r="XY738" s="5"/>
      <c r="XZ738" s="5"/>
      <c r="YA738" s="5"/>
      <c r="YB738" s="5"/>
      <c r="YC738" s="5"/>
      <c r="YD738" s="5"/>
      <c r="YE738" s="5"/>
      <c r="YF738" s="5"/>
      <c r="YG738" s="5"/>
      <c r="YH738" s="5"/>
      <c r="YI738" s="5"/>
      <c r="YJ738" s="5"/>
      <c r="YK738" s="5"/>
      <c r="YL738" s="5"/>
      <c r="YM738" s="5"/>
      <c r="YN738" s="5"/>
      <c r="YO738" s="5"/>
      <c r="YP738" s="5"/>
      <c r="YQ738" s="5"/>
      <c r="YR738" s="5"/>
      <c r="YS738" s="5"/>
      <c r="YT738" s="5"/>
      <c r="YU738" s="5"/>
      <c r="YV738" s="5"/>
      <c r="YW738" s="5"/>
      <c r="YX738" s="5"/>
      <c r="YY738" s="5"/>
      <c r="YZ738" s="5"/>
      <c r="ZA738" s="5"/>
      <c r="ZB738" s="5"/>
      <c r="ZC738" s="5"/>
      <c r="ZD738" s="5"/>
      <c r="ZE738" s="5"/>
      <c r="ZF738" s="5"/>
      <c r="ZG738" s="5"/>
      <c r="ZH738" s="5"/>
      <c r="ZI738" s="5"/>
      <c r="ZJ738" s="5"/>
      <c r="ZK738" s="5"/>
      <c r="ZL738" s="5"/>
      <c r="ZM738" s="5"/>
      <c r="ZN738" s="5"/>
      <c r="ZO738" s="5"/>
      <c r="ZP738" s="5"/>
      <c r="ZQ738" s="5"/>
      <c r="ZR738" s="5"/>
      <c r="ZS738" s="5"/>
      <c r="ZT738" s="5"/>
      <c r="ZU738" s="5"/>
      <c r="ZV738" s="5"/>
      <c r="ZW738" s="5"/>
      <c r="ZX738" s="5"/>
      <c r="ZY738" s="5"/>
      <c r="ZZ738" s="5"/>
      <c r="AAA738" s="5"/>
      <c r="AAB738" s="5"/>
      <c r="AAC738" s="5"/>
      <c r="AAD738" s="5"/>
      <c r="AAE738" s="5"/>
      <c r="AAF738" s="5"/>
      <c r="AAG738" s="5"/>
      <c r="AAH738" s="5"/>
      <c r="AAI738" s="5"/>
      <c r="AAJ738" s="5"/>
      <c r="AAK738" s="5"/>
      <c r="AAL738" s="5"/>
      <c r="AAM738" s="5"/>
      <c r="AAN738" s="5"/>
      <c r="AAO738" s="5"/>
      <c r="AAP738" s="5"/>
      <c r="AAQ738" s="5"/>
      <c r="AAR738" s="5"/>
      <c r="AAS738" s="5"/>
      <c r="AAT738" s="5"/>
      <c r="AAU738" s="5"/>
      <c r="AAV738" s="5"/>
      <c r="AAW738" s="5"/>
      <c r="AAX738" s="5"/>
      <c r="AAY738" s="5"/>
      <c r="AAZ738" s="5"/>
      <c r="ABA738" s="5"/>
      <c r="ABB738" s="5"/>
      <c r="ABC738" s="5"/>
      <c r="ABD738" s="5"/>
      <c r="ABE738" s="5"/>
      <c r="ABF738" s="5"/>
      <c r="ABG738" s="5"/>
      <c r="ABH738" s="5"/>
      <c r="ABI738" s="5"/>
      <c r="ABJ738" s="5"/>
      <c r="ABK738" s="5"/>
      <c r="ABL738" s="5"/>
      <c r="ABM738" s="5"/>
      <c r="ABN738" s="5"/>
      <c r="ABO738" s="5"/>
      <c r="ABP738" s="5"/>
      <c r="ABQ738" s="5"/>
      <c r="ABR738" s="5"/>
      <c r="ABS738" s="5"/>
      <c r="ABT738" s="5"/>
      <c r="ABU738" s="5"/>
      <c r="ABV738" s="5"/>
      <c r="ABW738" s="5"/>
      <c r="ABX738" s="5"/>
      <c r="ABY738" s="5"/>
      <c r="ABZ738" s="5"/>
      <c r="ACA738" s="5"/>
      <c r="ACB738" s="5"/>
      <c r="ACC738" s="5"/>
      <c r="ACD738" s="5"/>
      <c r="ACE738" s="5"/>
      <c r="ACF738" s="5"/>
      <c r="ACG738" s="5"/>
      <c r="ACH738" s="5"/>
      <c r="ACI738" s="5"/>
      <c r="ACJ738" s="5"/>
      <c r="ACK738" s="5"/>
      <c r="ACL738" s="5"/>
      <c r="ACM738" s="5"/>
      <c r="ACN738" s="5"/>
      <c r="ACO738" s="5"/>
      <c r="ACP738" s="5"/>
      <c r="ACQ738" s="5"/>
      <c r="ACR738" s="5"/>
      <c r="ACS738" s="5"/>
      <c r="ACT738" s="5"/>
      <c r="ACU738" s="5"/>
      <c r="ACV738" s="5"/>
      <c r="ACW738" s="5"/>
      <c r="ACX738" s="5"/>
      <c r="ACY738" s="5"/>
      <c r="ACZ738" s="5"/>
      <c r="ADA738" s="5"/>
      <c r="ADB738" s="5"/>
      <c r="ADC738" s="5"/>
      <c r="ADD738" s="5"/>
      <c r="ADE738" s="5"/>
      <c r="ADF738" s="5"/>
      <c r="ADG738" s="5"/>
      <c r="ADH738" s="5"/>
      <c r="ADI738" s="5"/>
      <c r="ADJ738" s="5"/>
      <c r="ADK738" s="5"/>
      <c r="ADL738" s="5"/>
      <c r="ADM738" s="5"/>
      <c r="ADN738" s="5"/>
      <c r="ADO738" s="5"/>
      <c r="ADP738" s="5"/>
      <c r="ADQ738" s="5"/>
      <c r="ADR738" s="5"/>
      <c r="ADS738" s="5"/>
      <c r="ADT738" s="5"/>
      <c r="ADU738" s="5"/>
      <c r="ADV738" s="5"/>
      <c r="ADW738" s="5"/>
      <c r="ADX738" s="5"/>
      <c r="ADY738" s="5"/>
      <c r="ADZ738" s="5"/>
      <c r="AEA738" s="5"/>
      <c r="AEB738" s="5"/>
      <c r="AEC738" s="5"/>
      <c r="AED738" s="5"/>
      <c r="AEE738" s="5"/>
      <c r="AEF738" s="5"/>
      <c r="AEG738" s="5"/>
      <c r="AEH738" s="5"/>
      <c r="AEI738" s="5"/>
      <c r="AEJ738" s="5"/>
      <c r="AEK738" s="5"/>
      <c r="AEL738" s="5"/>
      <c r="AEM738" s="5"/>
      <c r="AEN738" s="5"/>
      <c r="AEO738" s="5"/>
      <c r="AEP738" s="5"/>
      <c r="AEQ738" s="5"/>
      <c r="AER738" s="5"/>
      <c r="AES738" s="5"/>
      <c r="AET738" s="5"/>
      <c r="AEU738" s="5"/>
      <c r="AEV738" s="5"/>
      <c r="AEW738" s="5"/>
      <c r="AEX738" s="5"/>
      <c r="AEY738" s="5"/>
      <c r="AEZ738" s="5"/>
      <c r="AFA738" s="5"/>
      <c r="AFB738" s="5"/>
      <c r="AFC738" s="5"/>
      <c r="AFD738" s="5"/>
      <c r="AFE738" s="5"/>
      <c r="AFF738" s="5"/>
      <c r="AFG738" s="5"/>
      <c r="AFH738" s="5"/>
      <c r="AFI738" s="5"/>
      <c r="AFJ738" s="5"/>
      <c r="AFK738" s="5"/>
      <c r="AFL738" s="5"/>
      <c r="AFM738" s="5"/>
      <c r="AFN738" s="5"/>
      <c r="AFO738" s="5"/>
      <c r="AFP738" s="5"/>
      <c r="AFQ738" s="5"/>
      <c r="AFR738" s="5"/>
      <c r="AFS738" s="5"/>
      <c r="AFT738" s="5"/>
      <c r="AFU738" s="5"/>
      <c r="AFV738" s="5"/>
      <c r="AFW738" s="5"/>
      <c r="AFX738" s="5"/>
      <c r="AFY738" s="5"/>
      <c r="AFZ738" s="5"/>
      <c r="AGA738" s="5"/>
      <c r="AGB738" s="5"/>
      <c r="AGC738" s="5"/>
      <c r="AGD738" s="5"/>
      <c r="AGE738" s="5"/>
      <c r="AGF738" s="5"/>
      <c r="AGG738" s="5"/>
      <c r="AGH738" s="5"/>
      <c r="AGI738" s="5"/>
      <c r="AGJ738" s="5"/>
      <c r="AGK738" s="5"/>
      <c r="AGL738" s="5"/>
      <c r="AGM738" s="5"/>
      <c r="AGN738" s="5"/>
      <c r="AGO738" s="5"/>
      <c r="AGP738" s="5"/>
      <c r="AGQ738" s="5"/>
      <c r="AGR738" s="5"/>
      <c r="AGS738" s="5"/>
      <c r="AGT738" s="5"/>
      <c r="AGU738" s="5"/>
      <c r="AGV738" s="5"/>
      <c r="AGW738" s="5"/>
      <c r="AGX738" s="5"/>
      <c r="AGY738" s="5"/>
      <c r="AGZ738" s="5"/>
      <c r="AHA738" s="5"/>
      <c r="AHB738" s="5"/>
      <c r="AHC738" s="5"/>
      <c r="AHD738" s="5"/>
      <c r="AHE738" s="5"/>
      <c r="AHF738" s="5"/>
      <c r="AHG738" s="5"/>
      <c r="AHH738" s="5"/>
      <c r="AHI738" s="5"/>
      <c r="AHJ738" s="5"/>
      <c r="AHK738" s="5"/>
      <c r="AHL738" s="5"/>
      <c r="AHM738" s="5"/>
      <c r="AHN738" s="5"/>
      <c r="AHO738" s="5"/>
      <c r="AHP738" s="5"/>
      <c r="AHQ738" s="5"/>
      <c r="AHR738" s="5"/>
      <c r="AHS738" s="5"/>
      <c r="AHT738" s="5"/>
      <c r="AHU738" s="5"/>
      <c r="AHV738" s="5"/>
      <c r="AHW738" s="5"/>
      <c r="AHX738" s="5"/>
      <c r="AHY738" s="5"/>
      <c r="AHZ738" s="5"/>
      <c r="AIA738" s="5"/>
      <c r="AIB738" s="5"/>
      <c r="AIC738" s="5"/>
      <c r="AID738" s="5"/>
      <c r="AIE738" s="5"/>
      <c r="AIF738" s="5"/>
      <c r="AIG738" s="5"/>
      <c r="AIH738" s="5"/>
      <c r="AII738" s="5"/>
      <c r="AIJ738" s="5"/>
      <c r="AIK738" s="5"/>
      <c r="AIL738" s="5"/>
      <c r="AIM738" s="5"/>
      <c r="AIN738" s="5"/>
      <c r="AIO738" s="5"/>
      <c r="AIP738" s="5"/>
      <c r="AIQ738" s="5"/>
      <c r="AIR738" s="5"/>
      <c r="AIS738" s="5"/>
      <c r="AIT738" s="5"/>
      <c r="AIU738" s="5"/>
      <c r="AIV738" s="5"/>
      <c r="AIW738" s="5"/>
      <c r="AIX738" s="5"/>
      <c r="AIY738" s="5"/>
      <c r="AIZ738" s="5"/>
      <c r="AJA738" s="5"/>
      <c r="AJB738" s="5"/>
      <c r="AJC738" s="5"/>
      <c r="AJD738" s="5"/>
      <c r="AJE738" s="5"/>
      <c r="AJF738" s="5"/>
      <c r="AJG738" s="5"/>
      <c r="AJH738" s="5"/>
      <c r="AJI738" s="5"/>
      <c r="AJJ738" s="5"/>
      <c r="AJK738" s="5"/>
      <c r="AJL738" s="5"/>
      <c r="AJM738" s="5"/>
      <c r="AJN738" s="5"/>
      <c r="AJO738" s="5"/>
      <c r="AJP738" s="5"/>
      <c r="AJQ738" s="5"/>
      <c r="AJR738" s="5"/>
      <c r="AJS738" s="5"/>
      <c r="AJT738" s="5"/>
      <c r="AJU738" s="5"/>
      <c r="AJV738" s="5"/>
      <c r="AJW738" s="5"/>
      <c r="AJX738" s="5"/>
      <c r="AJY738" s="5"/>
      <c r="AJZ738" s="5"/>
      <c r="AKA738" s="5"/>
      <c r="AKB738" s="5"/>
      <c r="AKC738" s="5"/>
      <c r="AKD738" s="5"/>
      <c r="AKE738" s="5"/>
      <c r="AKF738" s="5"/>
      <c r="AKG738" s="5"/>
      <c r="AKH738" s="5"/>
      <c r="AKI738" s="5"/>
      <c r="AKJ738" s="5"/>
      <c r="AKK738" s="5"/>
      <c r="AKL738" s="5"/>
      <c r="AKM738" s="5"/>
      <c r="AKN738" s="5"/>
      <c r="AKO738" s="5"/>
      <c r="AKP738" s="5"/>
      <c r="AKQ738" s="5"/>
      <c r="AKR738" s="5"/>
      <c r="AKS738" s="5"/>
      <c r="AKT738" s="5"/>
      <c r="AKU738" s="5"/>
      <c r="AKV738" s="5"/>
      <c r="AKW738" s="5"/>
      <c r="AKX738" s="5"/>
      <c r="AKY738" s="5"/>
      <c r="AKZ738" s="5"/>
      <c r="ALA738" s="5"/>
      <c r="ALB738" s="5"/>
      <c r="ALC738" s="5"/>
    </row>
    <row r="739" spans="1:991">
      <c r="A739" s="4">
        <v>176</v>
      </c>
      <c r="B739" s="5" t="s">
        <v>115</v>
      </c>
      <c r="C739" s="4">
        <v>15</v>
      </c>
      <c r="D739" s="5" t="s">
        <v>44</v>
      </c>
      <c r="E739" s="4">
        <v>6</v>
      </c>
      <c r="F739" s="4">
        <v>4.3</v>
      </c>
      <c r="G739" s="4">
        <v>1.9</v>
      </c>
      <c r="H739" s="4">
        <v>6.9</v>
      </c>
      <c r="I739" s="4">
        <v>4.7</v>
      </c>
      <c r="J739" s="4">
        <v>1.3</v>
      </c>
      <c r="K739" s="4">
        <v>0.8</v>
      </c>
      <c r="L739" s="4">
        <v>2.2000000000000002</v>
      </c>
      <c r="M739" s="4">
        <v>3.1</v>
      </c>
      <c r="N739" s="4"/>
      <c r="O739" s="26">
        <v>25.4</v>
      </c>
      <c r="P739" s="26">
        <v>26.9</v>
      </c>
      <c r="Q739" s="26">
        <v>25.3</v>
      </c>
      <c r="R739" s="26">
        <v>24.9</v>
      </c>
      <c r="S739" s="26">
        <v>26</v>
      </c>
      <c r="T739" s="26">
        <v>22.4</v>
      </c>
      <c r="U739" s="26">
        <v>6.8</v>
      </c>
      <c r="V739" s="26">
        <v>20.9</v>
      </c>
      <c r="W739" s="26">
        <v>26.3</v>
      </c>
      <c r="Y739">
        <f t="shared" si="787"/>
        <v>204.90000000000003</v>
      </c>
      <c r="Z739" s="4">
        <v>2</v>
      </c>
      <c r="AA739" s="4">
        <v>0</v>
      </c>
      <c r="AB739" s="4">
        <v>2</v>
      </c>
      <c r="AC739" s="4">
        <v>2</v>
      </c>
      <c r="AD739" s="4">
        <v>0</v>
      </c>
      <c r="AE739" s="4">
        <v>4</v>
      </c>
      <c r="AF739" s="4">
        <v>2</v>
      </c>
      <c r="AG739" s="4">
        <v>2</v>
      </c>
      <c r="AH739" s="4">
        <v>0</v>
      </c>
      <c r="AI739" s="4"/>
      <c r="AJ739" s="4">
        <v>16</v>
      </c>
      <c r="AK739" s="4">
        <v>19</v>
      </c>
      <c r="AL739" s="4">
        <v>29</v>
      </c>
      <c r="AM739" s="4">
        <v>18</v>
      </c>
      <c r="AN739" s="4">
        <v>25</v>
      </c>
      <c r="AO739" s="4">
        <v>21</v>
      </c>
      <c r="AP739" s="4">
        <v>21</v>
      </c>
      <c r="AQ739" s="4">
        <v>23</v>
      </c>
      <c r="AR739" s="4">
        <v>26</v>
      </c>
      <c r="AS739" s="5"/>
      <c r="AU739">
        <f t="shared" si="788"/>
        <v>77.777777777777786</v>
      </c>
      <c r="AV739">
        <f t="shared" si="789"/>
        <v>100</v>
      </c>
      <c r="AW739">
        <f t="shared" si="790"/>
        <v>87.096774193548384</v>
      </c>
      <c r="AX739">
        <f t="shared" si="791"/>
        <v>80</v>
      </c>
      <c r="AY739">
        <f t="shared" si="792"/>
        <v>100</v>
      </c>
      <c r="AZ739">
        <f t="shared" si="793"/>
        <v>68</v>
      </c>
      <c r="BA739">
        <f t="shared" si="794"/>
        <v>82.608695652173907</v>
      </c>
      <c r="BB739">
        <f t="shared" si="795"/>
        <v>84</v>
      </c>
      <c r="BC739">
        <f t="shared" si="796"/>
        <v>100</v>
      </c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  <c r="QG739" s="5"/>
      <c r="QH739" s="5"/>
      <c r="QI739" s="5"/>
      <c r="QJ739" s="5"/>
      <c r="QK739" s="5"/>
      <c r="QL739" s="5"/>
      <c r="QM739" s="5"/>
      <c r="QN739" s="5"/>
      <c r="QO739" s="5"/>
      <c r="QP739" s="5"/>
      <c r="QQ739" s="5"/>
      <c r="QR739" s="5"/>
      <c r="QS739" s="5"/>
      <c r="QT739" s="5"/>
      <c r="QU739" s="5"/>
      <c r="QV739" s="5"/>
      <c r="QW739" s="5"/>
      <c r="QX739" s="5"/>
      <c r="QY739" s="5"/>
      <c r="QZ739" s="5"/>
      <c r="RA739" s="5"/>
      <c r="RB739" s="5"/>
      <c r="RC739" s="5"/>
      <c r="RD739" s="5"/>
      <c r="RE739" s="5"/>
      <c r="RF739" s="5"/>
      <c r="RG739" s="5"/>
      <c r="RH739" s="5"/>
      <c r="RI739" s="5"/>
      <c r="RJ739" s="5"/>
      <c r="RK739" s="5"/>
      <c r="RL739" s="5"/>
      <c r="RM739" s="5"/>
      <c r="RN739" s="5"/>
      <c r="RO739" s="5"/>
      <c r="RP739" s="5"/>
      <c r="RQ739" s="5"/>
      <c r="RR739" s="5"/>
      <c r="RS739" s="5"/>
      <c r="RT739" s="5"/>
      <c r="RU739" s="5"/>
      <c r="RV739" s="5"/>
      <c r="RW739" s="5"/>
      <c r="RX739" s="5"/>
      <c r="RY739" s="5"/>
      <c r="RZ739" s="5"/>
      <c r="SA739" s="5"/>
      <c r="SB739" s="5"/>
      <c r="SC739" s="5"/>
      <c r="SD739" s="5"/>
      <c r="SE739" s="5"/>
      <c r="SF739" s="5"/>
      <c r="SG739" s="5"/>
      <c r="SH739" s="5"/>
      <c r="SI739" s="5"/>
      <c r="SJ739" s="5"/>
      <c r="SK739" s="5"/>
      <c r="SL739" s="5"/>
      <c r="SM739" s="5"/>
      <c r="SN739" s="5"/>
      <c r="SO739" s="5"/>
      <c r="SP739" s="5"/>
      <c r="SQ739" s="5"/>
      <c r="SR739" s="5"/>
      <c r="SS739" s="5"/>
      <c r="ST739" s="5"/>
      <c r="SU739" s="5"/>
      <c r="SV739" s="5"/>
      <c r="SW739" s="5"/>
      <c r="SX739" s="5"/>
      <c r="SY739" s="5"/>
      <c r="SZ739" s="5"/>
      <c r="TA739" s="5"/>
      <c r="TB739" s="5"/>
      <c r="TC739" s="5"/>
      <c r="TD739" s="5"/>
      <c r="TE739" s="5"/>
      <c r="TF739" s="5"/>
      <c r="TG739" s="5"/>
      <c r="TH739" s="5"/>
      <c r="TI739" s="5"/>
      <c r="TJ739" s="5"/>
      <c r="TK739" s="5"/>
      <c r="TL739" s="5"/>
      <c r="TM739" s="5"/>
      <c r="TN739" s="5"/>
      <c r="TO739" s="5"/>
      <c r="TP739" s="5"/>
      <c r="TQ739" s="5"/>
      <c r="TR739" s="5"/>
      <c r="TS739" s="5"/>
      <c r="TT739" s="5"/>
      <c r="TU739" s="5"/>
      <c r="TV739" s="5"/>
      <c r="TW739" s="5"/>
      <c r="TX739" s="5"/>
      <c r="TY739" s="5"/>
      <c r="TZ739" s="5"/>
      <c r="UA739" s="5"/>
      <c r="UB739" s="5"/>
      <c r="UC739" s="5"/>
      <c r="UD739" s="5"/>
      <c r="UE739" s="5"/>
      <c r="UF739" s="5"/>
      <c r="UG739" s="5"/>
      <c r="UH739" s="5"/>
      <c r="UI739" s="5"/>
      <c r="UJ739" s="5"/>
      <c r="UK739" s="5"/>
      <c r="UL739" s="5"/>
      <c r="UM739" s="5"/>
      <c r="UN739" s="5"/>
      <c r="UO739" s="5"/>
      <c r="UP739" s="5"/>
      <c r="UQ739" s="5"/>
      <c r="UR739" s="5"/>
      <c r="US739" s="5"/>
      <c r="UT739" s="5"/>
      <c r="UU739" s="5"/>
      <c r="UV739" s="5"/>
      <c r="UW739" s="5"/>
      <c r="UX739" s="5"/>
      <c r="UY739" s="5"/>
      <c r="UZ739" s="5"/>
      <c r="VA739" s="5"/>
      <c r="VB739" s="5"/>
      <c r="VC739" s="5"/>
      <c r="VD739" s="5"/>
      <c r="VE739" s="5"/>
      <c r="VF739" s="5"/>
      <c r="VG739" s="5"/>
      <c r="VH739" s="5"/>
      <c r="VI739" s="5"/>
      <c r="VJ739" s="5"/>
      <c r="VK739" s="5"/>
      <c r="VL739" s="5"/>
      <c r="VM739" s="5"/>
      <c r="VN739" s="5"/>
      <c r="VO739" s="5"/>
      <c r="VP739" s="5"/>
      <c r="VQ739" s="5"/>
      <c r="VR739" s="5"/>
      <c r="VS739" s="5"/>
      <c r="VT739" s="5"/>
      <c r="VU739" s="5"/>
      <c r="VV739" s="5"/>
      <c r="VW739" s="5"/>
      <c r="VX739" s="5"/>
      <c r="VY739" s="5"/>
      <c r="VZ739" s="5"/>
      <c r="WA739" s="5"/>
      <c r="WB739" s="5"/>
      <c r="WC739" s="5"/>
      <c r="WD739" s="5"/>
      <c r="WE739" s="5"/>
      <c r="WF739" s="5"/>
      <c r="WG739" s="5"/>
      <c r="WH739" s="5"/>
      <c r="WI739" s="5"/>
      <c r="WJ739" s="5"/>
      <c r="WK739" s="5"/>
      <c r="WL739" s="5"/>
      <c r="WM739" s="5"/>
      <c r="WN739" s="5"/>
      <c r="WO739" s="5"/>
      <c r="WP739" s="5"/>
      <c r="WQ739" s="5"/>
      <c r="WR739" s="5"/>
      <c r="WS739" s="5"/>
      <c r="WT739" s="5"/>
      <c r="WU739" s="5"/>
      <c r="WV739" s="5"/>
      <c r="WW739" s="5"/>
      <c r="WX739" s="5"/>
      <c r="WY739" s="5"/>
      <c r="WZ739" s="5"/>
      <c r="XA739" s="5"/>
      <c r="XB739" s="5"/>
      <c r="XC739" s="5"/>
      <c r="XD739" s="5"/>
      <c r="XE739" s="5"/>
      <c r="XF739" s="5"/>
      <c r="XG739" s="5"/>
      <c r="XH739" s="5"/>
      <c r="XI739" s="5"/>
      <c r="XJ739" s="5"/>
      <c r="XK739" s="5"/>
      <c r="XL739" s="5"/>
      <c r="XM739" s="5"/>
      <c r="XN739" s="5"/>
      <c r="XO739" s="5"/>
      <c r="XP739" s="5"/>
      <c r="XQ739" s="5"/>
      <c r="XR739" s="5"/>
      <c r="XS739" s="5"/>
      <c r="XT739" s="5"/>
      <c r="XU739" s="5"/>
      <c r="XV739" s="5"/>
      <c r="XW739" s="5"/>
      <c r="XX739" s="5"/>
      <c r="XY739" s="5"/>
      <c r="XZ739" s="5"/>
      <c r="YA739" s="5"/>
      <c r="YB739" s="5"/>
      <c r="YC739" s="5"/>
      <c r="YD739" s="5"/>
      <c r="YE739" s="5"/>
      <c r="YF739" s="5"/>
      <c r="YG739" s="5"/>
      <c r="YH739" s="5"/>
      <c r="YI739" s="5"/>
      <c r="YJ739" s="5"/>
      <c r="YK739" s="5"/>
      <c r="YL739" s="5"/>
      <c r="YM739" s="5"/>
      <c r="YN739" s="5"/>
      <c r="YO739" s="5"/>
      <c r="YP739" s="5"/>
      <c r="YQ739" s="5"/>
      <c r="YR739" s="5"/>
      <c r="YS739" s="5"/>
      <c r="YT739" s="5"/>
      <c r="YU739" s="5"/>
      <c r="YV739" s="5"/>
      <c r="YW739" s="5"/>
      <c r="YX739" s="5"/>
      <c r="YY739" s="5"/>
      <c r="YZ739" s="5"/>
      <c r="ZA739" s="5"/>
      <c r="ZB739" s="5"/>
      <c r="ZC739" s="5"/>
      <c r="ZD739" s="5"/>
      <c r="ZE739" s="5"/>
      <c r="ZF739" s="5"/>
      <c r="ZG739" s="5"/>
      <c r="ZH739" s="5"/>
      <c r="ZI739" s="5"/>
      <c r="ZJ739" s="5"/>
      <c r="ZK739" s="5"/>
      <c r="ZL739" s="5"/>
      <c r="ZM739" s="5"/>
      <c r="ZN739" s="5"/>
      <c r="ZO739" s="5"/>
      <c r="ZP739" s="5"/>
      <c r="ZQ739" s="5"/>
      <c r="ZR739" s="5"/>
      <c r="ZS739" s="5"/>
      <c r="ZT739" s="5"/>
      <c r="ZU739" s="5"/>
      <c r="ZV739" s="5"/>
      <c r="ZW739" s="5"/>
      <c r="ZX739" s="5"/>
      <c r="ZY739" s="5"/>
      <c r="ZZ739" s="5"/>
      <c r="AAA739" s="5"/>
      <c r="AAB739" s="5"/>
      <c r="AAC739" s="5"/>
      <c r="AAD739" s="5"/>
      <c r="AAE739" s="5"/>
      <c r="AAF739" s="5"/>
      <c r="AAG739" s="5"/>
      <c r="AAH739" s="5"/>
      <c r="AAI739" s="5"/>
      <c r="AAJ739" s="5"/>
      <c r="AAK739" s="5"/>
      <c r="AAL739" s="5"/>
      <c r="AAM739" s="5"/>
      <c r="AAN739" s="5"/>
      <c r="AAO739" s="5"/>
      <c r="AAP739" s="5"/>
      <c r="AAQ739" s="5"/>
      <c r="AAR739" s="5"/>
      <c r="AAS739" s="5"/>
      <c r="AAT739" s="5"/>
      <c r="AAU739" s="5"/>
      <c r="AAV739" s="5"/>
      <c r="AAW739" s="5"/>
      <c r="AAX739" s="5"/>
      <c r="AAY739" s="5"/>
      <c r="AAZ739" s="5"/>
      <c r="ABA739" s="5"/>
      <c r="ABB739" s="5"/>
      <c r="ABC739" s="5"/>
      <c r="ABD739" s="5"/>
      <c r="ABE739" s="5"/>
      <c r="ABF739" s="5"/>
      <c r="ABG739" s="5"/>
      <c r="ABH739" s="5"/>
      <c r="ABI739" s="5"/>
      <c r="ABJ739" s="5"/>
      <c r="ABK739" s="5"/>
      <c r="ABL739" s="5"/>
      <c r="ABM739" s="5"/>
      <c r="ABN739" s="5"/>
      <c r="ABO739" s="5"/>
      <c r="ABP739" s="5"/>
      <c r="ABQ739" s="5"/>
      <c r="ABR739" s="5"/>
      <c r="ABS739" s="5"/>
      <c r="ABT739" s="5"/>
      <c r="ABU739" s="5"/>
      <c r="ABV739" s="5"/>
      <c r="ABW739" s="5"/>
      <c r="ABX739" s="5"/>
      <c r="ABY739" s="5"/>
      <c r="ABZ739" s="5"/>
      <c r="ACA739" s="5"/>
      <c r="ACB739" s="5"/>
      <c r="ACC739" s="5"/>
      <c r="ACD739" s="5"/>
      <c r="ACE739" s="5"/>
      <c r="ACF739" s="5"/>
      <c r="ACG739" s="5"/>
      <c r="ACH739" s="5"/>
      <c r="ACI739" s="5"/>
      <c r="ACJ739" s="5"/>
      <c r="ACK739" s="5"/>
      <c r="ACL739" s="5"/>
      <c r="ACM739" s="5"/>
      <c r="ACN739" s="5"/>
      <c r="ACO739" s="5"/>
      <c r="ACP739" s="5"/>
      <c r="ACQ739" s="5"/>
      <c r="ACR739" s="5"/>
      <c r="ACS739" s="5"/>
      <c r="ACT739" s="5"/>
      <c r="ACU739" s="5"/>
      <c r="ACV739" s="5"/>
      <c r="ACW739" s="5"/>
      <c r="ACX739" s="5"/>
      <c r="ACY739" s="5"/>
      <c r="ACZ739" s="5"/>
      <c r="ADA739" s="5"/>
      <c r="ADB739" s="5"/>
      <c r="ADC739" s="5"/>
      <c r="ADD739" s="5"/>
      <c r="ADE739" s="5"/>
      <c r="ADF739" s="5"/>
      <c r="ADG739" s="5"/>
      <c r="ADH739" s="5"/>
      <c r="ADI739" s="5"/>
      <c r="ADJ739" s="5"/>
      <c r="ADK739" s="5"/>
      <c r="ADL739" s="5"/>
      <c r="ADM739" s="5"/>
      <c r="ADN739" s="5"/>
      <c r="ADO739" s="5"/>
      <c r="ADP739" s="5"/>
      <c r="ADQ739" s="5"/>
      <c r="ADR739" s="5"/>
      <c r="ADS739" s="5"/>
      <c r="ADT739" s="5"/>
      <c r="ADU739" s="5"/>
      <c r="ADV739" s="5"/>
      <c r="ADW739" s="5"/>
      <c r="ADX739" s="5"/>
      <c r="ADY739" s="5"/>
      <c r="ADZ739" s="5"/>
      <c r="AEA739" s="5"/>
      <c r="AEB739" s="5"/>
      <c r="AEC739" s="5"/>
      <c r="AED739" s="5"/>
      <c r="AEE739" s="5"/>
      <c r="AEF739" s="5"/>
      <c r="AEG739" s="5"/>
      <c r="AEH739" s="5"/>
      <c r="AEI739" s="5"/>
      <c r="AEJ739" s="5"/>
      <c r="AEK739" s="5"/>
      <c r="AEL739" s="5"/>
      <c r="AEM739" s="5"/>
      <c r="AEN739" s="5"/>
      <c r="AEO739" s="5"/>
      <c r="AEP739" s="5"/>
      <c r="AEQ739" s="5"/>
      <c r="AER739" s="5"/>
      <c r="AES739" s="5"/>
      <c r="AET739" s="5"/>
      <c r="AEU739" s="5"/>
      <c r="AEV739" s="5"/>
      <c r="AEW739" s="5"/>
      <c r="AEX739" s="5"/>
      <c r="AEY739" s="5"/>
      <c r="AEZ739" s="5"/>
      <c r="AFA739" s="5"/>
      <c r="AFB739" s="5"/>
      <c r="AFC739" s="5"/>
      <c r="AFD739" s="5"/>
      <c r="AFE739" s="5"/>
      <c r="AFF739" s="5"/>
      <c r="AFG739" s="5"/>
      <c r="AFH739" s="5"/>
      <c r="AFI739" s="5"/>
      <c r="AFJ739" s="5"/>
      <c r="AFK739" s="5"/>
      <c r="AFL739" s="5"/>
      <c r="AFM739" s="5"/>
      <c r="AFN739" s="5"/>
      <c r="AFO739" s="5"/>
      <c r="AFP739" s="5"/>
      <c r="AFQ739" s="5"/>
      <c r="AFR739" s="5"/>
      <c r="AFS739" s="5"/>
      <c r="AFT739" s="5"/>
      <c r="AFU739" s="5"/>
      <c r="AFV739" s="5"/>
      <c r="AFW739" s="5"/>
      <c r="AFX739" s="5"/>
      <c r="AFY739" s="5"/>
      <c r="AFZ739" s="5"/>
      <c r="AGA739" s="5"/>
      <c r="AGB739" s="5"/>
      <c r="AGC739" s="5"/>
      <c r="AGD739" s="5"/>
      <c r="AGE739" s="5"/>
      <c r="AGF739" s="5"/>
      <c r="AGG739" s="5"/>
      <c r="AGH739" s="5"/>
      <c r="AGI739" s="5"/>
      <c r="AGJ739" s="5"/>
      <c r="AGK739" s="5"/>
      <c r="AGL739" s="5"/>
      <c r="AGM739" s="5"/>
      <c r="AGN739" s="5"/>
      <c r="AGO739" s="5"/>
      <c r="AGP739" s="5"/>
      <c r="AGQ739" s="5"/>
      <c r="AGR739" s="5"/>
      <c r="AGS739" s="5"/>
      <c r="AGT739" s="5"/>
      <c r="AGU739" s="5"/>
      <c r="AGV739" s="5"/>
      <c r="AGW739" s="5"/>
      <c r="AGX739" s="5"/>
      <c r="AGY739" s="5"/>
      <c r="AGZ739" s="5"/>
      <c r="AHA739" s="5"/>
      <c r="AHB739" s="5"/>
      <c r="AHC739" s="5"/>
      <c r="AHD739" s="5"/>
      <c r="AHE739" s="5"/>
      <c r="AHF739" s="5"/>
      <c r="AHG739" s="5"/>
      <c r="AHH739" s="5"/>
      <c r="AHI739" s="5"/>
      <c r="AHJ739" s="5"/>
      <c r="AHK739" s="5"/>
      <c r="AHL739" s="5"/>
      <c r="AHM739" s="5"/>
      <c r="AHN739" s="5"/>
      <c r="AHO739" s="5"/>
      <c r="AHP739" s="5"/>
      <c r="AHQ739" s="5"/>
      <c r="AHR739" s="5"/>
      <c r="AHS739" s="5"/>
      <c r="AHT739" s="5"/>
      <c r="AHU739" s="5"/>
      <c r="AHV739" s="5"/>
      <c r="AHW739" s="5"/>
      <c r="AHX739" s="5"/>
      <c r="AHY739" s="5"/>
      <c r="AHZ739" s="5"/>
      <c r="AIA739" s="5"/>
      <c r="AIB739" s="5"/>
      <c r="AIC739" s="5"/>
      <c r="AID739" s="5"/>
      <c r="AIE739" s="5"/>
      <c r="AIF739" s="5"/>
      <c r="AIG739" s="5"/>
      <c r="AIH739" s="5"/>
      <c r="AII739" s="5"/>
      <c r="AIJ739" s="5"/>
      <c r="AIK739" s="5"/>
      <c r="AIL739" s="5"/>
      <c r="AIM739" s="5"/>
      <c r="AIN739" s="5"/>
      <c r="AIO739" s="5"/>
      <c r="AIP739" s="5"/>
      <c r="AIQ739" s="5"/>
      <c r="AIR739" s="5"/>
      <c r="AIS739" s="5"/>
      <c r="AIT739" s="5"/>
      <c r="AIU739" s="5"/>
      <c r="AIV739" s="5"/>
      <c r="AIW739" s="5"/>
      <c r="AIX739" s="5"/>
      <c r="AIY739" s="5"/>
      <c r="AIZ739" s="5"/>
      <c r="AJA739" s="5"/>
      <c r="AJB739" s="5"/>
      <c r="AJC739" s="5"/>
      <c r="AJD739" s="5"/>
      <c r="AJE739" s="5"/>
      <c r="AJF739" s="5"/>
      <c r="AJG739" s="5"/>
      <c r="AJH739" s="5"/>
      <c r="AJI739" s="5"/>
      <c r="AJJ739" s="5"/>
      <c r="AJK739" s="5"/>
      <c r="AJL739" s="5"/>
      <c r="AJM739" s="5"/>
      <c r="AJN739" s="5"/>
      <c r="AJO739" s="5"/>
      <c r="AJP739" s="5"/>
      <c r="AJQ739" s="5"/>
      <c r="AJR739" s="5"/>
      <c r="AJS739" s="5"/>
      <c r="AJT739" s="5"/>
      <c r="AJU739" s="5"/>
      <c r="AJV739" s="5"/>
      <c r="AJW739" s="5"/>
      <c r="AJX739" s="5"/>
      <c r="AJY739" s="5"/>
      <c r="AJZ739" s="5"/>
      <c r="AKA739" s="5"/>
      <c r="AKB739" s="5"/>
      <c r="AKC739" s="5"/>
      <c r="AKD739" s="5"/>
      <c r="AKE739" s="5"/>
      <c r="AKF739" s="5"/>
      <c r="AKG739" s="5"/>
      <c r="AKH739" s="5"/>
      <c r="AKI739" s="5"/>
      <c r="AKJ739" s="5"/>
      <c r="AKK739" s="5"/>
      <c r="AKL739" s="5"/>
      <c r="AKM739" s="5"/>
      <c r="AKN739" s="5"/>
      <c r="AKO739" s="5"/>
      <c r="AKP739" s="5"/>
      <c r="AKQ739" s="5"/>
      <c r="AKR739" s="5"/>
      <c r="AKS739" s="5"/>
      <c r="AKT739" s="5"/>
      <c r="AKU739" s="5"/>
      <c r="AKV739" s="5"/>
      <c r="AKW739" s="5"/>
      <c r="AKX739" s="5"/>
      <c r="AKY739" s="5"/>
      <c r="AKZ739" s="5"/>
      <c r="ALA739" s="5"/>
      <c r="ALB739" s="5"/>
      <c r="ALC739" s="5"/>
    </row>
    <row r="740" spans="1:991">
      <c r="A740" s="4">
        <v>174</v>
      </c>
      <c r="B740" s="5" t="s">
        <v>116</v>
      </c>
      <c r="C740" s="4">
        <v>15</v>
      </c>
      <c r="D740" s="5" t="s">
        <v>46</v>
      </c>
      <c r="E740" s="4">
        <v>2.7</v>
      </c>
      <c r="F740" s="4">
        <v>7</v>
      </c>
      <c r="G740" s="4">
        <v>2.8</v>
      </c>
      <c r="H740" s="4">
        <v>3.4</v>
      </c>
      <c r="I740" s="4">
        <v>9.3000000000000007</v>
      </c>
      <c r="J740" s="4">
        <v>9.5</v>
      </c>
      <c r="K740" s="4">
        <v>11.5</v>
      </c>
      <c r="L740" s="4">
        <v>10.199999999999999</v>
      </c>
      <c r="M740" s="4">
        <v>2.7</v>
      </c>
      <c r="N740" s="4"/>
      <c r="O740" s="26">
        <v>29.1</v>
      </c>
      <c r="P740" s="26">
        <v>28.6</v>
      </c>
      <c r="Q740" s="26">
        <v>28.4</v>
      </c>
      <c r="R740" s="26">
        <v>24.3</v>
      </c>
      <c r="S740" s="26">
        <v>27.7</v>
      </c>
      <c r="T740" s="26">
        <v>30</v>
      </c>
      <c r="U740" s="26">
        <v>30</v>
      </c>
      <c r="V740" s="26">
        <v>30</v>
      </c>
      <c r="W740" s="26">
        <v>28.3</v>
      </c>
      <c r="Y740">
        <f t="shared" si="787"/>
        <v>256.39999999999998</v>
      </c>
      <c r="Z740" s="4">
        <v>0</v>
      </c>
      <c r="AA740" s="4">
        <v>0</v>
      </c>
      <c r="AB740" s="4">
        <v>0</v>
      </c>
      <c r="AC740" s="4">
        <v>2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/>
      <c r="AJ740" s="4">
        <v>7</v>
      </c>
      <c r="AK740" s="4">
        <v>8</v>
      </c>
      <c r="AL740" s="4">
        <v>12</v>
      </c>
      <c r="AM740" s="4">
        <v>17</v>
      </c>
      <c r="AN740" s="4">
        <v>7</v>
      </c>
      <c r="AO740" s="4">
        <v>4</v>
      </c>
      <c r="AP740" s="4">
        <v>10</v>
      </c>
      <c r="AQ740" s="4">
        <v>14</v>
      </c>
      <c r="AR740" s="4">
        <v>9</v>
      </c>
      <c r="AS740" s="5"/>
      <c r="AU740">
        <f t="shared" si="788"/>
        <v>100</v>
      </c>
      <c r="AV740">
        <f t="shared" si="789"/>
        <v>100</v>
      </c>
      <c r="AW740">
        <f t="shared" si="790"/>
        <v>100</v>
      </c>
      <c r="AX740">
        <f t="shared" si="791"/>
        <v>78.94736842105263</v>
      </c>
      <c r="AY740">
        <f t="shared" si="792"/>
        <v>100</v>
      </c>
      <c r="AZ740">
        <f t="shared" si="793"/>
        <v>100</v>
      </c>
      <c r="BA740">
        <f t="shared" si="794"/>
        <v>100</v>
      </c>
      <c r="BB740">
        <f t="shared" si="795"/>
        <v>100</v>
      </c>
      <c r="BC740">
        <f t="shared" si="796"/>
        <v>100</v>
      </c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  <c r="QG740" s="5"/>
      <c r="QH740" s="5"/>
      <c r="QI740" s="5"/>
      <c r="QJ740" s="5"/>
      <c r="QK740" s="5"/>
      <c r="QL740" s="5"/>
      <c r="QM740" s="5"/>
      <c r="QN740" s="5"/>
      <c r="QO740" s="5"/>
      <c r="QP740" s="5"/>
      <c r="QQ740" s="5"/>
      <c r="QR740" s="5"/>
      <c r="QS740" s="5"/>
      <c r="QT740" s="5"/>
      <c r="QU740" s="5"/>
      <c r="QV740" s="5"/>
      <c r="QW740" s="5"/>
      <c r="QX740" s="5"/>
      <c r="QY740" s="5"/>
      <c r="QZ740" s="5"/>
      <c r="RA740" s="5"/>
      <c r="RB740" s="5"/>
      <c r="RC740" s="5"/>
      <c r="RD740" s="5"/>
      <c r="RE740" s="5"/>
      <c r="RF740" s="5"/>
      <c r="RG740" s="5"/>
      <c r="RH740" s="5"/>
      <c r="RI740" s="5"/>
      <c r="RJ740" s="5"/>
      <c r="RK740" s="5"/>
      <c r="RL740" s="5"/>
      <c r="RM740" s="5"/>
      <c r="RN740" s="5"/>
      <c r="RO740" s="5"/>
      <c r="RP740" s="5"/>
      <c r="RQ740" s="5"/>
      <c r="RR740" s="5"/>
      <c r="RS740" s="5"/>
      <c r="RT740" s="5"/>
      <c r="RU740" s="5"/>
      <c r="RV740" s="5"/>
      <c r="RW740" s="5"/>
      <c r="RX740" s="5"/>
      <c r="RY740" s="5"/>
      <c r="RZ740" s="5"/>
      <c r="SA740" s="5"/>
      <c r="SB740" s="5"/>
      <c r="SC740" s="5"/>
      <c r="SD740" s="5"/>
      <c r="SE740" s="5"/>
      <c r="SF740" s="5"/>
      <c r="SG740" s="5"/>
      <c r="SH740" s="5"/>
      <c r="SI740" s="5"/>
      <c r="SJ740" s="5"/>
      <c r="SK740" s="5"/>
      <c r="SL740" s="5"/>
      <c r="SM740" s="5"/>
      <c r="SN740" s="5"/>
      <c r="SO740" s="5"/>
      <c r="SP740" s="5"/>
      <c r="SQ740" s="5"/>
      <c r="SR740" s="5"/>
      <c r="SS740" s="5"/>
      <c r="ST740" s="5"/>
      <c r="SU740" s="5"/>
      <c r="SV740" s="5"/>
      <c r="SW740" s="5"/>
      <c r="SX740" s="5"/>
      <c r="SY740" s="5"/>
      <c r="SZ740" s="5"/>
      <c r="TA740" s="5"/>
      <c r="TB740" s="5"/>
      <c r="TC740" s="5"/>
      <c r="TD740" s="5"/>
      <c r="TE740" s="5"/>
      <c r="TF740" s="5"/>
      <c r="TG740" s="5"/>
      <c r="TH740" s="5"/>
      <c r="TI740" s="5"/>
      <c r="TJ740" s="5"/>
      <c r="TK740" s="5"/>
      <c r="TL740" s="5"/>
      <c r="TM740" s="5"/>
      <c r="TN740" s="5"/>
      <c r="TO740" s="5"/>
      <c r="TP740" s="5"/>
      <c r="TQ740" s="5"/>
      <c r="TR740" s="5"/>
      <c r="TS740" s="5"/>
      <c r="TT740" s="5"/>
      <c r="TU740" s="5"/>
      <c r="TV740" s="5"/>
      <c r="TW740" s="5"/>
      <c r="TX740" s="5"/>
      <c r="TY740" s="5"/>
      <c r="TZ740" s="5"/>
      <c r="UA740" s="5"/>
      <c r="UB740" s="5"/>
      <c r="UC740" s="5"/>
      <c r="UD740" s="5"/>
      <c r="UE740" s="5"/>
      <c r="UF740" s="5"/>
      <c r="UG740" s="5"/>
      <c r="UH740" s="5"/>
      <c r="UI740" s="5"/>
      <c r="UJ740" s="5"/>
      <c r="UK740" s="5"/>
      <c r="UL740" s="5"/>
      <c r="UM740" s="5"/>
      <c r="UN740" s="5"/>
      <c r="UO740" s="5"/>
      <c r="UP740" s="5"/>
      <c r="UQ740" s="5"/>
      <c r="UR740" s="5"/>
      <c r="US740" s="5"/>
      <c r="UT740" s="5"/>
      <c r="UU740" s="5"/>
      <c r="UV740" s="5"/>
      <c r="UW740" s="5"/>
      <c r="UX740" s="5"/>
      <c r="UY740" s="5"/>
      <c r="UZ740" s="5"/>
      <c r="VA740" s="5"/>
      <c r="VB740" s="5"/>
      <c r="VC740" s="5"/>
      <c r="VD740" s="5"/>
      <c r="VE740" s="5"/>
      <c r="VF740" s="5"/>
      <c r="VG740" s="5"/>
      <c r="VH740" s="5"/>
      <c r="VI740" s="5"/>
      <c r="VJ740" s="5"/>
      <c r="VK740" s="5"/>
      <c r="VL740" s="5"/>
      <c r="VM740" s="5"/>
      <c r="VN740" s="5"/>
      <c r="VO740" s="5"/>
      <c r="VP740" s="5"/>
      <c r="VQ740" s="5"/>
      <c r="VR740" s="5"/>
      <c r="VS740" s="5"/>
      <c r="VT740" s="5"/>
      <c r="VU740" s="5"/>
      <c r="VV740" s="5"/>
      <c r="VW740" s="5"/>
      <c r="VX740" s="5"/>
      <c r="VY740" s="5"/>
      <c r="VZ740" s="5"/>
      <c r="WA740" s="5"/>
      <c r="WB740" s="5"/>
      <c r="WC740" s="5"/>
      <c r="WD740" s="5"/>
      <c r="WE740" s="5"/>
      <c r="WF740" s="5"/>
      <c r="WG740" s="5"/>
      <c r="WH740" s="5"/>
      <c r="WI740" s="5"/>
      <c r="WJ740" s="5"/>
      <c r="WK740" s="5"/>
      <c r="WL740" s="5"/>
      <c r="WM740" s="5"/>
      <c r="WN740" s="5"/>
      <c r="WO740" s="5"/>
      <c r="WP740" s="5"/>
      <c r="WQ740" s="5"/>
      <c r="WR740" s="5"/>
      <c r="WS740" s="5"/>
      <c r="WT740" s="5"/>
      <c r="WU740" s="5"/>
      <c r="WV740" s="5"/>
      <c r="WW740" s="5"/>
      <c r="WX740" s="5"/>
      <c r="WY740" s="5"/>
      <c r="WZ740" s="5"/>
      <c r="XA740" s="5"/>
      <c r="XB740" s="5"/>
      <c r="XC740" s="5"/>
      <c r="XD740" s="5"/>
      <c r="XE740" s="5"/>
      <c r="XF740" s="5"/>
      <c r="XG740" s="5"/>
      <c r="XH740" s="5"/>
      <c r="XI740" s="5"/>
      <c r="XJ740" s="5"/>
      <c r="XK740" s="5"/>
      <c r="XL740" s="5"/>
      <c r="XM740" s="5"/>
      <c r="XN740" s="5"/>
      <c r="XO740" s="5"/>
      <c r="XP740" s="5"/>
      <c r="XQ740" s="5"/>
      <c r="XR740" s="5"/>
      <c r="XS740" s="5"/>
      <c r="XT740" s="5"/>
      <c r="XU740" s="5"/>
      <c r="XV740" s="5"/>
      <c r="XW740" s="5"/>
      <c r="XX740" s="5"/>
      <c r="XY740" s="5"/>
      <c r="XZ740" s="5"/>
      <c r="YA740" s="5"/>
      <c r="YB740" s="5"/>
      <c r="YC740" s="5"/>
      <c r="YD740" s="5"/>
      <c r="YE740" s="5"/>
      <c r="YF740" s="5"/>
      <c r="YG740" s="5"/>
      <c r="YH740" s="5"/>
      <c r="YI740" s="5"/>
      <c r="YJ740" s="5"/>
      <c r="YK740" s="5"/>
      <c r="YL740" s="5"/>
      <c r="YM740" s="5"/>
      <c r="YN740" s="5"/>
      <c r="YO740" s="5"/>
      <c r="YP740" s="5"/>
      <c r="YQ740" s="5"/>
      <c r="YR740" s="5"/>
      <c r="YS740" s="5"/>
      <c r="YT740" s="5"/>
      <c r="YU740" s="5"/>
      <c r="YV740" s="5"/>
      <c r="YW740" s="5"/>
      <c r="YX740" s="5"/>
      <c r="YY740" s="5"/>
      <c r="YZ740" s="5"/>
      <c r="ZA740" s="5"/>
      <c r="ZB740" s="5"/>
      <c r="ZC740" s="5"/>
      <c r="ZD740" s="5"/>
      <c r="ZE740" s="5"/>
      <c r="ZF740" s="5"/>
      <c r="ZG740" s="5"/>
      <c r="ZH740" s="5"/>
      <c r="ZI740" s="5"/>
      <c r="ZJ740" s="5"/>
      <c r="ZK740" s="5"/>
      <c r="ZL740" s="5"/>
      <c r="ZM740" s="5"/>
      <c r="ZN740" s="5"/>
      <c r="ZO740" s="5"/>
      <c r="ZP740" s="5"/>
      <c r="ZQ740" s="5"/>
      <c r="ZR740" s="5"/>
      <c r="ZS740" s="5"/>
      <c r="ZT740" s="5"/>
      <c r="ZU740" s="5"/>
      <c r="ZV740" s="5"/>
      <c r="ZW740" s="5"/>
      <c r="ZX740" s="5"/>
      <c r="ZY740" s="5"/>
      <c r="ZZ740" s="5"/>
      <c r="AAA740" s="5"/>
      <c r="AAB740" s="5"/>
      <c r="AAC740" s="5"/>
      <c r="AAD740" s="5"/>
      <c r="AAE740" s="5"/>
      <c r="AAF740" s="5"/>
      <c r="AAG740" s="5"/>
      <c r="AAH740" s="5"/>
      <c r="AAI740" s="5"/>
      <c r="AAJ740" s="5"/>
      <c r="AAK740" s="5"/>
      <c r="AAL740" s="5"/>
      <c r="AAM740" s="5"/>
      <c r="AAN740" s="5"/>
      <c r="AAO740" s="5"/>
      <c r="AAP740" s="5"/>
      <c r="AAQ740" s="5"/>
      <c r="AAR740" s="5"/>
      <c r="AAS740" s="5"/>
      <c r="AAT740" s="5"/>
      <c r="AAU740" s="5"/>
      <c r="AAV740" s="5"/>
      <c r="AAW740" s="5"/>
      <c r="AAX740" s="5"/>
      <c r="AAY740" s="5"/>
      <c r="AAZ740" s="5"/>
      <c r="ABA740" s="5"/>
      <c r="ABB740" s="5"/>
      <c r="ABC740" s="5"/>
      <c r="ABD740" s="5"/>
      <c r="ABE740" s="5"/>
      <c r="ABF740" s="5"/>
      <c r="ABG740" s="5"/>
      <c r="ABH740" s="5"/>
      <c r="ABI740" s="5"/>
      <c r="ABJ740" s="5"/>
      <c r="ABK740" s="5"/>
      <c r="ABL740" s="5"/>
      <c r="ABM740" s="5"/>
      <c r="ABN740" s="5"/>
      <c r="ABO740" s="5"/>
      <c r="ABP740" s="5"/>
      <c r="ABQ740" s="5"/>
      <c r="ABR740" s="5"/>
      <c r="ABS740" s="5"/>
      <c r="ABT740" s="5"/>
      <c r="ABU740" s="5"/>
      <c r="ABV740" s="5"/>
      <c r="ABW740" s="5"/>
      <c r="ABX740" s="5"/>
      <c r="ABY740" s="5"/>
      <c r="ABZ740" s="5"/>
      <c r="ACA740" s="5"/>
      <c r="ACB740" s="5"/>
      <c r="ACC740" s="5"/>
      <c r="ACD740" s="5"/>
      <c r="ACE740" s="5"/>
      <c r="ACF740" s="5"/>
      <c r="ACG740" s="5"/>
      <c r="ACH740" s="5"/>
      <c r="ACI740" s="5"/>
      <c r="ACJ740" s="5"/>
      <c r="ACK740" s="5"/>
      <c r="ACL740" s="5"/>
      <c r="ACM740" s="5"/>
      <c r="ACN740" s="5"/>
      <c r="ACO740" s="5"/>
      <c r="ACP740" s="5"/>
      <c r="ACQ740" s="5"/>
      <c r="ACR740" s="5"/>
      <c r="ACS740" s="5"/>
      <c r="ACT740" s="5"/>
      <c r="ACU740" s="5"/>
      <c r="ACV740" s="5"/>
      <c r="ACW740" s="5"/>
      <c r="ACX740" s="5"/>
      <c r="ACY740" s="5"/>
      <c r="ACZ740" s="5"/>
      <c r="ADA740" s="5"/>
      <c r="ADB740" s="5"/>
      <c r="ADC740" s="5"/>
      <c r="ADD740" s="5"/>
      <c r="ADE740" s="5"/>
      <c r="ADF740" s="5"/>
      <c r="ADG740" s="5"/>
      <c r="ADH740" s="5"/>
      <c r="ADI740" s="5"/>
      <c r="ADJ740" s="5"/>
      <c r="ADK740" s="5"/>
      <c r="ADL740" s="5"/>
      <c r="ADM740" s="5"/>
      <c r="ADN740" s="5"/>
      <c r="ADO740" s="5"/>
      <c r="ADP740" s="5"/>
      <c r="ADQ740" s="5"/>
      <c r="ADR740" s="5"/>
      <c r="ADS740" s="5"/>
      <c r="ADT740" s="5"/>
      <c r="ADU740" s="5"/>
      <c r="ADV740" s="5"/>
      <c r="ADW740" s="5"/>
      <c r="ADX740" s="5"/>
      <c r="ADY740" s="5"/>
      <c r="ADZ740" s="5"/>
      <c r="AEA740" s="5"/>
      <c r="AEB740" s="5"/>
      <c r="AEC740" s="5"/>
      <c r="AED740" s="5"/>
      <c r="AEE740" s="5"/>
      <c r="AEF740" s="5"/>
      <c r="AEG740" s="5"/>
      <c r="AEH740" s="5"/>
      <c r="AEI740" s="5"/>
      <c r="AEJ740" s="5"/>
      <c r="AEK740" s="5"/>
      <c r="AEL740" s="5"/>
      <c r="AEM740" s="5"/>
      <c r="AEN740" s="5"/>
      <c r="AEO740" s="5"/>
      <c r="AEP740" s="5"/>
      <c r="AEQ740" s="5"/>
      <c r="AER740" s="5"/>
      <c r="AES740" s="5"/>
      <c r="AET740" s="5"/>
      <c r="AEU740" s="5"/>
      <c r="AEV740" s="5"/>
      <c r="AEW740" s="5"/>
      <c r="AEX740" s="5"/>
      <c r="AEY740" s="5"/>
      <c r="AEZ740" s="5"/>
      <c r="AFA740" s="5"/>
      <c r="AFB740" s="5"/>
      <c r="AFC740" s="5"/>
      <c r="AFD740" s="5"/>
      <c r="AFE740" s="5"/>
      <c r="AFF740" s="5"/>
      <c r="AFG740" s="5"/>
      <c r="AFH740" s="5"/>
      <c r="AFI740" s="5"/>
      <c r="AFJ740" s="5"/>
      <c r="AFK740" s="5"/>
      <c r="AFL740" s="5"/>
      <c r="AFM740" s="5"/>
      <c r="AFN740" s="5"/>
      <c r="AFO740" s="5"/>
      <c r="AFP740" s="5"/>
      <c r="AFQ740" s="5"/>
      <c r="AFR740" s="5"/>
      <c r="AFS740" s="5"/>
      <c r="AFT740" s="5"/>
      <c r="AFU740" s="5"/>
      <c r="AFV740" s="5"/>
      <c r="AFW740" s="5"/>
      <c r="AFX740" s="5"/>
      <c r="AFY740" s="5"/>
      <c r="AFZ740" s="5"/>
      <c r="AGA740" s="5"/>
      <c r="AGB740" s="5"/>
      <c r="AGC740" s="5"/>
      <c r="AGD740" s="5"/>
      <c r="AGE740" s="5"/>
      <c r="AGF740" s="5"/>
      <c r="AGG740" s="5"/>
      <c r="AGH740" s="5"/>
      <c r="AGI740" s="5"/>
      <c r="AGJ740" s="5"/>
      <c r="AGK740" s="5"/>
      <c r="AGL740" s="5"/>
      <c r="AGM740" s="5"/>
      <c r="AGN740" s="5"/>
      <c r="AGO740" s="5"/>
      <c r="AGP740" s="5"/>
      <c r="AGQ740" s="5"/>
      <c r="AGR740" s="5"/>
      <c r="AGS740" s="5"/>
      <c r="AGT740" s="5"/>
      <c r="AGU740" s="5"/>
      <c r="AGV740" s="5"/>
      <c r="AGW740" s="5"/>
      <c r="AGX740" s="5"/>
      <c r="AGY740" s="5"/>
      <c r="AGZ740" s="5"/>
      <c r="AHA740" s="5"/>
      <c r="AHB740" s="5"/>
      <c r="AHC740" s="5"/>
      <c r="AHD740" s="5"/>
      <c r="AHE740" s="5"/>
      <c r="AHF740" s="5"/>
      <c r="AHG740" s="5"/>
      <c r="AHH740" s="5"/>
      <c r="AHI740" s="5"/>
      <c r="AHJ740" s="5"/>
      <c r="AHK740" s="5"/>
      <c r="AHL740" s="5"/>
      <c r="AHM740" s="5"/>
      <c r="AHN740" s="5"/>
      <c r="AHO740" s="5"/>
      <c r="AHP740" s="5"/>
      <c r="AHQ740" s="5"/>
      <c r="AHR740" s="5"/>
      <c r="AHS740" s="5"/>
      <c r="AHT740" s="5"/>
      <c r="AHU740" s="5"/>
      <c r="AHV740" s="5"/>
      <c r="AHW740" s="5"/>
      <c r="AHX740" s="5"/>
      <c r="AHY740" s="5"/>
      <c r="AHZ740" s="5"/>
      <c r="AIA740" s="5"/>
      <c r="AIB740" s="5"/>
      <c r="AIC740" s="5"/>
      <c r="AID740" s="5"/>
      <c r="AIE740" s="5"/>
      <c r="AIF740" s="5"/>
      <c r="AIG740" s="5"/>
      <c r="AIH740" s="5"/>
      <c r="AII740" s="5"/>
      <c r="AIJ740" s="5"/>
      <c r="AIK740" s="5"/>
      <c r="AIL740" s="5"/>
      <c r="AIM740" s="5"/>
      <c r="AIN740" s="5"/>
      <c r="AIO740" s="5"/>
      <c r="AIP740" s="5"/>
      <c r="AIQ740" s="5"/>
      <c r="AIR740" s="5"/>
      <c r="AIS740" s="5"/>
      <c r="AIT740" s="5"/>
      <c r="AIU740" s="5"/>
      <c r="AIV740" s="5"/>
      <c r="AIW740" s="5"/>
      <c r="AIX740" s="5"/>
      <c r="AIY740" s="5"/>
      <c r="AIZ740" s="5"/>
      <c r="AJA740" s="5"/>
      <c r="AJB740" s="5"/>
      <c r="AJC740" s="5"/>
      <c r="AJD740" s="5"/>
      <c r="AJE740" s="5"/>
      <c r="AJF740" s="5"/>
      <c r="AJG740" s="5"/>
      <c r="AJH740" s="5"/>
      <c r="AJI740" s="5"/>
      <c r="AJJ740" s="5"/>
      <c r="AJK740" s="5"/>
      <c r="AJL740" s="5"/>
      <c r="AJM740" s="5"/>
      <c r="AJN740" s="5"/>
      <c r="AJO740" s="5"/>
      <c r="AJP740" s="5"/>
      <c r="AJQ740" s="5"/>
      <c r="AJR740" s="5"/>
      <c r="AJS740" s="5"/>
      <c r="AJT740" s="5"/>
      <c r="AJU740" s="5"/>
      <c r="AJV740" s="5"/>
      <c r="AJW740" s="5"/>
      <c r="AJX740" s="5"/>
      <c r="AJY740" s="5"/>
      <c r="AJZ740" s="5"/>
      <c r="AKA740" s="5"/>
      <c r="AKB740" s="5"/>
      <c r="AKC740" s="5"/>
      <c r="AKD740" s="5"/>
      <c r="AKE740" s="5"/>
      <c r="AKF740" s="5"/>
      <c r="AKG740" s="5"/>
      <c r="AKH740" s="5"/>
      <c r="AKI740" s="5"/>
      <c r="AKJ740" s="5"/>
      <c r="AKK740" s="5"/>
      <c r="AKL740" s="5"/>
      <c r="AKM740" s="5"/>
      <c r="AKN740" s="5"/>
      <c r="AKO740" s="5"/>
      <c r="AKP740" s="5"/>
      <c r="AKQ740" s="5"/>
      <c r="AKR740" s="5"/>
      <c r="AKS740" s="5"/>
      <c r="AKT740" s="5"/>
      <c r="AKU740" s="5"/>
      <c r="AKV740" s="5"/>
      <c r="AKW740" s="5"/>
      <c r="AKX740" s="5"/>
      <c r="AKY740" s="5"/>
      <c r="AKZ740" s="5"/>
      <c r="ALA740" s="5"/>
      <c r="ALB740" s="5"/>
      <c r="ALC740" s="5"/>
    </row>
    <row r="741" spans="1:991">
      <c r="A741" s="4">
        <v>173</v>
      </c>
      <c r="B741" s="5" t="s">
        <v>117</v>
      </c>
      <c r="C741" s="4">
        <v>15</v>
      </c>
      <c r="D741" s="5" t="s">
        <v>48</v>
      </c>
      <c r="E741" s="4">
        <v>2.6</v>
      </c>
      <c r="F741" s="4">
        <v>1.7</v>
      </c>
      <c r="G741" s="4">
        <v>4.5</v>
      </c>
      <c r="H741" s="4">
        <v>2.7</v>
      </c>
      <c r="I741" s="4">
        <v>2.6</v>
      </c>
      <c r="J741" s="4">
        <v>5.9</v>
      </c>
      <c r="K741" s="4">
        <v>7.8</v>
      </c>
      <c r="L741" s="4">
        <v>3.9</v>
      </c>
      <c r="M741" s="4">
        <v>3.4</v>
      </c>
      <c r="N741" s="4"/>
      <c r="O741" s="26">
        <v>25.9</v>
      </c>
      <c r="P741" s="26">
        <v>26.8</v>
      </c>
      <c r="Q741" s="26">
        <v>25.7</v>
      </c>
      <c r="R741" s="26">
        <v>25.4</v>
      </c>
      <c r="S741" s="26">
        <v>26.2</v>
      </c>
      <c r="T741" s="26">
        <v>25.4</v>
      </c>
      <c r="U741" s="26">
        <v>24.9</v>
      </c>
      <c r="V741" s="26">
        <v>25.6</v>
      </c>
      <c r="W741" s="26">
        <v>23.3</v>
      </c>
      <c r="Y741">
        <f t="shared" si="787"/>
        <v>229.20000000000002</v>
      </c>
      <c r="Z741" s="4">
        <v>2</v>
      </c>
      <c r="AA741" s="4">
        <v>0</v>
      </c>
      <c r="AB741" s="4">
        <v>0</v>
      </c>
      <c r="AC741" s="4">
        <v>2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/>
      <c r="AJ741" s="4">
        <v>15</v>
      </c>
      <c r="AK741" s="4">
        <v>13</v>
      </c>
      <c r="AL741" s="4">
        <v>17</v>
      </c>
      <c r="AM741" s="4">
        <v>22</v>
      </c>
      <c r="AN741" s="4">
        <v>14</v>
      </c>
      <c r="AO741" s="4">
        <v>13</v>
      </c>
      <c r="AP741" s="4">
        <v>17</v>
      </c>
      <c r="AQ741" s="4">
        <v>18</v>
      </c>
      <c r="AR741" s="4">
        <v>21</v>
      </c>
      <c r="AS741" s="5"/>
      <c r="AU741">
        <f t="shared" si="788"/>
        <v>76.470588235294116</v>
      </c>
      <c r="AV741">
        <f t="shared" si="789"/>
        <v>100</v>
      </c>
      <c r="AW741">
        <f t="shared" si="790"/>
        <v>100</v>
      </c>
      <c r="AX741">
        <f t="shared" si="791"/>
        <v>83.333333333333343</v>
      </c>
      <c r="AY741">
        <f t="shared" si="792"/>
        <v>100</v>
      </c>
      <c r="AZ741">
        <f t="shared" si="793"/>
        <v>100</v>
      </c>
      <c r="BA741">
        <f t="shared" si="794"/>
        <v>100</v>
      </c>
      <c r="BB741">
        <f t="shared" si="795"/>
        <v>100</v>
      </c>
      <c r="BC741">
        <f t="shared" si="796"/>
        <v>100</v>
      </c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  <c r="QG741" s="5"/>
      <c r="QH741" s="5"/>
      <c r="QI741" s="5"/>
      <c r="QJ741" s="5"/>
      <c r="QK741" s="5"/>
      <c r="QL741" s="5"/>
      <c r="QM741" s="5"/>
      <c r="QN741" s="5"/>
      <c r="QO741" s="5"/>
      <c r="QP741" s="5"/>
      <c r="QQ741" s="5"/>
      <c r="QR741" s="5"/>
      <c r="QS741" s="5"/>
      <c r="QT741" s="5"/>
      <c r="QU741" s="5"/>
      <c r="QV741" s="5"/>
      <c r="QW741" s="5"/>
      <c r="QX741" s="5"/>
      <c r="QY741" s="5"/>
      <c r="QZ741" s="5"/>
      <c r="RA741" s="5"/>
      <c r="RB741" s="5"/>
      <c r="RC741" s="5"/>
      <c r="RD741" s="5"/>
      <c r="RE741" s="5"/>
      <c r="RF741" s="5"/>
      <c r="RG741" s="5"/>
      <c r="RH741" s="5"/>
      <c r="RI741" s="5"/>
      <c r="RJ741" s="5"/>
      <c r="RK741" s="5"/>
      <c r="RL741" s="5"/>
      <c r="RM741" s="5"/>
      <c r="RN741" s="5"/>
      <c r="RO741" s="5"/>
      <c r="RP741" s="5"/>
      <c r="RQ741" s="5"/>
      <c r="RR741" s="5"/>
      <c r="RS741" s="5"/>
      <c r="RT741" s="5"/>
      <c r="RU741" s="5"/>
      <c r="RV741" s="5"/>
      <c r="RW741" s="5"/>
      <c r="RX741" s="5"/>
      <c r="RY741" s="5"/>
      <c r="RZ741" s="5"/>
      <c r="SA741" s="5"/>
      <c r="SB741" s="5"/>
      <c r="SC741" s="5"/>
      <c r="SD741" s="5"/>
      <c r="SE741" s="5"/>
      <c r="SF741" s="5"/>
      <c r="SG741" s="5"/>
      <c r="SH741" s="5"/>
      <c r="SI741" s="5"/>
      <c r="SJ741" s="5"/>
      <c r="SK741" s="5"/>
      <c r="SL741" s="5"/>
      <c r="SM741" s="5"/>
      <c r="SN741" s="5"/>
      <c r="SO741" s="5"/>
      <c r="SP741" s="5"/>
      <c r="SQ741" s="5"/>
      <c r="SR741" s="5"/>
      <c r="SS741" s="5"/>
      <c r="ST741" s="5"/>
      <c r="SU741" s="5"/>
      <c r="SV741" s="5"/>
      <c r="SW741" s="5"/>
      <c r="SX741" s="5"/>
      <c r="SY741" s="5"/>
      <c r="SZ741" s="5"/>
      <c r="TA741" s="5"/>
      <c r="TB741" s="5"/>
      <c r="TC741" s="5"/>
      <c r="TD741" s="5"/>
      <c r="TE741" s="5"/>
      <c r="TF741" s="5"/>
      <c r="TG741" s="5"/>
      <c r="TH741" s="5"/>
      <c r="TI741" s="5"/>
      <c r="TJ741" s="5"/>
      <c r="TK741" s="5"/>
      <c r="TL741" s="5"/>
      <c r="TM741" s="5"/>
      <c r="TN741" s="5"/>
      <c r="TO741" s="5"/>
      <c r="TP741" s="5"/>
      <c r="TQ741" s="5"/>
      <c r="TR741" s="5"/>
      <c r="TS741" s="5"/>
      <c r="TT741" s="5"/>
      <c r="TU741" s="5"/>
      <c r="TV741" s="5"/>
      <c r="TW741" s="5"/>
      <c r="TX741" s="5"/>
      <c r="TY741" s="5"/>
      <c r="TZ741" s="5"/>
      <c r="UA741" s="5"/>
      <c r="UB741" s="5"/>
      <c r="UC741" s="5"/>
      <c r="UD741" s="5"/>
      <c r="UE741" s="5"/>
      <c r="UF741" s="5"/>
      <c r="UG741" s="5"/>
      <c r="UH741" s="5"/>
      <c r="UI741" s="5"/>
      <c r="UJ741" s="5"/>
      <c r="UK741" s="5"/>
      <c r="UL741" s="5"/>
      <c r="UM741" s="5"/>
      <c r="UN741" s="5"/>
      <c r="UO741" s="5"/>
      <c r="UP741" s="5"/>
      <c r="UQ741" s="5"/>
      <c r="UR741" s="5"/>
      <c r="US741" s="5"/>
      <c r="UT741" s="5"/>
      <c r="UU741" s="5"/>
      <c r="UV741" s="5"/>
      <c r="UW741" s="5"/>
      <c r="UX741" s="5"/>
      <c r="UY741" s="5"/>
      <c r="UZ741" s="5"/>
      <c r="VA741" s="5"/>
      <c r="VB741" s="5"/>
      <c r="VC741" s="5"/>
      <c r="VD741" s="5"/>
      <c r="VE741" s="5"/>
      <c r="VF741" s="5"/>
      <c r="VG741" s="5"/>
      <c r="VH741" s="5"/>
      <c r="VI741" s="5"/>
      <c r="VJ741" s="5"/>
      <c r="VK741" s="5"/>
      <c r="VL741" s="5"/>
      <c r="VM741" s="5"/>
      <c r="VN741" s="5"/>
      <c r="VO741" s="5"/>
      <c r="VP741" s="5"/>
      <c r="VQ741" s="5"/>
      <c r="VR741" s="5"/>
      <c r="VS741" s="5"/>
      <c r="VT741" s="5"/>
      <c r="VU741" s="5"/>
      <c r="VV741" s="5"/>
      <c r="VW741" s="5"/>
      <c r="VX741" s="5"/>
      <c r="VY741" s="5"/>
      <c r="VZ741" s="5"/>
      <c r="WA741" s="5"/>
      <c r="WB741" s="5"/>
      <c r="WC741" s="5"/>
      <c r="WD741" s="5"/>
      <c r="WE741" s="5"/>
      <c r="WF741" s="5"/>
      <c r="WG741" s="5"/>
      <c r="WH741" s="5"/>
      <c r="WI741" s="5"/>
      <c r="WJ741" s="5"/>
      <c r="WK741" s="5"/>
      <c r="WL741" s="5"/>
      <c r="WM741" s="5"/>
      <c r="WN741" s="5"/>
      <c r="WO741" s="5"/>
      <c r="WP741" s="5"/>
      <c r="WQ741" s="5"/>
      <c r="WR741" s="5"/>
      <c r="WS741" s="5"/>
      <c r="WT741" s="5"/>
      <c r="WU741" s="5"/>
      <c r="WV741" s="5"/>
      <c r="WW741" s="5"/>
      <c r="WX741" s="5"/>
      <c r="WY741" s="5"/>
      <c r="WZ741" s="5"/>
      <c r="XA741" s="5"/>
      <c r="XB741" s="5"/>
      <c r="XC741" s="5"/>
      <c r="XD741" s="5"/>
      <c r="XE741" s="5"/>
      <c r="XF741" s="5"/>
      <c r="XG741" s="5"/>
      <c r="XH741" s="5"/>
      <c r="XI741" s="5"/>
      <c r="XJ741" s="5"/>
      <c r="XK741" s="5"/>
      <c r="XL741" s="5"/>
      <c r="XM741" s="5"/>
      <c r="XN741" s="5"/>
      <c r="XO741" s="5"/>
      <c r="XP741" s="5"/>
      <c r="XQ741" s="5"/>
      <c r="XR741" s="5"/>
      <c r="XS741" s="5"/>
      <c r="XT741" s="5"/>
      <c r="XU741" s="5"/>
      <c r="XV741" s="5"/>
      <c r="XW741" s="5"/>
      <c r="XX741" s="5"/>
      <c r="XY741" s="5"/>
      <c r="XZ741" s="5"/>
      <c r="YA741" s="5"/>
      <c r="YB741" s="5"/>
      <c r="YC741" s="5"/>
      <c r="YD741" s="5"/>
      <c r="YE741" s="5"/>
      <c r="YF741" s="5"/>
      <c r="YG741" s="5"/>
      <c r="YH741" s="5"/>
      <c r="YI741" s="5"/>
      <c r="YJ741" s="5"/>
      <c r="YK741" s="5"/>
      <c r="YL741" s="5"/>
      <c r="YM741" s="5"/>
      <c r="YN741" s="5"/>
      <c r="YO741" s="5"/>
      <c r="YP741" s="5"/>
      <c r="YQ741" s="5"/>
      <c r="YR741" s="5"/>
      <c r="YS741" s="5"/>
      <c r="YT741" s="5"/>
      <c r="YU741" s="5"/>
      <c r="YV741" s="5"/>
      <c r="YW741" s="5"/>
      <c r="YX741" s="5"/>
      <c r="YY741" s="5"/>
      <c r="YZ741" s="5"/>
      <c r="ZA741" s="5"/>
      <c r="ZB741" s="5"/>
      <c r="ZC741" s="5"/>
      <c r="ZD741" s="5"/>
      <c r="ZE741" s="5"/>
      <c r="ZF741" s="5"/>
      <c r="ZG741" s="5"/>
      <c r="ZH741" s="5"/>
      <c r="ZI741" s="5"/>
      <c r="ZJ741" s="5"/>
      <c r="ZK741" s="5"/>
      <c r="ZL741" s="5"/>
      <c r="ZM741" s="5"/>
      <c r="ZN741" s="5"/>
      <c r="ZO741" s="5"/>
      <c r="ZP741" s="5"/>
      <c r="ZQ741" s="5"/>
      <c r="ZR741" s="5"/>
      <c r="ZS741" s="5"/>
      <c r="ZT741" s="5"/>
      <c r="ZU741" s="5"/>
      <c r="ZV741" s="5"/>
      <c r="ZW741" s="5"/>
      <c r="ZX741" s="5"/>
      <c r="ZY741" s="5"/>
      <c r="ZZ741" s="5"/>
      <c r="AAA741" s="5"/>
      <c r="AAB741" s="5"/>
      <c r="AAC741" s="5"/>
      <c r="AAD741" s="5"/>
      <c r="AAE741" s="5"/>
      <c r="AAF741" s="5"/>
      <c r="AAG741" s="5"/>
      <c r="AAH741" s="5"/>
      <c r="AAI741" s="5"/>
      <c r="AAJ741" s="5"/>
      <c r="AAK741" s="5"/>
      <c r="AAL741" s="5"/>
      <c r="AAM741" s="5"/>
      <c r="AAN741" s="5"/>
      <c r="AAO741" s="5"/>
      <c r="AAP741" s="5"/>
      <c r="AAQ741" s="5"/>
      <c r="AAR741" s="5"/>
      <c r="AAS741" s="5"/>
      <c r="AAT741" s="5"/>
      <c r="AAU741" s="5"/>
      <c r="AAV741" s="5"/>
      <c r="AAW741" s="5"/>
      <c r="AAX741" s="5"/>
      <c r="AAY741" s="5"/>
      <c r="AAZ741" s="5"/>
      <c r="ABA741" s="5"/>
      <c r="ABB741" s="5"/>
      <c r="ABC741" s="5"/>
      <c r="ABD741" s="5"/>
      <c r="ABE741" s="5"/>
      <c r="ABF741" s="5"/>
      <c r="ABG741" s="5"/>
      <c r="ABH741" s="5"/>
      <c r="ABI741" s="5"/>
      <c r="ABJ741" s="5"/>
      <c r="ABK741" s="5"/>
      <c r="ABL741" s="5"/>
      <c r="ABM741" s="5"/>
      <c r="ABN741" s="5"/>
      <c r="ABO741" s="5"/>
      <c r="ABP741" s="5"/>
      <c r="ABQ741" s="5"/>
      <c r="ABR741" s="5"/>
      <c r="ABS741" s="5"/>
      <c r="ABT741" s="5"/>
      <c r="ABU741" s="5"/>
      <c r="ABV741" s="5"/>
      <c r="ABW741" s="5"/>
      <c r="ABX741" s="5"/>
      <c r="ABY741" s="5"/>
      <c r="ABZ741" s="5"/>
      <c r="ACA741" s="5"/>
      <c r="ACB741" s="5"/>
      <c r="ACC741" s="5"/>
      <c r="ACD741" s="5"/>
      <c r="ACE741" s="5"/>
      <c r="ACF741" s="5"/>
      <c r="ACG741" s="5"/>
      <c r="ACH741" s="5"/>
      <c r="ACI741" s="5"/>
      <c r="ACJ741" s="5"/>
      <c r="ACK741" s="5"/>
      <c r="ACL741" s="5"/>
      <c r="ACM741" s="5"/>
      <c r="ACN741" s="5"/>
      <c r="ACO741" s="5"/>
      <c r="ACP741" s="5"/>
      <c r="ACQ741" s="5"/>
      <c r="ACR741" s="5"/>
      <c r="ACS741" s="5"/>
      <c r="ACT741" s="5"/>
      <c r="ACU741" s="5"/>
      <c r="ACV741" s="5"/>
      <c r="ACW741" s="5"/>
      <c r="ACX741" s="5"/>
      <c r="ACY741" s="5"/>
      <c r="ACZ741" s="5"/>
      <c r="ADA741" s="5"/>
      <c r="ADB741" s="5"/>
      <c r="ADC741" s="5"/>
      <c r="ADD741" s="5"/>
      <c r="ADE741" s="5"/>
      <c r="ADF741" s="5"/>
      <c r="ADG741" s="5"/>
      <c r="ADH741" s="5"/>
      <c r="ADI741" s="5"/>
      <c r="ADJ741" s="5"/>
      <c r="ADK741" s="5"/>
      <c r="ADL741" s="5"/>
      <c r="ADM741" s="5"/>
      <c r="ADN741" s="5"/>
      <c r="ADO741" s="5"/>
      <c r="ADP741" s="5"/>
      <c r="ADQ741" s="5"/>
      <c r="ADR741" s="5"/>
      <c r="ADS741" s="5"/>
      <c r="ADT741" s="5"/>
      <c r="ADU741" s="5"/>
      <c r="ADV741" s="5"/>
      <c r="ADW741" s="5"/>
      <c r="ADX741" s="5"/>
      <c r="ADY741" s="5"/>
      <c r="ADZ741" s="5"/>
      <c r="AEA741" s="5"/>
      <c r="AEB741" s="5"/>
      <c r="AEC741" s="5"/>
      <c r="AED741" s="5"/>
      <c r="AEE741" s="5"/>
      <c r="AEF741" s="5"/>
      <c r="AEG741" s="5"/>
      <c r="AEH741" s="5"/>
      <c r="AEI741" s="5"/>
      <c r="AEJ741" s="5"/>
      <c r="AEK741" s="5"/>
      <c r="AEL741" s="5"/>
      <c r="AEM741" s="5"/>
      <c r="AEN741" s="5"/>
      <c r="AEO741" s="5"/>
      <c r="AEP741" s="5"/>
      <c r="AEQ741" s="5"/>
      <c r="AER741" s="5"/>
      <c r="AES741" s="5"/>
      <c r="AET741" s="5"/>
      <c r="AEU741" s="5"/>
      <c r="AEV741" s="5"/>
      <c r="AEW741" s="5"/>
      <c r="AEX741" s="5"/>
      <c r="AEY741" s="5"/>
      <c r="AEZ741" s="5"/>
      <c r="AFA741" s="5"/>
      <c r="AFB741" s="5"/>
      <c r="AFC741" s="5"/>
      <c r="AFD741" s="5"/>
      <c r="AFE741" s="5"/>
      <c r="AFF741" s="5"/>
      <c r="AFG741" s="5"/>
      <c r="AFH741" s="5"/>
      <c r="AFI741" s="5"/>
      <c r="AFJ741" s="5"/>
      <c r="AFK741" s="5"/>
      <c r="AFL741" s="5"/>
      <c r="AFM741" s="5"/>
      <c r="AFN741" s="5"/>
      <c r="AFO741" s="5"/>
      <c r="AFP741" s="5"/>
      <c r="AFQ741" s="5"/>
      <c r="AFR741" s="5"/>
      <c r="AFS741" s="5"/>
      <c r="AFT741" s="5"/>
      <c r="AFU741" s="5"/>
      <c r="AFV741" s="5"/>
      <c r="AFW741" s="5"/>
      <c r="AFX741" s="5"/>
      <c r="AFY741" s="5"/>
      <c r="AFZ741" s="5"/>
      <c r="AGA741" s="5"/>
      <c r="AGB741" s="5"/>
      <c r="AGC741" s="5"/>
      <c r="AGD741" s="5"/>
      <c r="AGE741" s="5"/>
      <c r="AGF741" s="5"/>
      <c r="AGG741" s="5"/>
      <c r="AGH741" s="5"/>
      <c r="AGI741" s="5"/>
      <c r="AGJ741" s="5"/>
      <c r="AGK741" s="5"/>
      <c r="AGL741" s="5"/>
      <c r="AGM741" s="5"/>
      <c r="AGN741" s="5"/>
      <c r="AGO741" s="5"/>
      <c r="AGP741" s="5"/>
      <c r="AGQ741" s="5"/>
      <c r="AGR741" s="5"/>
      <c r="AGS741" s="5"/>
      <c r="AGT741" s="5"/>
      <c r="AGU741" s="5"/>
      <c r="AGV741" s="5"/>
      <c r="AGW741" s="5"/>
      <c r="AGX741" s="5"/>
      <c r="AGY741" s="5"/>
      <c r="AGZ741" s="5"/>
      <c r="AHA741" s="5"/>
      <c r="AHB741" s="5"/>
      <c r="AHC741" s="5"/>
      <c r="AHD741" s="5"/>
      <c r="AHE741" s="5"/>
      <c r="AHF741" s="5"/>
      <c r="AHG741" s="5"/>
      <c r="AHH741" s="5"/>
      <c r="AHI741" s="5"/>
      <c r="AHJ741" s="5"/>
      <c r="AHK741" s="5"/>
      <c r="AHL741" s="5"/>
      <c r="AHM741" s="5"/>
      <c r="AHN741" s="5"/>
      <c r="AHO741" s="5"/>
      <c r="AHP741" s="5"/>
      <c r="AHQ741" s="5"/>
      <c r="AHR741" s="5"/>
      <c r="AHS741" s="5"/>
      <c r="AHT741" s="5"/>
      <c r="AHU741" s="5"/>
      <c r="AHV741" s="5"/>
      <c r="AHW741" s="5"/>
      <c r="AHX741" s="5"/>
      <c r="AHY741" s="5"/>
      <c r="AHZ741" s="5"/>
      <c r="AIA741" s="5"/>
      <c r="AIB741" s="5"/>
      <c r="AIC741" s="5"/>
      <c r="AID741" s="5"/>
      <c r="AIE741" s="5"/>
      <c r="AIF741" s="5"/>
      <c r="AIG741" s="5"/>
      <c r="AIH741" s="5"/>
      <c r="AII741" s="5"/>
      <c r="AIJ741" s="5"/>
      <c r="AIK741" s="5"/>
      <c r="AIL741" s="5"/>
      <c r="AIM741" s="5"/>
      <c r="AIN741" s="5"/>
      <c r="AIO741" s="5"/>
      <c r="AIP741" s="5"/>
      <c r="AIQ741" s="5"/>
      <c r="AIR741" s="5"/>
      <c r="AIS741" s="5"/>
      <c r="AIT741" s="5"/>
      <c r="AIU741" s="5"/>
      <c r="AIV741" s="5"/>
      <c r="AIW741" s="5"/>
      <c r="AIX741" s="5"/>
      <c r="AIY741" s="5"/>
      <c r="AIZ741" s="5"/>
      <c r="AJA741" s="5"/>
      <c r="AJB741" s="5"/>
      <c r="AJC741" s="5"/>
      <c r="AJD741" s="5"/>
      <c r="AJE741" s="5"/>
      <c r="AJF741" s="5"/>
      <c r="AJG741" s="5"/>
      <c r="AJH741" s="5"/>
      <c r="AJI741" s="5"/>
      <c r="AJJ741" s="5"/>
      <c r="AJK741" s="5"/>
      <c r="AJL741" s="5"/>
      <c r="AJM741" s="5"/>
      <c r="AJN741" s="5"/>
      <c r="AJO741" s="5"/>
      <c r="AJP741" s="5"/>
      <c r="AJQ741" s="5"/>
      <c r="AJR741" s="5"/>
      <c r="AJS741" s="5"/>
      <c r="AJT741" s="5"/>
      <c r="AJU741" s="5"/>
      <c r="AJV741" s="5"/>
      <c r="AJW741" s="5"/>
      <c r="AJX741" s="5"/>
      <c r="AJY741" s="5"/>
      <c r="AJZ741" s="5"/>
      <c r="AKA741" s="5"/>
      <c r="AKB741" s="5"/>
      <c r="AKC741" s="5"/>
      <c r="AKD741" s="5"/>
      <c r="AKE741" s="5"/>
      <c r="AKF741" s="5"/>
      <c r="AKG741" s="5"/>
      <c r="AKH741" s="5"/>
      <c r="AKI741" s="5"/>
      <c r="AKJ741" s="5"/>
      <c r="AKK741" s="5"/>
      <c r="AKL741" s="5"/>
      <c r="AKM741" s="5"/>
      <c r="AKN741" s="5"/>
      <c r="AKO741" s="5"/>
      <c r="AKP741" s="5"/>
      <c r="AKQ741" s="5"/>
      <c r="AKR741" s="5"/>
      <c r="AKS741" s="5"/>
      <c r="AKT741" s="5"/>
      <c r="AKU741" s="5"/>
      <c r="AKV741" s="5"/>
      <c r="AKW741" s="5"/>
      <c r="AKX741" s="5"/>
      <c r="AKY741" s="5"/>
      <c r="AKZ741" s="5"/>
      <c r="ALA741" s="5"/>
      <c r="ALB741" s="5"/>
      <c r="ALC741" s="5"/>
    </row>
    <row r="742" spans="1:991">
      <c r="A742" s="4">
        <v>179</v>
      </c>
      <c r="B742" s="5" t="s">
        <v>118</v>
      </c>
      <c r="C742" s="4">
        <v>15</v>
      </c>
      <c r="D742" s="5" t="s">
        <v>42</v>
      </c>
      <c r="E742" s="4">
        <v>0.6</v>
      </c>
      <c r="F742" s="4">
        <v>3.9</v>
      </c>
      <c r="G742" s="4">
        <v>2.1</v>
      </c>
      <c r="H742" s="4">
        <v>2.5</v>
      </c>
      <c r="I742" s="4">
        <v>6.4</v>
      </c>
      <c r="J742" s="4">
        <v>2.1</v>
      </c>
      <c r="K742" s="4">
        <v>3.6</v>
      </c>
      <c r="L742" s="4">
        <v>9</v>
      </c>
      <c r="M742" s="4">
        <v>4.0999999999999996</v>
      </c>
      <c r="N742" s="4"/>
      <c r="O742" s="26">
        <v>28.7</v>
      </c>
      <c r="P742" s="26">
        <v>30</v>
      </c>
      <c r="Q742" s="26">
        <v>28.5</v>
      </c>
      <c r="R742" s="26">
        <v>27.8</v>
      </c>
      <c r="S742" s="26">
        <v>28.1</v>
      </c>
      <c r="T742" s="26">
        <v>28.6</v>
      </c>
      <c r="U742" s="26">
        <v>25.5</v>
      </c>
      <c r="V742" s="26">
        <v>28.2</v>
      </c>
      <c r="W742" s="26">
        <v>28</v>
      </c>
      <c r="Y742">
        <f t="shared" si="787"/>
        <v>253.39999999999998</v>
      </c>
      <c r="Z742" s="4">
        <v>2</v>
      </c>
      <c r="AA742" s="4">
        <v>0</v>
      </c>
      <c r="AB742" s="4">
        <v>0</v>
      </c>
      <c r="AC742" s="4">
        <v>2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/>
      <c r="AJ742" s="4">
        <v>18</v>
      </c>
      <c r="AK742" s="4">
        <v>14</v>
      </c>
      <c r="AL742" s="4">
        <v>11</v>
      </c>
      <c r="AM742" s="4">
        <v>16</v>
      </c>
      <c r="AN742" s="4">
        <v>19</v>
      </c>
      <c r="AO742" s="4">
        <v>18</v>
      </c>
      <c r="AP742" s="4">
        <v>18</v>
      </c>
      <c r="AQ742" s="4">
        <v>9</v>
      </c>
      <c r="AR742" s="4">
        <v>15</v>
      </c>
      <c r="AS742" s="5"/>
      <c r="AU742">
        <f t="shared" si="788"/>
        <v>80</v>
      </c>
      <c r="AV742">
        <f t="shared" si="789"/>
        <v>100</v>
      </c>
      <c r="AW742">
        <f t="shared" si="790"/>
        <v>100</v>
      </c>
      <c r="AX742">
        <f t="shared" si="791"/>
        <v>77.777777777777786</v>
      </c>
      <c r="AY742">
        <f t="shared" si="792"/>
        <v>100</v>
      </c>
      <c r="AZ742">
        <f t="shared" si="793"/>
        <v>100</v>
      </c>
      <c r="BA742">
        <f t="shared" si="794"/>
        <v>100</v>
      </c>
      <c r="BB742">
        <f t="shared" si="795"/>
        <v>100</v>
      </c>
      <c r="BC742">
        <f t="shared" si="796"/>
        <v>100</v>
      </c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  <c r="QG742" s="5"/>
      <c r="QH742" s="5"/>
      <c r="QI742" s="5"/>
      <c r="QJ742" s="5"/>
      <c r="QK742" s="5"/>
      <c r="QL742" s="5"/>
      <c r="QM742" s="5"/>
      <c r="QN742" s="5"/>
      <c r="QO742" s="5"/>
      <c r="QP742" s="5"/>
      <c r="QQ742" s="5"/>
      <c r="QR742" s="5"/>
      <c r="QS742" s="5"/>
      <c r="QT742" s="5"/>
      <c r="QU742" s="5"/>
      <c r="QV742" s="5"/>
      <c r="QW742" s="5"/>
      <c r="QX742" s="5"/>
      <c r="QY742" s="5"/>
      <c r="QZ742" s="5"/>
      <c r="RA742" s="5"/>
      <c r="RB742" s="5"/>
      <c r="RC742" s="5"/>
      <c r="RD742" s="5"/>
      <c r="RE742" s="5"/>
      <c r="RF742" s="5"/>
      <c r="RG742" s="5"/>
      <c r="RH742" s="5"/>
      <c r="RI742" s="5"/>
      <c r="RJ742" s="5"/>
      <c r="RK742" s="5"/>
      <c r="RL742" s="5"/>
      <c r="RM742" s="5"/>
      <c r="RN742" s="5"/>
      <c r="RO742" s="5"/>
      <c r="RP742" s="5"/>
      <c r="RQ742" s="5"/>
      <c r="RR742" s="5"/>
      <c r="RS742" s="5"/>
      <c r="RT742" s="5"/>
      <c r="RU742" s="5"/>
      <c r="RV742" s="5"/>
      <c r="RW742" s="5"/>
      <c r="RX742" s="5"/>
      <c r="RY742" s="5"/>
      <c r="RZ742" s="5"/>
      <c r="SA742" s="5"/>
      <c r="SB742" s="5"/>
      <c r="SC742" s="5"/>
      <c r="SD742" s="5"/>
      <c r="SE742" s="5"/>
      <c r="SF742" s="5"/>
      <c r="SG742" s="5"/>
      <c r="SH742" s="5"/>
      <c r="SI742" s="5"/>
      <c r="SJ742" s="5"/>
      <c r="SK742" s="5"/>
      <c r="SL742" s="5"/>
      <c r="SM742" s="5"/>
      <c r="SN742" s="5"/>
      <c r="SO742" s="5"/>
      <c r="SP742" s="5"/>
      <c r="SQ742" s="5"/>
      <c r="SR742" s="5"/>
      <c r="SS742" s="5"/>
      <c r="ST742" s="5"/>
      <c r="SU742" s="5"/>
      <c r="SV742" s="5"/>
      <c r="SW742" s="5"/>
      <c r="SX742" s="5"/>
      <c r="SY742" s="5"/>
      <c r="SZ742" s="5"/>
      <c r="TA742" s="5"/>
      <c r="TB742" s="5"/>
      <c r="TC742" s="5"/>
      <c r="TD742" s="5"/>
      <c r="TE742" s="5"/>
      <c r="TF742" s="5"/>
      <c r="TG742" s="5"/>
      <c r="TH742" s="5"/>
      <c r="TI742" s="5"/>
      <c r="TJ742" s="5"/>
      <c r="TK742" s="5"/>
      <c r="TL742" s="5"/>
      <c r="TM742" s="5"/>
      <c r="TN742" s="5"/>
      <c r="TO742" s="5"/>
      <c r="TP742" s="5"/>
      <c r="TQ742" s="5"/>
      <c r="TR742" s="5"/>
      <c r="TS742" s="5"/>
      <c r="TT742" s="5"/>
      <c r="TU742" s="5"/>
      <c r="TV742" s="5"/>
      <c r="TW742" s="5"/>
      <c r="TX742" s="5"/>
      <c r="TY742" s="5"/>
      <c r="TZ742" s="5"/>
      <c r="UA742" s="5"/>
      <c r="UB742" s="5"/>
      <c r="UC742" s="5"/>
      <c r="UD742" s="5"/>
      <c r="UE742" s="5"/>
      <c r="UF742" s="5"/>
      <c r="UG742" s="5"/>
      <c r="UH742" s="5"/>
      <c r="UI742" s="5"/>
      <c r="UJ742" s="5"/>
      <c r="UK742" s="5"/>
      <c r="UL742" s="5"/>
      <c r="UM742" s="5"/>
      <c r="UN742" s="5"/>
      <c r="UO742" s="5"/>
      <c r="UP742" s="5"/>
      <c r="UQ742" s="5"/>
      <c r="UR742" s="5"/>
      <c r="US742" s="5"/>
      <c r="UT742" s="5"/>
      <c r="UU742" s="5"/>
      <c r="UV742" s="5"/>
      <c r="UW742" s="5"/>
      <c r="UX742" s="5"/>
      <c r="UY742" s="5"/>
      <c r="UZ742" s="5"/>
      <c r="VA742" s="5"/>
      <c r="VB742" s="5"/>
      <c r="VC742" s="5"/>
      <c r="VD742" s="5"/>
      <c r="VE742" s="5"/>
      <c r="VF742" s="5"/>
      <c r="VG742" s="5"/>
      <c r="VH742" s="5"/>
      <c r="VI742" s="5"/>
      <c r="VJ742" s="5"/>
      <c r="VK742" s="5"/>
      <c r="VL742" s="5"/>
      <c r="VM742" s="5"/>
      <c r="VN742" s="5"/>
      <c r="VO742" s="5"/>
      <c r="VP742" s="5"/>
      <c r="VQ742" s="5"/>
      <c r="VR742" s="5"/>
      <c r="VS742" s="5"/>
      <c r="VT742" s="5"/>
      <c r="VU742" s="5"/>
      <c r="VV742" s="5"/>
      <c r="VW742" s="5"/>
      <c r="VX742" s="5"/>
      <c r="VY742" s="5"/>
      <c r="VZ742" s="5"/>
      <c r="WA742" s="5"/>
      <c r="WB742" s="5"/>
      <c r="WC742" s="5"/>
      <c r="WD742" s="5"/>
      <c r="WE742" s="5"/>
      <c r="WF742" s="5"/>
      <c r="WG742" s="5"/>
      <c r="WH742" s="5"/>
      <c r="WI742" s="5"/>
      <c r="WJ742" s="5"/>
      <c r="WK742" s="5"/>
      <c r="WL742" s="5"/>
      <c r="WM742" s="5"/>
      <c r="WN742" s="5"/>
      <c r="WO742" s="5"/>
      <c r="WP742" s="5"/>
      <c r="WQ742" s="5"/>
      <c r="WR742" s="5"/>
      <c r="WS742" s="5"/>
      <c r="WT742" s="5"/>
      <c r="WU742" s="5"/>
      <c r="WV742" s="5"/>
      <c r="WW742" s="5"/>
      <c r="WX742" s="5"/>
      <c r="WY742" s="5"/>
      <c r="WZ742" s="5"/>
      <c r="XA742" s="5"/>
      <c r="XB742" s="5"/>
      <c r="XC742" s="5"/>
      <c r="XD742" s="5"/>
      <c r="XE742" s="5"/>
      <c r="XF742" s="5"/>
      <c r="XG742" s="5"/>
      <c r="XH742" s="5"/>
      <c r="XI742" s="5"/>
      <c r="XJ742" s="5"/>
      <c r="XK742" s="5"/>
      <c r="XL742" s="5"/>
      <c r="XM742" s="5"/>
      <c r="XN742" s="5"/>
      <c r="XO742" s="5"/>
      <c r="XP742" s="5"/>
      <c r="XQ742" s="5"/>
      <c r="XR742" s="5"/>
      <c r="XS742" s="5"/>
      <c r="XT742" s="5"/>
      <c r="XU742" s="5"/>
      <c r="XV742" s="5"/>
      <c r="XW742" s="5"/>
      <c r="XX742" s="5"/>
      <c r="XY742" s="5"/>
      <c r="XZ742" s="5"/>
      <c r="YA742" s="5"/>
      <c r="YB742" s="5"/>
      <c r="YC742" s="5"/>
      <c r="YD742" s="5"/>
      <c r="YE742" s="5"/>
      <c r="YF742" s="5"/>
      <c r="YG742" s="5"/>
      <c r="YH742" s="5"/>
      <c r="YI742" s="5"/>
      <c r="YJ742" s="5"/>
      <c r="YK742" s="5"/>
      <c r="YL742" s="5"/>
      <c r="YM742" s="5"/>
      <c r="YN742" s="5"/>
      <c r="YO742" s="5"/>
      <c r="YP742" s="5"/>
      <c r="YQ742" s="5"/>
      <c r="YR742" s="5"/>
      <c r="YS742" s="5"/>
      <c r="YT742" s="5"/>
      <c r="YU742" s="5"/>
      <c r="YV742" s="5"/>
      <c r="YW742" s="5"/>
      <c r="YX742" s="5"/>
      <c r="YY742" s="5"/>
      <c r="YZ742" s="5"/>
      <c r="ZA742" s="5"/>
      <c r="ZB742" s="5"/>
      <c r="ZC742" s="5"/>
      <c r="ZD742" s="5"/>
      <c r="ZE742" s="5"/>
      <c r="ZF742" s="5"/>
      <c r="ZG742" s="5"/>
      <c r="ZH742" s="5"/>
      <c r="ZI742" s="5"/>
      <c r="ZJ742" s="5"/>
      <c r="ZK742" s="5"/>
      <c r="ZL742" s="5"/>
      <c r="ZM742" s="5"/>
      <c r="ZN742" s="5"/>
      <c r="ZO742" s="5"/>
      <c r="ZP742" s="5"/>
      <c r="ZQ742" s="5"/>
      <c r="ZR742" s="5"/>
      <c r="ZS742" s="5"/>
      <c r="ZT742" s="5"/>
      <c r="ZU742" s="5"/>
      <c r="ZV742" s="5"/>
      <c r="ZW742" s="5"/>
      <c r="ZX742" s="5"/>
      <c r="ZY742" s="5"/>
      <c r="ZZ742" s="5"/>
      <c r="AAA742" s="5"/>
      <c r="AAB742" s="5"/>
      <c r="AAC742" s="5"/>
      <c r="AAD742" s="5"/>
      <c r="AAE742" s="5"/>
      <c r="AAF742" s="5"/>
      <c r="AAG742" s="5"/>
      <c r="AAH742" s="5"/>
      <c r="AAI742" s="5"/>
      <c r="AAJ742" s="5"/>
      <c r="AAK742" s="5"/>
      <c r="AAL742" s="5"/>
      <c r="AAM742" s="5"/>
      <c r="AAN742" s="5"/>
      <c r="AAO742" s="5"/>
      <c r="AAP742" s="5"/>
      <c r="AAQ742" s="5"/>
      <c r="AAR742" s="5"/>
      <c r="AAS742" s="5"/>
      <c r="AAT742" s="5"/>
      <c r="AAU742" s="5"/>
      <c r="AAV742" s="5"/>
      <c r="AAW742" s="5"/>
      <c r="AAX742" s="5"/>
      <c r="AAY742" s="5"/>
      <c r="AAZ742" s="5"/>
      <c r="ABA742" s="5"/>
      <c r="ABB742" s="5"/>
      <c r="ABC742" s="5"/>
      <c r="ABD742" s="5"/>
      <c r="ABE742" s="5"/>
      <c r="ABF742" s="5"/>
      <c r="ABG742" s="5"/>
      <c r="ABH742" s="5"/>
      <c r="ABI742" s="5"/>
      <c r="ABJ742" s="5"/>
      <c r="ABK742" s="5"/>
      <c r="ABL742" s="5"/>
      <c r="ABM742" s="5"/>
      <c r="ABN742" s="5"/>
      <c r="ABO742" s="5"/>
      <c r="ABP742" s="5"/>
      <c r="ABQ742" s="5"/>
      <c r="ABR742" s="5"/>
      <c r="ABS742" s="5"/>
      <c r="ABT742" s="5"/>
      <c r="ABU742" s="5"/>
      <c r="ABV742" s="5"/>
      <c r="ABW742" s="5"/>
      <c r="ABX742" s="5"/>
      <c r="ABY742" s="5"/>
      <c r="ABZ742" s="5"/>
      <c r="ACA742" s="5"/>
      <c r="ACB742" s="5"/>
      <c r="ACC742" s="5"/>
      <c r="ACD742" s="5"/>
      <c r="ACE742" s="5"/>
      <c r="ACF742" s="5"/>
      <c r="ACG742" s="5"/>
      <c r="ACH742" s="5"/>
      <c r="ACI742" s="5"/>
      <c r="ACJ742" s="5"/>
      <c r="ACK742" s="5"/>
      <c r="ACL742" s="5"/>
      <c r="ACM742" s="5"/>
      <c r="ACN742" s="5"/>
      <c r="ACO742" s="5"/>
      <c r="ACP742" s="5"/>
      <c r="ACQ742" s="5"/>
      <c r="ACR742" s="5"/>
      <c r="ACS742" s="5"/>
      <c r="ACT742" s="5"/>
      <c r="ACU742" s="5"/>
      <c r="ACV742" s="5"/>
      <c r="ACW742" s="5"/>
      <c r="ACX742" s="5"/>
      <c r="ACY742" s="5"/>
      <c r="ACZ742" s="5"/>
      <c r="ADA742" s="5"/>
      <c r="ADB742" s="5"/>
      <c r="ADC742" s="5"/>
      <c r="ADD742" s="5"/>
      <c r="ADE742" s="5"/>
      <c r="ADF742" s="5"/>
      <c r="ADG742" s="5"/>
      <c r="ADH742" s="5"/>
      <c r="ADI742" s="5"/>
      <c r="ADJ742" s="5"/>
      <c r="ADK742" s="5"/>
      <c r="ADL742" s="5"/>
      <c r="ADM742" s="5"/>
      <c r="ADN742" s="5"/>
      <c r="ADO742" s="5"/>
      <c r="ADP742" s="5"/>
      <c r="ADQ742" s="5"/>
      <c r="ADR742" s="5"/>
      <c r="ADS742" s="5"/>
      <c r="ADT742" s="5"/>
      <c r="ADU742" s="5"/>
      <c r="ADV742" s="5"/>
      <c r="ADW742" s="5"/>
      <c r="ADX742" s="5"/>
      <c r="ADY742" s="5"/>
      <c r="ADZ742" s="5"/>
      <c r="AEA742" s="5"/>
      <c r="AEB742" s="5"/>
      <c r="AEC742" s="5"/>
      <c r="AED742" s="5"/>
      <c r="AEE742" s="5"/>
      <c r="AEF742" s="5"/>
      <c r="AEG742" s="5"/>
      <c r="AEH742" s="5"/>
      <c r="AEI742" s="5"/>
      <c r="AEJ742" s="5"/>
      <c r="AEK742" s="5"/>
      <c r="AEL742" s="5"/>
      <c r="AEM742" s="5"/>
      <c r="AEN742" s="5"/>
      <c r="AEO742" s="5"/>
      <c r="AEP742" s="5"/>
      <c r="AEQ742" s="5"/>
      <c r="AER742" s="5"/>
      <c r="AES742" s="5"/>
      <c r="AET742" s="5"/>
      <c r="AEU742" s="5"/>
      <c r="AEV742" s="5"/>
      <c r="AEW742" s="5"/>
      <c r="AEX742" s="5"/>
      <c r="AEY742" s="5"/>
      <c r="AEZ742" s="5"/>
      <c r="AFA742" s="5"/>
      <c r="AFB742" s="5"/>
      <c r="AFC742" s="5"/>
      <c r="AFD742" s="5"/>
      <c r="AFE742" s="5"/>
      <c r="AFF742" s="5"/>
      <c r="AFG742" s="5"/>
      <c r="AFH742" s="5"/>
      <c r="AFI742" s="5"/>
      <c r="AFJ742" s="5"/>
      <c r="AFK742" s="5"/>
      <c r="AFL742" s="5"/>
      <c r="AFM742" s="5"/>
      <c r="AFN742" s="5"/>
      <c r="AFO742" s="5"/>
      <c r="AFP742" s="5"/>
      <c r="AFQ742" s="5"/>
      <c r="AFR742" s="5"/>
      <c r="AFS742" s="5"/>
      <c r="AFT742" s="5"/>
      <c r="AFU742" s="5"/>
      <c r="AFV742" s="5"/>
      <c r="AFW742" s="5"/>
      <c r="AFX742" s="5"/>
      <c r="AFY742" s="5"/>
      <c r="AFZ742" s="5"/>
      <c r="AGA742" s="5"/>
      <c r="AGB742" s="5"/>
      <c r="AGC742" s="5"/>
      <c r="AGD742" s="5"/>
      <c r="AGE742" s="5"/>
      <c r="AGF742" s="5"/>
      <c r="AGG742" s="5"/>
      <c r="AGH742" s="5"/>
      <c r="AGI742" s="5"/>
      <c r="AGJ742" s="5"/>
      <c r="AGK742" s="5"/>
      <c r="AGL742" s="5"/>
      <c r="AGM742" s="5"/>
      <c r="AGN742" s="5"/>
      <c r="AGO742" s="5"/>
      <c r="AGP742" s="5"/>
      <c r="AGQ742" s="5"/>
      <c r="AGR742" s="5"/>
      <c r="AGS742" s="5"/>
      <c r="AGT742" s="5"/>
      <c r="AGU742" s="5"/>
      <c r="AGV742" s="5"/>
      <c r="AGW742" s="5"/>
      <c r="AGX742" s="5"/>
      <c r="AGY742" s="5"/>
      <c r="AGZ742" s="5"/>
      <c r="AHA742" s="5"/>
      <c r="AHB742" s="5"/>
      <c r="AHC742" s="5"/>
      <c r="AHD742" s="5"/>
      <c r="AHE742" s="5"/>
      <c r="AHF742" s="5"/>
      <c r="AHG742" s="5"/>
      <c r="AHH742" s="5"/>
      <c r="AHI742" s="5"/>
      <c r="AHJ742" s="5"/>
      <c r="AHK742" s="5"/>
      <c r="AHL742" s="5"/>
      <c r="AHM742" s="5"/>
      <c r="AHN742" s="5"/>
      <c r="AHO742" s="5"/>
      <c r="AHP742" s="5"/>
      <c r="AHQ742" s="5"/>
      <c r="AHR742" s="5"/>
      <c r="AHS742" s="5"/>
      <c r="AHT742" s="5"/>
      <c r="AHU742" s="5"/>
      <c r="AHV742" s="5"/>
      <c r="AHW742" s="5"/>
      <c r="AHX742" s="5"/>
      <c r="AHY742" s="5"/>
      <c r="AHZ742" s="5"/>
      <c r="AIA742" s="5"/>
      <c r="AIB742" s="5"/>
      <c r="AIC742" s="5"/>
      <c r="AID742" s="5"/>
      <c r="AIE742" s="5"/>
      <c r="AIF742" s="5"/>
      <c r="AIG742" s="5"/>
      <c r="AIH742" s="5"/>
      <c r="AII742" s="5"/>
      <c r="AIJ742" s="5"/>
      <c r="AIK742" s="5"/>
      <c r="AIL742" s="5"/>
      <c r="AIM742" s="5"/>
      <c r="AIN742" s="5"/>
      <c r="AIO742" s="5"/>
      <c r="AIP742" s="5"/>
      <c r="AIQ742" s="5"/>
      <c r="AIR742" s="5"/>
      <c r="AIS742" s="5"/>
      <c r="AIT742" s="5"/>
      <c r="AIU742" s="5"/>
      <c r="AIV742" s="5"/>
      <c r="AIW742" s="5"/>
      <c r="AIX742" s="5"/>
      <c r="AIY742" s="5"/>
      <c r="AIZ742" s="5"/>
      <c r="AJA742" s="5"/>
      <c r="AJB742" s="5"/>
      <c r="AJC742" s="5"/>
      <c r="AJD742" s="5"/>
      <c r="AJE742" s="5"/>
      <c r="AJF742" s="5"/>
      <c r="AJG742" s="5"/>
      <c r="AJH742" s="5"/>
      <c r="AJI742" s="5"/>
      <c r="AJJ742" s="5"/>
      <c r="AJK742" s="5"/>
      <c r="AJL742" s="5"/>
      <c r="AJM742" s="5"/>
      <c r="AJN742" s="5"/>
      <c r="AJO742" s="5"/>
      <c r="AJP742" s="5"/>
      <c r="AJQ742" s="5"/>
      <c r="AJR742" s="5"/>
      <c r="AJS742" s="5"/>
      <c r="AJT742" s="5"/>
      <c r="AJU742" s="5"/>
      <c r="AJV742" s="5"/>
      <c r="AJW742" s="5"/>
      <c r="AJX742" s="5"/>
      <c r="AJY742" s="5"/>
      <c r="AJZ742" s="5"/>
      <c r="AKA742" s="5"/>
      <c r="AKB742" s="5"/>
      <c r="AKC742" s="5"/>
      <c r="AKD742" s="5"/>
      <c r="AKE742" s="5"/>
      <c r="AKF742" s="5"/>
      <c r="AKG742" s="5"/>
      <c r="AKH742" s="5"/>
      <c r="AKI742" s="5"/>
      <c r="AKJ742" s="5"/>
      <c r="AKK742" s="5"/>
      <c r="AKL742" s="5"/>
      <c r="AKM742" s="5"/>
      <c r="AKN742" s="5"/>
      <c r="AKO742" s="5"/>
      <c r="AKP742" s="5"/>
      <c r="AKQ742" s="5"/>
      <c r="AKR742" s="5"/>
      <c r="AKS742" s="5"/>
      <c r="AKT742" s="5"/>
      <c r="AKU742" s="5"/>
      <c r="AKV742" s="5"/>
      <c r="AKW742" s="5"/>
      <c r="AKX742" s="5"/>
      <c r="AKY742" s="5"/>
      <c r="AKZ742" s="5"/>
      <c r="ALA742" s="5"/>
      <c r="ALB742" s="5"/>
      <c r="ALC742" s="5"/>
    </row>
    <row r="743" spans="1:991">
      <c r="A743" s="4">
        <v>180</v>
      </c>
      <c r="B743" s="5" t="s">
        <v>119</v>
      </c>
      <c r="C743" s="4">
        <v>15</v>
      </c>
      <c r="D743" s="5" t="s">
        <v>44</v>
      </c>
      <c r="E743" s="4">
        <v>1.7</v>
      </c>
      <c r="F743" s="4">
        <v>6.6</v>
      </c>
      <c r="G743" s="4">
        <v>10</v>
      </c>
      <c r="H743" s="4">
        <v>5.3</v>
      </c>
      <c r="I743" s="4">
        <v>4</v>
      </c>
      <c r="J743" s="4">
        <v>7.5</v>
      </c>
      <c r="K743" s="4">
        <v>5.6</v>
      </c>
      <c r="L743" s="4">
        <v>5.0999999999999996</v>
      </c>
      <c r="M743" s="4">
        <v>2.5</v>
      </c>
      <c r="N743" s="4"/>
      <c r="O743" s="26">
        <v>27.3</v>
      </c>
      <c r="P743" s="26">
        <v>29.4</v>
      </c>
      <c r="Q743" s="26">
        <v>29.1</v>
      </c>
      <c r="R743" s="26">
        <v>28.6</v>
      </c>
      <c r="S743" s="26">
        <v>29.1</v>
      </c>
      <c r="T743" s="26">
        <v>28.7</v>
      </c>
      <c r="U743" s="26">
        <v>26.6</v>
      </c>
      <c r="V743" s="26">
        <v>21.2</v>
      </c>
      <c r="W743" s="26">
        <v>29</v>
      </c>
      <c r="Y743">
        <f t="shared" si="787"/>
        <v>248.99999999999997</v>
      </c>
      <c r="Z743" s="4">
        <v>2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2</v>
      </c>
      <c r="AG743" s="4">
        <v>6</v>
      </c>
      <c r="AH743" s="4">
        <v>0</v>
      </c>
      <c r="AI743" s="4"/>
      <c r="AJ743" s="4">
        <v>24</v>
      </c>
      <c r="AK743" s="4">
        <v>20</v>
      </c>
      <c r="AL743" s="4">
        <v>30</v>
      </c>
      <c r="AM743" s="4">
        <v>33</v>
      </c>
      <c r="AN743" s="4">
        <v>31</v>
      </c>
      <c r="AO743" s="4">
        <v>25</v>
      </c>
      <c r="AP743" s="4">
        <v>38</v>
      </c>
      <c r="AQ743" s="4">
        <v>35</v>
      </c>
      <c r="AR743" s="4">
        <v>26</v>
      </c>
      <c r="AS743" s="5"/>
      <c r="AU743">
        <f t="shared" si="788"/>
        <v>84.615384615384613</v>
      </c>
      <c r="AV743">
        <f t="shared" si="789"/>
        <v>100</v>
      </c>
      <c r="AW743">
        <f t="shared" si="790"/>
        <v>100</v>
      </c>
      <c r="AX743">
        <f t="shared" si="791"/>
        <v>100</v>
      </c>
      <c r="AY743">
        <f t="shared" si="792"/>
        <v>100</v>
      </c>
      <c r="AZ743">
        <f t="shared" si="793"/>
        <v>100</v>
      </c>
      <c r="BA743">
        <f t="shared" si="794"/>
        <v>90</v>
      </c>
      <c r="BB743">
        <f t="shared" si="795"/>
        <v>70.731707317073173</v>
      </c>
      <c r="BC743">
        <f t="shared" si="796"/>
        <v>100</v>
      </c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  <c r="QG743" s="5"/>
      <c r="QH743" s="5"/>
      <c r="QI743" s="5"/>
      <c r="QJ743" s="5"/>
      <c r="QK743" s="5"/>
      <c r="QL743" s="5"/>
      <c r="QM743" s="5"/>
      <c r="QN743" s="5"/>
      <c r="QO743" s="5"/>
      <c r="QP743" s="5"/>
      <c r="QQ743" s="5"/>
      <c r="QR743" s="5"/>
      <c r="QS743" s="5"/>
      <c r="QT743" s="5"/>
      <c r="QU743" s="5"/>
      <c r="QV743" s="5"/>
      <c r="QW743" s="5"/>
      <c r="QX743" s="5"/>
      <c r="QY743" s="5"/>
      <c r="QZ743" s="5"/>
      <c r="RA743" s="5"/>
      <c r="RB743" s="5"/>
      <c r="RC743" s="5"/>
      <c r="RD743" s="5"/>
      <c r="RE743" s="5"/>
      <c r="RF743" s="5"/>
      <c r="RG743" s="5"/>
      <c r="RH743" s="5"/>
      <c r="RI743" s="5"/>
      <c r="RJ743" s="5"/>
      <c r="RK743" s="5"/>
      <c r="RL743" s="5"/>
      <c r="RM743" s="5"/>
      <c r="RN743" s="5"/>
      <c r="RO743" s="5"/>
      <c r="RP743" s="5"/>
      <c r="RQ743" s="5"/>
      <c r="RR743" s="5"/>
      <c r="RS743" s="5"/>
      <c r="RT743" s="5"/>
      <c r="RU743" s="5"/>
      <c r="RV743" s="5"/>
      <c r="RW743" s="5"/>
      <c r="RX743" s="5"/>
      <c r="RY743" s="5"/>
      <c r="RZ743" s="5"/>
      <c r="SA743" s="5"/>
      <c r="SB743" s="5"/>
      <c r="SC743" s="5"/>
      <c r="SD743" s="5"/>
      <c r="SE743" s="5"/>
      <c r="SF743" s="5"/>
      <c r="SG743" s="5"/>
      <c r="SH743" s="5"/>
      <c r="SI743" s="5"/>
      <c r="SJ743" s="5"/>
      <c r="SK743" s="5"/>
      <c r="SL743" s="5"/>
      <c r="SM743" s="5"/>
      <c r="SN743" s="5"/>
      <c r="SO743" s="5"/>
      <c r="SP743" s="5"/>
      <c r="SQ743" s="5"/>
      <c r="SR743" s="5"/>
      <c r="SS743" s="5"/>
      <c r="ST743" s="5"/>
      <c r="SU743" s="5"/>
      <c r="SV743" s="5"/>
      <c r="SW743" s="5"/>
      <c r="SX743" s="5"/>
      <c r="SY743" s="5"/>
      <c r="SZ743" s="5"/>
      <c r="TA743" s="5"/>
      <c r="TB743" s="5"/>
      <c r="TC743" s="5"/>
      <c r="TD743" s="5"/>
      <c r="TE743" s="5"/>
      <c r="TF743" s="5"/>
      <c r="TG743" s="5"/>
      <c r="TH743" s="5"/>
      <c r="TI743" s="5"/>
      <c r="TJ743" s="5"/>
      <c r="TK743" s="5"/>
      <c r="TL743" s="5"/>
      <c r="TM743" s="5"/>
      <c r="TN743" s="5"/>
      <c r="TO743" s="5"/>
      <c r="TP743" s="5"/>
      <c r="TQ743" s="5"/>
      <c r="TR743" s="5"/>
      <c r="TS743" s="5"/>
      <c r="TT743" s="5"/>
      <c r="TU743" s="5"/>
      <c r="TV743" s="5"/>
      <c r="TW743" s="5"/>
      <c r="TX743" s="5"/>
      <c r="TY743" s="5"/>
      <c r="TZ743" s="5"/>
      <c r="UA743" s="5"/>
      <c r="UB743" s="5"/>
      <c r="UC743" s="5"/>
      <c r="UD743" s="5"/>
      <c r="UE743" s="5"/>
      <c r="UF743" s="5"/>
      <c r="UG743" s="5"/>
      <c r="UH743" s="5"/>
      <c r="UI743" s="5"/>
      <c r="UJ743" s="5"/>
      <c r="UK743" s="5"/>
      <c r="UL743" s="5"/>
      <c r="UM743" s="5"/>
      <c r="UN743" s="5"/>
      <c r="UO743" s="5"/>
      <c r="UP743" s="5"/>
      <c r="UQ743" s="5"/>
      <c r="UR743" s="5"/>
      <c r="US743" s="5"/>
      <c r="UT743" s="5"/>
      <c r="UU743" s="5"/>
      <c r="UV743" s="5"/>
      <c r="UW743" s="5"/>
      <c r="UX743" s="5"/>
      <c r="UY743" s="5"/>
      <c r="UZ743" s="5"/>
      <c r="VA743" s="5"/>
      <c r="VB743" s="5"/>
      <c r="VC743" s="5"/>
      <c r="VD743" s="5"/>
      <c r="VE743" s="5"/>
      <c r="VF743" s="5"/>
      <c r="VG743" s="5"/>
      <c r="VH743" s="5"/>
      <c r="VI743" s="5"/>
      <c r="VJ743" s="5"/>
      <c r="VK743" s="5"/>
      <c r="VL743" s="5"/>
      <c r="VM743" s="5"/>
      <c r="VN743" s="5"/>
      <c r="VO743" s="5"/>
      <c r="VP743" s="5"/>
      <c r="VQ743" s="5"/>
      <c r="VR743" s="5"/>
      <c r="VS743" s="5"/>
      <c r="VT743" s="5"/>
      <c r="VU743" s="5"/>
      <c r="VV743" s="5"/>
      <c r="VW743" s="5"/>
      <c r="VX743" s="5"/>
      <c r="VY743" s="5"/>
      <c r="VZ743" s="5"/>
      <c r="WA743" s="5"/>
      <c r="WB743" s="5"/>
      <c r="WC743" s="5"/>
      <c r="WD743" s="5"/>
      <c r="WE743" s="5"/>
      <c r="WF743" s="5"/>
      <c r="WG743" s="5"/>
      <c r="WH743" s="5"/>
      <c r="WI743" s="5"/>
      <c r="WJ743" s="5"/>
      <c r="WK743" s="5"/>
      <c r="WL743" s="5"/>
      <c r="WM743" s="5"/>
      <c r="WN743" s="5"/>
      <c r="WO743" s="5"/>
      <c r="WP743" s="5"/>
      <c r="WQ743" s="5"/>
      <c r="WR743" s="5"/>
      <c r="WS743" s="5"/>
      <c r="WT743" s="5"/>
      <c r="WU743" s="5"/>
      <c r="WV743" s="5"/>
      <c r="WW743" s="5"/>
      <c r="WX743" s="5"/>
      <c r="WY743" s="5"/>
      <c r="WZ743" s="5"/>
      <c r="XA743" s="5"/>
      <c r="XB743" s="5"/>
      <c r="XC743" s="5"/>
      <c r="XD743" s="5"/>
      <c r="XE743" s="5"/>
      <c r="XF743" s="5"/>
      <c r="XG743" s="5"/>
      <c r="XH743" s="5"/>
      <c r="XI743" s="5"/>
      <c r="XJ743" s="5"/>
      <c r="XK743" s="5"/>
      <c r="XL743" s="5"/>
      <c r="XM743" s="5"/>
      <c r="XN743" s="5"/>
      <c r="XO743" s="5"/>
      <c r="XP743" s="5"/>
      <c r="XQ743" s="5"/>
      <c r="XR743" s="5"/>
      <c r="XS743" s="5"/>
      <c r="XT743" s="5"/>
      <c r="XU743" s="5"/>
      <c r="XV743" s="5"/>
      <c r="XW743" s="5"/>
      <c r="XX743" s="5"/>
      <c r="XY743" s="5"/>
      <c r="XZ743" s="5"/>
      <c r="YA743" s="5"/>
      <c r="YB743" s="5"/>
      <c r="YC743" s="5"/>
      <c r="YD743" s="5"/>
      <c r="YE743" s="5"/>
      <c r="YF743" s="5"/>
      <c r="YG743" s="5"/>
      <c r="YH743" s="5"/>
      <c r="YI743" s="5"/>
      <c r="YJ743" s="5"/>
      <c r="YK743" s="5"/>
      <c r="YL743" s="5"/>
      <c r="YM743" s="5"/>
      <c r="YN743" s="5"/>
      <c r="YO743" s="5"/>
      <c r="YP743" s="5"/>
      <c r="YQ743" s="5"/>
      <c r="YR743" s="5"/>
      <c r="YS743" s="5"/>
      <c r="YT743" s="5"/>
      <c r="YU743" s="5"/>
      <c r="YV743" s="5"/>
      <c r="YW743" s="5"/>
      <c r="YX743" s="5"/>
      <c r="YY743" s="5"/>
      <c r="YZ743" s="5"/>
      <c r="ZA743" s="5"/>
      <c r="ZB743" s="5"/>
      <c r="ZC743" s="5"/>
      <c r="ZD743" s="5"/>
      <c r="ZE743" s="5"/>
      <c r="ZF743" s="5"/>
      <c r="ZG743" s="5"/>
      <c r="ZH743" s="5"/>
      <c r="ZI743" s="5"/>
      <c r="ZJ743" s="5"/>
      <c r="ZK743" s="5"/>
      <c r="ZL743" s="5"/>
      <c r="ZM743" s="5"/>
      <c r="ZN743" s="5"/>
      <c r="ZO743" s="5"/>
      <c r="ZP743" s="5"/>
      <c r="ZQ743" s="5"/>
      <c r="ZR743" s="5"/>
      <c r="ZS743" s="5"/>
      <c r="ZT743" s="5"/>
      <c r="ZU743" s="5"/>
      <c r="ZV743" s="5"/>
      <c r="ZW743" s="5"/>
      <c r="ZX743" s="5"/>
      <c r="ZY743" s="5"/>
      <c r="ZZ743" s="5"/>
      <c r="AAA743" s="5"/>
      <c r="AAB743" s="5"/>
      <c r="AAC743" s="5"/>
      <c r="AAD743" s="5"/>
      <c r="AAE743" s="5"/>
      <c r="AAF743" s="5"/>
      <c r="AAG743" s="5"/>
      <c r="AAH743" s="5"/>
      <c r="AAI743" s="5"/>
      <c r="AAJ743" s="5"/>
      <c r="AAK743" s="5"/>
      <c r="AAL743" s="5"/>
      <c r="AAM743" s="5"/>
      <c r="AAN743" s="5"/>
      <c r="AAO743" s="5"/>
      <c r="AAP743" s="5"/>
      <c r="AAQ743" s="5"/>
      <c r="AAR743" s="5"/>
      <c r="AAS743" s="5"/>
      <c r="AAT743" s="5"/>
      <c r="AAU743" s="5"/>
      <c r="AAV743" s="5"/>
      <c r="AAW743" s="5"/>
      <c r="AAX743" s="5"/>
      <c r="AAY743" s="5"/>
      <c r="AAZ743" s="5"/>
      <c r="ABA743" s="5"/>
      <c r="ABB743" s="5"/>
      <c r="ABC743" s="5"/>
      <c r="ABD743" s="5"/>
      <c r="ABE743" s="5"/>
      <c r="ABF743" s="5"/>
      <c r="ABG743" s="5"/>
      <c r="ABH743" s="5"/>
      <c r="ABI743" s="5"/>
      <c r="ABJ743" s="5"/>
      <c r="ABK743" s="5"/>
      <c r="ABL743" s="5"/>
      <c r="ABM743" s="5"/>
      <c r="ABN743" s="5"/>
      <c r="ABO743" s="5"/>
      <c r="ABP743" s="5"/>
      <c r="ABQ743" s="5"/>
      <c r="ABR743" s="5"/>
      <c r="ABS743" s="5"/>
      <c r="ABT743" s="5"/>
      <c r="ABU743" s="5"/>
      <c r="ABV743" s="5"/>
      <c r="ABW743" s="5"/>
      <c r="ABX743" s="5"/>
      <c r="ABY743" s="5"/>
      <c r="ABZ743" s="5"/>
      <c r="ACA743" s="5"/>
      <c r="ACB743" s="5"/>
      <c r="ACC743" s="5"/>
      <c r="ACD743" s="5"/>
      <c r="ACE743" s="5"/>
      <c r="ACF743" s="5"/>
      <c r="ACG743" s="5"/>
      <c r="ACH743" s="5"/>
      <c r="ACI743" s="5"/>
      <c r="ACJ743" s="5"/>
      <c r="ACK743" s="5"/>
      <c r="ACL743" s="5"/>
      <c r="ACM743" s="5"/>
      <c r="ACN743" s="5"/>
      <c r="ACO743" s="5"/>
      <c r="ACP743" s="5"/>
      <c r="ACQ743" s="5"/>
      <c r="ACR743" s="5"/>
      <c r="ACS743" s="5"/>
      <c r="ACT743" s="5"/>
      <c r="ACU743" s="5"/>
      <c r="ACV743" s="5"/>
      <c r="ACW743" s="5"/>
      <c r="ACX743" s="5"/>
      <c r="ACY743" s="5"/>
      <c r="ACZ743" s="5"/>
      <c r="ADA743" s="5"/>
      <c r="ADB743" s="5"/>
      <c r="ADC743" s="5"/>
      <c r="ADD743" s="5"/>
      <c r="ADE743" s="5"/>
      <c r="ADF743" s="5"/>
      <c r="ADG743" s="5"/>
      <c r="ADH743" s="5"/>
      <c r="ADI743" s="5"/>
      <c r="ADJ743" s="5"/>
      <c r="ADK743" s="5"/>
      <c r="ADL743" s="5"/>
      <c r="ADM743" s="5"/>
      <c r="ADN743" s="5"/>
      <c r="ADO743" s="5"/>
      <c r="ADP743" s="5"/>
      <c r="ADQ743" s="5"/>
      <c r="ADR743" s="5"/>
      <c r="ADS743" s="5"/>
      <c r="ADT743" s="5"/>
      <c r="ADU743" s="5"/>
      <c r="ADV743" s="5"/>
      <c r="ADW743" s="5"/>
      <c r="ADX743" s="5"/>
      <c r="ADY743" s="5"/>
      <c r="ADZ743" s="5"/>
      <c r="AEA743" s="5"/>
      <c r="AEB743" s="5"/>
      <c r="AEC743" s="5"/>
      <c r="AED743" s="5"/>
      <c r="AEE743" s="5"/>
      <c r="AEF743" s="5"/>
      <c r="AEG743" s="5"/>
      <c r="AEH743" s="5"/>
      <c r="AEI743" s="5"/>
      <c r="AEJ743" s="5"/>
      <c r="AEK743" s="5"/>
      <c r="AEL743" s="5"/>
      <c r="AEM743" s="5"/>
      <c r="AEN743" s="5"/>
      <c r="AEO743" s="5"/>
      <c r="AEP743" s="5"/>
      <c r="AEQ743" s="5"/>
      <c r="AER743" s="5"/>
      <c r="AES743" s="5"/>
      <c r="AET743" s="5"/>
      <c r="AEU743" s="5"/>
      <c r="AEV743" s="5"/>
      <c r="AEW743" s="5"/>
      <c r="AEX743" s="5"/>
      <c r="AEY743" s="5"/>
      <c r="AEZ743" s="5"/>
      <c r="AFA743" s="5"/>
      <c r="AFB743" s="5"/>
      <c r="AFC743" s="5"/>
      <c r="AFD743" s="5"/>
      <c r="AFE743" s="5"/>
      <c r="AFF743" s="5"/>
      <c r="AFG743" s="5"/>
      <c r="AFH743" s="5"/>
      <c r="AFI743" s="5"/>
      <c r="AFJ743" s="5"/>
      <c r="AFK743" s="5"/>
      <c r="AFL743" s="5"/>
      <c r="AFM743" s="5"/>
      <c r="AFN743" s="5"/>
      <c r="AFO743" s="5"/>
      <c r="AFP743" s="5"/>
      <c r="AFQ743" s="5"/>
      <c r="AFR743" s="5"/>
      <c r="AFS743" s="5"/>
      <c r="AFT743" s="5"/>
      <c r="AFU743" s="5"/>
      <c r="AFV743" s="5"/>
      <c r="AFW743" s="5"/>
      <c r="AFX743" s="5"/>
      <c r="AFY743" s="5"/>
      <c r="AFZ743" s="5"/>
      <c r="AGA743" s="5"/>
      <c r="AGB743" s="5"/>
      <c r="AGC743" s="5"/>
      <c r="AGD743" s="5"/>
      <c r="AGE743" s="5"/>
      <c r="AGF743" s="5"/>
      <c r="AGG743" s="5"/>
      <c r="AGH743" s="5"/>
      <c r="AGI743" s="5"/>
      <c r="AGJ743" s="5"/>
      <c r="AGK743" s="5"/>
      <c r="AGL743" s="5"/>
      <c r="AGM743" s="5"/>
      <c r="AGN743" s="5"/>
      <c r="AGO743" s="5"/>
      <c r="AGP743" s="5"/>
      <c r="AGQ743" s="5"/>
      <c r="AGR743" s="5"/>
      <c r="AGS743" s="5"/>
      <c r="AGT743" s="5"/>
      <c r="AGU743" s="5"/>
      <c r="AGV743" s="5"/>
      <c r="AGW743" s="5"/>
      <c r="AGX743" s="5"/>
      <c r="AGY743" s="5"/>
      <c r="AGZ743" s="5"/>
      <c r="AHA743" s="5"/>
      <c r="AHB743" s="5"/>
      <c r="AHC743" s="5"/>
      <c r="AHD743" s="5"/>
      <c r="AHE743" s="5"/>
      <c r="AHF743" s="5"/>
      <c r="AHG743" s="5"/>
      <c r="AHH743" s="5"/>
      <c r="AHI743" s="5"/>
      <c r="AHJ743" s="5"/>
      <c r="AHK743" s="5"/>
      <c r="AHL743" s="5"/>
      <c r="AHM743" s="5"/>
      <c r="AHN743" s="5"/>
      <c r="AHO743" s="5"/>
      <c r="AHP743" s="5"/>
      <c r="AHQ743" s="5"/>
      <c r="AHR743" s="5"/>
      <c r="AHS743" s="5"/>
      <c r="AHT743" s="5"/>
      <c r="AHU743" s="5"/>
      <c r="AHV743" s="5"/>
      <c r="AHW743" s="5"/>
      <c r="AHX743" s="5"/>
      <c r="AHY743" s="5"/>
      <c r="AHZ743" s="5"/>
      <c r="AIA743" s="5"/>
      <c r="AIB743" s="5"/>
      <c r="AIC743" s="5"/>
      <c r="AID743" s="5"/>
      <c r="AIE743" s="5"/>
      <c r="AIF743" s="5"/>
      <c r="AIG743" s="5"/>
      <c r="AIH743" s="5"/>
      <c r="AII743" s="5"/>
      <c r="AIJ743" s="5"/>
      <c r="AIK743" s="5"/>
      <c r="AIL743" s="5"/>
      <c r="AIM743" s="5"/>
      <c r="AIN743" s="5"/>
      <c r="AIO743" s="5"/>
      <c r="AIP743" s="5"/>
      <c r="AIQ743" s="5"/>
      <c r="AIR743" s="5"/>
      <c r="AIS743" s="5"/>
      <c r="AIT743" s="5"/>
      <c r="AIU743" s="5"/>
      <c r="AIV743" s="5"/>
      <c r="AIW743" s="5"/>
      <c r="AIX743" s="5"/>
      <c r="AIY743" s="5"/>
      <c r="AIZ743" s="5"/>
      <c r="AJA743" s="5"/>
      <c r="AJB743" s="5"/>
      <c r="AJC743" s="5"/>
      <c r="AJD743" s="5"/>
      <c r="AJE743" s="5"/>
      <c r="AJF743" s="5"/>
      <c r="AJG743" s="5"/>
      <c r="AJH743" s="5"/>
      <c r="AJI743" s="5"/>
      <c r="AJJ743" s="5"/>
      <c r="AJK743" s="5"/>
      <c r="AJL743" s="5"/>
      <c r="AJM743" s="5"/>
      <c r="AJN743" s="5"/>
      <c r="AJO743" s="5"/>
      <c r="AJP743" s="5"/>
      <c r="AJQ743" s="5"/>
      <c r="AJR743" s="5"/>
      <c r="AJS743" s="5"/>
      <c r="AJT743" s="5"/>
      <c r="AJU743" s="5"/>
      <c r="AJV743" s="5"/>
      <c r="AJW743" s="5"/>
      <c r="AJX743" s="5"/>
      <c r="AJY743" s="5"/>
      <c r="AJZ743" s="5"/>
      <c r="AKA743" s="5"/>
      <c r="AKB743" s="5"/>
      <c r="AKC743" s="5"/>
      <c r="AKD743" s="5"/>
      <c r="AKE743" s="5"/>
      <c r="AKF743" s="5"/>
      <c r="AKG743" s="5"/>
      <c r="AKH743" s="5"/>
      <c r="AKI743" s="5"/>
      <c r="AKJ743" s="5"/>
      <c r="AKK743" s="5"/>
      <c r="AKL743" s="5"/>
      <c r="AKM743" s="5"/>
      <c r="AKN743" s="5"/>
      <c r="AKO743" s="5"/>
      <c r="AKP743" s="5"/>
      <c r="AKQ743" s="5"/>
      <c r="AKR743" s="5"/>
      <c r="AKS743" s="5"/>
      <c r="AKT743" s="5"/>
      <c r="AKU743" s="5"/>
      <c r="AKV743" s="5"/>
      <c r="AKW743" s="5"/>
      <c r="AKX743" s="5"/>
      <c r="AKY743" s="5"/>
      <c r="AKZ743" s="5"/>
      <c r="ALA743" s="5"/>
      <c r="ALB743" s="5"/>
      <c r="ALC743" s="5"/>
    </row>
    <row r="744" spans="1:991">
      <c r="A744" s="4">
        <v>177</v>
      </c>
      <c r="B744" s="5" t="s">
        <v>120</v>
      </c>
      <c r="C744" s="4">
        <v>15</v>
      </c>
      <c r="D744" s="5" t="s">
        <v>46</v>
      </c>
      <c r="E744" s="4">
        <v>2.9</v>
      </c>
      <c r="F744" s="4">
        <v>11.8</v>
      </c>
      <c r="G744" s="4">
        <v>4.5999999999999996</v>
      </c>
      <c r="H744" s="4">
        <v>1.4</v>
      </c>
      <c r="I744" s="4">
        <v>3.8</v>
      </c>
      <c r="J744" s="4">
        <v>3.6</v>
      </c>
      <c r="K744" s="4">
        <v>1.7</v>
      </c>
      <c r="L744" s="4">
        <v>7.6</v>
      </c>
      <c r="M744" s="4">
        <v>4.7</v>
      </c>
      <c r="N744" s="4"/>
      <c r="O744" s="26">
        <v>27</v>
      </c>
      <c r="P744" s="26">
        <v>30</v>
      </c>
      <c r="Q744" s="26">
        <v>28.8</v>
      </c>
      <c r="R744" s="26">
        <v>25.6</v>
      </c>
      <c r="S744" s="26">
        <v>26.8</v>
      </c>
      <c r="T744" s="26">
        <v>27.3</v>
      </c>
      <c r="U744" s="26">
        <v>28.5</v>
      </c>
      <c r="V744" s="26">
        <v>28.2</v>
      </c>
      <c r="W744" s="26">
        <v>28.6</v>
      </c>
      <c r="Y744">
        <f t="shared" si="787"/>
        <v>250.8</v>
      </c>
      <c r="Z744" s="4">
        <v>2</v>
      </c>
      <c r="AA744" s="4">
        <v>0</v>
      </c>
      <c r="AB744" s="4">
        <v>0</v>
      </c>
      <c r="AC744" s="4">
        <v>4</v>
      </c>
      <c r="AD744" s="4">
        <v>2</v>
      </c>
      <c r="AE744" s="4">
        <v>0</v>
      </c>
      <c r="AF744" s="4">
        <v>0</v>
      </c>
      <c r="AG744" s="4">
        <v>0</v>
      </c>
      <c r="AH744" s="4">
        <v>0</v>
      </c>
      <c r="AI744" s="4"/>
      <c r="AJ744" s="4">
        <v>14</v>
      </c>
      <c r="AK744" s="4">
        <v>9</v>
      </c>
      <c r="AL744" s="4">
        <v>10</v>
      </c>
      <c r="AM744" s="4">
        <v>7</v>
      </c>
      <c r="AN744" s="4">
        <v>9</v>
      </c>
      <c r="AO744" s="4">
        <v>10</v>
      </c>
      <c r="AP744" s="4">
        <v>10</v>
      </c>
      <c r="AQ744" s="4">
        <v>10</v>
      </c>
      <c r="AR744" s="4">
        <v>13</v>
      </c>
      <c r="AS744" s="5"/>
      <c r="AU744">
        <f t="shared" si="788"/>
        <v>75</v>
      </c>
      <c r="AV744">
        <f t="shared" si="789"/>
        <v>100</v>
      </c>
      <c r="AW744">
        <f t="shared" si="790"/>
        <v>100</v>
      </c>
      <c r="AX744">
        <f t="shared" si="791"/>
        <v>27.27272727272727</v>
      </c>
      <c r="AY744">
        <f t="shared" si="792"/>
        <v>63.636363636363633</v>
      </c>
      <c r="AZ744">
        <f t="shared" si="793"/>
        <v>100</v>
      </c>
      <c r="BA744">
        <f t="shared" si="794"/>
        <v>100</v>
      </c>
      <c r="BB744">
        <f t="shared" si="795"/>
        <v>100</v>
      </c>
      <c r="BC744">
        <f t="shared" si="796"/>
        <v>100</v>
      </c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  <c r="QG744" s="5"/>
      <c r="QH744" s="5"/>
      <c r="QI744" s="5"/>
      <c r="QJ744" s="5"/>
      <c r="QK744" s="5"/>
      <c r="QL744" s="5"/>
      <c r="QM744" s="5"/>
      <c r="QN744" s="5"/>
      <c r="QO744" s="5"/>
      <c r="QP744" s="5"/>
      <c r="QQ744" s="5"/>
      <c r="QR744" s="5"/>
      <c r="QS744" s="5"/>
      <c r="QT744" s="5"/>
      <c r="QU744" s="5"/>
      <c r="QV744" s="5"/>
      <c r="QW744" s="5"/>
      <c r="QX744" s="5"/>
      <c r="QY744" s="5"/>
      <c r="QZ744" s="5"/>
      <c r="RA744" s="5"/>
      <c r="RB744" s="5"/>
      <c r="RC744" s="5"/>
      <c r="RD744" s="5"/>
      <c r="RE744" s="5"/>
      <c r="RF744" s="5"/>
      <c r="RG744" s="5"/>
      <c r="RH744" s="5"/>
      <c r="RI744" s="5"/>
      <c r="RJ744" s="5"/>
      <c r="RK744" s="5"/>
      <c r="RL744" s="5"/>
      <c r="RM744" s="5"/>
      <c r="RN744" s="5"/>
      <c r="RO744" s="5"/>
      <c r="RP744" s="5"/>
      <c r="RQ744" s="5"/>
      <c r="RR744" s="5"/>
      <c r="RS744" s="5"/>
      <c r="RT744" s="5"/>
      <c r="RU744" s="5"/>
      <c r="RV744" s="5"/>
      <c r="RW744" s="5"/>
      <c r="RX744" s="5"/>
      <c r="RY744" s="5"/>
      <c r="RZ744" s="5"/>
      <c r="SA744" s="5"/>
      <c r="SB744" s="5"/>
      <c r="SC744" s="5"/>
      <c r="SD744" s="5"/>
      <c r="SE744" s="5"/>
      <c r="SF744" s="5"/>
      <c r="SG744" s="5"/>
      <c r="SH744" s="5"/>
      <c r="SI744" s="5"/>
      <c r="SJ744" s="5"/>
      <c r="SK744" s="5"/>
      <c r="SL744" s="5"/>
      <c r="SM744" s="5"/>
      <c r="SN744" s="5"/>
      <c r="SO744" s="5"/>
      <c r="SP744" s="5"/>
      <c r="SQ744" s="5"/>
      <c r="SR744" s="5"/>
      <c r="SS744" s="5"/>
      <c r="ST744" s="5"/>
      <c r="SU744" s="5"/>
      <c r="SV744" s="5"/>
      <c r="SW744" s="5"/>
      <c r="SX744" s="5"/>
      <c r="SY744" s="5"/>
      <c r="SZ744" s="5"/>
      <c r="TA744" s="5"/>
      <c r="TB744" s="5"/>
      <c r="TC744" s="5"/>
      <c r="TD744" s="5"/>
      <c r="TE744" s="5"/>
      <c r="TF744" s="5"/>
      <c r="TG744" s="5"/>
      <c r="TH744" s="5"/>
      <c r="TI744" s="5"/>
      <c r="TJ744" s="5"/>
      <c r="TK744" s="5"/>
      <c r="TL744" s="5"/>
      <c r="TM744" s="5"/>
      <c r="TN744" s="5"/>
      <c r="TO744" s="5"/>
      <c r="TP744" s="5"/>
      <c r="TQ744" s="5"/>
      <c r="TR744" s="5"/>
      <c r="TS744" s="5"/>
      <c r="TT744" s="5"/>
      <c r="TU744" s="5"/>
      <c r="TV744" s="5"/>
      <c r="TW744" s="5"/>
      <c r="TX744" s="5"/>
      <c r="TY744" s="5"/>
      <c r="TZ744" s="5"/>
      <c r="UA744" s="5"/>
      <c r="UB744" s="5"/>
      <c r="UC744" s="5"/>
      <c r="UD744" s="5"/>
      <c r="UE744" s="5"/>
      <c r="UF744" s="5"/>
      <c r="UG744" s="5"/>
      <c r="UH744" s="5"/>
      <c r="UI744" s="5"/>
      <c r="UJ744" s="5"/>
      <c r="UK744" s="5"/>
      <c r="UL744" s="5"/>
      <c r="UM744" s="5"/>
      <c r="UN744" s="5"/>
      <c r="UO744" s="5"/>
      <c r="UP744" s="5"/>
      <c r="UQ744" s="5"/>
      <c r="UR744" s="5"/>
      <c r="US744" s="5"/>
      <c r="UT744" s="5"/>
      <c r="UU744" s="5"/>
      <c r="UV744" s="5"/>
      <c r="UW744" s="5"/>
      <c r="UX744" s="5"/>
      <c r="UY744" s="5"/>
      <c r="UZ744" s="5"/>
      <c r="VA744" s="5"/>
      <c r="VB744" s="5"/>
      <c r="VC744" s="5"/>
      <c r="VD744" s="5"/>
      <c r="VE744" s="5"/>
      <c r="VF744" s="5"/>
      <c r="VG744" s="5"/>
      <c r="VH744" s="5"/>
      <c r="VI744" s="5"/>
      <c r="VJ744" s="5"/>
      <c r="VK744" s="5"/>
      <c r="VL744" s="5"/>
      <c r="VM744" s="5"/>
      <c r="VN744" s="5"/>
      <c r="VO744" s="5"/>
      <c r="VP744" s="5"/>
      <c r="VQ744" s="5"/>
      <c r="VR744" s="5"/>
      <c r="VS744" s="5"/>
      <c r="VT744" s="5"/>
      <c r="VU744" s="5"/>
      <c r="VV744" s="5"/>
      <c r="VW744" s="5"/>
      <c r="VX744" s="5"/>
      <c r="VY744" s="5"/>
      <c r="VZ744" s="5"/>
      <c r="WA744" s="5"/>
      <c r="WB744" s="5"/>
      <c r="WC744" s="5"/>
      <c r="WD744" s="5"/>
      <c r="WE744" s="5"/>
      <c r="WF744" s="5"/>
      <c r="WG744" s="5"/>
      <c r="WH744" s="5"/>
      <c r="WI744" s="5"/>
      <c r="WJ744" s="5"/>
      <c r="WK744" s="5"/>
      <c r="WL744" s="5"/>
      <c r="WM744" s="5"/>
      <c r="WN744" s="5"/>
      <c r="WO744" s="5"/>
      <c r="WP744" s="5"/>
      <c r="WQ744" s="5"/>
      <c r="WR744" s="5"/>
      <c r="WS744" s="5"/>
      <c r="WT744" s="5"/>
      <c r="WU744" s="5"/>
      <c r="WV744" s="5"/>
      <c r="WW744" s="5"/>
      <c r="WX744" s="5"/>
      <c r="WY744" s="5"/>
      <c r="WZ744" s="5"/>
      <c r="XA744" s="5"/>
      <c r="XB744" s="5"/>
      <c r="XC744" s="5"/>
      <c r="XD744" s="5"/>
      <c r="XE744" s="5"/>
      <c r="XF744" s="5"/>
      <c r="XG744" s="5"/>
      <c r="XH744" s="5"/>
      <c r="XI744" s="5"/>
      <c r="XJ744" s="5"/>
      <c r="XK744" s="5"/>
      <c r="XL744" s="5"/>
      <c r="XM744" s="5"/>
      <c r="XN744" s="5"/>
      <c r="XO744" s="5"/>
      <c r="XP744" s="5"/>
      <c r="XQ744" s="5"/>
      <c r="XR744" s="5"/>
      <c r="XS744" s="5"/>
      <c r="XT744" s="5"/>
      <c r="XU744" s="5"/>
      <c r="XV744" s="5"/>
      <c r="XW744" s="5"/>
      <c r="XX744" s="5"/>
      <c r="XY744" s="5"/>
      <c r="XZ744" s="5"/>
      <c r="YA744" s="5"/>
      <c r="YB744" s="5"/>
      <c r="YC744" s="5"/>
      <c r="YD744" s="5"/>
      <c r="YE744" s="5"/>
      <c r="YF744" s="5"/>
      <c r="YG744" s="5"/>
      <c r="YH744" s="5"/>
      <c r="YI744" s="5"/>
      <c r="YJ744" s="5"/>
      <c r="YK744" s="5"/>
      <c r="YL744" s="5"/>
      <c r="YM744" s="5"/>
      <c r="YN744" s="5"/>
      <c r="YO744" s="5"/>
      <c r="YP744" s="5"/>
      <c r="YQ744" s="5"/>
      <c r="YR744" s="5"/>
      <c r="YS744" s="5"/>
      <c r="YT744" s="5"/>
      <c r="YU744" s="5"/>
      <c r="YV744" s="5"/>
      <c r="YW744" s="5"/>
      <c r="YX744" s="5"/>
      <c r="YY744" s="5"/>
      <c r="YZ744" s="5"/>
      <c r="ZA744" s="5"/>
      <c r="ZB744" s="5"/>
      <c r="ZC744" s="5"/>
      <c r="ZD744" s="5"/>
      <c r="ZE744" s="5"/>
      <c r="ZF744" s="5"/>
      <c r="ZG744" s="5"/>
      <c r="ZH744" s="5"/>
      <c r="ZI744" s="5"/>
      <c r="ZJ744" s="5"/>
      <c r="ZK744" s="5"/>
      <c r="ZL744" s="5"/>
      <c r="ZM744" s="5"/>
      <c r="ZN744" s="5"/>
      <c r="ZO744" s="5"/>
      <c r="ZP744" s="5"/>
      <c r="ZQ744" s="5"/>
      <c r="ZR744" s="5"/>
      <c r="ZS744" s="5"/>
      <c r="ZT744" s="5"/>
      <c r="ZU744" s="5"/>
      <c r="ZV744" s="5"/>
      <c r="ZW744" s="5"/>
      <c r="ZX744" s="5"/>
      <c r="ZY744" s="5"/>
      <c r="ZZ744" s="5"/>
      <c r="AAA744" s="5"/>
      <c r="AAB744" s="5"/>
      <c r="AAC744" s="5"/>
      <c r="AAD744" s="5"/>
      <c r="AAE744" s="5"/>
      <c r="AAF744" s="5"/>
      <c r="AAG744" s="5"/>
      <c r="AAH744" s="5"/>
      <c r="AAI744" s="5"/>
      <c r="AAJ744" s="5"/>
      <c r="AAK744" s="5"/>
      <c r="AAL744" s="5"/>
      <c r="AAM744" s="5"/>
      <c r="AAN744" s="5"/>
      <c r="AAO744" s="5"/>
      <c r="AAP744" s="5"/>
      <c r="AAQ744" s="5"/>
      <c r="AAR744" s="5"/>
      <c r="AAS744" s="5"/>
      <c r="AAT744" s="5"/>
      <c r="AAU744" s="5"/>
      <c r="AAV744" s="5"/>
      <c r="AAW744" s="5"/>
      <c r="AAX744" s="5"/>
      <c r="AAY744" s="5"/>
      <c r="AAZ744" s="5"/>
      <c r="ABA744" s="5"/>
      <c r="ABB744" s="5"/>
      <c r="ABC744" s="5"/>
      <c r="ABD744" s="5"/>
      <c r="ABE744" s="5"/>
      <c r="ABF744" s="5"/>
      <c r="ABG744" s="5"/>
      <c r="ABH744" s="5"/>
      <c r="ABI744" s="5"/>
      <c r="ABJ744" s="5"/>
      <c r="ABK744" s="5"/>
      <c r="ABL744" s="5"/>
      <c r="ABM744" s="5"/>
      <c r="ABN744" s="5"/>
      <c r="ABO744" s="5"/>
      <c r="ABP744" s="5"/>
      <c r="ABQ744" s="5"/>
      <c r="ABR744" s="5"/>
      <c r="ABS744" s="5"/>
      <c r="ABT744" s="5"/>
      <c r="ABU744" s="5"/>
      <c r="ABV744" s="5"/>
      <c r="ABW744" s="5"/>
      <c r="ABX744" s="5"/>
      <c r="ABY744" s="5"/>
      <c r="ABZ744" s="5"/>
      <c r="ACA744" s="5"/>
      <c r="ACB744" s="5"/>
      <c r="ACC744" s="5"/>
      <c r="ACD744" s="5"/>
      <c r="ACE744" s="5"/>
      <c r="ACF744" s="5"/>
      <c r="ACG744" s="5"/>
      <c r="ACH744" s="5"/>
      <c r="ACI744" s="5"/>
      <c r="ACJ744" s="5"/>
      <c r="ACK744" s="5"/>
      <c r="ACL744" s="5"/>
      <c r="ACM744" s="5"/>
      <c r="ACN744" s="5"/>
      <c r="ACO744" s="5"/>
      <c r="ACP744" s="5"/>
      <c r="ACQ744" s="5"/>
      <c r="ACR744" s="5"/>
      <c r="ACS744" s="5"/>
      <c r="ACT744" s="5"/>
      <c r="ACU744" s="5"/>
      <c r="ACV744" s="5"/>
      <c r="ACW744" s="5"/>
      <c r="ACX744" s="5"/>
      <c r="ACY744" s="5"/>
      <c r="ACZ744" s="5"/>
      <c r="ADA744" s="5"/>
      <c r="ADB744" s="5"/>
      <c r="ADC744" s="5"/>
      <c r="ADD744" s="5"/>
      <c r="ADE744" s="5"/>
      <c r="ADF744" s="5"/>
      <c r="ADG744" s="5"/>
      <c r="ADH744" s="5"/>
      <c r="ADI744" s="5"/>
      <c r="ADJ744" s="5"/>
      <c r="ADK744" s="5"/>
      <c r="ADL744" s="5"/>
      <c r="ADM744" s="5"/>
      <c r="ADN744" s="5"/>
      <c r="ADO744" s="5"/>
      <c r="ADP744" s="5"/>
      <c r="ADQ744" s="5"/>
      <c r="ADR744" s="5"/>
      <c r="ADS744" s="5"/>
      <c r="ADT744" s="5"/>
      <c r="ADU744" s="5"/>
      <c r="ADV744" s="5"/>
      <c r="ADW744" s="5"/>
      <c r="ADX744" s="5"/>
      <c r="ADY744" s="5"/>
      <c r="ADZ744" s="5"/>
      <c r="AEA744" s="5"/>
      <c r="AEB744" s="5"/>
      <c r="AEC744" s="5"/>
      <c r="AED744" s="5"/>
      <c r="AEE744" s="5"/>
      <c r="AEF744" s="5"/>
      <c r="AEG744" s="5"/>
      <c r="AEH744" s="5"/>
      <c r="AEI744" s="5"/>
      <c r="AEJ744" s="5"/>
      <c r="AEK744" s="5"/>
      <c r="AEL744" s="5"/>
      <c r="AEM744" s="5"/>
      <c r="AEN744" s="5"/>
      <c r="AEO744" s="5"/>
      <c r="AEP744" s="5"/>
      <c r="AEQ744" s="5"/>
      <c r="AER744" s="5"/>
      <c r="AES744" s="5"/>
      <c r="AET744" s="5"/>
      <c r="AEU744" s="5"/>
      <c r="AEV744" s="5"/>
      <c r="AEW744" s="5"/>
      <c r="AEX744" s="5"/>
      <c r="AEY744" s="5"/>
      <c r="AEZ744" s="5"/>
      <c r="AFA744" s="5"/>
      <c r="AFB744" s="5"/>
      <c r="AFC744" s="5"/>
      <c r="AFD744" s="5"/>
      <c r="AFE744" s="5"/>
      <c r="AFF744" s="5"/>
      <c r="AFG744" s="5"/>
      <c r="AFH744" s="5"/>
      <c r="AFI744" s="5"/>
      <c r="AFJ744" s="5"/>
      <c r="AFK744" s="5"/>
      <c r="AFL744" s="5"/>
      <c r="AFM744" s="5"/>
      <c r="AFN744" s="5"/>
      <c r="AFO744" s="5"/>
      <c r="AFP744" s="5"/>
      <c r="AFQ744" s="5"/>
      <c r="AFR744" s="5"/>
      <c r="AFS744" s="5"/>
      <c r="AFT744" s="5"/>
      <c r="AFU744" s="5"/>
      <c r="AFV744" s="5"/>
      <c r="AFW744" s="5"/>
      <c r="AFX744" s="5"/>
      <c r="AFY744" s="5"/>
      <c r="AFZ744" s="5"/>
      <c r="AGA744" s="5"/>
      <c r="AGB744" s="5"/>
      <c r="AGC744" s="5"/>
      <c r="AGD744" s="5"/>
      <c r="AGE744" s="5"/>
      <c r="AGF744" s="5"/>
      <c r="AGG744" s="5"/>
      <c r="AGH744" s="5"/>
      <c r="AGI744" s="5"/>
      <c r="AGJ744" s="5"/>
      <c r="AGK744" s="5"/>
      <c r="AGL744" s="5"/>
      <c r="AGM744" s="5"/>
      <c r="AGN744" s="5"/>
      <c r="AGO744" s="5"/>
      <c r="AGP744" s="5"/>
      <c r="AGQ744" s="5"/>
      <c r="AGR744" s="5"/>
      <c r="AGS744" s="5"/>
      <c r="AGT744" s="5"/>
      <c r="AGU744" s="5"/>
      <c r="AGV744" s="5"/>
      <c r="AGW744" s="5"/>
      <c r="AGX744" s="5"/>
      <c r="AGY744" s="5"/>
      <c r="AGZ744" s="5"/>
      <c r="AHA744" s="5"/>
      <c r="AHB744" s="5"/>
      <c r="AHC744" s="5"/>
      <c r="AHD744" s="5"/>
      <c r="AHE744" s="5"/>
      <c r="AHF744" s="5"/>
      <c r="AHG744" s="5"/>
      <c r="AHH744" s="5"/>
      <c r="AHI744" s="5"/>
      <c r="AHJ744" s="5"/>
      <c r="AHK744" s="5"/>
      <c r="AHL744" s="5"/>
      <c r="AHM744" s="5"/>
      <c r="AHN744" s="5"/>
      <c r="AHO744" s="5"/>
      <c r="AHP744" s="5"/>
      <c r="AHQ744" s="5"/>
      <c r="AHR744" s="5"/>
      <c r="AHS744" s="5"/>
      <c r="AHT744" s="5"/>
      <c r="AHU744" s="5"/>
      <c r="AHV744" s="5"/>
      <c r="AHW744" s="5"/>
      <c r="AHX744" s="5"/>
      <c r="AHY744" s="5"/>
      <c r="AHZ744" s="5"/>
      <c r="AIA744" s="5"/>
      <c r="AIB744" s="5"/>
      <c r="AIC744" s="5"/>
      <c r="AID744" s="5"/>
      <c r="AIE744" s="5"/>
      <c r="AIF744" s="5"/>
      <c r="AIG744" s="5"/>
      <c r="AIH744" s="5"/>
      <c r="AII744" s="5"/>
      <c r="AIJ744" s="5"/>
      <c r="AIK744" s="5"/>
      <c r="AIL744" s="5"/>
      <c r="AIM744" s="5"/>
      <c r="AIN744" s="5"/>
      <c r="AIO744" s="5"/>
      <c r="AIP744" s="5"/>
      <c r="AIQ744" s="5"/>
      <c r="AIR744" s="5"/>
      <c r="AIS744" s="5"/>
      <c r="AIT744" s="5"/>
      <c r="AIU744" s="5"/>
      <c r="AIV744" s="5"/>
      <c r="AIW744" s="5"/>
      <c r="AIX744" s="5"/>
      <c r="AIY744" s="5"/>
      <c r="AIZ744" s="5"/>
      <c r="AJA744" s="5"/>
      <c r="AJB744" s="5"/>
      <c r="AJC744" s="5"/>
      <c r="AJD744" s="5"/>
      <c r="AJE744" s="5"/>
      <c r="AJF744" s="5"/>
      <c r="AJG744" s="5"/>
      <c r="AJH744" s="5"/>
      <c r="AJI744" s="5"/>
      <c r="AJJ744" s="5"/>
      <c r="AJK744" s="5"/>
      <c r="AJL744" s="5"/>
      <c r="AJM744" s="5"/>
      <c r="AJN744" s="5"/>
      <c r="AJO744" s="5"/>
      <c r="AJP744" s="5"/>
      <c r="AJQ744" s="5"/>
      <c r="AJR744" s="5"/>
      <c r="AJS744" s="5"/>
      <c r="AJT744" s="5"/>
      <c r="AJU744" s="5"/>
      <c r="AJV744" s="5"/>
      <c r="AJW744" s="5"/>
      <c r="AJX744" s="5"/>
      <c r="AJY744" s="5"/>
      <c r="AJZ744" s="5"/>
      <c r="AKA744" s="5"/>
      <c r="AKB744" s="5"/>
      <c r="AKC744" s="5"/>
      <c r="AKD744" s="5"/>
      <c r="AKE744" s="5"/>
      <c r="AKF744" s="5"/>
      <c r="AKG744" s="5"/>
      <c r="AKH744" s="5"/>
      <c r="AKI744" s="5"/>
      <c r="AKJ744" s="5"/>
      <c r="AKK744" s="5"/>
      <c r="AKL744" s="5"/>
      <c r="AKM744" s="5"/>
      <c r="AKN744" s="5"/>
      <c r="AKO744" s="5"/>
      <c r="AKP744" s="5"/>
      <c r="AKQ744" s="5"/>
      <c r="AKR744" s="5"/>
      <c r="AKS744" s="5"/>
      <c r="AKT744" s="5"/>
      <c r="AKU744" s="5"/>
      <c r="AKV744" s="5"/>
      <c r="AKW744" s="5"/>
      <c r="AKX744" s="5"/>
      <c r="AKY744" s="5"/>
      <c r="AKZ744" s="5"/>
      <c r="ALA744" s="5"/>
      <c r="ALB744" s="5"/>
      <c r="ALC744" s="5"/>
    </row>
    <row r="745" spans="1:991">
      <c r="A745" s="4">
        <v>178</v>
      </c>
      <c r="B745" s="5" t="s">
        <v>121</v>
      </c>
      <c r="C745" s="4">
        <v>15</v>
      </c>
      <c r="D745" s="5" t="s">
        <v>48</v>
      </c>
      <c r="E745" s="4">
        <v>6.1</v>
      </c>
      <c r="F745" s="4">
        <v>6.2</v>
      </c>
      <c r="G745" s="4">
        <v>2.2000000000000002</v>
      </c>
      <c r="H745" s="4">
        <v>2.8</v>
      </c>
      <c r="I745" s="4">
        <v>2.2999999999999998</v>
      </c>
      <c r="J745" s="4">
        <v>4.7</v>
      </c>
      <c r="K745" s="4">
        <v>4.2</v>
      </c>
      <c r="L745" s="4">
        <v>5.2</v>
      </c>
      <c r="M745" s="4">
        <v>2.1</v>
      </c>
      <c r="N745" s="4"/>
      <c r="O745" s="26">
        <v>29</v>
      </c>
      <c r="P745" s="26">
        <v>25.9</v>
      </c>
      <c r="Q745" s="26">
        <v>28.8</v>
      </c>
      <c r="R745" s="26">
        <v>27.3</v>
      </c>
      <c r="S745" s="26">
        <v>28.4</v>
      </c>
      <c r="T745" s="26">
        <v>28.9</v>
      </c>
      <c r="U745" s="26">
        <v>28.6</v>
      </c>
      <c r="V745" s="26">
        <v>28.4</v>
      </c>
      <c r="W745" s="26">
        <v>30</v>
      </c>
      <c r="Y745">
        <f t="shared" si="787"/>
        <v>255.3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/>
      <c r="AJ745" s="4">
        <v>13</v>
      </c>
      <c r="AK745" s="4">
        <v>6</v>
      </c>
      <c r="AL745" s="4">
        <v>9</v>
      </c>
      <c r="AM745" s="4">
        <v>10</v>
      </c>
      <c r="AN745" s="4">
        <v>8</v>
      </c>
      <c r="AO745" s="4">
        <v>16</v>
      </c>
      <c r="AP745" s="4">
        <v>20</v>
      </c>
      <c r="AQ745" s="4">
        <v>14</v>
      </c>
      <c r="AR745" s="4">
        <v>6</v>
      </c>
      <c r="AS745" s="5"/>
      <c r="AU745">
        <f t="shared" si="788"/>
        <v>100</v>
      </c>
      <c r="AV745">
        <f t="shared" si="789"/>
        <v>100</v>
      </c>
      <c r="AW745">
        <f t="shared" si="790"/>
        <v>100</v>
      </c>
      <c r="AX745">
        <f t="shared" si="791"/>
        <v>100</v>
      </c>
      <c r="AY745">
        <f t="shared" si="792"/>
        <v>100</v>
      </c>
      <c r="AZ745">
        <f t="shared" si="793"/>
        <v>100</v>
      </c>
      <c r="BA745">
        <f t="shared" si="794"/>
        <v>100</v>
      </c>
      <c r="BB745">
        <f t="shared" si="795"/>
        <v>100</v>
      </c>
      <c r="BC745">
        <f t="shared" si="796"/>
        <v>100</v>
      </c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  <c r="QG745" s="5"/>
      <c r="QH745" s="5"/>
      <c r="QI745" s="5"/>
      <c r="QJ745" s="5"/>
      <c r="QK745" s="5"/>
      <c r="QL745" s="5"/>
      <c r="QM745" s="5"/>
      <c r="QN745" s="5"/>
      <c r="QO745" s="5"/>
      <c r="QP745" s="5"/>
      <c r="QQ745" s="5"/>
      <c r="QR745" s="5"/>
      <c r="QS745" s="5"/>
      <c r="QT745" s="5"/>
      <c r="QU745" s="5"/>
      <c r="QV745" s="5"/>
      <c r="QW745" s="5"/>
      <c r="QX745" s="5"/>
      <c r="QY745" s="5"/>
      <c r="QZ745" s="5"/>
      <c r="RA745" s="5"/>
      <c r="RB745" s="5"/>
      <c r="RC745" s="5"/>
      <c r="RD745" s="5"/>
      <c r="RE745" s="5"/>
      <c r="RF745" s="5"/>
      <c r="RG745" s="5"/>
      <c r="RH745" s="5"/>
      <c r="RI745" s="5"/>
      <c r="RJ745" s="5"/>
      <c r="RK745" s="5"/>
      <c r="RL745" s="5"/>
      <c r="RM745" s="5"/>
      <c r="RN745" s="5"/>
      <c r="RO745" s="5"/>
      <c r="RP745" s="5"/>
      <c r="RQ745" s="5"/>
      <c r="RR745" s="5"/>
      <c r="RS745" s="5"/>
      <c r="RT745" s="5"/>
      <c r="RU745" s="5"/>
      <c r="RV745" s="5"/>
      <c r="RW745" s="5"/>
      <c r="RX745" s="5"/>
      <c r="RY745" s="5"/>
      <c r="RZ745" s="5"/>
      <c r="SA745" s="5"/>
      <c r="SB745" s="5"/>
      <c r="SC745" s="5"/>
      <c r="SD745" s="5"/>
      <c r="SE745" s="5"/>
      <c r="SF745" s="5"/>
      <c r="SG745" s="5"/>
      <c r="SH745" s="5"/>
      <c r="SI745" s="5"/>
      <c r="SJ745" s="5"/>
      <c r="SK745" s="5"/>
      <c r="SL745" s="5"/>
      <c r="SM745" s="5"/>
      <c r="SN745" s="5"/>
      <c r="SO745" s="5"/>
      <c r="SP745" s="5"/>
      <c r="SQ745" s="5"/>
      <c r="SR745" s="5"/>
      <c r="SS745" s="5"/>
      <c r="ST745" s="5"/>
      <c r="SU745" s="5"/>
      <c r="SV745" s="5"/>
      <c r="SW745" s="5"/>
      <c r="SX745" s="5"/>
      <c r="SY745" s="5"/>
      <c r="SZ745" s="5"/>
      <c r="TA745" s="5"/>
      <c r="TB745" s="5"/>
      <c r="TC745" s="5"/>
      <c r="TD745" s="5"/>
      <c r="TE745" s="5"/>
      <c r="TF745" s="5"/>
      <c r="TG745" s="5"/>
      <c r="TH745" s="5"/>
      <c r="TI745" s="5"/>
      <c r="TJ745" s="5"/>
      <c r="TK745" s="5"/>
      <c r="TL745" s="5"/>
      <c r="TM745" s="5"/>
      <c r="TN745" s="5"/>
      <c r="TO745" s="5"/>
      <c r="TP745" s="5"/>
      <c r="TQ745" s="5"/>
      <c r="TR745" s="5"/>
      <c r="TS745" s="5"/>
      <c r="TT745" s="5"/>
      <c r="TU745" s="5"/>
      <c r="TV745" s="5"/>
      <c r="TW745" s="5"/>
      <c r="TX745" s="5"/>
      <c r="TY745" s="5"/>
      <c r="TZ745" s="5"/>
      <c r="UA745" s="5"/>
      <c r="UB745" s="5"/>
      <c r="UC745" s="5"/>
      <c r="UD745" s="5"/>
      <c r="UE745" s="5"/>
      <c r="UF745" s="5"/>
      <c r="UG745" s="5"/>
      <c r="UH745" s="5"/>
      <c r="UI745" s="5"/>
      <c r="UJ745" s="5"/>
      <c r="UK745" s="5"/>
      <c r="UL745" s="5"/>
      <c r="UM745" s="5"/>
      <c r="UN745" s="5"/>
      <c r="UO745" s="5"/>
      <c r="UP745" s="5"/>
      <c r="UQ745" s="5"/>
      <c r="UR745" s="5"/>
      <c r="US745" s="5"/>
      <c r="UT745" s="5"/>
      <c r="UU745" s="5"/>
      <c r="UV745" s="5"/>
      <c r="UW745" s="5"/>
      <c r="UX745" s="5"/>
      <c r="UY745" s="5"/>
      <c r="UZ745" s="5"/>
      <c r="VA745" s="5"/>
      <c r="VB745" s="5"/>
      <c r="VC745" s="5"/>
      <c r="VD745" s="5"/>
      <c r="VE745" s="5"/>
      <c r="VF745" s="5"/>
      <c r="VG745" s="5"/>
      <c r="VH745" s="5"/>
      <c r="VI745" s="5"/>
      <c r="VJ745" s="5"/>
      <c r="VK745" s="5"/>
      <c r="VL745" s="5"/>
      <c r="VM745" s="5"/>
      <c r="VN745" s="5"/>
      <c r="VO745" s="5"/>
      <c r="VP745" s="5"/>
      <c r="VQ745" s="5"/>
      <c r="VR745" s="5"/>
      <c r="VS745" s="5"/>
      <c r="VT745" s="5"/>
      <c r="VU745" s="5"/>
      <c r="VV745" s="5"/>
      <c r="VW745" s="5"/>
      <c r="VX745" s="5"/>
      <c r="VY745" s="5"/>
      <c r="VZ745" s="5"/>
      <c r="WA745" s="5"/>
      <c r="WB745" s="5"/>
      <c r="WC745" s="5"/>
      <c r="WD745" s="5"/>
      <c r="WE745" s="5"/>
      <c r="WF745" s="5"/>
      <c r="WG745" s="5"/>
      <c r="WH745" s="5"/>
      <c r="WI745" s="5"/>
      <c r="WJ745" s="5"/>
      <c r="WK745" s="5"/>
      <c r="WL745" s="5"/>
      <c r="WM745" s="5"/>
      <c r="WN745" s="5"/>
      <c r="WO745" s="5"/>
      <c r="WP745" s="5"/>
      <c r="WQ745" s="5"/>
      <c r="WR745" s="5"/>
      <c r="WS745" s="5"/>
      <c r="WT745" s="5"/>
      <c r="WU745" s="5"/>
      <c r="WV745" s="5"/>
      <c r="WW745" s="5"/>
      <c r="WX745" s="5"/>
      <c r="WY745" s="5"/>
      <c r="WZ745" s="5"/>
      <c r="XA745" s="5"/>
      <c r="XB745" s="5"/>
      <c r="XC745" s="5"/>
      <c r="XD745" s="5"/>
      <c r="XE745" s="5"/>
      <c r="XF745" s="5"/>
      <c r="XG745" s="5"/>
      <c r="XH745" s="5"/>
      <c r="XI745" s="5"/>
      <c r="XJ745" s="5"/>
      <c r="XK745" s="5"/>
      <c r="XL745" s="5"/>
      <c r="XM745" s="5"/>
      <c r="XN745" s="5"/>
      <c r="XO745" s="5"/>
      <c r="XP745" s="5"/>
      <c r="XQ745" s="5"/>
      <c r="XR745" s="5"/>
      <c r="XS745" s="5"/>
      <c r="XT745" s="5"/>
      <c r="XU745" s="5"/>
      <c r="XV745" s="5"/>
      <c r="XW745" s="5"/>
      <c r="XX745" s="5"/>
      <c r="XY745" s="5"/>
      <c r="XZ745" s="5"/>
      <c r="YA745" s="5"/>
      <c r="YB745" s="5"/>
      <c r="YC745" s="5"/>
      <c r="YD745" s="5"/>
      <c r="YE745" s="5"/>
      <c r="YF745" s="5"/>
      <c r="YG745" s="5"/>
      <c r="YH745" s="5"/>
      <c r="YI745" s="5"/>
      <c r="YJ745" s="5"/>
      <c r="YK745" s="5"/>
      <c r="YL745" s="5"/>
      <c r="YM745" s="5"/>
      <c r="YN745" s="5"/>
      <c r="YO745" s="5"/>
      <c r="YP745" s="5"/>
      <c r="YQ745" s="5"/>
      <c r="YR745" s="5"/>
      <c r="YS745" s="5"/>
      <c r="YT745" s="5"/>
      <c r="YU745" s="5"/>
      <c r="YV745" s="5"/>
      <c r="YW745" s="5"/>
      <c r="YX745" s="5"/>
      <c r="YY745" s="5"/>
      <c r="YZ745" s="5"/>
      <c r="ZA745" s="5"/>
      <c r="ZB745" s="5"/>
      <c r="ZC745" s="5"/>
      <c r="ZD745" s="5"/>
      <c r="ZE745" s="5"/>
      <c r="ZF745" s="5"/>
      <c r="ZG745" s="5"/>
      <c r="ZH745" s="5"/>
      <c r="ZI745" s="5"/>
      <c r="ZJ745" s="5"/>
      <c r="ZK745" s="5"/>
      <c r="ZL745" s="5"/>
      <c r="ZM745" s="5"/>
      <c r="ZN745" s="5"/>
      <c r="ZO745" s="5"/>
      <c r="ZP745" s="5"/>
      <c r="ZQ745" s="5"/>
      <c r="ZR745" s="5"/>
      <c r="ZS745" s="5"/>
      <c r="ZT745" s="5"/>
      <c r="ZU745" s="5"/>
      <c r="ZV745" s="5"/>
      <c r="ZW745" s="5"/>
      <c r="ZX745" s="5"/>
      <c r="ZY745" s="5"/>
      <c r="ZZ745" s="5"/>
      <c r="AAA745" s="5"/>
      <c r="AAB745" s="5"/>
      <c r="AAC745" s="5"/>
      <c r="AAD745" s="5"/>
      <c r="AAE745" s="5"/>
      <c r="AAF745" s="5"/>
      <c r="AAG745" s="5"/>
      <c r="AAH745" s="5"/>
      <c r="AAI745" s="5"/>
      <c r="AAJ745" s="5"/>
      <c r="AAK745" s="5"/>
      <c r="AAL745" s="5"/>
      <c r="AAM745" s="5"/>
      <c r="AAN745" s="5"/>
      <c r="AAO745" s="5"/>
      <c r="AAP745" s="5"/>
      <c r="AAQ745" s="5"/>
      <c r="AAR745" s="5"/>
      <c r="AAS745" s="5"/>
      <c r="AAT745" s="5"/>
      <c r="AAU745" s="5"/>
      <c r="AAV745" s="5"/>
      <c r="AAW745" s="5"/>
      <c r="AAX745" s="5"/>
      <c r="AAY745" s="5"/>
      <c r="AAZ745" s="5"/>
      <c r="ABA745" s="5"/>
      <c r="ABB745" s="5"/>
      <c r="ABC745" s="5"/>
      <c r="ABD745" s="5"/>
      <c r="ABE745" s="5"/>
      <c r="ABF745" s="5"/>
      <c r="ABG745" s="5"/>
      <c r="ABH745" s="5"/>
      <c r="ABI745" s="5"/>
      <c r="ABJ745" s="5"/>
      <c r="ABK745" s="5"/>
      <c r="ABL745" s="5"/>
      <c r="ABM745" s="5"/>
      <c r="ABN745" s="5"/>
      <c r="ABO745" s="5"/>
      <c r="ABP745" s="5"/>
      <c r="ABQ745" s="5"/>
      <c r="ABR745" s="5"/>
      <c r="ABS745" s="5"/>
      <c r="ABT745" s="5"/>
      <c r="ABU745" s="5"/>
      <c r="ABV745" s="5"/>
      <c r="ABW745" s="5"/>
      <c r="ABX745" s="5"/>
      <c r="ABY745" s="5"/>
      <c r="ABZ745" s="5"/>
      <c r="ACA745" s="5"/>
      <c r="ACB745" s="5"/>
      <c r="ACC745" s="5"/>
      <c r="ACD745" s="5"/>
      <c r="ACE745" s="5"/>
      <c r="ACF745" s="5"/>
      <c r="ACG745" s="5"/>
      <c r="ACH745" s="5"/>
      <c r="ACI745" s="5"/>
      <c r="ACJ745" s="5"/>
      <c r="ACK745" s="5"/>
      <c r="ACL745" s="5"/>
      <c r="ACM745" s="5"/>
      <c r="ACN745" s="5"/>
      <c r="ACO745" s="5"/>
      <c r="ACP745" s="5"/>
      <c r="ACQ745" s="5"/>
      <c r="ACR745" s="5"/>
      <c r="ACS745" s="5"/>
      <c r="ACT745" s="5"/>
      <c r="ACU745" s="5"/>
      <c r="ACV745" s="5"/>
      <c r="ACW745" s="5"/>
      <c r="ACX745" s="5"/>
      <c r="ACY745" s="5"/>
      <c r="ACZ745" s="5"/>
      <c r="ADA745" s="5"/>
      <c r="ADB745" s="5"/>
      <c r="ADC745" s="5"/>
      <c r="ADD745" s="5"/>
      <c r="ADE745" s="5"/>
      <c r="ADF745" s="5"/>
      <c r="ADG745" s="5"/>
      <c r="ADH745" s="5"/>
      <c r="ADI745" s="5"/>
      <c r="ADJ745" s="5"/>
      <c r="ADK745" s="5"/>
      <c r="ADL745" s="5"/>
      <c r="ADM745" s="5"/>
      <c r="ADN745" s="5"/>
      <c r="ADO745" s="5"/>
      <c r="ADP745" s="5"/>
      <c r="ADQ745" s="5"/>
      <c r="ADR745" s="5"/>
      <c r="ADS745" s="5"/>
      <c r="ADT745" s="5"/>
      <c r="ADU745" s="5"/>
      <c r="ADV745" s="5"/>
      <c r="ADW745" s="5"/>
      <c r="ADX745" s="5"/>
      <c r="ADY745" s="5"/>
      <c r="ADZ745" s="5"/>
      <c r="AEA745" s="5"/>
      <c r="AEB745" s="5"/>
      <c r="AEC745" s="5"/>
      <c r="AED745" s="5"/>
      <c r="AEE745" s="5"/>
      <c r="AEF745" s="5"/>
      <c r="AEG745" s="5"/>
      <c r="AEH745" s="5"/>
      <c r="AEI745" s="5"/>
      <c r="AEJ745" s="5"/>
      <c r="AEK745" s="5"/>
      <c r="AEL745" s="5"/>
      <c r="AEM745" s="5"/>
      <c r="AEN745" s="5"/>
      <c r="AEO745" s="5"/>
      <c r="AEP745" s="5"/>
      <c r="AEQ745" s="5"/>
      <c r="AER745" s="5"/>
      <c r="AES745" s="5"/>
      <c r="AET745" s="5"/>
      <c r="AEU745" s="5"/>
      <c r="AEV745" s="5"/>
      <c r="AEW745" s="5"/>
      <c r="AEX745" s="5"/>
      <c r="AEY745" s="5"/>
      <c r="AEZ745" s="5"/>
      <c r="AFA745" s="5"/>
      <c r="AFB745" s="5"/>
      <c r="AFC745" s="5"/>
      <c r="AFD745" s="5"/>
      <c r="AFE745" s="5"/>
      <c r="AFF745" s="5"/>
      <c r="AFG745" s="5"/>
      <c r="AFH745" s="5"/>
      <c r="AFI745" s="5"/>
      <c r="AFJ745" s="5"/>
      <c r="AFK745" s="5"/>
      <c r="AFL745" s="5"/>
      <c r="AFM745" s="5"/>
      <c r="AFN745" s="5"/>
      <c r="AFO745" s="5"/>
      <c r="AFP745" s="5"/>
      <c r="AFQ745" s="5"/>
      <c r="AFR745" s="5"/>
      <c r="AFS745" s="5"/>
      <c r="AFT745" s="5"/>
      <c r="AFU745" s="5"/>
      <c r="AFV745" s="5"/>
      <c r="AFW745" s="5"/>
      <c r="AFX745" s="5"/>
      <c r="AFY745" s="5"/>
      <c r="AFZ745" s="5"/>
      <c r="AGA745" s="5"/>
      <c r="AGB745" s="5"/>
      <c r="AGC745" s="5"/>
      <c r="AGD745" s="5"/>
      <c r="AGE745" s="5"/>
      <c r="AGF745" s="5"/>
      <c r="AGG745" s="5"/>
      <c r="AGH745" s="5"/>
      <c r="AGI745" s="5"/>
      <c r="AGJ745" s="5"/>
      <c r="AGK745" s="5"/>
      <c r="AGL745" s="5"/>
      <c r="AGM745" s="5"/>
      <c r="AGN745" s="5"/>
      <c r="AGO745" s="5"/>
      <c r="AGP745" s="5"/>
      <c r="AGQ745" s="5"/>
      <c r="AGR745" s="5"/>
      <c r="AGS745" s="5"/>
      <c r="AGT745" s="5"/>
      <c r="AGU745" s="5"/>
      <c r="AGV745" s="5"/>
      <c r="AGW745" s="5"/>
      <c r="AGX745" s="5"/>
      <c r="AGY745" s="5"/>
      <c r="AGZ745" s="5"/>
      <c r="AHA745" s="5"/>
      <c r="AHB745" s="5"/>
      <c r="AHC745" s="5"/>
      <c r="AHD745" s="5"/>
      <c r="AHE745" s="5"/>
      <c r="AHF745" s="5"/>
      <c r="AHG745" s="5"/>
      <c r="AHH745" s="5"/>
      <c r="AHI745" s="5"/>
      <c r="AHJ745" s="5"/>
      <c r="AHK745" s="5"/>
      <c r="AHL745" s="5"/>
      <c r="AHM745" s="5"/>
      <c r="AHN745" s="5"/>
      <c r="AHO745" s="5"/>
      <c r="AHP745" s="5"/>
      <c r="AHQ745" s="5"/>
      <c r="AHR745" s="5"/>
      <c r="AHS745" s="5"/>
      <c r="AHT745" s="5"/>
      <c r="AHU745" s="5"/>
      <c r="AHV745" s="5"/>
      <c r="AHW745" s="5"/>
      <c r="AHX745" s="5"/>
      <c r="AHY745" s="5"/>
      <c r="AHZ745" s="5"/>
      <c r="AIA745" s="5"/>
      <c r="AIB745" s="5"/>
      <c r="AIC745" s="5"/>
      <c r="AID745" s="5"/>
      <c r="AIE745" s="5"/>
      <c r="AIF745" s="5"/>
      <c r="AIG745" s="5"/>
      <c r="AIH745" s="5"/>
      <c r="AII745" s="5"/>
      <c r="AIJ745" s="5"/>
      <c r="AIK745" s="5"/>
      <c r="AIL745" s="5"/>
      <c r="AIM745" s="5"/>
      <c r="AIN745" s="5"/>
      <c r="AIO745" s="5"/>
      <c r="AIP745" s="5"/>
      <c r="AIQ745" s="5"/>
      <c r="AIR745" s="5"/>
      <c r="AIS745" s="5"/>
      <c r="AIT745" s="5"/>
      <c r="AIU745" s="5"/>
      <c r="AIV745" s="5"/>
      <c r="AIW745" s="5"/>
      <c r="AIX745" s="5"/>
      <c r="AIY745" s="5"/>
      <c r="AIZ745" s="5"/>
      <c r="AJA745" s="5"/>
      <c r="AJB745" s="5"/>
      <c r="AJC745" s="5"/>
      <c r="AJD745" s="5"/>
      <c r="AJE745" s="5"/>
      <c r="AJF745" s="5"/>
      <c r="AJG745" s="5"/>
      <c r="AJH745" s="5"/>
      <c r="AJI745" s="5"/>
      <c r="AJJ745" s="5"/>
      <c r="AJK745" s="5"/>
      <c r="AJL745" s="5"/>
      <c r="AJM745" s="5"/>
      <c r="AJN745" s="5"/>
      <c r="AJO745" s="5"/>
      <c r="AJP745" s="5"/>
      <c r="AJQ745" s="5"/>
      <c r="AJR745" s="5"/>
      <c r="AJS745" s="5"/>
      <c r="AJT745" s="5"/>
      <c r="AJU745" s="5"/>
      <c r="AJV745" s="5"/>
      <c r="AJW745" s="5"/>
      <c r="AJX745" s="5"/>
      <c r="AJY745" s="5"/>
      <c r="AJZ745" s="5"/>
      <c r="AKA745" s="5"/>
      <c r="AKB745" s="5"/>
      <c r="AKC745" s="5"/>
      <c r="AKD745" s="5"/>
      <c r="AKE745" s="5"/>
      <c r="AKF745" s="5"/>
      <c r="AKG745" s="5"/>
      <c r="AKH745" s="5"/>
      <c r="AKI745" s="5"/>
      <c r="AKJ745" s="5"/>
      <c r="AKK745" s="5"/>
      <c r="AKL745" s="5"/>
      <c r="AKM745" s="5"/>
      <c r="AKN745" s="5"/>
      <c r="AKO745" s="5"/>
      <c r="AKP745" s="5"/>
      <c r="AKQ745" s="5"/>
      <c r="AKR745" s="5"/>
      <c r="AKS745" s="5"/>
      <c r="AKT745" s="5"/>
      <c r="AKU745" s="5"/>
      <c r="AKV745" s="5"/>
      <c r="AKW745" s="5"/>
      <c r="AKX745" s="5"/>
      <c r="AKY745" s="5"/>
      <c r="AKZ745" s="5"/>
      <c r="ALA745" s="5"/>
      <c r="ALB745" s="5"/>
      <c r="ALC745" s="5"/>
    </row>
    <row r="746" spans="1:991">
      <c r="A746">
        <v>14</v>
      </c>
      <c r="B746" t="s">
        <v>269</v>
      </c>
      <c r="C746">
        <v>15</v>
      </c>
      <c r="D746" t="s">
        <v>42</v>
      </c>
      <c r="E746">
        <v>11.1</v>
      </c>
      <c r="F746">
        <v>14.3</v>
      </c>
      <c r="G746">
        <v>13.2</v>
      </c>
      <c r="H746">
        <v>1.5</v>
      </c>
      <c r="I746">
        <v>12.4</v>
      </c>
      <c r="J746">
        <v>1.2</v>
      </c>
      <c r="K746">
        <v>3.3</v>
      </c>
      <c r="L746">
        <v>0.4</v>
      </c>
      <c r="M746">
        <v>12.7</v>
      </c>
      <c r="O746" s="23">
        <v>30</v>
      </c>
      <c r="P746" s="23">
        <v>30</v>
      </c>
      <c r="Q746" s="23">
        <v>28.2</v>
      </c>
      <c r="R746" s="23">
        <v>23.5</v>
      </c>
      <c r="S746" s="23">
        <v>30</v>
      </c>
      <c r="T746" s="23">
        <v>25.1</v>
      </c>
      <c r="U746" s="23">
        <v>27.9</v>
      </c>
      <c r="V746" s="23">
        <v>26.4</v>
      </c>
      <c r="W746" s="23">
        <v>28.1</v>
      </c>
      <c r="Y746">
        <f t="shared" si="787"/>
        <v>249.2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0</v>
      </c>
      <c r="AH746">
        <v>0</v>
      </c>
      <c r="AJ746">
        <v>1</v>
      </c>
      <c r="AK746">
        <v>2</v>
      </c>
      <c r="AL746">
        <v>4</v>
      </c>
      <c r="AM746">
        <v>6</v>
      </c>
      <c r="AN746">
        <v>2</v>
      </c>
      <c r="AO746">
        <v>10</v>
      </c>
      <c r="AP746">
        <v>7</v>
      </c>
      <c r="AQ746">
        <v>14</v>
      </c>
      <c r="AR746">
        <v>8</v>
      </c>
    </row>
    <row r="747" spans="1:991">
      <c r="A747">
        <v>13</v>
      </c>
      <c r="B747" t="s">
        <v>270</v>
      </c>
      <c r="C747">
        <v>15</v>
      </c>
      <c r="D747" t="s">
        <v>44</v>
      </c>
      <c r="E747">
        <v>27.9</v>
      </c>
      <c r="F747">
        <v>24.4</v>
      </c>
      <c r="G747">
        <v>26.5</v>
      </c>
      <c r="H747">
        <v>24.7</v>
      </c>
      <c r="I747">
        <v>25.2</v>
      </c>
      <c r="J747">
        <v>24.9</v>
      </c>
      <c r="K747">
        <v>29.2</v>
      </c>
      <c r="L747">
        <v>22</v>
      </c>
      <c r="M747">
        <v>24.8</v>
      </c>
      <c r="O747" s="23">
        <v>30</v>
      </c>
      <c r="P747" s="23">
        <v>30</v>
      </c>
      <c r="Q747" s="23">
        <v>30</v>
      </c>
      <c r="R747" s="23">
        <v>30</v>
      </c>
      <c r="S747" s="23">
        <v>30</v>
      </c>
      <c r="T747" s="23">
        <v>30</v>
      </c>
      <c r="U747" s="23">
        <v>30</v>
      </c>
      <c r="V747" s="23">
        <v>29.2</v>
      </c>
      <c r="W747" s="23">
        <v>30</v>
      </c>
      <c r="Y747">
        <f t="shared" si="787"/>
        <v>269.2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J747">
        <v>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</row>
    <row r="748" spans="1:991">
      <c r="A748">
        <v>16</v>
      </c>
      <c r="B748" t="s">
        <v>271</v>
      </c>
      <c r="C748">
        <v>15</v>
      </c>
      <c r="D748" t="s">
        <v>46</v>
      </c>
      <c r="E748">
        <v>5.4</v>
      </c>
      <c r="F748">
        <v>7.9</v>
      </c>
      <c r="G748">
        <v>6.6</v>
      </c>
      <c r="H748">
        <v>4.9000000000000004</v>
      </c>
      <c r="I748">
        <v>4.8</v>
      </c>
      <c r="J748">
        <v>7.5</v>
      </c>
      <c r="K748">
        <v>11.8</v>
      </c>
      <c r="L748">
        <v>1.5</v>
      </c>
      <c r="M748">
        <v>5.2</v>
      </c>
      <c r="O748" s="23">
        <v>28.6</v>
      </c>
      <c r="P748" s="23">
        <v>27.9</v>
      </c>
      <c r="Q748" s="23">
        <v>28.6</v>
      </c>
      <c r="R748" s="23">
        <v>27.9</v>
      </c>
      <c r="S748" s="23">
        <v>30</v>
      </c>
      <c r="T748" s="23">
        <v>30</v>
      </c>
      <c r="U748" s="23">
        <v>30</v>
      </c>
      <c r="V748" s="23">
        <v>28.1</v>
      </c>
      <c r="W748" s="23">
        <v>27.9</v>
      </c>
      <c r="Y748">
        <f t="shared" si="787"/>
        <v>259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J748">
        <v>7</v>
      </c>
      <c r="AK748">
        <v>4</v>
      </c>
      <c r="AL748">
        <v>1</v>
      </c>
      <c r="AM748">
        <v>9</v>
      </c>
      <c r="AN748">
        <v>1</v>
      </c>
      <c r="AO748">
        <v>3</v>
      </c>
      <c r="AP748">
        <v>2</v>
      </c>
      <c r="AQ748">
        <v>5</v>
      </c>
      <c r="AR748">
        <v>6</v>
      </c>
    </row>
    <row r="749" spans="1:991">
      <c r="A749">
        <v>15</v>
      </c>
      <c r="B749" t="s">
        <v>272</v>
      </c>
      <c r="C749">
        <v>15</v>
      </c>
      <c r="D749" t="s">
        <v>48</v>
      </c>
      <c r="E749">
        <v>15.1</v>
      </c>
      <c r="F749">
        <v>18.5</v>
      </c>
      <c r="G749">
        <v>20.3</v>
      </c>
      <c r="H749">
        <v>17.399999999999999</v>
      </c>
      <c r="I749">
        <v>18.8</v>
      </c>
      <c r="J749">
        <v>12.9</v>
      </c>
      <c r="K749">
        <v>17.899999999999999</v>
      </c>
      <c r="L749">
        <v>9.5</v>
      </c>
      <c r="M749">
        <v>22.8</v>
      </c>
      <c r="O749" s="23">
        <v>30</v>
      </c>
      <c r="P749" s="23">
        <v>30</v>
      </c>
      <c r="Q749" s="23">
        <v>28.8</v>
      </c>
      <c r="R749" s="23">
        <v>29.9</v>
      </c>
      <c r="S749" s="23">
        <v>27.8</v>
      </c>
      <c r="T749" s="23">
        <v>24.5</v>
      </c>
      <c r="U749" s="23">
        <v>27.2</v>
      </c>
      <c r="V749" s="23">
        <v>30</v>
      </c>
      <c r="W749" s="23">
        <v>30</v>
      </c>
      <c r="Y749">
        <f t="shared" si="787"/>
        <v>258.2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J749">
        <v>6</v>
      </c>
      <c r="AK749">
        <v>3</v>
      </c>
      <c r="AL749">
        <v>5</v>
      </c>
      <c r="AM749">
        <v>2</v>
      </c>
      <c r="AN749">
        <v>2</v>
      </c>
      <c r="AO749">
        <v>12</v>
      </c>
      <c r="AP749">
        <v>3</v>
      </c>
      <c r="AQ749">
        <v>5</v>
      </c>
      <c r="AR749">
        <v>1</v>
      </c>
    </row>
    <row r="750" spans="1:991">
      <c r="A750">
        <v>18</v>
      </c>
      <c r="B750" t="s">
        <v>273</v>
      </c>
      <c r="C750">
        <v>15</v>
      </c>
      <c r="D750" t="s">
        <v>42</v>
      </c>
      <c r="E750">
        <v>3.7</v>
      </c>
      <c r="F750">
        <v>4.5999999999999996</v>
      </c>
      <c r="G750">
        <v>10.3</v>
      </c>
      <c r="H750">
        <v>5.5</v>
      </c>
      <c r="I750">
        <v>1.1000000000000001</v>
      </c>
      <c r="J750">
        <v>3</v>
      </c>
      <c r="K750">
        <v>2</v>
      </c>
      <c r="L750">
        <v>0.7</v>
      </c>
      <c r="M750">
        <v>1.8</v>
      </c>
      <c r="O750" s="23">
        <v>29.7</v>
      </c>
      <c r="P750" s="23">
        <v>29.9</v>
      </c>
      <c r="Q750" s="23">
        <v>28.5</v>
      </c>
      <c r="R750" s="23">
        <v>28.5</v>
      </c>
      <c r="S750" s="23">
        <v>28.6</v>
      </c>
      <c r="T750" s="23">
        <v>27.8</v>
      </c>
      <c r="U750" s="23">
        <v>30</v>
      </c>
      <c r="V750" s="23">
        <v>28</v>
      </c>
      <c r="W750" s="23">
        <v>28.3</v>
      </c>
      <c r="Y750">
        <f t="shared" si="787"/>
        <v>259.3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J750">
        <v>0</v>
      </c>
      <c r="AK750">
        <v>6</v>
      </c>
      <c r="AL750">
        <v>1</v>
      </c>
      <c r="AM750">
        <v>8</v>
      </c>
      <c r="AN750">
        <v>5</v>
      </c>
      <c r="AO750">
        <v>6</v>
      </c>
      <c r="AP750">
        <v>4</v>
      </c>
      <c r="AQ750">
        <v>8</v>
      </c>
      <c r="AR750">
        <v>4</v>
      </c>
    </row>
    <row r="751" spans="1:991">
      <c r="A751">
        <v>17</v>
      </c>
      <c r="B751" t="s">
        <v>274</v>
      </c>
      <c r="C751">
        <v>15</v>
      </c>
      <c r="D751" t="s">
        <v>44</v>
      </c>
      <c r="E751">
        <v>7.2</v>
      </c>
      <c r="F751">
        <v>9.6</v>
      </c>
      <c r="G751">
        <v>11.1</v>
      </c>
      <c r="H751">
        <v>20</v>
      </c>
      <c r="I751">
        <v>17.600000000000001</v>
      </c>
      <c r="J751">
        <v>13.6</v>
      </c>
      <c r="K751">
        <v>9.5</v>
      </c>
      <c r="L751">
        <v>11</v>
      </c>
      <c r="M751">
        <v>15.2</v>
      </c>
      <c r="O751" s="23">
        <v>27.8</v>
      </c>
      <c r="P751" s="23">
        <v>26.8</v>
      </c>
      <c r="Q751" s="23">
        <v>28</v>
      </c>
      <c r="R751" s="23">
        <v>28</v>
      </c>
      <c r="S751" s="23">
        <v>27.2</v>
      </c>
      <c r="T751" s="23">
        <v>22.8</v>
      </c>
      <c r="U751" s="23">
        <v>24.6</v>
      </c>
      <c r="V751" s="23">
        <v>24.8</v>
      </c>
      <c r="W751" s="23">
        <v>26</v>
      </c>
      <c r="Y751">
        <f t="shared" si="787"/>
        <v>236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J751">
        <v>14</v>
      </c>
      <c r="AK751">
        <v>5</v>
      </c>
      <c r="AL751">
        <v>9</v>
      </c>
      <c r="AM751">
        <v>5</v>
      </c>
      <c r="AN751">
        <v>10</v>
      </c>
      <c r="AO751">
        <v>7</v>
      </c>
      <c r="AP751">
        <v>7</v>
      </c>
      <c r="AQ751">
        <v>4</v>
      </c>
      <c r="AR751">
        <v>4</v>
      </c>
    </row>
    <row r="752" spans="1:991">
      <c r="E752" s="8">
        <f>AVERAGE(E712:E751)/30*100</f>
        <v>27.733333333333327</v>
      </c>
      <c r="F752" s="8">
        <f t="shared" ref="F752" si="797">AVERAGE(F712:F751)/30*100</f>
        <v>32.916666666666671</v>
      </c>
      <c r="G752" s="8">
        <f t="shared" ref="G752" si="798">AVERAGE(G712:G751)/30*100</f>
        <v>30.658333333333339</v>
      </c>
      <c r="H752" s="8">
        <f t="shared" ref="H752" si="799">AVERAGE(H712:H751)/30*100</f>
        <v>29.941666666666656</v>
      </c>
      <c r="I752" s="8">
        <f t="shared" ref="I752" si="800">AVERAGE(I712:I751)/30*100</f>
        <v>31.850000000000012</v>
      </c>
      <c r="J752" s="8">
        <f t="shared" ref="J752" si="801">AVERAGE(J712:J751)/30*100</f>
        <v>30.958333333333332</v>
      </c>
      <c r="K752" s="8">
        <f t="shared" ref="K752" si="802">AVERAGE(K712:K751)/30*100</f>
        <v>29.283333333333335</v>
      </c>
      <c r="L752" s="8">
        <f t="shared" ref="L752" si="803">AVERAGE(L712:L751)/30*100</f>
        <v>26.533333333333331</v>
      </c>
      <c r="M752" s="8">
        <f t="shared" ref="M752" si="804">AVERAGE(M712:M751)/30*100</f>
        <v>28.599999999999998</v>
      </c>
      <c r="N752" s="8"/>
      <c r="O752" s="27">
        <f>AVERAGE(O712:O751)/30*100</f>
        <v>93.824999999999974</v>
      </c>
      <c r="P752" s="27">
        <f t="shared" ref="P752" si="805">AVERAGE(P712:P751)/30*100</f>
        <v>92.933333333333323</v>
      </c>
      <c r="Q752" s="27">
        <f t="shared" ref="Q752" si="806">AVERAGE(Q712:Q751)/30*100</f>
        <v>91.05</v>
      </c>
      <c r="R752" s="27">
        <f t="shared" ref="R752" si="807">AVERAGE(R712:R751)/30*100</f>
        <v>89.833333333333314</v>
      </c>
      <c r="S752" s="27">
        <f t="shared" ref="S752" si="808">AVERAGE(S712:S751)/30*100</f>
        <v>88.166666666666657</v>
      </c>
      <c r="T752" s="27">
        <f t="shared" ref="T752" si="809">AVERAGE(T712:T751)/30*100</f>
        <v>88.324999999999974</v>
      </c>
      <c r="U752" s="27">
        <f t="shared" ref="U752" si="810">AVERAGE(U712:U751)/30*100</f>
        <v>86.36666666666666</v>
      </c>
      <c r="V752" s="27">
        <f t="shared" ref="V752" si="811">AVERAGE(V712:V751)/30*100</f>
        <v>84.974999999999994</v>
      </c>
      <c r="W752" s="27">
        <f t="shared" ref="W752" si="812">AVERAGE(W712:W751)/30*100</f>
        <v>88.016666666666666</v>
      </c>
      <c r="Y752" s="8"/>
      <c r="Z752" s="8">
        <f>AVERAGE(Z712:Z751)</f>
        <v>0.55000000000000004</v>
      </c>
      <c r="AA752" s="8">
        <f t="shared" ref="AA752" si="813">AVERAGE(AA712:AA751)</f>
        <v>0.1</v>
      </c>
      <c r="AB752" s="8">
        <f t="shared" ref="AB752" si="814">AVERAGE(AB712:AB751)</f>
        <v>0.55000000000000004</v>
      </c>
      <c r="AC752" s="8">
        <f t="shared" ref="AC752" si="815">AVERAGE(AC712:AC751)</f>
        <v>0.7</v>
      </c>
      <c r="AD752" s="8">
        <f t="shared" ref="AD752" si="816">AVERAGE(AD712:AD751)</f>
        <v>0.45</v>
      </c>
      <c r="AE752" s="8">
        <f t="shared" ref="AE752" si="817">AVERAGE(AE712:AE751)</f>
        <v>0.35</v>
      </c>
      <c r="AF752" s="8">
        <f t="shared" ref="AF752" si="818">AVERAGE(AF712:AF751)</f>
        <v>0.45</v>
      </c>
      <c r="AG752" s="8">
        <f t="shared" ref="AG752" si="819">AVERAGE(AG712:AG751)</f>
        <v>0.85</v>
      </c>
      <c r="AH752" s="8">
        <f t="shared" ref="AH752" si="820">AVERAGE(AH712:AH751)</f>
        <v>0.35</v>
      </c>
      <c r="AI752" s="8"/>
      <c r="AJ752" s="8">
        <f>AVERAGE(AJ712:AJ751)</f>
        <v>12.65</v>
      </c>
      <c r="AK752" s="8">
        <f t="shared" ref="AK752" si="821">AVERAGE(AK712:AK751)</f>
        <v>10.25</v>
      </c>
      <c r="AL752" s="8">
        <f t="shared" ref="AL752" si="822">AVERAGE(AL712:AL751)</f>
        <v>12.425000000000001</v>
      </c>
      <c r="AM752" s="8">
        <f t="shared" ref="AM752" si="823">AVERAGE(AM712:AM751)</f>
        <v>12.9</v>
      </c>
      <c r="AN752" s="8">
        <f t="shared" ref="AN752" si="824">AVERAGE(AN712:AN751)</f>
        <v>11.6</v>
      </c>
      <c r="AO752" s="8">
        <f t="shared" ref="AO752" si="825">AVERAGE(AO712:AO751)</f>
        <v>11.9</v>
      </c>
      <c r="AP752" s="8">
        <f t="shared" ref="AP752" si="826">AVERAGE(AP712:AP751)</f>
        <v>13.05</v>
      </c>
      <c r="AQ752" s="8">
        <f t="shared" ref="AQ752" si="827">AVERAGE(AQ712:AQ751)</f>
        <v>13.074999999999999</v>
      </c>
      <c r="AR752" s="8">
        <f t="shared" ref="AR752" si="828">AVERAGE(AR712:AR751)</f>
        <v>12.2</v>
      </c>
      <c r="AU752" s="8">
        <f>AVERAGE(AU712:AU751)</f>
        <v>90.468374279077068</v>
      </c>
      <c r="AV752" s="8">
        <f t="shared" ref="AV752" si="829">AVERAGE(AV712:AV751)</f>
        <v>95.294117647058826</v>
      </c>
      <c r="AW752" s="8">
        <f t="shared" ref="AW752" si="830">AVERAGE(AW712:AW751)</f>
        <v>88.82789294966507</v>
      </c>
      <c r="AX752" s="8">
        <f t="shared" ref="AX752" si="831">AVERAGE(AX712:AX751)</f>
        <v>85.295717514303945</v>
      </c>
      <c r="AY752" s="8">
        <f t="shared" ref="AY752" si="832">AVERAGE(AY712:AY751)</f>
        <v>89.849024098250112</v>
      </c>
      <c r="AZ752" s="8">
        <f t="shared" ref="AZ752" si="833">AVERAGE(AZ712:AZ751)</f>
        <v>95.883121876201471</v>
      </c>
      <c r="BA752" s="8">
        <f t="shared" ref="BA752" si="834">AVERAGE(BA712:BA751)</f>
        <v>88.20177123246178</v>
      </c>
      <c r="BB752" s="8">
        <f t="shared" ref="BB752" si="835">AVERAGE(BB712:BB751)</f>
        <v>86.267305391788454</v>
      </c>
      <c r="BC752" s="8">
        <f t="shared" ref="BC752" si="836">AVERAGE(BC712:BC751)</f>
        <v>92.220340046426998</v>
      </c>
    </row>
    <row r="753" spans="1:55">
      <c r="E753" s="8">
        <f>(STDEV(E712:E751)/SQRT(40))/30*100</f>
        <v>3.7024324028948459</v>
      </c>
      <c r="F753" s="8">
        <f t="shared" ref="F753:H753" si="837">(STDEV(F712:F751)/SQRT(40))/30*100</f>
        <v>3.6458177655345252</v>
      </c>
      <c r="G753" s="8">
        <f t="shared" si="837"/>
        <v>3.7958683397862272</v>
      </c>
      <c r="H753" s="8">
        <f t="shared" si="837"/>
        <v>3.9964529768297554</v>
      </c>
      <c r="I753" s="8">
        <f>(STDEV(I712:I751)/SQRT(40))/30*100</f>
        <v>3.6959003621823285</v>
      </c>
      <c r="J753" s="8">
        <f t="shared" ref="J753:L753" si="838">(STDEV(J712:J751)/SQRT(40))/30*100</f>
        <v>3.5109959037952798</v>
      </c>
      <c r="K753" s="8">
        <f t="shared" si="838"/>
        <v>3.782994449975706</v>
      </c>
      <c r="L753" s="8">
        <f t="shared" si="838"/>
        <v>2.9916026824574513</v>
      </c>
      <c r="M753" s="8">
        <f>(STDEV(M712:M751)/SQRT(40))/30*100</f>
        <v>3.5363638028162407</v>
      </c>
      <c r="N753" s="8"/>
      <c r="O753" s="27">
        <f>(STDEV(O712:O751)/SQRT(40))/30*100</f>
        <v>0.86272835450981555</v>
      </c>
      <c r="P753" s="27">
        <f t="shared" ref="P753:W753" si="839">(STDEV(P712:P751)/SQRT(40))/30*100</f>
        <v>1.1747097598739102</v>
      </c>
      <c r="Q753" s="27">
        <f t="shared" si="839"/>
        <v>1.2237878472826469</v>
      </c>
      <c r="R753" s="27">
        <f t="shared" si="839"/>
        <v>1.2986405339689799</v>
      </c>
      <c r="S753" s="27">
        <f t="shared" si="839"/>
        <v>1.8760372249813411</v>
      </c>
      <c r="T753" s="27">
        <f t="shared" si="839"/>
        <v>1.4907352771926852</v>
      </c>
      <c r="U753" s="27">
        <f t="shared" si="839"/>
        <v>2.5295912533118745</v>
      </c>
      <c r="V753" s="27">
        <f t="shared" si="839"/>
        <v>2.4343338155142482</v>
      </c>
      <c r="W753" s="27">
        <f t="shared" si="839"/>
        <v>1.8348459183701209</v>
      </c>
      <c r="Y753" s="8"/>
      <c r="Z753" s="8">
        <f>STDEV(Z712:Z751)/SQRT(40)</f>
        <v>0.18929694486000911</v>
      </c>
      <c r="AA753" s="8">
        <f t="shared" ref="AA753:AH753" si="840">STDEV(AA712:AA751)/SQRT(40)</f>
        <v>6.9798244045211275E-2</v>
      </c>
      <c r="AB753" s="8">
        <f t="shared" si="840"/>
        <v>0.23737344806476113</v>
      </c>
      <c r="AC753" s="8">
        <f t="shared" si="840"/>
        <v>0.19676876967127868</v>
      </c>
      <c r="AD753" s="8">
        <f t="shared" si="840"/>
        <v>0.19595263687288286</v>
      </c>
      <c r="AE753" s="8">
        <f t="shared" si="840"/>
        <v>0.14119453755686667</v>
      </c>
      <c r="AF753" s="8">
        <f t="shared" si="840"/>
        <v>0.1516997709715493</v>
      </c>
      <c r="AG753" s="8">
        <f t="shared" si="840"/>
        <v>0.31935431653130897</v>
      </c>
      <c r="AH753" s="8">
        <f t="shared" si="840"/>
        <v>0.18793752371602862</v>
      </c>
      <c r="AI753" s="8"/>
      <c r="AJ753" s="8">
        <f>STDEV(AJ712:AJ751)/SQRT(40)</f>
        <v>1.2380453991095846</v>
      </c>
      <c r="AK753" s="8">
        <f t="shared" ref="AK753:AR753" si="841">STDEV(AK712:AK751)/SQRT(40)</f>
        <v>1.0853039276555738</v>
      </c>
      <c r="AL753" s="8">
        <f t="shared" si="841"/>
        <v>1.4182363099177901</v>
      </c>
      <c r="AM753" s="8">
        <f t="shared" si="841"/>
        <v>1.2754084313139327</v>
      </c>
      <c r="AN753" s="8">
        <f t="shared" si="841"/>
        <v>1.2040529846080652</v>
      </c>
      <c r="AO753" s="8">
        <f t="shared" si="841"/>
        <v>1.103490964028391</v>
      </c>
      <c r="AP753" s="8">
        <f t="shared" si="841"/>
        <v>1.4623260361141888</v>
      </c>
      <c r="AQ753" s="8">
        <f t="shared" si="841"/>
        <v>1.4034698301362105</v>
      </c>
      <c r="AR753" s="8">
        <f t="shared" si="841"/>
        <v>1.4456832294800959</v>
      </c>
      <c r="AU753" s="8">
        <f>STDEV(AU712:AU751)/SQRT(40)</f>
        <v>3.1486113963073681</v>
      </c>
      <c r="AV753" s="8">
        <f t="shared" ref="AV753:BC753" si="842">STDEV(AV712:AV751)/SQRT(40)</f>
        <v>2.9189893985306612</v>
      </c>
      <c r="AW753" s="8">
        <f t="shared" si="842"/>
        <v>4.0104020029697045</v>
      </c>
      <c r="AX753" s="8">
        <f t="shared" si="842"/>
        <v>4.0342895437454311</v>
      </c>
      <c r="AY753" s="8">
        <f t="shared" si="842"/>
        <v>3.8154256069755488</v>
      </c>
      <c r="AZ753" s="8">
        <f t="shared" si="842"/>
        <v>1.8620383408799543</v>
      </c>
      <c r="BA753" s="8">
        <f t="shared" si="842"/>
        <v>4.1871573836049132</v>
      </c>
      <c r="BB753" s="8">
        <f t="shared" si="842"/>
        <v>4.6516553350412178</v>
      </c>
      <c r="BC753" s="8">
        <f t="shared" si="842"/>
        <v>4.0138991798344037</v>
      </c>
    </row>
    <row r="754" spans="1:55">
      <c r="O754" s="27">
        <f>AVERAGE(O712:O751)</f>
        <v>28.14749999999999</v>
      </c>
      <c r="P754" s="27">
        <f t="shared" ref="P754:V754" si="843">AVERAGE(P712:P751)</f>
        <v>27.879999999999995</v>
      </c>
      <c r="Q754" s="27">
        <f t="shared" si="843"/>
        <v>27.314999999999998</v>
      </c>
      <c r="R754" s="27">
        <f t="shared" si="843"/>
        <v>26.949999999999996</v>
      </c>
      <c r="S754" s="27">
        <f t="shared" si="843"/>
        <v>26.45</v>
      </c>
      <c r="T754" s="27">
        <f t="shared" si="843"/>
        <v>26.497499999999992</v>
      </c>
      <c r="U754" s="27">
        <f t="shared" si="843"/>
        <v>25.909999999999997</v>
      </c>
      <c r="V754" s="27">
        <f t="shared" si="843"/>
        <v>25.4925</v>
      </c>
      <c r="W754" s="27">
        <f>AVERAGE(W712:W751)</f>
        <v>26.405000000000001</v>
      </c>
      <c r="Y754" s="10">
        <f>SUM(O754:W754)</f>
        <v>241.04749999999999</v>
      </c>
    </row>
    <row r="764" spans="1:55">
      <c r="A764">
        <v>213</v>
      </c>
      <c r="B764" t="s">
        <v>41</v>
      </c>
      <c r="C764">
        <v>16</v>
      </c>
      <c r="D764" t="s">
        <v>42</v>
      </c>
      <c r="E764">
        <v>3</v>
      </c>
      <c r="F764">
        <v>4.4000000000000004</v>
      </c>
      <c r="G764">
        <v>7.1</v>
      </c>
      <c r="H764">
        <v>7.3</v>
      </c>
      <c r="I764">
        <v>2.8</v>
      </c>
      <c r="J764">
        <v>6.2</v>
      </c>
      <c r="K764">
        <v>4.7</v>
      </c>
      <c r="L764">
        <v>9.4</v>
      </c>
      <c r="M764">
        <v>6.8</v>
      </c>
      <c r="O764" s="23">
        <v>27.9</v>
      </c>
      <c r="P764" s="23">
        <v>28.1</v>
      </c>
      <c r="Q764" s="23">
        <v>27.4</v>
      </c>
      <c r="R764" s="23">
        <v>24.9</v>
      </c>
      <c r="S764" s="23">
        <v>23.9</v>
      </c>
      <c r="T764" s="23">
        <v>24.3</v>
      </c>
      <c r="U764" s="23">
        <v>19.7</v>
      </c>
      <c r="V764" s="23">
        <v>25.2</v>
      </c>
      <c r="W764" s="23">
        <v>23.4</v>
      </c>
      <c r="Y764">
        <f>SUM(O764:W764)</f>
        <v>224.8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J764">
        <v>17</v>
      </c>
      <c r="AK764">
        <v>12</v>
      </c>
      <c r="AL764">
        <v>16</v>
      </c>
      <c r="AM764">
        <v>7</v>
      </c>
      <c r="AN764">
        <v>9</v>
      </c>
      <c r="AO764">
        <v>11</v>
      </c>
      <c r="AP764">
        <v>15</v>
      </c>
      <c r="AQ764">
        <v>8</v>
      </c>
      <c r="AR764">
        <v>10</v>
      </c>
      <c r="AU764">
        <f>(AJ764-Z764)/(AJ764+Z764)*100</f>
        <v>100</v>
      </c>
      <c r="AV764">
        <f t="shared" ref="AV764:BC779" si="844">(AK764-AA764)/(AK764+AA764)*100</f>
        <v>100</v>
      </c>
      <c r="AW764">
        <f t="shared" si="844"/>
        <v>100</v>
      </c>
      <c r="AX764">
        <f t="shared" si="844"/>
        <v>100</v>
      </c>
      <c r="AY764">
        <f t="shared" si="844"/>
        <v>100</v>
      </c>
      <c r="AZ764">
        <f t="shared" si="844"/>
        <v>100</v>
      </c>
      <c r="BA764">
        <f t="shared" si="844"/>
        <v>100</v>
      </c>
      <c r="BB764">
        <f t="shared" si="844"/>
        <v>100</v>
      </c>
      <c r="BC764">
        <f t="shared" si="844"/>
        <v>100</v>
      </c>
    </row>
    <row r="765" spans="1:55">
      <c r="A765">
        <v>212</v>
      </c>
      <c r="B765" t="s">
        <v>43</v>
      </c>
      <c r="C765">
        <v>16</v>
      </c>
      <c r="D765" t="s">
        <v>44</v>
      </c>
      <c r="E765">
        <v>6.6</v>
      </c>
      <c r="F765">
        <v>5.7</v>
      </c>
      <c r="G765">
        <v>5.7</v>
      </c>
      <c r="H765">
        <v>3.1</v>
      </c>
      <c r="I765">
        <v>6.9</v>
      </c>
      <c r="J765">
        <v>3.4</v>
      </c>
      <c r="K765">
        <v>9.6999999999999993</v>
      </c>
      <c r="L765">
        <v>2.9</v>
      </c>
      <c r="M765">
        <v>8.5</v>
      </c>
      <c r="O765" s="23">
        <v>27.5</v>
      </c>
      <c r="P765" s="23">
        <v>12.7</v>
      </c>
      <c r="Q765" s="23">
        <v>17</v>
      </c>
      <c r="R765" s="23">
        <v>30</v>
      </c>
      <c r="S765" s="23">
        <v>30</v>
      </c>
      <c r="T765" s="23">
        <v>27.2</v>
      </c>
      <c r="U765" s="23">
        <v>28.1</v>
      </c>
      <c r="V765" s="23">
        <v>26.6</v>
      </c>
      <c r="W765" s="23">
        <v>24.4</v>
      </c>
      <c r="Y765">
        <f t="shared" ref="Y765:Y803" si="845">SUM(O765:W765)</f>
        <v>223.5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J765">
        <v>16</v>
      </c>
      <c r="AK765">
        <v>16</v>
      </c>
      <c r="AL765">
        <v>15</v>
      </c>
      <c r="AM765">
        <v>7</v>
      </c>
      <c r="AN765">
        <v>5</v>
      </c>
      <c r="AO765">
        <v>5</v>
      </c>
      <c r="AP765">
        <v>9</v>
      </c>
      <c r="AQ765">
        <v>4</v>
      </c>
      <c r="AR765">
        <v>20</v>
      </c>
      <c r="AU765">
        <f t="shared" ref="AU765:AU797" si="846">(AJ765-Z765)/(AJ765+Z765)*100</f>
        <v>100</v>
      </c>
      <c r="AV765">
        <f t="shared" si="844"/>
        <v>77.777777777777786</v>
      </c>
      <c r="AW765">
        <f t="shared" si="844"/>
        <v>100</v>
      </c>
      <c r="AX765">
        <f t="shared" si="844"/>
        <v>100</v>
      </c>
      <c r="AY765">
        <f t="shared" si="844"/>
        <v>100</v>
      </c>
      <c r="AZ765">
        <f t="shared" si="844"/>
        <v>100</v>
      </c>
      <c r="BA765">
        <f t="shared" si="844"/>
        <v>100</v>
      </c>
      <c r="BB765">
        <f t="shared" si="844"/>
        <v>100</v>
      </c>
      <c r="BC765">
        <f t="shared" si="844"/>
        <v>100</v>
      </c>
    </row>
    <row r="766" spans="1:55">
      <c r="A766">
        <v>211</v>
      </c>
      <c r="B766" t="s">
        <v>45</v>
      </c>
      <c r="C766">
        <v>16</v>
      </c>
      <c r="D766" t="s">
        <v>46</v>
      </c>
      <c r="E766">
        <v>1.6</v>
      </c>
      <c r="F766">
        <v>0</v>
      </c>
      <c r="G766">
        <v>0.3</v>
      </c>
      <c r="H766">
        <v>1</v>
      </c>
      <c r="I766">
        <v>0</v>
      </c>
      <c r="J766">
        <v>0.6</v>
      </c>
      <c r="K766">
        <v>0.6</v>
      </c>
      <c r="L766">
        <v>1.1000000000000001</v>
      </c>
      <c r="M766">
        <v>6.4</v>
      </c>
      <c r="O766" s="23">
        <v>23.8</v>
      </c>
      <c r="P766" s="23">
        <v>22.9</v>
      </c>
      <c r="Q766" s="23">
        <v>27.8</v>
      </c>
      <c r="R766" s="23">
        <v>25.9</v>
      </c>
      <c r="S766" s="23">
        <v>27.1</v>
      </c>
      <c r="T766" s="23">
        <v>25.9</v>
      </c>
      <c r="U766" s="23">
        <v>25.8</v>
      </c>
      <c r="V766" s="23">
        <v>23.8</v>
      </c>
      <c r="W766" s="23">
        <v>25.6</v>
      </c>
      <c r="Y766">
        <f t="shared" si="845"/>
        <v>228.60000000000002</v>
      </c>
      <c r="Z766">
        <v>2</v>
      </c>
      <c r="AA766">
        <v>4</v>
      </c>
      <c r="AB766">
        <v>0</v>
      </c>
      <c r="AC766">
        <v>2</v>
      </c>
      <c r="AD766">
        <v>0</v>
      </c>
      <c r="AE766">
        <v>0</v>
      </c>
      <c r="AF766">
        <v>0</v>
      </c>
      <c r="AG766">
        <v>0</v>
      </c>
      <c r="AH766">
        <v>0</v>
      </c>
      <c r="AJ766">
        <v>24</v>
      </c>
      <c r="AK766">
        <v>21</v>
      </c>
      <c r="AL766">
        <v>12</v>
      </c>
      <c r="AM766">
        <v>25</v>
      </c>
      <c r="AN766">
        <v>8</v>
      </c>
      <c r="AO766">
        <v>10</v>
      </c>
      <c r="AP766">
        <v>13</v>
      </c>
      <c r="AQ766">
        <v>8</v>
      </c>
      <c r="AR766">
        <v>5</v>
      </c>
      <c r="AU766">
        <f t="shared" si="846"/>
        <v>84.615384615384613</v>
      </c>
      <c r="AV766">
        <f t="shared" si="844"/>
        <v>68</v>
      </c>
      <c r="AW766">
        <f t="shared" si="844"/>
        <v>100</v>
      </c>
      <c r="AX766">
        <f t="shared" si="844"/>
        <v>85.18518518518519</v>
      </c>
      <c r="AY766">
        <f t="shared" si="844"/>
        <v>100</v>
      </c>
      <c r="AZ766">
        <f t="shared" si="844"/>
        <v>100</v>
      </c>
      <c r="BA766">
        <f t="shared" si="844"/>
        <v>100</v>
      </c>
      <c r="BB766">
        <f t="shared" si="844"/>
        <v>100</v>
      </c>
      <c r="BC766">
        <f t="shared" si="844"/>
        <v>100</v>
      </c>
    </row>
    <row r="767" spans="1:55">
      <c r="A767">
        <v>214</v>
      </c>
      <c r="B767" t="s">
        <v>47</v>
      </c>
      <c r="C767">
        <v>16</v>
      </c>
      <c r="D767" t="s">
        <v>48</v>
      </c>
      <c r="E767">
        <v>0</v>
      </c>
      <c r="F767">
        <v>7.3</v>
      </c>
      <c r="G767">
        <v>6.5</v>
      </c>
      <c r="H767">
        <v>5.8</v>
      </c>
      <c r="I767">
        <v>3.2</v>
      </c>
      <c r="J767">
        <v>0</v>
      </c>
      <c r="K767">
        <v>1.2</v>
      </c>
      <c r="L767">
        <v>1.3</v>
      </c>
      <c r="M767">
        <v>0.5</v>
      </c>
      <c r="O767" s="23">
        <v>26.4</v>
      </c>
      <c r="P767" s="23">
        <v>30</v>
      </c>
      <c r="Q767" s="23">
        <v>28.8</v>
      </c>
      <c r="R767" s="23">
        <v>28.3</v>
      </c>
      <c r="S767" s="23">
        <v>26.2</v>
      </c>
      <c r="T767" s="23">
        <v>27.1</v>
      </c>
      <c r="U767" s="23">
        <v>26.3</v>
      </c>
      <c r="V767" s="23">
        <v>24.5</v>
      </c>
      <c r="W767" s="23">
        <v>26.2</v>
      </c>
      <c r="Y767">
        <f t="shared" si="845"/>
        <v>243.79999999999998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</v>
      </c>
      <c r="AF767">
        <v>0</v>
      </c>
      <c r="AG767">
        <v>0</v>
      </c>
      <c r="AH767">
        <v>0</v>
      </c>
      <c r="AJ767">
        <v>24</v>
      </c>
      <c r="AK767">
        <v>7</v>
      </c>
      <c r="AL767">
        <v>6</v>
      </c>
      <c r="AM767">
        <v>24</v>
      </c>
      <c r="AN767">
        <v>9</v>
      </c>
      <c r="AO767">
        <v>8</v>
      </c>
      <c r="AP767">
        <v>14</v>
      </c>
      <c r="AQ767">
        <v>14</v>
      </c>
      <c r="AR767">
        <v>16</v>
      </c>
      <c r="AU767">
        <f t="shared" si="846"/>
        <v>100</v>
      </c>
      <c r="AV767">
        <f t="shared" si="844"/>
        <v>100</v>
      </c>
      <c r="AW767">
        <f t="shared" si="844"/>
        <v>100</v>
      </c>
      <c r="AX767">
        <f t="shared" si="844"/>
        <v>100</v>
      </c>
      <c r="AY767">
        <f t="shared" si="844"/>
        <v>100</v>
      </c>
      <c r="AZ767">
        <f t="shared" si="844"/>
        <v>60</v>
      </c>
      <c r="BA767">
        <f t="shared" si="844"/>
        <v>100</v>
      </c>
      <c r="BB767">
        <f t="shared" si="844"/>
        <v>100</v>
      </c>
      <c r="BC767">
        <f t="shared" si="844"/>
        <v>100</v>
      </c>
    </row>
    <row r="768" spans="1:55">
      <c r="A768">
        <v>218</v>
      </c>
      <c r="B768" t="s">
        <v>49</v>
      </c>
      <c r="C768">
        <v>16</v>
      </c>
      <c r="D768" t="s">
        <v>42</v>
      </c>
      <c r="E768">
        <v>9.9</v>
      </c>
      <c r="F768">
        <v>8.6999999999999993</v>
      </c>
      <c r="G768">
        <v>14.8</v>
      </c>
      <c r="H768">
        <v>5</v>
      </c>
      <c r="I768">
        <v>7.6</v>
      </c>
      <c r="J768">
        <v>14</v>
      </c>
      <c r="K768">
        <v>3.9</v>
      </c>
      <c r="L768">
        <v>7.4</v>
      </c>
      <c r="M768">
        <v>15.9</v>
      </c>
      <c r="O768" s="23">
        <v>30</v>
      </c>
      <c r="P768" s="23">
        <v>24.7</v>
      </c>
      <c r="Q768" s="23">
        <v>30</v>
      </c>
      <c r="R768" s="23">
        <v>28.8</v>
      </c>
      <c r="S768" s="23">
        <v>27</v>
      </c>
      <c r="T768" s="23">
        <v>28.7</v>
      </c>
      <c r="U768" s="23">
        <v>22.9</v>
      </c>
      <c r="V768" s="23">
        <v>25.5</v>
      </c>
      <c r="W768" s="23">
        <v>30</v>
      </c>
      <c r="Y768">
        <f t="shared" si="845"/>
        <v>247.6</v>
      </c>
      <c r="Z768">
        <v>0</v>
      </c>
      <c r="AA768">
        <v>0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0</v>
      </c>
      <c r="AJ768">
        <v>27</v>
      </c>
      <c r="AK768">
        <v>38</v>
      </c>
      <c r="AL768">
        <v>16</v>
      </c>
      <c r="AM768">
        <v>17</v>
      </c>
      <c r="AN768">
        <v>16</v>
      </c>
      <c r="AO768">
        <v>19</v>
      </c>
      <c r="AP768">
        <v>12</v>
      </c>
      <c r="AQ768">
        <v>18</v>
      </c>
      <c r="AR768">
        <v>13</v>
      </c>
      <c r="AU768">
        <f t="shared" si="846"/>
        <v>100</v>
      </c>
      <c r="AV768">
        <f t="shared" si="844"/>
        <v>100</v>
      </c>
      <c r="AW768">
        <f t="shared" si="844"/>
        <v>100</v>
      </c>
      <c r="AX768">
        <f t="shared" si="844"/>
        <v>100</v>
      </c>
      <c r="AY768">
        <f t="shared" si="844"/>
        <v>77.777777777777786</v>
      </c>
      <c r="AZ768">
        <f t="shared" si="844"/>
        <v>100</v>
      </c>
      <c r="BA768">
        <f t="shared" si="844"/>
        <v>100</v>
      </c>
      <c r="BB768">
        <f t="shared" si="844"/>
        <v>100</v>
      </c>
      <c r="BC768">
        <f t="shared" si="844"/>
        <v>100</v>
      </c>
    </row>
    <row r="769" spans="1:55">
      <c r="A769">
        <v>216</v>
      </c>
      <c r="B769" t="s">
        <v>50</v>
      </c>
      <c r="C769">
        <v>16</v>
      </c>
      <c r="D769" t="s">
        <v>44</v>
      </c>
      <c r="E769">
        <v>9.4</v>
      </c>
      <c r="F769">
        <v>12.2</v>
      </c>
      <c r="G769">
        <v>19.3</v>
      </c>
      <c r="H769">
        <v>17.899999999999999</v>
      </c>
      <c r="I769">
        <v>20.2</v>
      </c>
      <c r="J769">
        <v>19.600000000000001</v>
      </c>
      <c r="K769">
        <v>11.8</v>
      </c>
      <c r="L769">
        <v>12.2</v>
      </c>
      <c r="M769">
        <v>13.6</v>
      </c>
      <c r="O769" s="23">
        <v>28.8</v>
      </c>
      <c r="P769" s="23">
        <v>29.9</v>
      </c>
      <c r="Q769" s="23">
        <v>28.8</v>
      </c>
      <c r="R769" s="23">
        <v>26.3</v>
      </c>
      <c r="S769" s="23">
        <v>28.5</v>
      </c>
      <c r="T769" s="23">
        <v>27.4</v>
      </c>
      <c r="U769" s="23">
        <v>23.4</v>
      </c>
      <c r="V769" s="23">
        <v>27.4</v>
      </c>
      <c r="W769" s="23">
        <v>24.3</v>
      </c>
      <c r="Y769">
        <f t="shared" si="845"/>
        <v>244.80000000000004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J769">
        <v>27</v>
      </c>
      <c r="AK769">
        <v>15</v>
      </c>
      <c r="AL769">
        <v>13</v>
      </c>
      <c r="AM769">
        <v>17</v>
      </c>
      <c r="AN769">
        <v>11</v>
      </c>
      <c r="AO769">
        <v>8</v>
      </c>
      <c r="AP769">
        <v>12</v>
      </c>
      <c r="AQ769">
        <v>15</v>
      </c>
      <c r="AR769">
        <v>17</v>
      </c>
      <c r="AU769">
        <f t="shared" si="846"/>
        <v>100</v>
      </c>
      <c r="AV769">
        <f t="shared" si="844"/>
        <v>100</v>
      </c>
      <c r="AW769">
        <f t="shared" si="844"/>
        <v>100</v>
      </c>
      <c r="AX769">
        <f t="shared" si="844"/>
        <v>100</v>
      </c>
      <c r="AY769">
        <f t="shared" si="844"/>
        <v>100</v>
      </c>
      <c r="AZ769">
        <f t="shared" si="844"/>
        <v>100</v>
      </c>
      <c r="BA769">
        <f t="shared" si="844"/>
        <v>100</v>
      </c>
      <c r="BB769">
        <f t="shared" si="844"/>
        <v>100</v>
      </c>
      <c r="BC769">
        <f t="shared" si="844"/>
        <v>100</v>
      </c>
    </row>
    <row r="770" spans="1:55">
      <c r="A770">
        <v>217</v>
      </c>
      <c r="B770" t="s">
        <v>51</v>
      </c>
      <c r="C770">
        <v>16</v>
      </c>
      <c r="D770" t="s">
        <v>46</v>
      </c>
      <c r="E770">
        <v>1.4</v>
      </c>
      <c r="F770">
        <v>5.7</v>
      </c>
      <c r="G770">
        <v>3.9</v>
      </c>
      <c r="H770">
        <v>7.6</v>
      </c>
      <c r="I770">
        <v>8.6999999999999993</v>
      </c>
      <c r="J770">
        <v>9.6</v>
      </c>
      <c r="K770">
        <v>3.7</v>
      </c>
      <c r="L770">
        <v>7.4</v>
      </c>
      <c r="M770">
        <v>12.8</v>
      </c>
      <c r="O770" s="23">
        <v>28.2</v>
      </c>
      <c r="P770" s="23">
        <v>27.4</v>
      </c>
      <c r="Q770" s="23">
        <v>22.7</v>
      </c>
      <c r="R770" s="23">
        <v>26.4</v>
      </c>
      <c r="S770" s="23">
        <v>27.7</v>
      </c>
      <c r="T770" s="23">
        <v>21.4</v>
      </c>
      <c r="U770" s="23">
        <v>20.2</v>
      </c>
      <c r="V770" s="23">
        <v>20.100000000000001</v>
      </c>
      <c r="W770" s="23">
        <v>19.899999999999999</v>
      </c>
      <c r="Y770">
        <f t="shared" si="845"/>
        <v>213.99999999999997</v>
      </c>
      <c r="Z770">
        <v>0</v>
      </c>
      <c r="AA770">
        <v>2</v>
      </c>
      <c r="AB770">
        <v>2</v>
      </c>
      <c r="AC770">
        <v>0</v>
      </c>
      <c r="AD770">
        <v>0</v>
      </c>
      <c r="AE770">
        <v>0</v>
      </c>
      <c r="AF770">
        <v>4</v>
      </c>
      <c r="AG770">
        <v>0</v>
      </c>
      <c r="AH770">
        <v>2</v>
      </c>
      <c r="AJ770">
        <v>33</v>
      </c>
      <c r="AK770">
        <v>26</v>
      </c>
      <c r="AL770">
        <v>17</v>
      </c>
      <c r="AM770">
        <v>18</v>
      </c>
      <c r="AN770">
        <v>24</v>
      </c>
      <c r="AO770">
        <v>19</v>
      </c>
      <c r="AP770">
        <v>14</v>
      </c>
      <c r="AQ770">
        <v>14</v>
      </c>
      <c r="AR770">
        <v>15</v>
      </c>
      <c r="AU770">
        <f t="shared" si="846"/>
        <v>100</v>
      </c>
      <c r="AV770">
        <f t="shared" si="844"/>
        <v>85.714285714285708</v>
      </c>
      <c r="AW770">
        <f t="shared" si="844"/>
        <v>78.94736842105263</v>
      </c>
      <c r="AX770">
        <f t="shared" si="844"/>
        <v>100</v>
      </c>
      <c r="AY770">
        <f t="shared" si="844"/>
        <v>100</v>
      </c>
      <c r="AZ770">
        <f t="shared" si="844"/>
        <v>100</v>
      </c>
      <c r="BA770">
        <f t="shared" si="844"/>
        <v>55.555555555555557</v>
      </c>
      <c r="BB770">
        <f t="shared" si="844"/>
        <v>100</v>
      </c>
      <c r="BC770">
        <f t="shared" si="844"/>
        <v>76.470588235294116</v>
      </c>
    </row>
    <row r="771" spans="1:55">
      <c r="A771">
        <v>215</v>
      </c>
      <c r="B771" t="s">
        <v>52</v>
      </c>
      <c r="C771">
        <v>16</v>
      </c>
      <c r="D771" t="s">
        <v>48</v>
      </c>
      <c r="E771">
        <v>1.6</v>
      </c>
      <c r="F771">
        <v>7.9</v>
      </c>
      <c r="G771">
        <v>0.7</v>
      </c>
      <c r="H771">
        <v>0.8</v>
      </c>
      <c r="I771">
        <v>0</v>
      </c>
      <c r="J771">
        <v>0</v>
      </c>
      <c r="K771">
        <v>3.3</v>
      </c>
      <c r="L771">
        <v>3.9</v>
      </c>
      <c r="M771">
        <v>0</v>
      </c>
      <c r="O771" s="23">
        <v>30</v>
      </c>
      <c r="P771" s="23">
        <v>28.5</v>
      </c>
      <c r="Q771" s="23">
        <v>16.3</v>
      </c>
      <c r="R771" s="23">
        <v>8.3000000000000007</v>
      </c>
      <c r="S771" s="23">
        <v>17.2</v>
      </c>
      <c r="T771" s="23">
        <v>12.1</v>
      </c>
      <c r="U771" s="23">
        <v>24.7</v>
      </c>
      <c r="V771" s="23">
        <v>27.9</v>
      </c>
      <c r="W771" s="23">
        <v>8.1999999999999993</v>
      </c>
      <c r="Y771">
        <f t="shared" si="845"/>
        <v>173.2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4</v>
      </c>
      <c r="AF771">
        <v>0</v>
      </c>
      <c r="AG771">
        <v>0</v>
      </c>
      <c r="AH771">
        <v>0</v>
      </c>
      <c r="AJ771">
        <v>23</v>
      </c>
      <c r="AK771">
        <v>2</v>
      </c>
      <c r="AL771">
        <v>12</v>
      </c>
      <c r="AM771">
        <v>3</v>
      </c>
      <c r="AN771">
        <v>9</v>
      </c>
      <c r="AO771">
        <v>29</v>
      </c>
      <c r="AP771">
        <v>1</v>
      </c>
      <c r="AQ771">
        <v>12</v>
      </c>
      <c r="AR771">
        <v>7</v>
      </c>
      <c r="AU771">
        <f t="shared" si="846"/>
        <v>100</v>
      </c>
      <c r="AV771">
        <f t="shared" si="844"/>
        <v>100</v>
      </c>
      <c r="AW771">
        <f t="shared" si="844"/>
        <v>100</v>
      </c>
      <c r="AX771">
        <f t="shared" si="844"/>
        <v>100</v>
      </c>
      <c r="AY771">
        <f t="shared" si="844"/>
        <v>100</v>
      </c>
      <c r="AZ771">
        <f t="shared" si="844"/>
        <v>75.757575757575751</v>
      </c>
      <c r="BA771">
        <f t="shared" si="844"/>
        <v>100</v>
      </c>
      <c r="BB771">
        <f t="shared" si="844"/>
        <v>100</v>
      </c>
      <c r="BC771">
        <f t="shared" si="844"/>
        <v>100</v>
      </c>
    </row>
    <row r="772" spans="1:55">
      <c r="A772">
        <v>220</v>
      </c>
      <c r="B772" t="s">
        <v>53</v>
      </c>
      <c r="C772">
        <v>16</v>
      </c>
      <c r="D772" t="s">
        <v>42</v>
      </c>
      <c r="E772">
        <v>22.3</v>
      </c>
      <c r="F772">
        <v>20.5</v>
      </c>
      <c r="G772">
        <v>23.5</v>
      </c>
      <c r="H772">
        <v>16.2</v>
      </c>
      <c r="I772">
        <v>19</v>
      </c>
      <c r="J772">
        <v>19.8</v>
      </c>
      <c r="K772">
        <v>12</v>
      </c>
      <c r="L772">
        <v>14.7</v>
      </c>
      <c r="M772">
        <v>14.8</v>
      </c>
      <c r="O772" s="23">
        <v>28.8</v>
      </c>
      <c r="P772" s="23">
        <v>26.5</v>
      </c>
      <c r="Q772" s="23">
        <v>30</v>
      </c>
      <c r="R772" s="23">
        <v>20.9</v>
      </c>
      <c r="S772" s="23">
        <v>26.9</v>
      </c>
      <c r="T772" s="23">
        <v>27.9</v>
      </c>
      <c r="U772" s="23">
        <v>20.3</v>
      </c>
      <c r="V772" s="23">
        <v>27.5</v>
      </c>
      <c r="W772" s="23">
        <v>23.1</v>
      </c>
      <c r="Y772">
        <f t="shared" si="845"/>
        <v>231.9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</v>
      </c>
      <c r="AJ772">
        <v>21</v>
      </c>
      <c r="AK772">
        <v>27</v>
      </c>
      <c r="AL772">
        <v>7</v>
      </c>
      <c r="AM772">
        <v>29</v>
      </c>
      <c r="AN772">
        <v>9</v>
      </c>
      <c r="AO772">
        <v>23</v>
      </c>
      <c r="AP772">
        <v>30</v>
      </c>
      <c r="AQ772">
        <v>21</v>
      </c>
      <c r="AR772">
        <v>20</v>
      </c>
      <c r="AU772">
        <f t="shared" si="846"/>
        <v>100</v>
      </c>
      <c r="AV772">
        <f t="shared" si="844"/>
        <v>100</v>
      </c>
      <c r="AW772">
        <f t="shared" si="844"/>
        <v>100</v>
      </c>
      <c r="AX772">
        <f t="shared" si="844"/>
        <v>100</v>
      </c>
      <c r="AY772">
        <f t="shared" si="844"/>
        <v>100</v>
      </c>
      <c r="AZ772">
        <f t="shared" si="844"/>
        <v>100</v>
      </c>
      <c r="BA772">
        <f t="shared" si="844"/>
        <v>100</v>
      </c>
      <c r="BB772">
        <f t="shared" si="844"/>
        <v>100</v>
      </c>
      <c r="BC772">
        <f t="shared" si="844"/>
        <v>81.818181818181827</v>
      </c>
    </row>
    <row r="773" spans="1:55">
      <c r="A773">
        <v>219</v>
      </c>
      <c r="B773" t="s">
        <v>54</v>
      </c>
      <c r="C773">
        <v>16</v>
      </c>
      <c r="D773" t="s">
        <v>44</v>
      </c>
      <c r="E773">
        <v>4</v>
      </c>
      <c r="F773">
        <v>5.0999999999999996</v>
      </c>
      <c r="G773">
        <v>6.1</v>
      </c>
      <c r="H773">
        <v>13.8</v>
      </c>
      <c r="I773">
        <v>7</v>
      </c>
      <c r="J773">
        <v>8.9</v>
      </c>
      <c r="K773">
        <v>10.6</v>
      </c>
      <c r="L773">
        <v>4.5</v>
      </c>
      <c r="M773">
        <v>11.3</v>
      </c>
      <c r="O773" s="23">
        <v>30</v>
      </c>
      <c r="P773" s="23">
        <v>27.7</v>
      </c>
      <c r="Q773" s="23">
        <v>26.5</v>
      </c>
      <c r="R773" s="23">
        <v>26.4</v>
      </c>
      <c r="S773" s="23">
        <v>26.3</v>
      </c>
      <c r="T773" s="23">
        <v>16.600000000000001</v>
      </c>
      <c r="U773" s="23">
        <v>25.4</v>
      </c>
      <c r="V773" s="23">
        <v>24.6</v>
      </c>
      <c r="W773" s="23">
        <v>24.3</v>
      </c>
      <c r="Y773">
        <f t="shared" si="845"/>
        <v>227.8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4</v>
      </c>
      <c r="AF773">
        <v>4</v>
      </c>
      <c r="AG773">
        <v>4</v>
      </c>
      <c r="AH773">
        <v>2</v>
      </c>
      <c r="AJ773">
        <v>24</v>
      </c>
      <c r="AK773">
        <v>19</v>
      </c>
      <c r="AL773">
        <v>26</v>
      </c>
      <c r="AM773">
        <v>20</v>
      </c>
      <c r="AN773">
        <v>13</v>
      </c>
      <c r="AO773">
        <v>16</v>
      </c>
      <c r="AP773">
        <v>23</v>
      </c>
      <c r="AQ773">
        <v>19</v>
      </c>
      <c r="AR773">
        <v>21</v>
      </c>
      <c r="AU773">
        <f t="shared" si="846"/>
        <v>100</v>
      </c>
      <c r="AV773">
        <f t="shared" si="844"/>
        <v>100</v>
      </c>
      <c r="AW773">
        <f t="shared" si="844"/>
        <v>85.714285714285708</v>
      </c>
      <c r="AX773">
        <f t="shared" si="844"/>
        <v>100</v>
      </c>
      <c r="AY773">
        <f t="shared" si="844"/>
        <v>100</v>
      </c>
      <c r="AZ773">
        <f t="shared" si="844"/>
        <v>60</v>
      </c>
      <c r="BA773">
        <f t="shared" si="844"/>
        <v>70.370370370370367</v>
      </c>
      <c r="BB773">
        <f t="shared" si="844"/>
        <v>65.217391304347828</v>
      </c>
      <c r="BC773">
        <f t="shared" si="844"/>
        <v>82.608695652173907</v>
      </c>
    </row>
    <row r="774" spans="1:55">
      <c r="A774">
        <v>221</v>
      </c>
      <c r="B774" t="s">
        <v>55</v>
      </c>
      <c r="C774">
        <v>16</v>
      </c>
      <c r="D774" t="s">
        <v>46</v>
      </c>
      <c r="E774">
        <v>4.5</v>
      </c>
      <c r="F774">
        <v>3</v>
      </c>
      <c r="G774">
        <v>14.8</v>
      </c>
      <c r="H774">
        <v>9.4</v>
      </c>
      <c r="I774">
        <v>8.9</v>
      </c>
      <c r="J774">
        <v>10.5</v>
      </c>
      <c r="K774">
        <v>15.7</v>
      </c>
      <c r="L774">
        <v>8.3000000000000007</v>
      </c>
      <c r="M774">
        <v>14.1</v>
      </c>
      <c r="O774" s="23">
        <v>28.6</v>
      </c>
      <c r="P774" s="23">
        <v>24.9</v>
      </c>
      <c r="Q774" s="23">
        <v>27.3</v>
      </c>
      <c r="R774" s="23">
        <v>26</v>
      </c>
      <c r="S774" s="23">
        <v>27.6</v>
      </c>
      <c r="T774" s="23">
        <v>28.7</v>
      </c>
      <c r="U774" s="23">
        <v>25.8</v>
      </c>
      <c r="V774" s="23">
        <v>19.399999999999999</v>
      </c>
      <c r="W774" s="23">
        <v>28.2</v>
      </c>
      <c r="Y774">
        <f t="shared" si="845"/>
        <v>236.5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J774">
        <v>11</v>
      </c>
      <c r="AK774">
        <v>8</v>
      </c>
      <c r="AL774">
        <v>14</v>
      </c>
      <c r="AM774">
        <v>12</v>
      </c>
      <c r="AN774">
        <v>6</v>
      </c>
      <c r="AO774">
        <v>4</v>
      </c>
      <c r="AP774">
        <v>2</v>
      </c>
      <c r="AQ774">
        <v>7</v>
      </c>
      <c r="AR774">
        <v>7</v>
      </c>
      <c r="AU774">
        <f t="shared" si="846"/>
        <v>100</v>
      </c>
      <c r="AV774">
        <f t="shared" si="844"/>
        <v>60</v>
      </c>
      <c r="AW774">
        <f t="shared" si="844"/>
        <v>100</v>
      </c>
      <c r="AX774">
        <f t="shared" si="844"/>
        <v>100</v>
      </c>
      <c r="AY774">
        <f t="shared" si="844"/>
        <v>100</v>
      </c>
      <c r="AZ774">
        <f t="shared" si="844"/>
        <v>100</v>
      </c>
      <c r="BA774">
        <f t="shared" si="844"/>
        <v>100</v>
      </c>
      <c r="BB774">
        <f t="shared" si="844"/>
        <v>100</v>
      </c>
      <c r="BC774">
        <f t="shared" si="844"/>
        <v>100</v>
      </c>
    </row>
    <row r="775" spans="1:55">
      <c r="A775">
        <v>222</v>
      </c>
      <c r="B775" t="s">
        <v>56</v>
      </c>
      <c r="C775">
        <v>16</v>
      </c>
      <c r="D775" t="s">
        <v>48</v>
      </c>
      <c r="E775">
        <v>0</v>
      </c>
      <c r="F775">
        <v>0.3</v>
      </c>
      <c r="G775">
        <v>0</v>
      </c>
      <c r="H775">
        <v>0.3</v>
      </c>
      <c r="I775">
        <v>0.9</v>
      </c>
      <c r="J775">
        <v>0</v>
      </c>
      <c r="K775">
        <v>1.3</v>
      </c>
      <c r="L775">
        <v>0</v>
      </c>
      <c r="M775">
        <v>0.4</v>
      </c>
      <c r="O775" s="23">
        <v>26.4</v>
      </c>
      <c r="P775" s="23">
        <v>30</v>
      </c>
      <c r="Q775" s="23">
        <v>28.7</v>
      </c>
      <c r="R775" s="23">
        <v>28.1</v>
      </c>
      <c r="S775" s="23">
        <v>28.6</v>
      </c>
      <c r="T775" s="23">
        <v>25.1</v>
      </c>
      <c r="U775" s="23">
        <v>27.7</v>
      </c>
      <c r="V775" s="23">
        <v>27.3</v>
      </c>
      <c r="W775" s="23">
        <v>28.6</v>
      </c>
      <c r="Y775">
        <f t="shared" si="845"/>
        <v>250.49999999999997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J775">
        <v>17</v>
      </c>
      <c r="AK775">
        <v>10</v>
      </c>
      <c r="AL775">
        <v>9</v>
      </c>
      <c r="AM775">
        <v>7</v>
      </c>
      <c r="AN775">
        <v>7</v>
      </c>
      <c r="AO775">
        <v>5</v>
      </c>
      <c r="AP775">
        <v>10</v>
      </c>
      <c r="AQ775">
        <v>10</v>
      </c>
      <c r="AR775">
        <v>15</v>
      </c>
      <c r="AU775">
        <f t="shared" si="846"/>
        <v>100</v>
      </c>
      <c r="AV775">
        <f t="shared" si="844"/>
        <v>100</v>
      </c>
      <c r="AW775">
        <f t="shared" si="844"/>
        <v>100</v>
      </c>
      <c r="AX775">
        <f t="shared" si="844"/>
        <v>100</v>
      </c>
      <c r="AY775">
        <f t="shared" si="844"/>
        <v>100</v>
      </c>
      <c r="AZ775">
        <f t="shared" si="844"/>
        <v>100</v>
      </c>
      <c r="BA775">
        <f t="shared" si="844"/>
        <v>100</v>
      </c>
      <c r="BB775">
        <f t="shared" si="844"/>
        <v>100</v>
      </c>
      <c r="BC775">
        <f t="shared" si="844"/>
        <v>100</v>
      </c>
    </row>
    <row r="776" spans="1:55">
      <c r="A776">
        <v>224</v>
      </c>
      <c r="B776" t="s">
        <v>57</v>
      </c>
      <c r="C776">
        <v>16</v>
      </c>
      <c r="D776" t="s">
        <v>42</v>
      </c>
      <c r="E776">
        <v>6.3</v>
      </c>
      <c r="F776">
        <v>19.100000000000001</v>
      </c>
      <c r="G776">
        <v>11.8</v>
      </c>
      <c r="H776">
        <v>10.3</v>
      </c>
      <c r="I776">
        <v>7.3</v>
      </c>
      <c r="J776">
        <v>13</v>
      </c>
      <c r="K776">
        <v>16.5</v>
      </c>
      <c r="L776">
        <v>15.2</v>
      </c>
      <c r="M776">
        <v>10.3</v>
      </c>
      <c r="O776" s="23">
        <v>29.2</v>
      </c>
      <c r="P776" s="23">
        <v>30</v>
      </c>
      <c r="Q776" s="23">
        <v>29.3</v>
      </c>
      <c r="R776" s="23">
        <v>25.7</v>
      </c>
      <c r="S776" s="23">
        <v>27.9</v>
      </c>
      <c r="T776" s="23">
        <v>30</v>
      </c>
      <c r="U776" s="23">
        <v>30</v>
      </c>
      <c r="V776" s="23">
        <v>30</v>
      </c>
      <c r="W776" s="23">
        <v>25.6</v>
      </c>
      <c r="Y776">
        <f t="shared" si="845"/>
        <v>257.7</v>
      </c>
      <c r="Z776">
        <v>0</v>
      </c>
      <c r="AA776">
        <v>0</v>
      </c>
      <c r="AB776">
        <v>0</v>
      </c>
      <c r="AC776">
        <v>2</v>
      </c>
      <c r="AD776">
        <v>2</v>
      </c>
      <c r="AE776">
        <v>0</v>
      </c>
      <c r="AF776">
        <v>0</v>
      </c>
      <c r="AG776">
        <v>0</v>
      </c>
      <c r="AH776">
        <v>0</v>
      </c>
      <c r="AJ776">
        <v>22</v>
      </c>
      <c r="AK776">
        <v>3</v>
      </c>
      <c r="AL776">
        <v>14</v>
      </c>
      <c r="AM776">
        <v>24</v>
      </c>
      <c r="AN776">
        <v>24</v>
      </c>
      <c r="AO776">
        <v>5</v>
      </c>
      <c r="AP776">
        <v>3</v>
      </c>
      <c r="AQ776">
        <v>0</v>
      </c>
      <c r="AR776">
        <v>1</v>
      </c>
      <c r="AU776">
        <f t="shared" si="846"/>
        <v>100</v>
      </c>
      <c r="AV776">
        <f t="shared" si="844"/>
        <v>100</v>
      </c>
      <c r="AW776">
        <f t="shared" si="844"/>
        <v>100</v>
      </c>
      <c r="AX776">
        <f t="shared" si="844"/>
        <v>84.615384615384613</v>
      </c>
      <c r="AY776">
        <f t="shared" si="844"/>
        <v>84.615384615384613</v>
      </c>
      <c r="AZ776">
        <f t="shared" si="844"/>
        <v>100</v>
      </c>
      <c r="BA776">
        <f t="shared" si="844"/>
        <v>100</v>
      </c>
      <c r="BB776">
        <v>0</v>
      </c>
      <c r="BC776">
        <f t="shared" si="844"/>
        <v>100</v>
      </c>
    </row>
    <row r="777" spans="1:55">
      <c r="A777">
        <v>223</v>
      </c>
      <c r="B777" t="s">
        <v>58</v>
      </c>
      <c r="C777">
        <v>16</v>
      </c>
      <c r="D777" t="s">
        <v>44</v>
      </c>
      <c r="E777">
        <v>2.4</v>
      </c>
      <c r="F777">
        <v>4.0999999999999996</v>
      </c>
      <c r="G777">
        <v>8.1</v>
      </c>
      <c r="H777">
        <v>2.4</v>
      </c>
      <c r="I777">
        <v>0.4</v>
      </c>
      <c r="J777">
        <v>3.5</v>
      </c>
      <c r="K777">
        <v>6.8</v>
      </c>
      <c r="L777">
        <v>7.8</v>
      </c>
      <c r="M777">
        <v>17.5</v>
      </c>
      <c r="O777" s="23">
        <v>23.2</v>
      </c>
      <c r="P777" s="23">
        <v>21.1</v>
      </c>
      <c r="Q777" s="23">
        <v>23.2</v>
      </c>
      <c r="R777" s="23">
        <v>28.6</v>
      </c>
      <c r="S777" s="23">
        <v>16.399999999999999</v>
      </c>
      <c r="T777" s="23">
        <v>22.9</v>
      </c>
      <c r="U777" s="23">
        <v>27</v>
      </c>
      <c r="V777" s="23">
        <v>28.5</v>
      </c>
      <c r="W777" s="23">
        <v>30</v>
      </c>
      <c r="Y777">
        <f t="shared" si="845"/>
        <v>220.9</v>
      </c>
      <c r="Z777">
        <v>2</v>
      </c>
      <c r="AA777">
        <v>6</v>
      </c>
      <c r="AB777">
        <v>6</v>
      </c>
      <c r="AC777">
        <v>0</v>
      </c>
      <c r="AD777">
        <v>4</v>
      </c>
      <c r="AE777">
        <v>4</v>
      </c>
      <c r="AF777">
        <v>2</v>
      </c>
      <c r="AG777">
        <v>2</v>
      </c>
      <c r="AH777">
        <v>0</v>
      </c>
      <c r="AJ777">
        <v>7</v>
      </c>
      <c r="AK777">
        <v>6</v>
      </c>
      <c r="AL777">
        <v>4</v>
      </c>
      <c r="AM777">
        <v>7</v>
      </c>
      <c r="AN777">
        <v>6</v>
      </c>
      <c r="AO777">
        <v>7</v>
      </c>
      <c r="AP777">
        <v>2</v>
      </c>
      <c r="AQ777">
        <v>1</v>
      </c>
      <c r="AR777">
        <v>6</v>
      </c>
      <c r="AU777">
        <f t="shared" si="846"/>
        <v>55.555555555555557</v>
      </c>
      <c r="AV777">
        <f t="shared" si="844"/>
        <v>0</v>
      </c>
      <c r="AW777">
        <f t="shared" si="844"/>
        <v>-20</v>
      </c>
      <c r="AX777">
        <f t="shared" si="844"/>
        <v>100</v>
      </c>
      <c r="AY777">
        <f t="shared" si="844"/>
        <v>20</v>
      </c>
      <c r="AZ777">
        <f t="shared" si="844"/>
        <v>27.27272727272727</v>
      </c>
      <c r="BA777">
        <f t="shared" si="844"/>
        <v>0</v>
      </c>
      <c r="BB777">
        <f t="shared" si="844"/>
        <v>-33.333333333333329</v>
      </c>
      <c r="BC777">
        <f t="shared" si="844"/>
        <v>100</v>
      </c>
    </row>
    <row r="778" spans="1:55">
      <c r="A778">
        <v>124</v>
      </c>
      <c r="B778" t="s">
        <v>102</v>
      </c>
      <c r="C778">
        <v>16</v>
      </c>
      <c r="D778" t="s">
        <v>42</v>
      </c>
      <c r="E778">
        <v>10.1</v>
      </c>
      <c r="F778">
        <v>2.8</v>
      </c>
      <c r="G778">
        <v>3</v>
      </c>
      <c r="H778">
        <v>2.2000000000000002</v>
      </c>
      <c r="I778">
        <v>4.5999999999999996</v>
      </c>
      <c r="J778">
        <v>2.1</v>
      </c>
      <c r="K778">
        <v>5.2</v>
      </c>
      <c r="L778">
        <v>2.8</v>
      </c>
      <c r="M778">
        <v>4.0999999999999996</v>
      </c>
      <c r="O778" s="23">
        <v>29.2</v>
      </c>
      <c r="P778" s="23">
        <v>30</v>
      </c>
      <c r="Q778" s="23">
        <v>30</v>
      </c>
      <c r="R778" s="23">
        <v>30</v>
      </c>
      <c r="S778" s="23">
        <v>30</v>
      </c>
      <c r="T778" s="23">
        <v>30</v>
      </c>
      <c r="U778" s="23">
        <v>27.7</v>
      </c>
      <c r="V778" s="23">
        <v>30</v>
      </c>
      <c r="W778" s="23">
        <v>30</v>
      </c>
      <c r="Y778">
        <f t="shared" si="845"/>
        <v>266.89999999999998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U778">
        <v>0</v>
      </c>
      <c r="AV778">
        <v>0</v>
      </c>
      <c r="AW778">
        <f t="shared" si="844"/>
        <v>100</v>
      </c>
      <c r="AX778">
        <v>0</v>
      </c>
      <c r="AY778">
        <v>0</v>
      </c>
      <c r="AZ778">
        <v>0</v>
      </c>
      <c r="BA778">
        <f t="shared" si="844"/>
        <v>100</v>
      </c>
      <c r="BB778">
        <v>0</v>
      </c>
      <c r="BC778">
        <v>0</v>
      </c>
    </row>
    <row r="779" spans="1:55">
      <c r="A779">
        <v>121</v>
      </c>
      <c r="B779" t="s">
        <v>103</v>
      </c>
      <c r="C779">
        <v>16</v>
      </c>
      <c r="D779" t="s">
        <v>44</v>
      </c>
      <c r="E779">
        <v>13.7</v>
      </c>
      <c r="F779">
        <v>22.5</v>
      </c>
      <c r="G779">
        <v>17.899999999999999</v>
      </c>
      <c r="H779">
        <v>21.4</v>
      </c>
      <c r="I779">
        <v>7.7</v>
      </c>
      <c r="J779">
        <v>17.600000000000001</v>
      </c>
      <c r="K779">
        <v>14.8</v>
      </c>
      <c r="L779">
        <v>9.9</v>
      </c>
      <c r="M779">
        <v>12.1</v>
      </c>
      <c r="O779" s="23">
        <v>28.9</v>
      </c>
      <c r="P779" s="23">
        <v>28.9</v>
      </c>
      <c r="Q779" s="23">
        <v>26.4</v>
      </c>
      <c r="R779" s="23">
        <v>27.5</v>
      </c>
      <c r="S779" s="23">
        <v>24.7</v>
      </c>
      <c r="T779" s="23">
        <v>26.3</v>
      </c>
      <c r="U779" s="23">
        <v>26.7</v>
      </c>
      <c r="V779" s="23">
        <v>26</v>
      </c>
      <c r="W779" s="23">
        <v>27.2</v>
      </c>
      <c r="Y779">
        <f t="shared" si="845"/>
        <v>242.59999999999997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0</v>
      </c>
      <c r="AJ779">
        <v>12</v>
      </c>
      <c r="AK779">
        <v>6</v>
      </c>
      <c r="AL779">
        <v>15</v>
      </c>
      <c r="AM779">
        <v>6</v>
      </c>
      <c r="AN779">
        <v>7</v>
      </c>
      <c r="AO779">
        <v>4</v>
      </c>
      <c r="AP779">
        <v>8</v>
      </c>
      <c r="AQ779">
        <v>6</v>
      </c>
      <c r="AR779">
        <v>5</v>
      </c>
      <c r="AU779">
        <f t="shared" si="846"/>
        <v>100</v>
      </c>
      <c r="AV779">
        <f t="shared" si="844"/>
        <v>100</v>
      </c>
      <c r="AW779">
        <f t="shared" si="844"/>
        <v>100</v>
      </c>
      <c r="AX779">
        <f t="shared" si="844"/>
        <v>100</v>
      </c>
      <c r="AY779">
        <f t="shared" si="844"/>
        <v>100</v>
      </c>
      <c r="AZ779">
        <f t="shared" si="844"/>
        <v>33.333333333333329</v>
      </c>
      <c r="BA779">
        <f t="shared" si="844"/>
        <v>100</v>
      </c>
      <c r="BB779">
        <f t="shared" si="844"/>
        <v>100</v>
      </c>
      <c r="BC779">
        <f t="shared" si="844"/>
        <v>100</v>
      </c>
    </row>
    <row r="780" spans="1:55">
      <c r="A780">
        <v>123</v>
      </c>
      <c r="B780" t="s">
        <v>104</v>
      </c>
      <c r="C780">
        <v>16</v>
      </c>
      <c r="D780" t="s">
        <v>46</v>
      </c>
      <c r="E780">
        <v>23.6</v>
      </c>
      <c r="F780">
        <v>24.4</v>
      </c>
      <c r="G780">
        <v>22.5</v>
      </c>
      <c r="H780">
        <v>18.399999999999999</v>
      </c>
      <c r="I780">
        <v>21.3</v>
      </c>
      <c r="J780">
        <v>21.8</v>
      </c>
      <c r="K780">
        <v>22.3</v>
      </c>
      <c r="L780">
        <v>22.4</v>
      </c>
      <c r="M780">
        <v>18</v>
      </c>
      <c r="O780" s="23">
        <v>29.3</v>
      </c>
      <c r="P780" s="23">
        <v>28.7</v>
      </c>
      <c r="Q780" s="23">
        <v>29.1</v>
      </c>
      <c r="R780" s="23">
        <v>28.6</v>
      </c>
      <c r="S780" s="23">
        <v>28.5</v>
      </c>
      <c r="T780" s="23">
        <v>28.2</v>
      </c>
      <c r="U780" s="23">
        <v>28.8</v>
      </c>
      <c r="V780" s="23">
        <v>28</v>
      </c>
      <c r="W780" s="23">
        <v>28.1</v>
      </c>
      <c r="Y780">
        <f t="shared" si="845"/>
        <v>257.3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J780">
        <v>26</v>
      </c>
      <c r="AK780">
        <v>11</v>
      </c>
      <c r="AL780">
        <v>7</v>
      </c>
      <c r="AM780">
        <v>19</v>
      </c>
      <c r="AN780">
        <v>11</v>
      </c>
      <c r="AO780">
        <v>14</v>
      </c>
      <c r="AP780">
        <v>11</v>
      </c>
      <c r="AQ780">
        <v>9</v>
      </c>
      <c r="AR780">
        <v>8</v>
      </c>
      <c r="AU780">
        <f t="shared" si="846"/>
        <v>100</v>
      </c>
      <c r="AV780">
        <f t="shared" ref="AV780:AV797" si="847">(AK780-AA780)/(AK780+AA780)*100</f>
        <v>100</v>
      </c>
      <c r="AW780">
        <f t="shared" ref="AW780:AW797" si="848">(AL780-AB780)/(AL780+AB780)*100</f>
        <v>100</v>
      </c>
      <c r="AX780">
        <f t="shared" ref="AX780:AX797" si="849">(AM780-AC780)/(AM780+AC780)*100</f>
        <v>100</v>
      </c>
      <c r="AY780">
        <f t="shared" ref="AY780:AY797" si="850">(AN780-AD780)/(AN780+AD780)*100</f>
        <v>100</v>
      </c>
      <c r="AZ780">
        <f t="shared" ref="AZ780:AZ797" si="851">(AO780-AE780)/(AO780+AE780)*100</f>
        <v>100</v>
      </c>
      <c r="BA780">
        <f t="shared" ref="BA780:BA797" si="852">(AP780-AF780)/(AP780+AF780)*100</f>
        <v>100</v>
      </c>
      <c r="BB780">
        <f t="shared" ref="BB780:BB797" si="853">(AQ780-AG780)/(AQ780+AG780)*100</f>
        <v>100</v>
      </c>
      <c r="BC780">
        <f t="shared" ref="BC780:BC797" si="854">(AR780-AH780)/(AR780+AH780)*100</f>
        <v>100</v>
      </c>
    </row>
    <row r="781" spans="1:55">
      <c r="A781">
        <v>122</v>
      </c>
      <c r="B781" t="s">
        <v>105</v>
      </c>
      <c r="C781">
        <v>16</v>
      </c>
      <c r="D781" t="s">
        <v>48</v>
      </c>
      <c r="E781">
        <v>5.8</v>
      </c>
      <c r="F781">
        <v>12</v>
      </c>
      <c r="G781">
        <v>9.9</v>
      </c>
      <c r="H781">
        <v>3</v>
      </c>
      <c r="I781">
        <v>2.2000000000000002</v>
      </c>
      <c r="J781">
        <v>0</v>
      </c>
      <c r="K781">
        <v>0</v>
      </c>
      <c r="L781">
        <v>0</v>
      </c>
      <c r="M781">
        <v>1.3</v>
      </c>
      <c r="O781" s="23">
        <v>30</v>
      </c>
      <c r="P781" s="23">
        <v>28.3</v>
      </c>
      <c r="Q781" s="23">
        <v>27.3</v>
      </c>
      <c r="R781" s="23">
        <v>27.8</v>
      </c>
      <c r="S781" s="23">
        <v>26.1</v>
      </c>
      <c r="T781" s="23">
        <v>21.6</v>
      </c>
      <c r="U781" s="23">
        <v>1</v>
      </c>
      <c r="V781" s="23">
        <v>0.7</v>
      </c>
      <c r="W781" s="23">
        <v>1.4</v>
      </c>
      <c r="Y781">
        <f t="shared" si="845"/>
        <v>164.2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J781">
        <v>9</v>
      </c>
      <c r="AK781">
        <v>7</v>
      </c>
      <c r="AL781">
        <v>11</v>
      </c>
      <c r="AM781">
        <v>11</v>
      </c>
      <c r="AN781">
        <v>14</v>
      </c>
      <c r="AO781">
        <v>9</v>
      </c>
      <c r="AP781">
        <v>10</v>
      </c>
      <c r="AQ781">
        <v>0</v>
      </c>
      <c r="AR781">
        <v>0</v>
      </c>
      <c r="AU781">
        <f t="shared" si="846"/>
        <v>100</v>
      </c>
      <c r="AV781">
        <f t="shared" si="847"/>
        <v>100</v>
      </c>
      <c r="AW781">
        <f t="shared" si="848"/>
        <v>100</v>
      </c>
      <c r="AX781">
        <f t="shared" si="849"/>
        <v>100</v>
      </c>
      <c r="AY781">
        <f t="shared" si="850"/>
        <v>100</v>
      </c>
      <c r="AZ781">
        <f t="shared" si="851"/>
        <v>100</v>
      </c>
      <c r="BA781">
        <f t="shared" si="852"/>
        <v>100</v>
      </c>
      <c r="BB781">
        <v>0</v>
      </c>
      <c r="BC781">
        <v>0</v>
      </c>
    </row>
    <row r="782" spans="1:55">
      <c r="A782">
        <v>127</v>
      </c>
      <c r="B782" t="s">
        <v>106</v>
      </c>
      <c r="C782">
        <v>16</v>
      </c>
      <c r="D782" t="s">
        <v>42</v>
      </c>
      <c r="E782">
        <v>1.3</v>
      </c>
      <c r="F782">
        <v>3.3</v>
      </c>
      <c r="G782">
        <v>3.3</v>
      </c>
      <c r="H782">
        <v>1</v>
      </c>
      <c r="I782">
        <v>3.2</v>
      </c>
      <c r="J782">
        <v>1.8</v>
      </c>
      <c r="K782">
        <v>3</v>
      </c>
      <c r="L782">
        <v>1.9</v>
      </c>
      <c r="M782">
        <v>0.4</v>
      </c>
      <c r="O782" s="23">
        <v>28.6</v>
      </c>
      <c r="P782" s="23">
        <v>27.9</v>
      </c>
      <c r="Q782" s="23">
        <v>27.8</v>
      </c>
      <c r="R782" s="23">
        <v>25.1</v>
      </c>
      <c r="S782" s="23">
        <v>28.7</v>
      </c>
      <c r="T782" s="23">
        <v>30</v>
      </c>
      <c r="U782" s="23">
        <v>30</v>
      </c>
      <c r="V782" s="23">
        <v>27.6</v>
      </c>
      <c r="W782" s="23">
        <v>30</v>
      </c>
      <c r="Y782">
        <f t="shared" si="845"/>
        <v>255.7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J782">
        <v>5</v>
      </c>
      <c r="AK782">
        <v>23</v>
      </c>
      <c r="AL782">
        <v>11</v>
      </c>
      <c r="AM782">
        <v>18</v>
      </c>
      <c r="AN782">
        <v>1</v>
      </c>
      <c r="AO782">
        <v>0</v>
      </c>
      <c r="AP782">
        <v>0</v>
      </c>
      <c r="AQ782">
        <v>2</v>
      </c>
      <c r="AR782">
        <v>8</v>
      </c>
      <c r="AU782">
        <f t="shared" si="846"/>
        <v>100</v>
      </c>
      <c r="AV782">
        <f t="shared" si="847"/>
        <v>100</v>
      </c>
      <c r="AW782">
        <f t="shared" si="848"/>
        <v>100</v>
      </c>
      <c r="AX782">
        <f t="shared" si="849"/>
        <v>100</v>
      </c>
      <c r="AY782">
        <f t="shared" si="850"/>
        <v>100</v>
      </c>
      <c r="AZ782">
        <v>0</v>
      </c>
      <c r="BA782">
        <v>0</v>
      </c>
      <c r="BB782">
        <f t="shared" si="853"/>
        <v>100</v>
      </c>
      <c r="BC782">
        <f t="shared" si="854"/>
        <v>100</v>
      </c>
    </row>
    <row r="783" spans="1:55">
      <c r="A783">
        <v>125</v>
      </c>
      <c r="B783" t="s">
        <v>107</v>
      </c>
      <c r="C783">
        <v>16</v>
      </c>
      <c r="D783" t="s">
        <v>44</v>
      </c>
      <c r="E783">
        <v>9.8000000000000007</v>
      </c>
      <c r="F783">
        <v>4.9000000000000004</v>
      </c>
      <c r="G783">
        <v>9.4</v>
      </c>
      <c r="H783">
        <v>7.6</v>
      </c>
      <c r="I783">
        <v>6.7</v>
      </c>
      <c r="J783">
        <v>10.199999999999999</v>
      </c>
      <c r="K783">
        <v>5.9</v>
      </c>
      <c r="L783">
        <v>5.6</v>
      </c>
      <c r="M783">
        <v>3.5</v>
      </c>
      <c r="O783" s="23">
        <v>28.1</v>
      </c>
      <c r="P783" s="23">
        <v>29.1</v>
      </c>
      <c r="Q783" s="23">
        <v>27.7</v>
      </c>
      <c r="R783" s="23">
        <v>27.2</v>
      </c>
      <c r="S783" s="23">
        <v>28.3</v>
      </c>
      <c r="T783" s="23">
        <v>24.9</v>
      </c>
      <c r="U783" s="23">
        <v>28.6</v>
      </c>
      <c r="V783" s="23">
        <v>27.6</v>
      </c>
      <c r="W783" s="23">
        <v>23.8</v>
      </c>
      <c r="Y783">
        <f t="shared" si="845"/>
        <v>245.3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</v>
      </c>
      <c r="AJ783">
        <v>2</v>
      </c>
      <c r="AK783">
        <v>17</v>
      </c>
      <c r="AL783">
        <v>14</v>
      </c>
      <c r="AM783">
        <v>11</v>
      </c>
      <c r="AN783">
        <v>9</v>
      </c>
      <c r="AO783">
        <v>16</v>
      </c>
      <c r="AP783">
        <v>12</v>
      </c>
      <c r="AQ783">
        <v>10</v>
      </c>
      <c r="AR783">
        <v>17</v>
      </c>
      <c r="AU783">
        <f t="shared" si="846"/>
        <v>100</v>
      </c>
      <c r="AV783">
        <f t="shared" si="847"/>
        <v>100</v>
      </c>
      <c r="AW783">
        <f t="shared" si="848"/>
        <v>100</v>
      </c>
      <c r="AX783">
        <f t="shared" si="849"/>
        <v>100</v>
      </c>
      <c r="AY783">
        <f t="shared" si="850"/>
        <v>100</v>
      </c>
      <c r="AZ783">
        <f t="shared" si="851"/>
        <v>100</v>
      </c>
      <c r="BA783">
        <f t="shared" si="852"/>
        <v>100</v>
      </c>
      <c r="BB783">
        <f t="shared" si="853"/>
        <v>100</v>
      </c>
      <c r="BC783">
        <f t="shared" si="854"/>
        <v>78.94736842105263</v>
      </c>
    </row>
    <row r="784" spans="1:55">
      <c r="A784">
        <v>126</v>
      </c>
      <c r="B784" t="s">
        <v>108</v>
      </c>
      <c r="C784">
        <v>16</v>
      </c>
      <c r="D784" t="s">
        <v>46</v>
      </c>
      <c r="E784">
        <v>12.3</v>
      </c>
      <c r="F784">
        <v>14.6</v>
      </c>
      <c r="G784">
        <v>14.7</v>
      </c>
      <c r="H784">
        <v>14.9</v>
      </c>
      <c r="I784">
        <v>17.7</v>
      </c>
      <c r="J784">
        <v>14.9</v>
      </c>
      <c r="K784">
        <v>9</v>
      </c>
      <c r="L784">
        <v>19.8</v>
      </c>
      <c r="M784">
        <v>9.8000000000000007</v>
      </c>
      <c r="O784" s="23">
        <v>28</v>
      </c>
      <c r="P784" s="23">
        <v>24.3</v>
      </c>
      <c r="Q784" s="23">
        <v>25.8</v>
      </c>
      <c r="R784" s="23">
        <v>26.8</v>
      </c>
      <c r="S784" s="23">
        <v>25.3</v>
      </c>
      <c r="T784" s="23">
        <v>25.6</v>
      </c>
      <c r="U784" s="23">
        <v>21.1</v>
      </c>
      <c r="V784" s="23">
        <v>27.3</v>
      </c>
      <c r="W784" s="23">
        <v>24.6</v>
      </c>
      <c r="Y784">
        <f t="shared" si="845"/>
        <v>228.79999999999998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J784">
        <v>17</v>
      </c>
      <c r="AK784">
        <v>19</v>
      </c>
      <c r="AL784">
        <v>14</v>
      </c>
      <c r="AM784">
        <v>14</v>
      </c>
      <c r="AN784">
        <v>8</v>
      </c>
      <c r="AO784">
        <v>24</v>
      </c>
      <c r="AP784">
        <v>15</v>
      </c>
      <c r="AQ784">
        <v>12</v>
      </c>
      <c r="AR784">
        <v>16</v>
      </c>
      <c r="AU784">
        <f t="shared" si="846"/>
        <v>100</v>
      </c>
      <c r="AV784">
        <f t="shared" si="847"/>
        <v>100</v>
      </c>
      <c r="AW784">
        <f t="shared" si="848"/>
        <v>100</v>
      </c>
      <c r="AX784">
        <f t="shared" si="849"/>
        <v>100</v>
      </c>
      <c r="AY784">
        <f t="shared" si="850"/>
        <v>100</v>
      </c>
      <c r="AZ784">
        <f t="shared" si="851"/>
        <v>100</v>
      </c>
      <c r="BA784">
        <f t="shared" si="852"/>
        <v>100</v>
      </c>
      <c r="BB784">
        <f t="shared" si="853"/>
        <v>100</v>
      </c>
      <c r="BC784">
        <f t="shared" si="854"/>
        <v>77.777777777777786</v>
      </c>
    </row>
    <row r="785" spans="1:991">
      <c r="A785">
        <v>128</v>
      </c>
      <c r="B785" t="s">
        <v>109</v>
      </c>
      <c r="C785">
        <v>16</v>
      </c>
      <c r="D785" t="s">
        <v>48</v>
      </c>
      <c r="E785">
        <v>5.0999999999999996</v>
      </c>
      <c r="F785">
        <v>6.8</v>
      </c>
      <c r="G785">
        <v>5</v>
      </c>
      <c r="H785">
        <v>0</v>
      </c>
      <c r="I785">
        <v>2.2999999999999998</v>
      </c>
      <c r="J785">
        <v>7.2</v>
      </c>
      <c r="K785">
        <v>3.1</v>
      </c>
      <c r="L785">
        <v>1.6</v>
      </c>
      <c r="M785">
        <v>0.7</v>
      </c>
      <c r="O785" s="23">
        <v>28.3</v>
      </c>
      <c r="P785" s="23">
        <v>28.5</v>
      </c>
      <c r="Q785" s="23">
        <v>27.8</v>
      </c>
      <c r="R785" s="23">
        <v>27.8</v>
      </c>
      <c r="S785" s="23">
        <v>26.9</v>
      </c>
      <c r="T785" s="23">
        <v>26.2</v>
      </c>
      <c r="U785" s="23">
        <v>21.7</v>
      </c>
      <c r="V785" s="23">
        <v>23.5</v>
      </c>
      <c r="W785" s="23">
        <v>18</v>
      </c>
      <c r="Y785">
        <f t="shared" si="845"/>
        <v>228.69999999999996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</v>
      </c>
      <c r="AJ785">
        <v>32</v>
      </c>
      <c r="AK785">
        <v>16</v>
      </c>
      <c r="AL785">
        <v>20</v>
      </c>
      <c r="AM785">
        <v>23</v>
      </c>
      <c r="AN785">
        <v>12</v>
      </c>
      <c r="AO785">
        <v>19</v>
      </c>
      <c r="AP785">
        <v>21</v>
      </c>
      <c r="AQ785">
        <v>20</v>
      </c>
      <c r="AR785">
        <v>31</v>
      </c>
      <c r="AU785">
        <f t="shared" si="846"/>
        <v>100</v>
      </c>
      <c r="AV785">
        <f t="shared" si="847"/>
        <v>100</v>
      </c>
      <c r="AW785">
        <f t="shared" si="848"/>
        <v>100</v>
      </c>
      <c r="AX785">
        <f t="shared" si="849"/>
        <v>100</v>
      </c>
      <c r="AY785">
        <f t="shared" si="850"/>
        <v>100</v>
      </c>
      <c r="AZ785">
        <f t="shared" si="851"/>
        <v>100</v>
      </c>
      <c r="BA785">
        <f t="shared" si="852"/>
        <v>100</v>
      </c>
      <c r="BB785">
        <f t="shared" si="853"/>
        <v>100</v>
      </c>
      <c r="BC785">
        <f t="shared" si="854"/>
        <v>87.878787878787875</v>
      </c>
    </row>
    <row r="786" spans="1:991">
      <c r="A786" s="4">
        <v>184</v>
      </c>
      <c r="B786" s="5" t="s">
        <v>110</v>
      </c>
      <c r="C786" s="4">
        <v>16</v>
      </c>
      <c r="D786" s="5" t="s">
        <v>42</v>
      </c>
      <c r="E786" s="4">
        <v>0.9</v>
      </c>
      <c r="F786" s="4">
        <v>0.4</v>
      </c>
      <c r="G786" s="4">
        <v>1.3</v>
      </c>
      <c r="H786" s="4">
        <v>0.8</v>
      </c>
      <c r="I786" s="4">
        <v>0</v>
      </c>
      <c r="J786" s="4">
        <v>1</v>
      </c>
      <c r="K786" s="4">
        <v>0</v>
      </c>
      <c r="L786" s="4">
        <v>2.1</v>
      </c>
      <c r="M786" s="4">
        <v>0</v>
      </c>
      <c r="N786" s="4"/>
      <c r="O786" s="26">
        <v>27.7</v>
      </c>
      <c r="P786" s="26">
        <v>28.7</v>
      </c>
      <c r="Q786" s="26">
        <v>26.9</v>
      </c>
      <c r="R786" s="26">
        <v>27.7</v>
      </c>
      <c r="S786" s="26">
        <v>17.2</v>
      </c>
      <c r="T786" s="26">
        <v>22</v>
      </c>
      <c r="U786" s="26">
        <v>24.8</v>
      </c>
      <c r="V786" s="26">
        <v>21.6</v>
      </c>
      <c r="W786" s="26">
        <v>28.1</v>
      </c>
      <c r="Y786">
        <f t="shared" si="845"/>
        <v>224.7</v>
      </c>
      <c r="Z786" s="4">
        <v>0</v>
      </c>
      <c r="AA786" s="4">
        <v>0</v>
      </c>
      <c r="AB786" s="4">
        <v>0</v>
      </c>
      <c r="AC786" s="4">
        <v>0</v>
      </c>
      <c r="AD786" s="4">
        <v>2</v>
      </c>
      <c r="AE786" s="4">
        <v>0</v>
      </c>
      <c r="AF786" s="4">
        <v>0</v>
      </c>
      <c r="AG786" s="4">
        <v>0</v>
      </c>
      <c r="AH786" s="4">
        <v>0</v>
      </c>
      <c r="AI786" s="4"/>
      <c r="AJ786" s="4">
        <v>12</v>
      </c>
      <c r="AK786" s="4">
        <v>16</v>
      </c>
      <c r="AL786" s="4">
        <v>13</v>
      </c>
      <c r="AM786" s="4">
        <v>12</v>
      </c>
      <c r="AN786" s="4">
        <v>10</v>
      </c>
      <c r="AO786" s="4">
        <v>17</v>
      </c>
      <c r="AP786" s="4">
        <v>10</v>
      </c>
      <c r="AQ786" s="4">
        <v>14</v>
      </c>
      <c r="AR786" s="4">
        <v>16</v>
      </c>
      <c r="AS786" s="5"/>
      <c r="AU786">
        <f t="shared" si="846"/>
        <v>100</v>
      </c>
      <c r="AV786">
        <f t="shared" si="847"/>
        <v>100</v>
      </c>
      <c r="AW786">
        <f t="shared" si="848"/>
        <v>100</v>
      </c>
      <c r="AX786">
        <f t="shared" si="849"/>
        <v>100</v>
      </c>
      <c r="AY786">
        <f t="shared" si="850"/>
        <v>66.666666666666657</v>
      </c>
      <c r="AZ786">
        <f t="shared" si="851"/>
        <v>100</v>
      </c>
      <c r="BA786">
        <f t="shared" si="852"/>
        <v>100</v>
      </c>
      <c r="BB786">
        <f t="shared" si="853"/>
        <v>100</v>
      </c>
      <c r="BC786">
        <f t="shared" si="854"/>
        <v>100</v>
      </c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  <c r="QG786" s="5"/>
      <c r="QH786" s="5"/>
      <c r="QI786" s="5"/>
      <c r="QJ786" s="5"/>
      <c r="QK786" s="5"/>
      <c r="QL786" s="5"/>
      <c r="QM786" s="5"/>
      <c r="QN786" s="5"/>
      <c r="QO786" s="5"/>
      <c r="QP786" s="5"/>
      <c r="QQ786" s="5"/>
      <c r="QR786" s="5"/>
      <c r="QS786" s="5"/>
      <c r="QT786" s="5"/>
      <c r="QU786" s="5"/>
      <c r="QV786" s="5"/>
      <c r="QW786" s="5"/>
      <c r="QX786" s="5"/>
      <c r="QY786" s="5"/>
      <c r="QZ786" s="5"/>
      <c r="RA786" s="5"/>
      <c r="RB786" s="5"/>
      <c r="RC786" s="5"/>
      <c r="RD786" s="5"/>
      <c r="RE786" s="5"/>
      <c r="RF786" s="5"/>
      <c r="RG786" s="5"/>
      <c r="RH786" s="5"/>
      <c r="RI786" s="5"/>
      <c r="RJ786" s="5"/>
      <c r="RK786" s="5"/>
      <c r="RL786" s="5"/>
      <c r="RM786" s="5"/>
      <c r="RN786" s="5"/>
      <c r="RO786" s="5"/>
      <c r="RP786" s="5"/>
      <c r="RQ786" s="5"/>
      <c r="RR786" s="5"/>
      <c r="RS786" s="5"/>
      <c r="RT786" s="5"/>
      <c r="RU786" s="5"/>
      <c r="RV786" s="5"/>
      <c r="RW786" s="5"/>
      <c r="RX786" s="5"/>
      <c r="RY786" s="5"/>
      <c r="RZ786" s="5"/>
      <c r="SA786" s="5"/>
      <c r="SB786" s="5"/>
      <c r="SC786" s="5"/>
      <c r="SD786" s="5"/>
      <c r="SE786" s="5"/>
      <c r="SF786" s="5"/>
      <c r="SG786" s="5"/>
      <c r="SH786" s="5"/>
      <c r="SI786" s="5"/>
      <c r="SJ786" s="5"/>
      <c r="SK786" s="5"/>
      <c r="SL786" s="5"/>
      <c r="SM786" s="5"/>
      <c r="SN786" s="5"/>
      <c r="SO786" s="5"/>
      <c r="SP786" s="5"/>
      <c r="SQ786" s="5"/>
      <c r="SR786" s="5"/>
      <c r="SS786" s="5"/>
      <c r="ST786" s="5"/>
      <c r="SU786" s="5"/>
      <c r="SV786" s="5"/>
      <c r="SW786" s="5"/>
      <c r="SX786" s="5"/>
      <c r="SY786" s="5"/>
      <c r="SZ786" s="5"/>
      <c r="TA786" s="5"/>
      <c r="TB786" s="5"/>
      <c r="TC786" s="5"/>
      <c r="TD786" s="5"/>
      <c r="TE786" s="5"/>
      <c r="TF786" s="5"/>
      <c r="TG786" s="5"/>
      <c r="TH786" s="5"/>
      <c r="TI786" s="5"/>
      <c r="TJ786" s="5"/>
      <c r="TK786" s="5"/>
      <c r="TL786" s="5"/>
      <c r="TM786" s="5"/>
      <c r="TN786" s="5"/>
      <c r="TO786" s="5"/>
      <c r="TP786" s="5"/>
      <c r="TQ786" s="5"/>
      <c r="TR786" s="5"/>
      <c r="TS786" s="5"/>
      <c r="TT786" s="5"/>
      <c r="TU786" s="5"/>
      <c r="TV786" s="5"/>
      <c r="TW786" s="5"/>
      <c r="TX786" s="5"/>
      <c r="TY786" s="5"/>
      <c r="TZ786" s="5"/>
      <c r="UA786" s="5"/>
      <c r="UB786" s="5"/>
      <c r="UC786" s="5"/>
      <c r="UD786" s="5"/>
      <c r="UE786" s="5"/>
      <c r="UF786" s="5"/>
      <c r="UG786" s="5"/>
      <c r="UH786" s="5"/>
      <c r="UI786" s="5"/>
      <c r="UJ786" s="5"/>
      <c r="UK786" s="5"/>
      <c r="UL786" s="5"/>
      <c r="UM786" s="5"/>
      <c r="UN786" s="5"/>
      <c r="UO786" s="5"/>
      <c r="UP786" s="5"/>
      <c r="UQ786" s="5"/>
      <c r="UR786" s="5"/>
      <c r="US786" s="5"/>
      <c r="UT786" s="5"/>
      <c r="UU786" s="5"/>
      <c r="UV786" s="5"/>
      <c r="UW786" s="5"/>
      <c r="UX786" s="5"/>
      <c r="UY786" s="5"/>
      <c r="UZ786" s="5"/>
      <c r="VA786" s="5"/>
      <c r="VB786" s="5"/>
      <c r="VC786" s="5"/>
      <c r="VD786" s="5"/>
      <c r="VE786" s="5"/>
      <c r="VF786" s="5"/>
      <c r="VG786" s="5"/>
      <c r="VH786" s="5"/>
      <c r="VI786" s="5"/>
      <c r="VJ786" s="5"/>
      <c r="VK786" s="5"/>
      <c r="VL786" s="5"/>
      <c r="VM786" s="5"/>
      <c r="VN786" s="5"/>
      <c r="VO786" s="5"/>
      <c r="VP786" s="5"/>
      <c r="VQ786" s="5"/>
      <c r="VR786" s="5"/>
      <c r="VS786" s="5"/>
      <c r="VT786" s="5"/>
      <c r="VU786" s="5"/>
      <c r="VV786" s="5"/>
      <c r="VW786" s="5"/>
      <c r="VX786" s="5"/>
      <c r="VY786" s="5"/>
      <c r="VZ786" s="5"/>
      <c r="WA786" s="5"/>
      <c r="WB786" s="5"/>
      <c r="WC786" s="5"/>
      <c r="WD786" s="5"/>
      <c r="WE786" s="5"/>
      <c r="WF786" s="5"/>
      <c r="WG786" s="5"/>
      <c r="WH786" s="5"/>
      <c r="WI786" s="5"/>
      <c r="WJ786" s="5"/>
      <c r="WK786" s="5"/>
      <c r="WL786" s="5"/>
      <c r="WM786" s="5"/>
      <c r="WN786" s="5"/>
      <c r="WO786" s="5"/>
      <c r="WP786" s="5"/>
      <c r="WQ786" s="5"/>
      <c r="WR786" s="5"/>
      <c r="WS786" s="5"/>
      <c r="WT786" s="5"/>
      <c r="WU786" s="5"/>
      <c r="WV786" s="5"/>
      <c r="WW786" s="5"/>
      <c r="WX786" s="5"/>
      <c r="WY786" s="5"/>
      <c r="WZ786" s="5"/>
      <c r="XA786" s="5"/>
      <c r="XB786" s="5"/>
      <c r="XC786" s="5"/>
      <c r="XD786" s="5"/>
      <c r="XE786" s="5"/>
      <c r="XF786" s="5"/>
      <c r="XG786" s="5"/>
      <c r="XH786" s="5"/>
      <c r="XI786" s="5"/>
      <c r="XJ786" s="5"/>
      <c r="XK786" s="5"/>
      <c r="XL786" s="5"/>
      <c r="XM786" s="5"/>
      <c r="XN786" s="5"/>
      <c r="XO786" s="5"/>
      <c r="XP786" s="5"/>
      <c r="XQ786" s="5"/>
      <c r="XR786" s="5"/>
      <c r="XS786" s="5"/>
      <c r="XT786" s="5"/>
      <c r="XU786" s="5"/>
      <c r="XV786" s="5"/>
      <c r="XW786" s="5"/>
      <c r="XX786" s="5"/>
      <c r="XY786" s="5"/>
      <c r="XZ786" s="5"/>
      <c r="YA786" s="5"/>
      <c r="YB786" s="5"/>
      <c r="YC786" s="5"/>
      <c r="YD786" s="5"/>
      <c r="YE786" s="5"/>
      <c r="YF786" s="5"/>
      <c r="YG786" s="5"/>
      <c r="YH786" s="5"/>
      <c r="YI786" s="5"/>
      <c r="YJ786" s="5"/>
      <c r="YK786" s="5"/>
      <c r="YL786" s="5"/>
      <c r="YM786" s="5"/>
      <c r="YN786" s="5"/>
      <c r="YO786" s="5"/>
      <c r="YP786" s="5"/>
      <c r="YQ786" s="5"/>
      <c r="YR786" s="5"/>
      <c r="YS786" s="5"/>
      <c r="YT786" s="5"/>
      <c r="YU786" s="5"/>
      <c r="YV786" s="5"/>
      <c r="YW786" s="5"/>
      <c r="YX786" s="5"/>
      <c r="YY786" s="5"/>
      <c r="YZ786" s="5"/>
      <c r="ZA786" s="5"/>
      <c r="ZB786" s="5"/>
      <c r="ZC786" s="5"/>
      <c r="ZD786" s="5"/>
      <c r="ZE786" s="5"/>
      <c r="ZF786" s="5"/>
      <c r="ZG786" s="5"/>
      <c r="ZH786" s="5"/>
      <c r="ZI786" s="5"/>
      <c r="ZJ786" s="5"/>
      <c r="ZK786" s="5"/>
      <c r="ZL786" s="5"/>
      <c r="ZM786" s="5"/>
      <c r="ZN786" s="5"/>
      <c r="ZO786" s="5"/>
      <c r="ZP786" s="5"/>
      <c r="ZQ786" s="5"/>
      <c r="ZR786" s="5"/>
      <c r="ZS786" s="5"/>
      <c r="ZT786" s="5"/>
      <c r="ZU786" s="5"/>
      <c r="ZV786" s="5"/>
      <c r="ZW786" s="5"/>
      <c r="ZX786" s="5"/>
      <c r="ZY786" s="5"/>
      <c r="ZZ786" s="5"/>
      <c r="AAA786" s="5"/>
      <c r="AAB786" s="5"/>
      <c r="AAC786" s="5"/>
      <c r="AAD786" s="5"/>
      <c r="AAE786" s="5"/>
      <c r="AAF786" s="5"/>
      <c r="AAG786" s="5"/>
      <c r="AAH786" s="5"/>
      <c r="AAI786" s="5"/>
      <c r="AAJ786" s="5"/>
      <c r="AAK786" s="5"/>
      <c r="AAL786" s="5"/>
      <c r="AAM786" s="5"/>
      <c r="AAN786" s="5"/>
      <c r="AAO786" s="5"/>
      <c r="AAP786" s="5"/>
      <c r="AAQ786" s="5"/>
      <c r="AAR786" s="5"/>
      <c r="AAS786" s="5"/>
      <c r="AAT786" s="5"/>
      <c r="AAU786" s="5"/>
      <c r="AAV786" s="5"/>
      <c r="AAW786" s="5"/>
      <c r="AAX786" s="5"/>
      <c r="AAY786" s="5"/>
      <c r="AAZ786" s="5"/>
      <c r="ABA786" s="5"/>
      <c r="ABB786" s="5"/>
      <c r="ABC786" s="5"/>
      <c r="ABD786" s="5"/>
      <c r="ABE786" s="5"/>
      <c r="ABF786" s="5"/>
      <c r="ABG786" s="5"/>
      <c r="ABH786" s="5"/>
      <c r="ABI786" s="5"/>
      <c r="ABJ786" s="5"/>
      <c r="ABK786" s="5"/>
      <c r="ABL786" s="5"/>
      <c r="ABM786" s="5"/>
      <c r="ABN786" s="5"/>
      <c r="ABO786" s="5"/>
      <c r="ABP786" s="5"/>
      <c r="ABQ786" s="5"/>
      <c r="ABR786" s="5"/>
      <c r="ABS786" s="5"/>
      <c r="ABT786" s="5"/>
      <c r="ABU786" s="5"/>
      <c r="ABV786" s="5"/>
      <c r="ABW786" s="5"/>
      <c r="ABX786" s="5"/>
      <c r="ABY786" s="5"/>
      <c r="ABZ786" s="5"/>
      <c r="ACA786" s="5"/>
      <c r="ACB786" s="5"/>
      <c r="ACC786" s="5"/>
      <c r="ACD786" s="5"/>
      <c r="ACE786" s="5"/>
      <c r="ACF786" s="5"/>
      <c r="ACG786" s="5"/>
      <c r="ACH786" s="5"/>
      <c r="ACI786" s="5"/>
      <c r="ACJ786" s="5"/>
      <c r="ACK786" s="5"/>
      <c r="ACL786" s="5"/>
      <c r="ACM786" s="5"/>
      <c r="ACN786" s="5"/>
      <c r="ACO786" s="5"/>
      <c r="ACP786" s="5"/>
      <c r="ACQ786" s="5"/>
      <c r="ACR786" s="5"/>
      <c r="ACS786" s="5"/>
      <c r="ACT786" s="5"/>
      <c r="ACU786" s="5"/>
      <c r="ACV786" s="5"/>
      <c r="ACW786" s="5"/>
      <c r="ACX786" s="5"/>
      <c r="ACY786" s="5"/>
      <c r="ACZ786" s="5"/>
      <c r="ADA786" s="5"/>
      <c r="ADB786" s="5"/>
      <c r="ADC786" s="5"/>
      <c r="ADD786" s="5"/>
      <c r="ADE786" s="5"/>
      <c r="ADF786" s="5"/>
      <c r="ADG786" s="5"/>
      <c r="ADH786" s="5"/>
      <c r="ADI786" s="5"/>
      <c r="ADJ786" s="5"/>
      <c r="ADK786" s="5"/>
      <c r="ADL786" s="5"/>
      <c r="ADM786" s="5"/>
      <c r="ADN786" s="5"/>
      <c r="ADO786" s="5"/>
      <c r="ADP786" s="5"/>
      <c r="ADQ786" s="5"/>
      <c r="ADR786" s="5"/>
      <c r="ADS786" s="5"/>
      <c r="ADT786" s="5"/>
      <c r="ADU786" s="5"/>
      <c r="ADV786" s="5"/>
      <c r="ADW786" s="5"/>
      <c r="ADX786" s="5"/>
      <c r="ADY786" s="5"/>
      <c r="ADZ786" s="5"/>
      <c r="AEA786" s="5"/>
      <c r="AEB786" s="5"/>
      <c r="AEC786" s="5"/>
      <c r="AED786" s="5"/>
      <c r="AEE786" s="5"/>
      <c r="AEF786" s="5"/>
      <c r="AEG786" s="5"/>
      <c r="AEH786" s="5"/>
      <c r="AEI786" s="5"/>
      <c r="AEJ786" s="5"/>
      <c r="AEK786" s="5"/>
      <c r="AEL786" s="5"/>
      <c r="AEM786" s="5"/>
      <c r="AEN786" s="5"/>
      <c r="AEO786" s="5"/>
      <c r="AEP786" s="5"/>
      <c r="AEQ786" s="5"/>
      <c r="AER786" s="5"/>
      <c r="AES786" s="5"/>
      <c r="AET786" s="5"/>
      <c r="AEU786" s="5"/>
      <c r="AEV786" s="5"/>
      <c r="AEW786" s="5"/>
      <c r="AEX786" s="5"/>
      <c r="AEY786" s="5"/>
      <c r="AEZ786" s="5"/>
      <c r="AFA786" s="5"/>
      <c r="AFB786" s="5"/>
      <c r="AFC786" s="5"/>
      <c r="AFD786" s="5"/>
      <c r="AFE786" s="5"/>
      <c r="AFF786" s="5"/>
      <c r="AFG786" s="5"/>
      <c r="AFH786" s="5"/>
      <c r="AFI786" s="5"/>
      <c r="AFJ786" s="5"/>
      <c r="AFK786" s="5"/>
      <c r="AFL786" s="5"/>
      <c r="AFM786" s="5"/>
      <c r="AFN786" s="5"/>
      <c r="AFO786" s="5"/>
      <c r="AFP786" s="5"/>
      <c r="AFQ786" s="5"/>
      <c r="AFR786" s="5"/>
      <c r="AFS786" s="5"/>
      <c r="AFT786" s="5"/>
      <c r="AFU786" s="5"/>
      <c r="AFV786" s="5"/>
      <c r="AFW786" s="5"/>
      <c r="AFX786" s="5"/>
      <c r="AFY786" s="5"/>
      <c r="AFZ786" s="5"/>
      <c r="AGA786" s="5"/>
      <c r="AGB786" s="5"/>
      <c r="AGC786" s="5"/>
      <c r="AGD786" s="5"/>
      <c r="AGE786" s="5"/>
      <c r="AGF786" s="5"/>
      <c r="AGG786" s="5"/>
      <c r="AGH786" s="5"/>
      <c r="AGI786" s="5"/>
      <c r="AGJ786" s="5"/>
      <c r="AGK786" s="5"/>
      <c r="AGL786" s="5"/>
      <c r="AGM786" s="5"/>
      <c r="AGN786" s="5"/>
      <c r="AGO786" s="5"/>
      <c r="AGP786" s="5"/>
      <c r="AGQ786" s="5"/>
      <c r="AGR786" s="5"/>
      <c r="AGS786" s="5"/>
      <c r="AGT786" s="5"/>
      <c r="AGU786" s="5"/>
      <c r="AGV786" s="5"/>
      <c r="AGW786" s="5"/>
      <c r="AGX786" s="5"/>
      <c r="AGY786" s="5"/>
      <c r="AGZ786" s="5"/>
      <c r="AHA786" s="5"/>
      <c r="AHB786" s="5"/>
      <c r="AHC786" s="5"/>
      <c r="AHD786" s="5"/>
      <c r="AHE786" s="5"/>
      <c r="AHF786" s="5"/>
      <c r="AHG786" s="5"/>
      <c r="AHH786" s="5"/>
      <c r="AHI786" s="5"/>
      <c r="AHJ786" s="5"/>
      <c r="AHK786" s="5"/>
      <c r="AHL786" s="5"/>
      <c r="AHM786" s="5"/>
      <c r="AHN786" s="5"/>
      <c r="AHO786" s="5"/>
      <c r="AHP786" s="5"/>
      <c r="AHQ786" s="5"/>
      <c r="AHR786" s="5"/>
      <c r="AHS786" s="5"/>
      <c r="AHT786" s="5"/>
      <c r="AHU786" s="5"/>
      <c r="AHV786" s="5"/>
      <c r="AHW786" s="5"/>
      <c r="AHX786" s="5"/>
      <c r="AHY786" s="5"/>
      <c r="AHZ786" s="5"/>
      <c r="AIA786" s="5"/>
      <c r="AIB786" s="5"/>
      <c r="AIC786" s="5"/>
      <c r="AID786" s="5"/>
      <c r="AIE786" s="5"/>
      <c r="AIF786" s="5"/>
      <c r="AIG786" s="5"/>
      <c r="AIH786" s="5"/>
      <c r="AII786" s="5"/>
      <c r="AIJ786" s="5"/>
      <c r="AIK786" s="5"/>
      <c r="AIL786" s="5"/>
      <c r="AIM786" s="5"/>
      <c r="AIN786" s="5"/>
      <c r="AIO786" s="5"/>
      <c r="AIP786" s="5"/>
      <c r="AIQ786" s="5"/>
      <c r="AIR786" s="5"/>
      <c r="AIS786" s="5"/>
      <c r="AIT786" s="5"/>
      <c r="AIU786" s="5"/>
      <c r="AIV786" s="5"/>
      <c r="AIW786" s="5"/>
      <c r="AIX786" s="5"/>
      <c r="AIY786" s="5"/>
      <c r="AIZ786" s="5"/>
      <c r="AJA786" s="5"/>
      <c r="AJB786" s="5"/>
      <c r="AJC786" s="5"/>
      <c r="AJD786" s="5"/>
      <c r="AJE786" s="5"/>
      <c r="AJF786" s="5"/>
      <c r="AJG786" s="5"/>
      <c r="AJH786" s="5"/>
      <c r="AJI786" s="5"/>
      <c r="AJJ786" s="5"/>
      <c r="AJK786" s="5"/>
      <c r="AJL786" s="5"/>
      <c r="AJM786" s="5"/>
      <c r="AJN786" s="5"/>
      <c r="AJO786" s="5"/>
      <c r="AJP786" s="5"/>
      <c r="AJQ786" s="5"/>
      <c r="AJR786" s="5"/>
      <c r="AJS786" s="5"/>
      <c r="AJT786" s="5"/>
      <c r="AJU786" s="5"/>
      <c r="AJV786" s="5"/>
      <c r="AJW786" s="5"/>
      <c r="AJX786" s="5"/>
      <c r="AJY786" s="5"/>
      <c r="AJZ786" s="5"/>
      <c r="AKA786" s="5"/>
      <c r="AKB786" s="5"/>
      <c r="AKC786" s="5"/>
      <c r="AKD786" s="5"/>
      <c r="AKE786" s="5"/>
      <c r="AKF786" s="5"/>
      <c r="AKG786" s="5"/>
      <c r="AKH786" s="5"/>
      <c r="AKI786" s="5"/>
      <c r="AKJ786" s="5"/>
      <c r="AKK786" s="5"/>
      <c r="AKL786" s="5"/>
      <c r="AKM786" s="5"/>
      <c r="AKN786" s="5"/>
      <c r="AKO786" s="5"/>
      <c r="AKP786" s="5"/>
      <c r="AKQ786" s="5"/>
      <c r="AKR786" s="5"/>
      <c r="AKS786" s="5"/>
      <c r="AKT786" s="5"/>
      <c r="AKU786" s="5"/>
      <c r="AKV786" s="5"/>
      <c r="AKW786" s="5"/>
      <c r="AKX786" s="5"/>
      <c r="AKY786" s="5"/>
      <c r="AKZ786" s="5"/>
      <c r="ALA786" s="5"/>
      <c r="ALB786" s="5"/>
      <c r="ALC786" s="5"/>
    </row>
    <row r="787" spans="1:991">
      <c r="A787" s="4">
        <v>181</v>
      </c>
      <c r="B787" s="5" t="s">
        <v>111</v>
      </c>
      <c r="C787" s="4">
        <v>16</v>
      </c>
      <c r="D787" s="5" t="s">
        <v>44</v>
      </c>
      <c r="E787" s="4">
        <v>0</v>
      </c>
      <c r="F787" s="4">
        <v>0</v>
      </c>
      <c r="G787" s="4">
        <v>1.8</v>
      </c>
      <c r="H787" s="4">
        <v>0.3</v>
      </c>
      <c r="I787" s="4">
        <v>3.5</v>
      </c>
      <c r="J787" s="4">
        <v>0.6</v>
      </c>
      <c r="K787" s="4">
        <v>0</v>
      </c>
      <c r="L787" s="4">
        <v>0.4</v>
      </c>
      <c r="M787" s="4">
        <v>1.8</v>
      </c>
      <c r="N787" s="4"/>
      <c r="O787" s="26">
        <v>27.1</v>
      </c>
      <c r="P787" s="26">
        <v>20.399999999999999</v>
      </c>
      <c r="Q787" s="26">
        <v>27.7</v>
      </c>
      <c r="R787" s="26">
        <v>28.6</v>
      </c>
      <c r="S787" s="26">
        <v>22.5</v>
      </c>
      <c r="T787" s="26">
        <v>20.2</v>
      </c>
      <c r="U787" s="26">
        <v>23.9</v>
      </c>
      <c r="V787" s="26">
        <v>21.3</v>
      </c>
      <c r="W787" s="26">
        <v>27.9</v>
      </c>
      <c r="Y787">
        <f t="shared" si="845"/>
        <v>219.60000000000002</v>
      </c>
      <c r="Z787" s="4">
        <v>0</v>
      </c>
      <c r="AA787" s="4">
        <v>8</v>
      </c>
      <c r="AB787" s="4">
        <v>0</v>
      </c>
      <c r="AC787" s="4">
        <v>0</v>
      </c>
      <c r="AD787" s="4">
        <v>0</v>
      </c>
      <c r="AE787" s="4">
        <v>8</v>
      </c>
      <c r="AF787" s="4">
        <v>2</v>
      </c>
      <c r="AG787" s="4">
        <v>4</v>
      </c>
      <c r="AH787" s="4">
        <v>0</v>
      </c>
      <c r="AI787" s="4"/>
      <c r="AJ787" s="4">
        <v>27</v>
      </c>
      <c r="AK787" s="4">
        <v>25</v>
      </c>
      <c r="AL787" s="4">
        <v>32</v>
      </c>
      <c r="AM787" s="4">
        <v>27</v>
      </c>
      <c r="AN787" s="4">
        <v>34</v>
      </c>
      <c r="AO787" s="4">
        <v>33</v>
      </c>
      <c r="AP787" s="4">
        <v>31</v>
      </c>
      <c r="AQ787" s="4">
        <v>28</v>
      </c>
      <c r="AR787" s="4">
        <v>36</v>
      </c>
      <c r="AS787" s="5"/>
      <c r="AU787">
        <f t="shared" si="846"/>
        <v>100</v>
      </c>
      <c r="AV787">
        <f t="shared" si="847"/>
        <v>51.515151515151516</v>
      </c>
      <c r="AW787">
        <f t="shared" si="848"/>
        <v>100</v>
      </c>
      <c r="AX787">
        <f t="shared" si="849"/>
        <v>100</v>
      </c>
      <c r="AY787">
        <f t="shared" si="850"/>
        <v>100</v>
      </c>
      <c r="AZ787">
        <f t="shared" si="851"/>
        <v>60.975609756097562</v>
      </c>
      <c r="BA787">
        <f t="shared" si="852"/>
        <v>87.878787878787875</v>
      </c>
      <c r="BB787">
        <f t="shared" si="853"/>
        <v>75</v>
      </c>
      <c r="BC787">
        <f t="shared" si="854"/>
        <v>100</v>
      </c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  <c r="QG787" s="5"/>
      <c r="QH787" s="5"/>
      <c r="QI787" s="5"/>
      <c r="QJ787" s="5"/>
      <c r="QK787" s="5"/>
      <c r="QL787" s="5"/>
      <c r="QM787" s="5"/>
      <c r="QN787" s="5"/>
      <c r="QO787" s="5"/>
      <c r="QP787" s="5"/>
      <c r="QQ787" s="5"/>
      <c r="QR787" s="5"/>
      <c r="QS787" s="5"/>
      <c r="QT787" s="5"/>
      <c r="QU787" s="5"/>
      <c r="QV787" s="5"/>
      <c r="QW787" s="5"/>
      <c r="QX787" s="5"/>
      <c r="QY787" s="5"/>
      <c r="QZ787" s="5"/>
      <c r="RA787" s="5"/>
      <c r="RB787" s="5"/>
      <c r="RC787" s="5"/>
      <c r="RD787" s="5"/>
      <c r="RE787" s="5"/>
      <c r="RF787" s="5"/>
      <c r="RG787" s="5"/>
      <c r="RH787" s="5"/>
      <c r="RI787" s="5"/>
      <c r="RJ787" s="5"/>
      <c r="RK787" s="5"/>
      <c r="RL787" s="5"/>
      <c r="RM787" s="5"/>
      <c r="RN787" s="5"/>
      <c r="RO787" s="5"/>
      <c r="RP787" s="5"/>
      <c r="RQ787" s="5"/>
      <c r="RR787" s="5"/>
      <c r="RS787" s="5"/>
      <c r="RT787" s="5"/>
      <c r="RU787" s="5"/>
      <c r="RV787" s="5"/>
      <c r="RW787" s="5"/>
      <c r="RX787" s="5"/>
      <c r="RY787" s="5"/>
      <c r="RZ787" s="5"/>
      <c r="SA787" s="5"/>
      <c r="SB787" s="5"/>
      <c r="SC787" s="5"/>
      <c r="SD787" s="5"/>
      <c r="SE787" s="5"/>
      <c r="SF787" s="5"/>
      <c r="SG787" s="5"/>
      <c r="SH787" s="5"/>
      <c r="SI787" s="5"/>
      <c r="SJ787" s="5"/>
      <c r="SK787" s="5"/>
      <c r="SL787" s="5"/>
      <c r="SM787" s="5"/>
      <c r="SN787" s="5"/>
      <c r="SO787" s="5"/>
      <c r="SP787" s="5"/>
      <c r="SQ787" s="5"/>
      <c r="SR787" s="5"/>
      <c r="SS787" s="5"/>
      <c r="ST787" s="5"/>
      <c r="SU787" s="5"/>
      <c r="SV787" s="5"/>
      <c r="SW787" s="5"/>
      <c r="SX787" s="5"/>
      <c r="SY787" s="5"/>
      <c r="SZ787" s="5"/>
      <c r="TA787" s="5"/>
      <c r="TB787" s="5"/>
      <c r="TC787" s="5"/>
      <c r="TD787" s="5"/>
      <c r="TE787" s="5"/>
      <c r="TF787" s="5"/>
      <c r="TG787" s="5"/>
      <c r="TH787" s="5"/>
      <c r="TI787" s="5"/>
      <c r="TJ787" s="5"/>
      <c r="TK787" s="5"/>
      <c r="TL787" s="5"/>
      <c r="TM787" s="5"/>
      <c r="TN787" s="5"/>
      <c r="TO787" s="5"/>
      <c r="TP787" s="5"/>
      <c r="TQ787" s="5"/>
      <c r="TR787" s="5"/>
      <c r="TS787" s="5"/>
      <c r="TT787" s="5"/>
      <c r="TU787" s="5"/>
      <c r="TV787" s="5"/>
      <c r="TW787" s="5"/>
      <c r="TX787" s="5"/>
      <c r="TY787" s="5"/>
      <c r="TZ787" s="5"/>
      <c r="UA787" s="5"/>
      <c r="UB787" s="5"/>
      <c r="UC787" s="5"/>
      <c r="UD787" s="5"/>
      <c r="UE787" s="5"/>
      <c r="UF787" s="5"/>
      <c r="UG787" s="5"/>
      <c r="UH787" s="5"/>
      <c r="UI787" s="5"/>
      <c r="UJ787" s="5"/>
      <c r="UK787" s="5"/>
      <c r="UL787" s="5"/>
      <c r="UM787" s="5"/>
      <c r="UN787" s="5"/>
      <c r="UO787" s="5"/>
      <c r="UP787" s="5"/>
      <c r="UQ787" s="5"/>
      <c r="UR787" s="5"/>
      <c r="US787" s="5"/>
      <c r="UT787" s="5"/>
      <c r="UU787" s="5"/>
      <c r="UV787" s="5"/>
      <c r="UW787" s="5"/>
      <c r="UX787" s="5"/>
      <c r="UY787" s="5"/>
      <c r="UZ787" s="5"/>
      <c r="VA787" s="5"/>
      <c r="VB787" s="5"/>
      <c r="VC787" s="5"/>
      <c r="VD787" s="5"/>
      <c r="VE787" s="5"/>
      <c r="VF787" s="5"/>
      <c r="VG787" s="5"/>
      <c r="VH787" s="5"/>
      <c r="VI787" s="5"/>
      <c r="VJ787" s="5"/>
      <c r="VK787" s="5"/>
      <c r="VL787" s="5"/>
      <c r="VM787" s="5"/>
      <c r="VN787" s="5"/>
      <c r="VO787" s="5"/>
      <c r="VP787" s="5"/>
      <c r="VQ787" s="5"/>
      <c r="VR787" s="5"/>
      <c r="VS787" s="5"/>
      <c r="VT787" s="5"/>
      <c r="VU787" s="5"/>
      <c r="VV787" s="5"/>
      <c r="VW787" s="5"/>
      <c r="VX787" s="5"/>
      <c r="VY787" s="5"/>
      <c r="VZ787" s="5"/>
      <c r="WA787" s="5"/>
      <c r="WB787" s="5"/>
      <c r="WC787" s="5"/>
      <c r="WD787" s="5"/>
      <c r="WE787" s="5"/>
      <c r="WF787" s="5"/>
      <c r="WG787" s="5"/>
      <c r="WH787" s="5"/>
      <c r="WI787" s="5"/>
      <c r="WJ787" s="5"/>
      <c r="WK787" s="5"/>
      <c r="WL787" s="5"/>
      <c r="WM787" s="5"/>
      <c r="WN787" s="5"/>
      <c r="WO787" s="5"/>
      <c r="WP787" s="5"/>
      <c r="WQ787" s="5"/>
      <c r="WR787" s="5"/>
      <c r="WS787" s="5"/>
      <c r="WT787" s="5"/>
      <c r="WU787" s="5"/>
      <c r="WV787" s="5"/>
      <c r="WW787" s="5"/>
      <c r="WX787" s="5"/>
      <c r="WY787" s="5"/>
      <c r="WZ787" s="5"/>
      <c r="XA787" s="5"/>
      <c r="XB787" s="5"/>
      <c r="XC787" s="5"/>
      <c r="XD787" s="5"/>
      <c r="XE787" s="5"/>
      <c r="XF787" s="5"/>
      <c r="XG787" s="5"/>
      <c r="XH787" s="5"/>
      <c r="XI787" s="5"/>
      <c r="XJ787" s="5"/>
      <c r="XK787" s="5"/>
      <c r="XL787" s="5"/>
      <c r="XM787" s="5"/>
      <c r="XN787" s="5"/>
      <c r="XO787" s="5"/>
      <c r="XP787" s="5"/>
      <c r="XQ787" s="5"/>
      <c r="XR787" s="5"/>
      <c r="XS787" s="5"/>
      <c r="XT787" s="5"/>
      <c r="XU787" s="5"/>
      <c r="XV787" s="5"/>
      <c r="XW787" s="5"/>
      <c r="XX787" s="5"/>
      <c r="XY787" s="5"/>
      <c r="XZ787" s="5"/>
      <c r="YA787" s="5"/>
      <c r="YB787" s="5"/>
      <c r="YC787" s="5"/>
      <c r="YD787" s="5"/>
      <c r="YE787" s="5"/>
      <c r="YF787" s="5"/>
      <c r="YG787" s="5"/>
      <c r="YH787" s="5"/>
      <c r="YI787" s="5"/>
      <c r="YJ787" s="5"/>
      <c r="YK787" s="5"/>
      <c r="YL787" s="5"/>
      <c r="YM787" s="5"/>
      <c r="YN787" s="5"/>
      <c r="YO787" s="5"/>
      <c r="YP787" s="5"/>
      <c r="YQ787" s="5"/>
      <c r="YR787" s="5"/>
      <c r="YS787" s="5"/>
      <c r="YT787" s="5"/>
      <c r="YU787" s="5"/>
      <c r="YV787" s="5"/>
      <c r="YW787" s="5"/>
      <c r="YX787" s="5"/>
      <c r="YY787" s="5"/>
      <c r="YZ787" s="5"/>
      <c r="ZA787" s="5"/>
      <c r="ZB787" s="5"/>
      <c r="ZC787" s="5"/>
      <c r="ZD787" s="5"/>
      <c r="ZE787" s="5"/>
      <c r="ZF787" s="5"/>
      <c r="ZG787" s="5"/>
      <c r="ZH787" s="5"/>
      <c r="ZI787" s="5"/>
      <c r="ZJ787" s="5"/>
      <c r="ZK787" s="5"/>
      <c r="ZL787" s="5"/>
      <c r="ZM787" s="5"/>
      <c r="ZN787" s="5"/>
      <c r="ZO787" s="5"/>
      <c r="ZP787" s="5"/>
      <c r="ZQ787" s="5"/>
      <c r="ZR787" s="5"/>
      <c r="ZS787" s="5"/>
      <c r="ZT787" s="5"/>
      <c r="ZU787" s="5"/>
      <c r="ZV787" s="5"/>
      <c r="ZW787" s="5"/>
      <c r="ZX787" s="5"/>
      <c r="ZY787" s="5"/>
      <c r="ZZ787" s="5"/>
      <c r="AAA787" s="5"/>
      <c r="AAB787" s="5"/>
      <c r="AAC787" s="5"/>
      <c r="AAD787" s="5"/>
      <c r="AAE787" s="5"/>
      <c r="AAF787" s="5"/>
      <c r="AAG787" s="5"/>
      <c r="AAH787" s="5"/>
      <c r="AAI787" s="5"/>
      <c r="AAJ787" s="5"/>
      <c r="AAK787" s="5"/>
      <c r="AAL787" s="5"/>
      <c r="AAM787" s="5"/>
      <c r="AAN787" s="5"/>
      <c r="AAO787" s="5"/>
      <c r="AAP787" s="5"/>
      <c r="AAQ787" s="5"/>
      <c r="AAR787" s="5"/>
      <c r="AAS787" s="5"/>
      <c r="AAT787" s="5"/>
      <c r="AAU787" s="5"/>
      <c r="AAV787" s="5"/>
      <c r="AAW787" s="5"/>
      <c r="AAX787" s="5"/>
      <c r="AAY787" s="5"/>
      <c r="AAZ787" s="5"/>
      <c r="ABA787" s="5"/>
      <c r="ABB787" s="5"/>
      <c r="ABC787" s="5"/>
      <c r="ABD787" s="5"/>
      <c r="ABE787" s="5"/>
      <c r="ABF787" s="5"/>
      <c r="ABG787" s="5"/>
      <c r="ABH787" s="5"/>
      <c r="ABI787" s="5"/>
      <c r="ABJ787" s="5"/>
      <c r="ABK787" s="5"/>
      <c r="ABL787" s="5"/>
      <c r="ABM787" s="5"/>
      <c r="ABN787" s="5"/>
      <c r="ABO787" s="5"/>
      <c r="ABP787" s="5"/>
      <c r="ABQ787" s="5"/>
      <c r="ABR787" s="5"/>
      <c r="ABS787" s="5"/>
      <c r="ABT787" s="5"/>
      <c r="ABU787" s="5"/>
      <c r="ABV787" s="5"/>
      <c r="ABW787" s="5"/>
      <c r="ABX787" s="5"/>
      <c r="ABY787" s="5"/>
      <c r="ABZ787" s="5"/>
      <c r="ACA787" s="5"/>
      <c r="ACB787" s="5"/>
      <c r="ACC787" s="5"/>
      <c r="ACD787" s="5"/>
      <c r="ACE787" s="5"/>
      <c r="ACF787" s="5"/>
      <c r="ACG787" s="5"/>
      <c r="ACH787" s="5"/>
      <c r="ACI787" s="5"/>
      <c r="ACJ787" s="5"/>
      <c r="ACK787" s="5"/>
      <c r="ACL787" s="5"/>
      <c r="ACM787" s="5"/>
      <c r="ACN787" s="5"/>
      <c r="ACO787" s="5"/>
      <c r="ACP787" s="5"/>
      <c r="ACQ787" s="5"/>
      <c r="ACR787" s="5"/>
      <c r="ACS787" s="5"/>
      <c r="ACT787" s="5"/>
      <c r="ACU787" s="5"/>
      <c r="ACV787" s="5"/>
      <c r="ACW787" s="5"/>
      <c r="ACX787" s="5"/>
      <c r="ACY787" s="5"/>
      <c r="ACZ787" s="5"/>
      <c r="ADA787" s="5"/>
      <c r="ADB787" s="5"/>
      <c r="ADC787" s="5"/>
      <c r="ADD787" s="5"/>
      <c r="ADE787" s="5"/>
      <c r="ADF787" s="5"/>
      <c r="ADG787" s="5"/>
      <c r="ADH787" s="5"/>
      <c r="ADI787" s="5"/>
      <c r="ADJ787" s="5"/>
      <c r="ADK787" s="5"/>
      <c r="ADL787" s="5"/>
      <c r="ADM787" s="5"/>
      <c r="ADN787" s="5"/>
      <c r="ADO787" s="5"/>
      <c r="ADP787" s="5"/>
      <c r="ADQ787" s="5"/>
      <c r="ADR787" s="5"/>
      <c r="ADS787" s="5"/>
      <c r="ADT787" s="5"/>
      <c r="ADU787" s="5"/>
      <c r="ADV787" s="5"/>
      <c r="ADW787" s="5"/>
      <c r="ADX787" s="5"/>
      <c r="ADY787" s="5"/>
      <c r="ADZ787" s="5"/>
      <c r="AEA787" s="5"/>
      <c r="AEB787" s="5"/>
      <c r="AEC787" s="5"/>
      <c r="AED787" s="5"/>
      <c r="AEE787" s="5"/>
      <c r="AEF787" s="5"/>
      <c r="AEG787" s="5"/>
      <c r="AEH787" s="5"/>
      <c r="AEI787" s="5"/>
      <c r="AEJ787" s="5"/>
      <c r="AEK787" s="5"/>
      <c r="AEL787" s="5"/>
      <c r="AEM787" s="5"/>
      <c r="AEN787" s="5"/>
      <c r="AEO787" s="5"/>
      <c r="AEP787" s="5"/>
      <c r="AEQ787" s="5"/>
      <c r="AER787" s="5"/>
      <c r="AES787" s="5"/>
      <c r="AET787" s="5"/>
      <c r="AEU787" s="5"/>
      <c r="AEV787" s="5"/>
      <c r="AEW787" s="5"/>
      <c r="AEX787" s="5"/>
      <c r="AEY787" s="5"/>
      <c r="AEZ787" s="5"/>
      <c r="AFA787" s="5"/>
      <c r="AFB787" s="5"/>
      <c r="AFC787" s="5"/>
      <c r="AFD787" s="5"/>
      <c r="AFE787" s="5"/>
      <c r="AFF787" s="5"/>
      <c r="AFG787" s="5"/>
      <c r="AFH787" s="5"/>
      <c r="AFI787" s="5"/>
      <c r="AFJ787" s="5"/>
      <c r="AFK787" s="5"/>
      <c r="AFL787" s="5"/>
      <c r="AFM787" s="5"/>
      <c r="AFN787" s="5"/>
      <c r="AFO787" s="5"/>
      <c r="AFP787" s="5"/>
      <c r="AFQ787" s="5"/>
      <c r="AFR787" s="5"/>
      <c r="AFS787" s="5"/>
      <c r="AFT787" s="5"/>
      <c r="AFU787" s="5"/>
      <c r="AFV787" s="5"/>
      <c r="AFW787" s="5"/>
      <c r="AFX787" s="5"/>
      <c r="AFY787" s="5"/>
      <c r="AFZ787" s="5"/>
      <c r="AGA787" s="5"/>
      <c r="AGB787" s="5"/>
      <c r="AGC787" s="5"/>
      <c r="AGD787" s="5"/>
      <c r="AGE787" s="5"/>
      <c r="AGF787" s="5"/>
      <c r="AGG787" s="5"/>
      <c r="AGH787" s="5"/>
      <c r="AGI787" s="5"/>
      <c r="AGJ787" s="5"/>
      <c r="AGK787" s="5"/>
      <c r="AGL787" s="5"/>
      <c r="AGM787" s="5"/>
      <c r="AGN787" s="5"/>
      <c r="AGO787" s="5"/>
      <c r="AGP787" s="5"/>
      <c r="AGQ787" s="5"/>
      <c r="AGR787" s="5"/>
      <c r="AGS787" s="5"/>
      <c r="AGT787" s="5"/>
      <c r="AGU787" s="5"/>
      <c r="AGV787" s="5"/>
      <c r="AGW787" s="5"/>
      <c r="AGX787" s="5"/>
      <c r="AGY787" s="5"/>
      <c r="AGZ787" s="5"/>
      <c r="AHA787" s="5"/>
      <c r="AHB787" s="5"/>
      <c r="AHC787" s="5"/>
      <c r="AHD787" s="5"/>
      <c r="AHE787" s="5"/>
      <c r="AHF787" s="5"/>
      <c r="AHG787" s="5"/>
      <c r="AHH787" s="5"/>
      <c r="AHI787" s="5"/>
      <c r="AHJ787" s="5"/>
      <c r="AHK787" s="5"/>
      <c r="AHL787" s="5"/>
      <c r="AHM787" s="5"/>
      <c r="AHN787" s="5"/>
      <c r="AHO787" s="5"/>
      <c r="AHP787" s="5"/>
      <c r="AHQ787" s="5"/>
      <c r="AHR787" s="5"/>
      <c r="AHS787" s="5"/>
      <c r="AHT787" s="5"/>
      <c r="AHU787" s="5"/>
      <c r="AHV787" s="5"/>
      <c r="AHW787" s="5"/>
      <c r="AHX787" s="5"/>
      <c r="AHY787" s="5"/>
      <c r="AHZ787" s="5"/>
      <c r="AIA787" s="5"/>
      <c r="AIB787" s="5"/>
      <c r="AIC787" s="5"/>
      <c r="AID787" s="5"/>
      <c r="AIE787" s="5"/>
      <c r="AIF787" s="5"/>
      <c r="AIG787" s="5"/>
      <c r="AIH787" s="5"/>
      <c r="AII787" s="5"/>
      <c r="AIJ787" s="5"/>
      <c r="AIK787" s="5"/>
      <c r="AIL787" s="5"/>
      <c r="AIM787" s="5"/>
      <c r="AIN787" s="5"/>
      <c r="AIO787" s="5"/>
      <c r="AIP787" s="5"/>
      <c r="AIQ787" s="5"/>
      <c r="AIR787" s="5"/>
      <c r="AIS787" s="5"/>
      <c r="AIT787" s="5"/>
      <c r="AIU787" s="5"/>
      <c r="AIV787" s="5"/>
      <c r="AIW787" s="5"/>
      <c r="AIX787" s="5"/>
      <c r="AIY787" s="5"/>
      <c r="AIZ787" s="5"/>
      <c r="AJA787" s="5"/>
      <c r="AJB787" s="5"/>
      <c r="AJC787" s="5"/>
      <c r="AJD787" s="5"/>
      <c r="AJE787" s="5"/>
      <c r="AJF787" s="5"/>
      <c r="AJG787" s="5"/>
      <c r="AJH787" s="5"/>
      <c r="AJI787" s="5"/>
      <c r="AJJ787" s="5"/>
      <c r="AJK787" s="5"/>
      <c r="AJL787" s="5"/>
      <c r="AJM787" s="5"/>
      <c r="AJN787" s="5"/>
      <c r="AJO787" s="5"/>
      <c r="AJP787" s="5"/>
      <c r="AJQ787" s="5"/>
      <c r="AJR787" s="5"/>
      <c r="AJS787" s="5"/>
      <c r="AJT787" s="5"/>
      <c r="AJU787" s="5"/>
      <c r="AJV787" s="5"/>
      <c r="AJW787" s="5"/>
      <c r="AJX787" s="5"/>
      <c r="AJY787" s="5"/>
      <c r="AJZ787" s="5"/>
      <c r="AKA787" s="5"/>
      <c r="AKB787" s="5"/>
      <c r="AKC787" s="5"/>
      <c r="AKD787" s="5"/>
      <c r="AKE787" s="5"/>
      <c r="AKF787" s="5"/>
      <c r="AKG787" s="5"/>
      <c r="AKH787" s="5"/>
      <c r="AKI787" s="5"/>
      <c r="AKJ787" s="5"/>
      <c r="AKK787" s="5"/>
      <c r="AKL787" s="5"/>
      <c r="AKM787" s="5"/>
      <c r="AKN787" s="5"/>
      <c r="AKO787" s="5"/>
      <c r="AKP787" s="5"/>
      <c r="AKQ787" s="5"/>
      <c r="AKR787" s="5"/>
      <c r="AKS787" s="5"/>
      <c r="AKT787" s="5"/>
      <c r="AKU787" s="5"/>
      <c r="AKV787" s="5"/>
      <c r="AKW787" s="5"/>
      <c r="AKX787" s="5"/>
      <c r="AKY787" s="5"/>
      <c r="AKZ787" s="5"/>
      <c r="ALA787" s="5"/>
      <c r="ALB787" s="5"/>
      <c r="ALC787" s="5"/>
    </row>
    <row r="788" spans="1:991">
      <c r="A788" s="4">
        <v>183</v>
      </c>
      <c r="B788" s="5" t="s">
        <v>112</v>
      </c>
      <c r="C788" s="4">
        <v>16</v>
      </c>
      <c r="D788" s="5" t="s">
        <v>46</v>
      </c>
      <c r="E788" s="4">
        <v>1.6</v>
      </c>
      <c r="F788" s="4">
        <v>2.5</v>
      </c>
      <c r="G788" s="4">
        <v>10.5</v>
      </c>
      <c r="H788" s="4">
        <v>3.8</v>
      </c>
      <c r="I788" s="4">
        <v>8.9</v>
      </c>
      <c r="J788" s="4">
        <v>3.5</v>
      </c>
      <c r="K788" s="4">
        <v>3.5</v>
      </c>
      <c r="L788" s="4">
        <v>0.5</v>
      </c>
      <c r="M788" s="4">
        <v>6.6</v>
      </c>
      <c r="N788" s="4"/>
      <c r="O788" s="26">
        <v>28.8</v>
      </c>
      <c r="P788" s="26">
        <v>27.6</v>
      </c>
      <c r="Q788" s="26">
        <v>28.6</v>
      </c>
      <c r="R788" s="26">
        <v>28.6</v>
      </c>
      <c r="S788" s="26">
        <v>28.6</v>
      </c>
      <c r="T788" s="26">
        <v>26.2</v>
      </c>
      <c r="U788" s="26">
        <v>28</v>
      </c>
      <c r="V788" s="26">
        <v>28.1</v>
      </c>
      <c r="W788" s="26">
        <v>27.7</v>
      </c>
      <c r="Y788">
        <f t="shared" si="845"/>
        <v>252.19999999999996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/>
      <c r="AJ788" s="4">
        <v>12</v>
      </c>
      <c r="AK788" s="4">
        <v>11</v>
      </c>
      <c r="AL788" s="4">
        <v>15</v>
      </c>
      <c r="AM788" s="4">
        <v>24</v>
      </c>
      <c r="AN788" s="4">
        <v>10</v>
      </c>
      <c r="AO788" s="4">
        <v>10</v>
      </c>
      <c r="AP788" s="4">
        <v>6</v>
      </c>
      <c r="AQ788" s="4">
        <v>12</v>
      </c>
      <c r="AR788" s="4">
        <v>6</v>
      </c>
      <c r="AS788" s="5"/>
      <c r="AU788">
        <f t="shared" si="846"/>
        <v>100</v>
      </c>
      <c r="AV788">
        <f t="shared" si="847"/>
        <v>100</v>
      </c>
      <c r="AW788">
        <f t="shared" si="848"/>
        <v>100</v>
      </c>
      <c r="AX788">
        <f t="shared" si="849"/>
        <v>100</v>
      </c>
      <c r="AY788">
        <f t="shared" si="850"/>
        <v>100</v>
      </c>
      <c r="AZ788">
        <f t="shared" si="851"/>
        <v>100</v>
      </c>
      <c r="BA788">
        <f t="shared" si="852"/>
        <v>100</v>
      </c>
      <c r="BB788">
        <f t="shared" si="853"/>
        <v>100</v>
      </c>
      <c r="BC788">
        <f t="shared" si="854"/>
        <v>100</v>
      </c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  <c r="QG788" s="5"/>
      <c r="QH788" s="5"/>
      <c r="QI788" s="5"/>
      <c r="QJ788" s="5"/>
      <c r="QK788" s="5"/>
      <c r="QL788" s="5"/>
      <c r="QM788" s="5"/>
      <c r="QN788" s="5"/>
      <c r="QO788" s="5"/>
      <c r="QP788" s="5"/>
      <c r="QQ788" s="5"/>
      <c r="QR788" s="5"/>
      <c r="QS788" s="5"/>
      <c r="QT788" s="5"/>
      <c r="QU788" s="5"/>
      <c r="QV788" s="5"/>
      <c r="QW788" s="5"/>
      <c r="QX788" s="5"/>
      <c r="QY788" s="5"/>
      <c r="QZ788" s="5"/>
      <c r="RA788" s="5"/>
      <c r="RB788" s="5"/>
      <c r="RC788" s="5"/>
      <c r="RD788" s="5"/>
      <c r="RE788" s="5"/>
      <c r="RF788" s="5"/>
      <c r="RG788" s="5"/>
      <c r="RH788" s="5"/>
      <c r="RI788" s="5"/>
      <c r="RJ788" s="5"/>
      <c r="RK788" s="5"/>
      <c r="RL788" s="5"/>
      <c r="RM788" s="5"/>
      <c r="RN788" s="5"/>
      <c r="RO788" s="5"/>
      <c r="RP788" s="5"/>
      <c r="RQ788" s="5"/>
      <c r="RR788" s="5"/>
      <c r="RS788" s="5"/>
      <c r="RT788" s="5"/>
      <c r="RU788" s="5"/>
      <c r="RV788" s="5"/>
      <c r="RW788" s="5"/>
      <c r="RX788" s="5"/>
      <c r="RY788" s="5"/>
      <c r="RZ788" s="5"/>
      <c r="SA788" s="5"/>
      <c r="SB788" s="5"/>
      <c r="SC788" s="5"/>
      <c r="SD788" s="5"/>
      <c r="SE788" s="5"/>
      <c r="SF788" s="5"/>
      <c r="SG788" s="5"/>
      <c r="SH788" s="5"/>
      <c r="SI788" s="5"/>
      <c r="SJ788" s="5"/>
      <c r="SK788" s="5"/>
      <c r="SL788" s="5"/>
      <c r="SM788" s="5"/>
      <c r="SN788" s="5"/>
      <c r="SO788" s="5"/>
      <c r="SP788" s="5"/>
      <c r="SQ788" s="5"/>
      <c r="SR788" s="5"/>
      <c r="SS788" s="5"/>
      <c r="ST788" s="5"/>
      <c r="SU788" s="5"/>
      <c r="SV788" s="5"/>
      <c r="SW788" s="5"/>
      <c r="SX788" s="5"/>
      <c r="SY788" s="5"/>
      <c r="SZ788" s="5"/>
      <c r="TA788" s="5"/>
      <c r="TB788" s="5"/>
      <c r="TC788" s="5"/>
      <c r="TD788" s="5"/>
      <c r="TE788" s="5"/>
      <c r="TF788" s="5"/>
      <c r="TG788" s="5"/>
      <c r="TH788" s="5"/>
      <c r="TI788" s="5"/>
      <c r="TJ788" s="5"/>
      <c r="TK788" s="5"/>
      <c r="TL788" s="5"/>
      <c r="TM788" s="5"/>
      <c r="TN788" s="5"/>
      <c r="TO788" s="5"/>
      <c r="TP788" s="5"/>
      <c r="TQ788" s="5"/>
      <c r="TR788" s="5"/>
      <c r="TS788" s="5"/>
      <c r="TT788" s="5"/>
      <c r="TU788" s="5"/>
      <c r="TV788" s="5"/>
      <c r="TW788" s="5"/>
      <c r="TX788" s="5"/>
      <c r="TY788" s="5"/>
      <c r="TZ788" s="5"/>
      <c r="UA788" s="5"/>
      <c r="UB788" s="5"/>
      <c r="UC788" s="5"/>
      <c r="UD788" s="5"/>
      <c r="UE788" s="5"/>
      <c r="UF788" s="5"/>
      <c r="UG788" s="5"/>
      <c r="UH788" s="5"/>
      <c r="UI788" s="5"/>
      <c r="UJ788" s="5"/>
      <c r="UK788" s="5"/>
      <c r="UL788" s="5"/>
      <c r="UM788" s="5"/>
      <c r="UN788" s="5"/>
      <c r="UO788" s="5"/>
      <c r="UP788" s="5"/>
      <c r="UQ788" s="5"/>
      <c r="UR788" s="5"/>
      <c r="US788" s="5"/>
      <c r="UT788" s="5"/>
      <c r="UU788" s="5"/>
      <c r="UV788" s="5"/>
      <c r="UW788" s="5"/>
      <c r="UX788" s="5"/>
      <c r="UY788" s="5"/>
      <c r="UZ788" s="5"/>
      <c r="VA788" s="5"/>
      <c r="VB788" s="5"/>
      <c r="VC788" s="5"/>
      <c r="VD788" s="5"/>
      <c r="VE788" s="5"/>
      <c r="VF788" s="5"/>
      <c r="VG788" s="5"/>
      <c r="VH788" s="5"/>
      <c r="VI788" s="5"/>
      <c r="VJ788" s="5"/>
      <c r="VK788" s="5"/>
      <c r="VL788" s="5"/>
      <c r="VM788" s="5"/>
      <c r="VN788" s="5"/>
      <c r="VO788" s="5"/>
      <c r="VP788" s="5"/>
      <c r="VQ788" s="5"/>
      <c r="VR788" s="5"/>
      <c r="VS788" s="5"/>
      <c r="VT788" s="5"/>
      <c r="VU788" s="5"/>
      <c r="VV788" s="5"/>
      <c r="VW788" s="5"/>
      <c r="VX788" s="5"/>
      <c r="VY788" s="5"/>
      <c r="VZ788" s="5"/>
      <c r="WA788" s="5"/>
      <c r="WB788" s="5"/>
      <c r="WC788" s="5"/>
      <c r="WD788" s="5"/>
      <c r="WE788" s="5"/>
      <c r="WF788" s="5"/>
      <c r="WG788" s="5"/>
      <c r="WH788" s="5"/>
      <c r="WI788" s="5"/>
      <c r="WJ788" s="5"/>
      <c r="WK788" s="5"/>
      <c r="WL788" s="5"/>
      <c r="WM788" s="5"/>
      <c r="WN788" s="5"/>
      <c r="WO788" s="5"/>
      <c r="WP788" s="5"/>
      <c r="WQ788" s="5"/>
      <c r="WR788" s="5"/>
      <c r="WS788" s="5"/>
      <c r="WT788" s="5"/>
      <c r="WU788" s="5"/>
      <c r="WV788" s="5"/>
      <c r="WW788" s="5"/>
      <c r="WX788" s="5"/>
      <c r="WY788" s="5"/>
      <c r="WZ788" s="5"/>
      <c r="XA788" s="5"/>
      <c r="XB788" s="5"/>
      <c r="XC788" s="5"/>
      <c r="XD788" s="5"/>
      <c r="XE788" s="5"/>
      <c r="XF788" s="5"/>
      <c r="XG788" s="5"/>
      <c r="XH788" s="5"/>
      <c r="XI788" s="5"/>
      <c r="XJ788" s="5"/>
      <c r="XK788" s="5"/>
      <c r="XL788" s="5"/>
      <c r="XM788" s="5"/>
      <c r="XN788" s="5"/>
      <c r="XO788" s="5"/>
      <c r="XP788" s="5"/>
      <c r="XQ788" s="5"/>
      <c r="XR788" s="5"/>
      <c r="XS788" s="5"/>
      <c r="XT788" s="5"/>
      <c r="XU788" s="5"/>
      <c r="XV788" s="5"/>
      <c r="XW788" s="5"/>
      <c r="XX788" s="5"/>
      <c r="XY788" s="5"/>
      <c r="XZ788" s="5"/>
      <c r="YA788" s="5"/>
      <c r="YB788" s="5"/>
      <c r="YC788" s="5"/>
      <c r="YD788" s="5"/>
      <c r="YE788" s="5"/>
      <c r="YF788" s="5"/>
      <c r="YG788" s="5"/>
      <c r="YH788" s="5"/>
      <c r="YI788" s="5"/>
      <c r="YJ788" s="5"/>
      <c r="YK788" s="5"/>
      <c r="YL788" s="5"/>
      <c r="YM788" s="5"/>
      <c r="YN788" s="5"/>
      <c r="YO788" s="5"/>
      <c r="YP788" s="5"/>
      <c r="YQ788" s="5"/>
      <c r="YR788" s="5"/>
      <c r="YS788" s="5"/>
      <c r="YT788" s="5"/>
      <c r="YU788" s="5"/>
      <c r="YV788" s="5"/>
      <c r="YW788" s="5"/>
      <c r="YX788" s="5"/>
      <c r="YY788" s="5"/>
      <c r="YZ788" s="5"/>
      <c r="ZA788" s="5"/>
      <c r="ZB788" s="5"/>
      <c r="ZC788" s="5"/>
      <c r="ZD788" s="5"/>
      <c r="ZE788" s="5"/>
      <c r="ZF788" s="5"/>
      <c r="ZG788" s="5"/>
      <c r="ZH788" s="5"/>
      <c r="ZI788" s="5"/>
      <c r="ZJ788" s="5"/>
      <c r="ZK788" s="5"/>
      <c r="ZL788" s="5"/>
      <c r="ZM788" s="5"/>
      <c r="ZN788" s="5"/>
      <c r="ZO788" s="5"/>
      <c r="ZP788" s="5"/>
      <c r="ZQ788" s="5"/>
      <c r="ZR788" s="5"/>
      <c r="ZS788" s="5"/>
      <c r="ZT788" s="5"/>
      <c r="ZU788" s="5"/>
      <c r="ZV788" s="5"/>
      <c r="ZW788" s="5"/>
      <c r="ZX788" s="5"/>
      <c r="ZY788" s="5"/>
      <c r="ZZ788" s="5"/>
      <c r="AAA788" s="5"/>
      <c r="AAB788" s="5"/>
      <c r="AAC788" s="5"/>
      <c r="AAD788" s="5"/>
      <c r="AAE788" s="5"/>
      <c r="AAF788" s="5"/>
      <c r="AAG788" s="5"/>
      <c r="AAH788" s="5"/>
      <c r="AAI788" s="5"/>
      <c r="AAJ788" s="5"/>
      <c r="AAK788" s="5"/>
      <c r="AAL788" s="5"/>
      <c r="AAM788" s="5"/>
      <c r="AAN788" s="5"/>
      <c r="AAO788" s="5"/>
      <c r="AAP788" s="5"/>
      <c r="AAQ788" s="5"/>
      <c r="AAR788" s="5"/>
      <c r="AAS788" s="5"/>
      <c r="AAT788" s="5"/>
      <c r="AAU788" s="5"/>
      <c r="AAV788" s="5"/>
      <c r="AAW788" s="5"/>
      <c r="AAX788" s="5"/>
      <c r="AAY788" s="5"/>
      <c r="AAZ788" s="5"/>
      <c r="ABA788" s="5"/>
      <c r="ABB788" s="5"/>
      <c r="ABC788" s="5"/>
      <c r="ABD788" s="5"/>
      <c r="ABE788" s="5"/>
      <c r="ABF788" s="5"/>
      <c r="ABG788" s="5"/>
      <c r="ABH788" s="5"/>
      <c r="ABI788" s="5"/>
      <c r="ABJ788" s="5"/>
      <c r="ABK788" s="5"/>
      <c r="ABL788" s="5"/>
      <c r="ABM788" s="5"/>
      <c r="ABN788" s="5"/>
      <c r="ABO788" s="5"/>
      <c r="ABP788" s="5"/>
      <c r="ABQ788" s="5"/>
      <c r="ABR788" s="5"/>
      <c r="ABS788" s="5"/>
      <c r="ABT788" s="5"/>
      <c r="ABU788" s="5"/>
      <c r="ABV788" s="5"/>
      <c r="ABW788" s="5"/>
      <c r="ABX788" s="5"/>
      <c r="ABY788" s="5"/>
      <c r="ABZ788" s="5"/>
      <c r="ACA788" s="5"/>
      <c r="ACB788" s="5"/>
      <c r="ACC788" s="5"/>
      <c r="ACD788" s="5"/>
      <c r="ACE788" s="5"/>
      <c r="ACF788" s="5"/>
      <c r="ACG788" s="5"/>
      <c r="ACH788" s="5"/>
      <c r="ACI788" s="5"/>
      <c r="ACJ788" s="5"/>
      <c r="ACK788" s="5"/>
      <c r="ACL788" s="5"/>
      <c r="ACM788" s="5"/>
      <c r="ACN788" s="5"/>
      <c r="ACO788" s="5"/>
      <c r="ACP788" s="5"/>
      <c r="ACQ788" s="5"/>
      <c r="ACR788" s="5"/>
      <c r="ACS788" s="5"/>
      <c r="ACT788" s="5"/>
      <c r="ACU788" s="5"/>
      <c r="ACV788" s="5"/>
      <c r="ACW788" s="5"/>
      <c r="ACX788" s="5"/>
      <c r="ACY788" s="5"/>
      <c r="ACZ788" s="5"/>
      <c r="ADA788" s="5"/>
      <c r="ADB788" s="5"/>
      <c r="ADC788" s="5"/>
      <c r="ADD788" s="5"/>
      <c r="ADE788" s="5"/>
      <c r="ADF788" s="5"/>
      <c r="ADG788" s="5"/>
      <c r="ADH788" s="5"/>
      <c r="ADI788" s="5"/>
      <c r="ADJ788" s="5"/>
      <c r="ADK788" s="5"/>
      <c r="ADL788" s="5"/>
      <c r="ADM788" s="5"/>
      <c r="ADN788" s="5"/>
      <c r="ADO788" s="5"/>
      <c r="ADP788" s="5"/>
      <c r="ADQ788" s="5"/>
      <c r="ADR788" s="5"/>
      <c r="ADS788" s="5"/>
      <c r="ADT788" s="5"/>
      <c r="ADU788" s="5"/>
      <c r="ADV788" s="5"/>
      <c r="ADW788" s="5"/>
      <c r="ADX788" s="5"/>
      <c r="ADY788" s="5"/>
      <c r="ADZ788" s="5"/>
      <c r="AEA788" s="5"/>
      <c r="AEB788" s="5"/>
      <c r="AEC788" s="5"/>
      <c r="AED788" s="5"/>
      <c r="AEE788" s="5"/>
      <c r="AEF788" s="5"/>
      <c r="AEG788" s="5"/>
      <c r="AEH788" s="5"/>
      <c r="AEI788" s="5"/>
      <c r="AEJ788" s="5"/>
      <c r="AEK788" s="5"/>
      <c r="AEL788" s="5"/>
      <c r="AEM788" s="5"/>
      <c r="AEN788" s="5"/>
      <c r="AEO788" s="5"/>
      <c r="AEP788" s="5"/>
      <c r="AEQ788" s="5"/>
      <c r="AER788" s="5"/>
      <c r="AES788" s="5"/>
      <c r="AET788" s="5"/>
      <c r="AEU788" s="5"/>
      <c r="AEV788" s="5"/>
      <c r="AEW788" s="5"/>
      <c r="AEX788" s="5"/>
      <c r="AEY788" s="5"/>
      <c r="AEZ788" s="5"/>
      <c r="AFA788" s="5"/>
      <c r="AFB788" s="5"/>
      <c r="AFC788" s="5"/>
      <c r="AFD788" s="5"/>
      <c r="AFE788" s="5"/>
      <c r="AFF788" s="5"/>
      <c r="AFG788" s="5"/>
      <c r="AFH788" s="5"/>
      <c r="AFI788" s="5"/>
      <c r="AFJ788" s="5"/>
      <c r="AFK788" s="5"/>
      <c r="AFL788" s="5"/>
      <c r="AFM788" s="5"/>
      <c r="AFN788" s="5"/>
      <c r="AFO788" s="5"/>
      <c r="AFP788" s="5"/>
      <c r="AFQ788" s="5"/>
      <c r="AFR788" s="5"/>
      <c r="AFS788" s="5"/>
      <c r="AFT788" s="5"/>
      <c r="AFU788" s="5"/>
      <c r="AFV788" s="5"/>
      <c r="AFW788" s="5"/>
      <c r="AFX788" s="5"/>
      <c r="AFY788" s="5"/>
      <c r="AFZ788" s="5"/>
      <c r="AGA788" s="5"/>
      <c r="AGB788" s="5"/>
      <c r="AGC788" s="5"/>
      <c r="AGD788" s="5"/>
      <c r="AGE788" s="5"/>
      <c r="AGF788" s="5"/>
      <c r="AGG788" s="5"/>
      <c r="AGH788" s="5"/>
      <c r="AGI788" s="5"/>
      <c r="AGJ788" s="5"/>
      <c r="AGK788" s="5"/>
      <c r="AGL788" s="5"/>
      <c r="AGM788" s="5"/>
      <c r="AGN788" s="5"/>
      <c r="AGO788" s="5"/>
      <c r="AGP788" s="5"/>
      <c r="AGQ788" s="5"/>
      <c r="AGR788" s="5"/>
      <c r="AGS788" s="5"/>
      <c r="AGT788" s="5"/>
      <c r="AGU788" s="5"/>
      <c r="AGV788" s="5"/>
      <c r="AGW788" s="5"/>
      <c r="AGX788" s="5"/>
      <c r="AGY788" s="5"/>
      <c r="AGZ788" s="5"/>
      <c r="AHA788" s="5"/>
      <c r="AHB788" s="5"/>
      <c r="AHC788" s="5"/>
      <c r="AHD788" s="5"/>
      <c r="AHE788" s="5"/>
      <c r="AHF788" s="5"/>
      <c r="AHG788" s="5"/>
      <c r="AHH788" s="5"/>
      <c r="AHI788" s="5"/>
      <c r="AHJ788" s="5"/>
      <c r="AHK788" s="5"/>
      <c r="AHL788" s="5"/>
      <c r="AHM788" s="5"/>
      <c r="AHN788" s="5"/>
      <c r="AHO788" s="5"/>
      <c r="AHP788" s="5"/>
      <c r="AHQ788" s="5"/>
      <c r="AHR788" s="5"/>
      <c r="AHS788" s="5"/>
      <c r="AHT788" s="5"/>
      <c r="AHU788" s="5"/>
      <c r="AHV788" s="5"/>
      <c r="AHW788" s="5"/>
      <c r="AHX788" s="5"/>
      <c r="AHY788" s="5"/>
      <c r="AHZ788" s="5"/>
      <c r="AIA788" s="5"/>
      <c r="AIB788" s="5"/>
      <c r="AIC788" s="5"/>
      <c r="AID788" s="5"/>
      <c r="AIE788" s="5"/>
      <c r="AIF788" s="5"/>
      <c r="AIG788" s="5"/>
      <c r="AIH788" s="5"/>
      <c r="AII788" s="5"/>
      <c r="AIJ788" s="5"/>
      <c r="AIK788" s="5"/>
      <c r="AIL788" s="5"/>
      <c r="AIM788" s="5"/>
      <c r="AIN788" s="5"/>
      <c r="AIO788" s="5"/>
      <c r="AIP788" s="5"/>
      <c r="AIQ788" s="5"/>
      <c r="AIR788" s="5"/>
      <c r="AIS788" s="5"/>
      <c r="AIT788" s="5"/>
      <c r="AIU788" s="5"/>
      <c r="AIV788" s="5"/>
      <c r="AIW788" s="5"/>
      <c r="AIX788" s="5"/>
      <c r="AIY788" s="5"/>
      <c r="AIZ788" s="5"/>
      <c r="AJA788" s="5"/>
      <c r="AJB788" s="5"/>
      <c r="AJC788" s="5"/>
      <c r="AJD788" s="5"/>
      <c r="AJE788" s="5"/>
      <c r="AJF788" s="5"/>
      <c r="AJG788" s="5"/>
      <c r="AJH788" s="5"/>
      <c r="AJI788" s="5"/>
      <c r="AJJ788" s="5"/>
      <c r="AJK788" s="5"/>
      <c r="AJL788" s="5"/>
      <c r="AJM788" s="5"/>
      <c r="AJN788" s="5"/>
      <c r="AJO788" s="5"/>
      <c r="AJP788" s="5"/>
      <c r="AJQ788" s="5"/>
      <c r="AJR788" s="5"/>
      <c r="AJS788" s="5"/>
      <c r="AJT788" s="5"/>
      <c r="AJU788" s="5"/>
      <c r="AJV788" s="5"/>
      <c r="AJW788" s="5"/>
      <c r="AJX788" s="5"/>
      <c r="AJY788" s="5"/>
      <c r="AJZ788" s="5"/>
      <c r="AKA788" s="5"/>
      <c r="AKB788" s="5"/>
      <c r="AKC788" s="5"/>
      <c r="AKD788" s="5"/>
      <c r="AKE788" s="5"/>
      <c r="AKF788" s="5"/>
      <c r="AKG788" s="5"/>
      <c r="AKH788" s="5"/>
      <c r="AKI788" s="5"/>
      <c r="AKJ788" s="5"/>
      <c r="AKK788" s="5"/>
      <c r="AKL788" s="5"/>
      <c r="AKM788" s="5"/>
      <c r="AKN788" s="5"/>
      <c r="AKO788" s="5"/>
      <c r="AKP788" s="5"/>
      <c r="AKQ788" s="5"/>
      <c r="AKR788" s="5"/>
      <c r="AKS788" s="5"/>
      <c r="AKT788" s="5"/>
      <c r="AKU788" s="5"/>
      <c r="AKV788" s="5"/>
      <c r="AKW788" s="5"/>
      <c r="AKX788" s="5"/>
      <c r="AKY788" s="5"/>
      <c r="AKZ788" s="5"/>
      <c r="ALA788" s="5"/>
      <c r="ALB788" s="5"/>
      <c r="ALC788" s="5"/>
    </row>
    <row r="789" spans="1:991">
      <c r="A789" s="4">
        <v>182</v>
      </c>
      <c r="B789" s="5" t="s">
        <v>113</v>
      </c>
      <c r="C789" s="4">
        <v>16</v>
      </c>
      <c r="D789" s="5" t="s">
        <v>48</v>
      </c>
      <c r="E789" s="4">
        <v>19.600000000000001</v>
      </c>
      <c r="F789" s="4">
        <v>22</v>
      </c>
      <c r="G789" s="4">
        <v>23.7</v>
      </c>
      <c r="H789" s="4">
        <v>20.2</v>
      </c>
      <c r="I789" s="4">
        <v>18.3</v>
      </c>
      <c r="J789" s="4">
        <v>18.899999999999999</v>
      </c>
      <c r="K789" s="4">
        <v>18.600000000000001</v>
      </c>
      <c r="L789" s="4">
        <v>17</v>
      </c>
      <c r="M789" s="4">
        <v>16.8</v>
      </c>
      <c r="N789" s="4"/>
      <c r="O789" s="26">
        <v>29.1</v>
      </c>
      <c r="P789" s="26">
        <v>30</v>
      </c>
      <c r="Q789" s="26">
        <v>29</v>
      </c>
      <c r="R789" s="26">
        <v>29.1</v>
      </c>
      <c r="S789" s="26">
        <v>28.8</v>
      </c>
      <c r="T789" s="26">
        <v>30</v>
      </c>
      <c r="U789" s="26">
        <v>26.9</v>
      </c>
      <c r="V789" s="26">
        <v>25.8</v>
      </c>
      <c r="W789" s="26">
        <v>28.8</v>
      </c>
      <c r="Y789">
        <f t="shared" si="845"/>
        <v>257.5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2</v>
      </c>
      <c r="AH789" s="4">
        <v>0</v>
      </c>
      <c r="AI789" s="4"/>
      <c r="AJ789" s="4">
        <v>6</v>
      </c>
      <c r="AK789" s="4">
        <v>4</v>
      </c>
      <c r="AL789" s="4">
        <v>4</v>
      </c>
      <c r="AM789" s="4">
        <v>9</v>
      </c>
      <c r="AN789" s="4">
        <v>5</v>
      </c>
      <c r="AO789" s="4">
        <v>9</v>
      </c>
      <c r="AP789" s="4">
        <v>6</v>
      </c>
      <c r="AQ789" s="4">
        <v>11</v>
      </c>
      <c r="AR789" s="4">
        <v>16</v>
      </c>
      <c r="AS789" s="5"/>
      <c r="AU789">
        <f t="shared" si="846"/>
        <v>100</v>
      </c>
      <c r="AV789">
        <f t="shared" si="847"/>
        <v>100</v>
      </c>
      <c r="AW789">
        <f t="shared" si="848"/>
        <v>100</v>
      </c>
      <c r="AX789">
        <f t="shared" si="849"/>
        <v>100</v>
      </c>
      <c r="AY789">
        <f t="shared" si="850"/>
        <v>100</v>
      </c>
      <c r="AZ789">
        <f t="shared" si="851"/>
        <v>100</v>
      </c>
      <c r="BA789">
        <f t="shared" si="852"/>
        <v>100</v>
      </c>
      <c r="BB789">
        <f t="shared" si="853"/>
        <v>69.230769230769226</v>
      </c>
      <c r="BC789">
        <f t="shared" si="854"/>
        <v>100</v>
      </c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  <c r="QG789" s="5"/>
      <c r="QH789" s="5"/>
      <c r="QI789" s="5"/>
      <c r="QJ789" s="5"/>
      <c r="QK789" s="5"/>
      <c r="QL789" s="5"/>
      <c r="QM789" s="5"/>
      <c r="QN789" s="5"/>
      <c r="QO789" s="5"/>
      <c r="QP789" s="5"/>
      <c r="QQ789" s="5"/>
      <c r="QR789" s="5"/>
      <c r="QS789" s="5"/>
      <c r="QT789" s="5"/>
      <c r="QU789" s="5"/>
      <c r="QV789" s="5"/>
      <c r="QW789" s="5"/>
      <c r="QX789" s="5"/>
      <c r="QY789" s="5"/>
      <c r="QZ789" s="5"/>
      <c r="RA789" s="5"/>
      <c r="RB789" s="5"/>
      <c r="RC789" s="5"/>
      <c r="RD789" s="5"/>
      <c r="RE789" s="5"/>
      <c r="RF789" s="5"/>
      <c r="RG789" s="5"/>
      <c r="RH789" s="5"/>
      <c r="RI789" s="5"/>
      <c r="RJ789" s="5"/>
      <c r="RK789" s="5"/>
      <c r="RL789" s="5"/>
      <c r="RM789" s="5"/>
      <c r="RN789" s="5"/>
      <c r="RO789" s="5"/>
      <c r="RP789" s="5"/>
      <c r="RQ789" s="5"/>
      <c r="RR789" s="5"/>
      <c r="RS789" s="5"/>
      <c r="RT789" s="5"/>
      <c r="RU789" s="5"/>
      <c r="RV789" s="5"/>
      <c r="RW789" s="5"/>
      <c r="RX789" s="5"/>
      <c r="RY789" s="5"/>
      <c r="RZ789" s="5"/>
      <c r="SA789" s="5"/>
      <c r="SB789" s="5"/>
      <c r="SC789" s="5"/>
      <c r="SD789" s="5"/>
      <c r="SE789" s="5"/>
      <c r="SF789" s="5"/>
      <c r="SG789" s="5"/>
      <c r="SH789" s="5"/>
      <c r="SI789" s="5"/>
      <c r="SJ789" s="5"/>
      <c r="SK789" s="5"/>
      <c r="SL789" s="5"/>
      <c r="SM789" s="5"/>
      <c r="SN789" s="5"/>
      <c r="SO789" s="5"/>
      <c r="SP789" s="5"/>
      <c r="SQ789" s="5"/>
      <c r="SR789" s="5"/>
      <c r="SS789" s="5"/>
      <c r="ST789" s="5"/>
      <c r="SU789" s="5"/>
      <c r="SV789" s="5"/>
      <c r="SW789" s="5"/>
      <c r="SX789" s="5"/>
      <c r="SY789" s="5"/>
      <c r="SZ789" s="5"/>
      <c r="TA789" s="5"/>
      <c r="TB789" s="5"/>
      <c r="TC789" s="5"/>
      <c r="TD789" s="5"/>
      <c r="TE789" s="5"/>
      <c r="TF789" s="5"/>
      <c r="TG789" s="5"/>
      <c r="TH789" s="5"/>
      <c r="TI789" s="5"/>
      <c r="TJ789" s="5"/>
      <c r="TK789" s="5"/>
      <c r="TL789" s="5"/>
      <c r="TM789" s="5"/>
      <c r="TN789" s="5"/>
      <c r="TO789" s="5"/>
      <c r="TP789" s="5"/>
      <c r="TQ789" s="5"/>
      <c r="TR789" s="5"/>
      <c r="TS789" s="5"/>
      <c r="TT789" s="5"/>
      <c r="TU789" s="5"/>
      <c r="TV789" s="5"/>
      <c r="TW789" s="5"/>
      <c r="TX789" s="5"/>
      <c r="TY789" s="5"/>
      <c r="TZ789" s="5"/>
      <c r="UA789" s="5"/>
      <c r="UB789" s="5"/>
      <c r="UC789" s="5"/>
      <c r="UD789" s="5"/>
      <c r="UE789" s="5"/>
      <c r="UF789" s="5"/>
      <c r="UG789" s="5"/>
      <c r="UH789" s="5"/>
      <c r="UI789" s="5"/>
      <c r="UJ789" s="5"/>
      <c r="UK789" s="5"/>
      <c r="UL789" s="5"/>
      <c r="UM789" s="5"/>
      <c r="UN789" s="5"/>
      <c r="UO789" s="5"/>
      <c r="UP789" s="5"/>
      <c r="UQ789" s="5"/>
      <c r="UR789" s="5"/>
      <c r="US789" s="5"/>
      <c r="UT789" s="5"/>
      <c r="UU789" s="5"/>
      <c r="UV789" s="5"/>
      <c r="UW789" s="5"/>
      <c r="UX789" s="5"/>
      <c r="UY789" s="5"/>
      <c r="UZ789" s="5"/>
      <c r="VA789" s="5"/>
      <c r="VB789" s="5"/>
      <c r="VC789" s="5"/>
      <c r="VD789" s="5"/>
      <c r="VE789" s="5"/>
      <c r="VF789" s="5"/>
      <c r="VG789" s="5"/>
      <c r="VH789" s="5"/>
      <c r="VI789" s="5"/>
      <c r="VJ789" s="5"/>
      <c r="VK789" s="5"/>
      <c r="VL789" s="5"/>
      <c r="VM789" s="5"/>
      <c r="VN789" s="5"/>
      <c r="VO789" s="5"/>
      <c r="VP789" s="5"/>
      <c r="VQ789" s="5"/>
      <c r="VR789" s="5"/>
      <c r="VS789" s="5"/>
      <c r="VT789" s="5"/>
      <c r="VU789" s="5"/>
      <c r="VV789" s="5"/>
      <c r="VW789" s="5"/>
      <c r="VX789" s="5"/>
      <c r="VY789" s="5"/>
      <c r="VZ789" s="5"/>
      <c r="WA789" s="5"/>
      <c r="WB789" s="5"/>
      <c r="WC789" s="5"/>
      <c r="WD789" s="5"/>
      <c r="WE789" s="5"/>
      <c r="WF789" s="5"/>
      <c r="WG789" s="5"/>
      <c r="WH789" s="5"/>
      <c r="WI789" s="5"/>
      <c r="WJ789" s="5"/>
      <c r="WK789" s="5"/>
      <c r="WL789" s="5"/>
      <c r="WM789" s="5"/>
      <c r="WN789" s="5"/>
      <c r="WO789" s="5"/>
      <c r="WP789" s="5"/>
      <c r="WQ789" s="5"/>
      <c r="WR789" s="5"/>
      <c r="WS789" s="5"/>
      <c r="WT789" s="5"/>
      <c r="WU789" s="5"/>
      <c r="WV789" s="5"/>
      <c r="WW789" s="5"/>
      <c r="WX789" s="5"/>
      <c r="WY789" s="5"/>
      <c r="WZ789" s="5"/>
      <c r="XA789" s="5"/>
      <c r="XB789" s="5"/>
      <c r="XC789" s="5"/>
      <c r="XD789" s="5"/>
      <c r="XE789" s="5"/>
      <c r="XF789" s="5"/>
      <c r="XG789" s="5"/>
      <c r="XH789" s="5"/>
      <c r="XI789" s="5"/>
      <c r="XJ789" s="5"/>
      <c r="XK789" s="5"/>
      <c r="XL789" s="5"/>
      <c r="XM789" s="5"/>
      <c r="XN789" s="5"/>
      <c r="XO789" s="5"/>
      <c r="XP789" s="5"/>
      <c r="XQ789" s="5"/>
      <c r="XR789" s="5"/>
      <c r="XS789" s="5"/>
      <c r="XT789" s="5"/>
      <c r="XU789" s="5"/>
      <c r="XV789" s="5"/>
      <c r="XW789" s="5"/>
      <c r="XX789" s="5"/>
      <c r="XY789" s="5"/>
      <c r="XZ789" s="5"/>
      <c r="YA789" s="5"/>
      <c r="YB789" s="5"/>
      <c r="YC789" s="5"/>
      <c r="YD789" s="5"/>
      <c r="YE789" s="5"/>
      <c r="YF789" s="5"/>
      <c r="YG789" s="5"/>
      <c r="YH789" s="5"/>
      <c r="YI789" s="5"/>
      <c r="YJ789" s="5"/>
      <c r="YK789" s="5"/>
      <c r="YL789" s="5"/>
      <c r="YM789" s="5"/>
      <c r="YN789" s="5"/>
      <c r="YO789" s="5"/>
      <c r="YP789" s="5"/>
      <c r="YQ789" s="5"/>
      <c r="YR789" s="5"/>
      <c r="YS789" s="5"/>
      <c r="YT789" s="5"/>
      <c r="YU789" s="5"/>
      <c r="YV789" s="5"/>
      <c r="YW789" s="5"/>
      <c r="YX789" s="5"/>
      <c r="YY789" s="5"/>
      <c r="YZ789" s="5"/>
      <c r="ZA789" s="5"/>
      <c r="ZB789" s="5"/>
      <c r="ZC789" s="5"/>
      <c r="ZD789" s="5"/>
      <c r="ZE789" s="5"/>
      <c r="ZF789" s="5"/>
      <c r="ZG789" s="5"/>
      <c r="ZH789" s="5"/>
      <c r="ZI789" s="5"/>
      <c r="ZJ789" s="5"/>
      <c r="ZK789" s="5"/>
      <c r="ZL789" s="5"/>
      <c r="ZM789" s="5"/>
      <c r="ZN789" s="5"/>
      <c r="ZO789" s="5"/>
      <c r="ZP789" s="5"/>
      <c r="ZQ789" s="5"/>
      <c r="ZR789" s="5"/>
      <c r="ZS789" s="5"/>
      <c r="ZT789" s="5"/>
      <c r="ZU789" s="5"/>
      <c r="ZV789" s="5"/>
      <c r="ZW789" s="5"/>
      <c r="ZX789" s="5"/>
      <c r="ZY789" s="5"/>
      <c r="ZZ789" s="5"/>
      <c r="AAA789" s="5"/>
      <c r="AAB789" s="5"/>
      <c r="AAC789" s="5"/>
      <c r="AAD789" s="5"/>
      <c r="AAE789" s="5"/>
      <c r="AAF789" s="5"/>
      <c r="AAG789" s="5"/>
      <c r="AAH789" s="5"/>
      <c r="AAI789" s="5"/>
      <c r="AAJ789" s="5"/>
      <c r="AAK789" s="5"/>
      <c r="AAL789" s="5"/>
      <c r="AAM789" s="5"/>
      <c r="AAN789" s="5"/>
      <c r="AAO789" s="5"/>
      <c r="AAP789" s="5"/>
      <c r="AAQ789" s="5"/>
      <c r="AAR789" s="5"/>
      <c r="AAS789" s="5"/>
      <c r="AAT789" s="5"/>
      <c r="AAU789" s="5"/>
      <c r="AAV789" s="5"/>
      <c r="AAW789" s="5"/>
      <c r="AAX789" s="5"/>
      <c r="AAY789" s="5"/>
      <c r="AAZ789" s="5"/>
      <c r="ABA789" s="5"/>
      <c r="ABB789" s="5"/>
      <c r="ABC789" s="5"/>
      <c r="ABD789" s="5"/>
      <c r="ABE789" s="5"/>
      <c r="ABF789" s="5"/>
      <c r="ABG789" s="5"/>
      <c r="ABH789" s="5"/>
      <c r="ABI789" s="5"/>
      <c r="ABJ789" s="5"/>
      <c r="ABK789" s="5"/>
      <c r="ABL789" s="5"/>
      <c r="ABM789" s="5"/>
      <c r="ABN789" s="5"/>
      <c r="ABO789" s="5"/>
      <c r="ABP789" s="5"/>
      <c r="ABQ789" s="5"/>
      <c r="ABR789" s="5"/>
      <c r="ABS789" s="5"/>
      <c r="ABT789" s="5"/>
      <c r="ABU789" s="5"/>
      <c r="ABV789" s="5"/>
      <c r="ABW789" s="5"/>
      <c r="ABX789" s="5"/>
      <c r="ABY789" s="5"/>
      <c r="ABZ789" s="5"/>
      <c r="ACA789" s="5"/>
      <c r="ACB789" s="5"/>
      <c r="ACC789" s="5"/>
      <c r="ACD789" s="5"/>
      <c r="ACE789" s="5"/>
      <c r="ACF789" s="5"/>
      <c r="ACG789" s="5"/>
      <c r="ACH789" s="5"/>
      <c r="ACI789" s="5"/>
      <c r="ACJ789" s="5"/>
      <c r="ACK789" s="5"/>
      <c r="ACL789" s="5"/>
      <c r="ACM789" s="5"/>
      <c r="ACN789" s="5"/>
      <c r="ACO789" s="5"/>
      <c r="ACP789" s="5"/>
      <c r="ACQ789" s="5"/>
      <c r="ACR789" s="5"/>
      <c r="ACS789" s="5"/>
      <c r="ACT789" s="5"/>
      <c r="ACU789" s="5"/>
      <c r="ACV789" s="5"/>
      <c r="ACW789" s="5"/>
      <c r="ACX789" s="5"/>
      <c r="ACY789" s="5"/>
      <c r="ACZ789" s="5"/>
      <c r="ADA789" s="5"/>
      <c r="ADB789" s="5"/>
      <c r="ADC789" s="5"/>
      <c r="ADD789" s="5"/>
      <c r="ADE789" s="5"/>
      <c r="ADF789" s="5"/>
      <c r="ADG789" s="5"/>
      <c r="ADH789" s="5"/>
      <c r="ADI789" s="5"/>
      <c r="ADJ789" s="5"/>
      <c r="ADK789" s="5"/>
      <c r="ADL789" s="5"/>
      <c r="ADM789" s="5"/>
      <c r="ADN789" s="5"/>
      <c r="ADO789" s="5"/>
      <c r="ADP789" s="5"/>
      <c r="ADQ789" s="5"/>
      <c r="ADR789" s="5"/>
      <c r="ADS789" s="5"/>
      <c r="ADT789" s="5"/>
      <c r="ADU789" s="5"/>
      <c r="ADV789" s="5"/>
      <c r="ADW789" s="5"/>
      <c r="ADX789" s="5"/>
      <c r="ADY789" s="5"/>
      <c r="ADZ789" s="5"/>
      <c r="AEA789" s="5"/>
      <c r="AEB789" s="5"/>
      <c r="AEC789" s="5"/>
      <c r="AED789" s="5"/>
      <c r="AEE789" s="5"/>
      <c r="AEF789" s="5"/>
      <c r="AEG789" s="5"/>
      <c r="AEH789" s="5"/>
      <c r="AEI789" s="5"/>
      <c r="AEJ789" s="5"/>
      <c r="AEK789" s="5"/>
      <c r="AEL789" s="5"/>
      <c r="AEM789" s="5"/>
      <c r="AEN789" s="5"/>
      <c r="AEO789" s="5"/>
      <c r="AEP789" s="5"/>
      <c r="AEQ789" s="5"/>
      <c r="AER789" s="5"/>
      <c r="AES789" s="5"/>
      <c r="AET789" s="5"/>
      <c r="AEU789" s="5"/>
      <c r="AEV789" s="5"/>
      <c r="AEW789" s="5"/>
      <c r="AEX789" s="5"/>
      <c r="AEY789" s="5"/>
      <c r="AEZ789" s="5"/>
      <c r="AFA789" s="5"/>
      <c r="AFB789" s="5"/>
      <c r="AFC789" s="5"/>
      <c r="AFD789" s="5"/>
      <c r="AFE789" s="5"/>
      <c r="AFF789" s="5"/>
      <c r="AFG789" s="5"/>
      <c r="AFH789" s="5"/>
      <c r="AFI789" s="5"/>
      <c r="AFJ789" s="5"/>
      <c r="AFK789" s="5"/>
      <c r="AFL789" s="5"/>
      <c r="AFM789" s="5"/>
      <c r="AFN789" s="5"/>
      <c r="AFO789" s="5"/>
      <c r="AFP789" s="5"/>
      <c r="AFQ789" s="5"/>
      <c r="AFR789" s="5"/>
      <c r="AFS789" s="5"/>
      <c r="AFT789" s="5"/>
      <c r="AFU789" s="5"/>
      <c r="AFV789" s="5"/>
      <c r="AFW789" s="5"/>
      <c r="AFX789" s="5"/>
      <c r="AFY789" s="5"/>
      <c r="AFZ789" s="5"/>
      <c r="AGA789" s="5"/>
      <c r="AGB789" s="5"/>
      <c r="AGC789" s="5"/>
      <c r="AGD789" s="5"/>
      <c r="AGE789" s="5"/>
      <c r="AGF789" s="5"/>
      <c r="AGG789" s="5"/>
      <c r="AGH789" s="5"/>
      <c r="AGI789" s="5"/>
      <c r="AGJ789" s="5"/>
      <c r="AGK789" s="5"/>
      <c r="AGL789" s="5"/>
      <c r="AGM789" s="5"/>
      <c r="AGN789" s="5"/>
      <c r="AGO789" s="5"/>
      <c r="AGP789" s="5"/>
      <c r="AGQ789" s="5"/>
      <c r="AGR789" s="5"/>
      <c r="AGS789" s="5"/>
      <c r="AGT789" s="5"/>
      <c r="AGU789" s="5"/>
      <c r="AGV789" s="5"/>
      <c r="AGW789" s="5"/>
      <c r="AGX789" s="5"/>
      <c r="AGY789" s="5"/>
      <c r="AGZ789" s="5"/>
      <c r="AHA789" s="5"/>
      <c r="AHB789" s="5"/>
      <c r="AHC789" s="5"/>
      <c r="AHD789" s="5"/>
      <c r="AHE789" s="5"/>
      <c r="AHF789" s="5"/>
      <c r="AHG789" s="5"/>
      <c r="AHH789" s="5"/>
      <c r="AHI789" s="5"/>
      <c r="AHJ789" s="5"/>
      <c r="AHK789" s="5"/>
      <c r="AHL789" s="5"/>
      <c r="AHM789" s="5"/>
      <c r="AHN789" s="5"/>
      <c r="AHO789" s="5"/>
      <c r="AHP789" s="5"/>
      <c r="AHQ789" s="5"/>
      <c r="AHR789" s="5"/>
      <c r="AHS789" s="5"/>
      <c r="AHT789" s="5"/>
      <c r="AHU789" s="5"/>
      <c r="AHV789" s="5"/>
      <c r="AHW789" s="5"/>
      <c r="AHX789" s="5"/>
      <c r="AHY789" s="5"/>
      <c r="AHZ789" s="5"/>
      <c r="AIA789" s="5"/>
      <c r="AIB789" s="5"/>
      <c r="AIC789" s="5"/>
      <c r="AID789" s="5"/>
      <c r="AIE789" s="5"/>
      <c r="AIF789" s="5"/>
      <c r="AIG789" s="5"/>
      <c r="AIH789" s="5"/>
      <c r="AII789" s="5"/>
      <c r="AIJ789" s="5"/>
      <c r="AIK789" s="5"/>
      <c r="AIL789" s="5"/>
      <c r="AIM789" s="5"/>
      <c r="AIN789" s="5"/>
      <c r="AIO789" s="5"/>
      <c r="AIP789" s="5"/>
      <c r="AIQ789" s="5"/>
      <c r="AIR789" s="5"/>
      <c r="AIS789" s="5"/>
      <c r="AIT789" s="5"/>
      <c r="AIU789" s="5"/>
      <c r="AIV789" s="5"/>
      <c r="AIW789" s="5"/>
      <c r="AIX789" s="5"/>
      <c r="AIY789" s="5"/>
      <c r="AIZ789" s="5"/>
      <c r="AJA789" s="5"/>
      <c r="AJB789" s="5"/>
      <c r="AJC789" s="5"/>
      <c r="AJD789" s="5"/>
      <c r="AJE789" s="5"/>
      <c r="AJF789" s="5"/>
      <c r="AJG789" s="5"/>
      <c r="AJH789" s="5"/>
      <c r="AJI789" s="5"/>
      <c r="AJJ789" s="5"/>
      <c r="AJK789" s="5"/>
      <c r="AJL789" s="5"/>
      <c r="AJM789" s="5"/>
      <c r="AJN789" s="5"/>
      <c r="AJO789" s="5"/>
      <c r="AJP789" s="5"/>
      <c r="AJQ789" s="5"/>
      <c r="AJR789" s="5"/>
      <c r="AJS789" s="5"/>
      <c r="AJT789" s="5"/>
      <c r="AJU789" s="5"/>
      <c r="AJV789" s="5"/>
      <c r="AJW789" s="5"/>
      <c r="AJX789" s="5"/>
      <c r="AJY789" s="5"/>
      <c r="AJZ789" s="5"/>
      <c r="AKA789" s="5"/>
      <c r="AKB789" s="5"/>
      <c r="AKC789" s="5"/>
      <c r="AKD789" s="5"/>
      <c r="AKE789" s="5"/>
      <c r="AKF789" s="5"/>
      <c r="AKG789" s="5"/>
      <c r="AKH789" s="5"/>
      <c r="AKI789" s="5"/>
      <c r="AKJ789" s="5"/>
      <c r="AKK789" s="5"/>
      <c r="AKL789" s="5"/>
      <c r="AKM789" s="5"/>
      <c r="AKN789" s="5"/>
      <c r="AKO789" s="5"/>
      <c r="AKP789" s="5"/>
      <c r="AKQ789" s="5"/>
      <c r="AKR789" s="5"/>
      <c r="AKS789" s="5"/>
      <c r="AKT789" s="5"/>
      <c r="AKU789" s="5"/>
      <c r="AKV789" s="5"/>
      <c r="AKW789" s="5"/>
      <c r="AKX789" s="5"/>
      <c r="AKY789" s="5"/>
      <c r="AKZ789" s="5"/>
      <c r="ALA789" s="5"/>
      <c r="ALB789" s="5"/>
      <c r="ALC789" s="5"/>
    </row>
    <row r="790" spans="1:991">
      <c r="A790" s="4">
        <v>188</v>
      </c>
      <c r="B790" s="5" t="s">
        <v>114</v>
      </c>
      <c r="C790" s="4">
        <v>16</v>
      </c>
      <c r="D790" s="5" t="s">
        <v>42</v>
      </c>
      <c r="E790" s="4">
        <v>7.4</v>
      </c>
      <c r="F790" s="4">
        <v>2.8</v>
      </c>
      <c r="G790" s="4">
        <v>5.4</v>
      </c>
      <c r="H790" s="4">
        <v>3.7</v>
      </c>
      <c r="I790" s="4">
        <v>3</v>
      </c>
      <c r="J790" s="4">
        <v>3.1</v>
      </c>
      <c r="K790" s="4">
        <v>4.4000000000000004</v>
      </c>
      <c r="L790" s="4">
        <v>5.9</v>
      </c>
      <c r="M790" s="4">
        <v>8</v>
      </c>
      <c r="N790" s="4"/>
      <c r="O790" s="26">
        <v>28</v>
      </c>
      <c r="P790" s="26">
        <v>27.7</v>
      </c>
      <c r="Q790" s="26">
        <v>17.7</v>
      </c>
      <c r="R790" s="26">
        <v>23.1</v>
      </c>
      <c r="S790" s="26">
        <v>1.5</v>
      </c>
      <c r="T790" s="26">
        <v>22.8</v>
      </c>
      <c r="U790" s="26">
        <v>25.4</v>
      </c>
      <c r="V790" s="26">
        <v>24.3</v>
      </c>
      <c r="W790" s="26">
        <v>22.6</v>
      </c>
      <c r="Y790">
        <f t="shared" si="845"/>
        <v>193.1</v>
      </c>
      <c r="Z790" s="4">
        <v>0</v>
      </c>
      <c r="AA790" s="4">
        <v>0</v>
      </c>
      <c r="AB790" s="4">
        <v>6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/>
      <c r="AJ790" s="4">
        <v>27</v>
      </c>
      <c r="AK790" s="4">
        <v>23</v>
      </c>
      <c r="AL790" s="4">
        <v>33</v>
      </c>
      <c r="AM790" s="4">
        <v>28</v>
      </c>
      <c r="AN790" s="4">
        <v>9</v>
      </c>
      <c r="AO790" s="4">
        <v>10</v>
      </c>
      <c r="AP790" s="4">
        <v>5</v>
      </c>
      <c r="AQ790" s="4">
        <v>40</v>
      </c>
      <c r="AR790" s="4">
        <v>27</v>
      </c>
      <c r="AS790" s="5"/>
      <c r="AU790">
        <f t="shared" si="846"/>
        <v>100</v>
      </c>
      <c r="AV790">
        <f t="shared" si="847"/>
        <v>100</v>
      </c>
      <c r="AW790">
        <f t="shared" si="848"/>
        <v>69.230769230769226</v>
      </c>
      <c r="AX790">
        <f t="shared" si="849"/>
        <v>100</v>
      </c>
      <c r="AY790">
        <f t="shared" si="850"/>
        <v>100</v>
      </c>
      <c r="AZ790">
        <f t="shared" si="851"/>
        <v>100</v>
      </c>
      <c r="BA790">
        <f t="shared" si="852"/>
        <v>100</v>
      </c>
      <c r="BB790">
        <f t="shared" si="853"/>
        <v>100</v>
      </c>
      <c r="BC790">
        <f t="shared" si="854"/>
        <v>100</v>
      </c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  <c r="QG790" s="5"/>
      <c r="QH790" s="5"/>
      <c r="QI790" s="5"/>
      <c r="QJ790" s="5"/>
      <c r="QK790" s="5"/>
      <c r="QL790" s="5"/>
      <c r="QM790" s="5"/>
      <c r="QN790" s="5"/>
      <c r="QO790" s="5"/>
      <c r="QP790" s="5"/>
      <c r="QQ790" s="5"/>
      <c r="QR790" s="5"/>
      <c r="QS790" s="5"/>
      <c r="QT790" s="5"/>
      <c r="QU790" s="5"/>
      <c r="QV790" s="5"/>
      <c r="QW790" s="5"/>
      <c r="QX790" s="5"/>
      <c r="QY790" s="5"/>
      <c r="QZ790" s="5"/>
      <c r="RA790" s="5"/>
      <c r="RB790" s="5"/>
      <c r="RC790" s="5"/>
      <c r="RD790" s="5"/>
      <c r="RE790" s="5"/>
      <c r="RF790" s="5"/>
      <c r="RG790" s="5"/>
      <c r="RH790" s="5"/>
      <c r="RI790" s="5"/>
      <c r="RJ790" s="5"/>
      <c r="RK790" s="5"/>
      <c r="RL790" s="5"/>
      <c r="RM790" s="5"/>
      <c r="RN790" s="5"/>
      <c r="RO790" s="5"/>
      <c r="RP790" s="5"/>
      <c r="RQ790" s="5"/>
      <c r="RR790" s="5"/>
      <c r="RS790" s="5"/>
      <c r="RT790" s="5"/>
      <c r="RU790" s="5"/>
      <c r="RV790" s="5"/>
      <c r="RW790" s="5"/>
      <c r="RX790" s="5"/>
      <c r="RY790" s="5"/>
      <c r="RZ790" s="5"/>
      <c r="SA790" s="5"/>
      <c r="SB790" s="5"/>
      <c r="SC790" s="5"/>
      <c r="SD790" s="5"/>
      <c r="SE790" s="5"/>
      <c r="SF790" s="5"/>
      <c r="SG790" s="5"/>
      <c r="SH790" s="5"/>
      <c r="SI790" s="5"/>
      <c r="SJ790" s="5"/>
      <c r="SK790" s="5"/>
      <c r="SL790" s="5"/>
      <c r="SM790" s="5"/>
      <c r="SN790" s="5"/>
      <c r="SO790" s="5"/>
      <c r="SP790" s="5"/>
      <c r="SQ790" s="5"/>
      <c r="SR790" s="5"/>
      <c r="SS790" s="5"/>
      <c r="ST790" s="5"/>
      <c r="SU790" s="5"/>
      <c r="SV790" s="5"/>
      <c r="SW790" s="5"/>
      <c r="SX790" s="5"/>
      <c r="SY790" s="5"/>
      <c r="SZ790" s="5"/>
      <c r="TA790" s="5"/>
      <c r="TB790" s="5"/>
      <c r="TC790" s="5"/>
      <c r="TD790" s="5"/>
      <c r="TE790" s="5"/>
      <c r="TF790" s="5"/>
      <c r="TG790" s="5"/>
      <c r="TH790" s="5"/>
      <c r="TI790" s="5"/>
      <c r="TJ790" s="5"/>
      <c r="TK790" s="5"/>
      <c r="TL790" s="5"/>
      <c r="TM790" s="5"/>
      <c r="TN790" s="5"/>
      <c r="TO790" s="5"/>
      <c r="TP790" s="5"/>
      <c r="TQ790" s="5"/>
      <c r="TR790" s="5"/>
      <c r="TS790" s="5"/>
      <c r="TT790" s="5"/>
      <c r="TU790" s="5"/>
      <c r="TV790" s="5"/>
      <c r="TW790" s="5"/>
      <c r="TX790" s="5"/>
      <c r="TY790" s="5"/>
      <c r="TZ790" s="5"/>
      <c r="UA790" s="5"/>
      <c r="UB790" s="5"/>
      <c r="UC790" s="5"/>
      <c r="UD790" s="5"/>
      <c r="UE790" s="5"/>
      <c r="UF790" s="5"/>
      <c r="UG790" s="5"/>
      <c r="UH790" s="5"/>
      <c r="UI790" s="5"/>
      <c r="UJ790" s="5"/>
      <c r="UK790" s="5"/>
      <c r="UL790" s="5"/>
      <c r="UM790" s="5"/>
      <c r="UN790" s="5"/>
      <c r="UO790" s="5"/>
      <c r="UP790" s="5"/>
      <c r="UQ790" s="5"/>
      <c r="UR790" s="5"/>
      <c r="US790" s="5"/>
      <c r="UT790" s="5"/>
      <c r="UU790" s="5"/>
      <c r="UV790" s="5"/>
      <c r="UW790" s="5"/>
      <c r="UX790" s="5"/>
      <c r="UY790" s="5"/>
      <c r="UZ790" s="5"/>
      <c r="VA790" s="5"/>
      <c r="VB790" s="5"/>
      <c r="VC790" s="5"/>
      <c r="VD790" s="5"/>
      <c r="VE790" s="5"/>
      <c r="VF790" s="5"/>
      <c r="VG790" s="5"/>
      <c r="VH790" s="5"/>
      <c r="VI790" s="5"/>
      <c r="VJ790" s="5"/>
      <c r="VK790" s="5"/>
      <c r="VL790" s="5"/>
      <c r="VM790" s="5"/>
      <c r="VN790" s="5"/>
      <c r="VO790" s="5"/>
      <c r="VP790" s="5"/>
      <c r="VQ790" s="5"/>
      <c r="VR790" s="5"/>
      <c r="VS790" s="5"/>
      <c r="VT790" s="5"/>
      <c r="VU790" s="5"/>
      <c r="VV790" s="5"/>
      <c r="VW790" s="5"/>
      <c r="VX790" s="5"/>
      <c r="VY790" s="5"/>
      <c r="VZ790" s="5"/>
      <c r="WA790" s="5"/>
      <c r="WB790" s="5"/>
      <c r="WC790" s="5"/>
      <c r="WD790" s="5"/>
      <c r="WE790" s="5"/>
      <c r="WF790" s="5"/>
      <c r="WG790" s="5"/>
      <c r="WH790" s="5"/>
      <c r="WI790" s="5"/>
      <c r="WJ790" s="5"/>
      <c r="WK790" s="5"/>
      <c r="WL790" s="5"/>
      <c r="WM790" s="5"/>
      <c r="WN790" s="5"/>
      <c r="WO790" s="5"/>
      <c r="WP790" s="5"/>
      <c r="WQ790" s="5"/>
      <c r="WR790" s="5"/>
      <c r="WS790" s="5"/>
      <c r="WT790" s="5"/>
      <c r="WU790" s="5"/>
      <c r="WV790" s="5"/>
      <c r="WW790" s="5"/>
      <c r="WX790" s="5"/>
      <c r="WY790" s="5"/>
      <c r="WZ790" s="5"/>
      <c r="XA790" s="5"/>
      <c r="XB790" s="5"/>
      <c r="XC790" s="5"/>
      <c r="XD790" s="5"/>
      <c r="XE790" s="5"/>
      <c r="XF790" s="5"/>
      <c r="XG790" s="5"/>
      <c r="XH790" s="5"/>
      <c r="XI790" s="5"/>
      <c r="XJ790" s="5"/>
      <c r="XK790" s="5"/>
      <c r="XL790" s="5"/>
      <c r="XM790" s="5"/>
      <c r="XN790" s="5"/>
      <c r="XO790" s="5"/>
      <c r="XP790" s="5"/>
      <c r="XQ790" s="5"/>
      <c r="XR790" s="5"/>
      <c r="XS790" s="5"/>
      <c r="XT790" s="5"/>
      <c r="XU790" s="5"/>
      <c r="XV790" s="5"/>
      <c r="XW790" s="5"/>
      <c r="XX790" s="5"/>
      <c r="XY790" s="5"/>
      <c r="XZ790" s="5"/>
      <c r="YA790" s="5"/>
      <c r="YB790" s="5"/>
      <c r="YC790" s="5"/>
      <c r="YD790" s="5"/>
      <c r="YE790" s="5"/>
      <c r="YF790" s="5"/>
      <c r="YG790" s="5"/>
      <c r="YH790" s="5"/>
      <c r="YI790" s="5"/>
      <c r="YJ790" s="5"/>
      <c r="YK790" s="5"/>
      <c r="YL790" s="5"/>
      <c r="YM790" s="5"/>
      <c r="YN790" s="5"/>
      <c r="YO790" s="5"/>
      <c r="YP790" s="5"/>
      <c r="YQ790" s="5"/>
      <c r="YR790" s="5"/>
      <c r="YS790" s="5"/>
      <c r="YT790" s="5"/>
      <c r="YU790" s="5"/>
      <c r="YV790" s="5"/>
      <c r="YW790" s="5"/>
      <c r="YX790" s="5"/>
      <c r="YY790" s="5"/>
      <c r="YZ790" s="5"/>
      <c r="ZA790" s="5"/>
      <c r="ZB790" s="5"/>
      <c r="ZC790" s="5"/>
      <c r="ZD790" s="5"/>
      <c r="ZE790" s="5"/>
      <c r="ZF790" s="5"/>
      <c r="ZG790" s="5"/>
      <c r="ZH790" s="5"/>
      <c r="ZI790" s="5"/>
      <c r="ZJ790" s="5"/>
      <c r="ZK790" s="5"/>
      <c r="ZL790" s="5"/>
      <c r="ZM790" s="5"/>
      <c r="ZN790" s="5"/>
      <c r="ZO790" s="5"/>
      <c r="ZP790" s="5"/>
      <c r="ZQ790" s="5"/>
      <c r="ZR790" s="5"/>
      <c r="ZS790" s="5"/>
      <c r="ZT790" s="5"/>
      <c r="ZU790" s="5"/>
      <c r="ZV790" s="5"/>
      <c r="ZW790" s="5"/>
      <c r="ZX790" s="5"/>
      <c r="ZY790" s="5"/>
      <c r="ZZ790" s="5"/>
      <c r="AAA790" s="5"/>
      <c r="AAB790" s="5"/>
      <c r="AAC790" s="5"/>
      <c r="AAD790" s="5"/>
      <c r="AAE790" s="5"/>
      <c r="AAF790" s="5"/>
      <c r="AAG790" s="5"/>
      <c r="AAH790" s="5"/>
      <c r="AAI790" s="5"/>
      <c r="AAJ790" s="5"/>
      <c r="AAK790" s="5"/>
      <c r="AAL790" s="5"/>
      <c r="AAM790" s="5"/>
      <c r="AAN790" s="5"/>
      <c r="AAO790" s="5"/>
      <c r="AAP790" s="5"/>
      <c r="AAQ790" s="5"/>
      <c r="AAR790" s="5"/>
      <c r="AAS790" s="5"/>
      <c r="AAT790" s="5"/>
      <c r="AAU790" s="5"/>
      <c r="AAV790" s="5"/>
      <c r="AAW790" s="5"/>
      <c r="AAX790" s="5"/>
      <c r="AAY790" s="5"/>
      <c r="AAZ790" s="5"/>
      <c r="ABA790" s="5"/>
      <c r="ABB790" s="5"/>
      <c r="ABC790" s="5"/>
      <c r="ABD790" s="5"/>
      <c r="ABE790" s="5"/>
      <c r="ABF790" s="5"/>
      <c r="ABG790" s="5"/>
      <c r="ABH790" s="5"/>
      <c r="ABI790" s="5"/>
      <c r="ABJ790" s="5"/>
      <c r="ABK790" s="5"/>
      <c r="ABL790" s="5"/>
      <c r="ABM790" s="5"/>
      <c r="ABN790" s="5"/>
      <c r="ABO790" s="5"/>
      <c r="ABP790" s="5"/>
      <c r="ABQ790" s="5"/>
      <c r="ABR790" s="5"/>
      <c r="ABS790" s="5"/>
      <c r="ABT790" s="5"/>
      <c r="ABU790" s="5"/>
      <c r="ABV790" s="5"/>
      <c r="ABW790" s="5"/>
      <c r="ABX790" s="5"/>
      <c r="ABY790" s="5"/>
      <c r="ABZ790" s="5"/>
      <c r="ACA790" s="5"/>
      <c r="ACB790" s="5"/>
      <c r="ACC790" s="5"/>
      <c r="ACD790" s="5"/>
      <c r="ACE790" s="5"/>
      <c r="ACF790" s="5"/>
      <c r="ACG790" s="5"/>
      <c r="ACH790" s="5"/>
      <c r="ACI790" s="5"/>
      <c r="ACJ790" s="5"/>
      <c r="ACK790" s="5"/>
      <c r="ACL790" s="5"/>
      <c r="ACM790" s="5"/>
      <c r="ACN790" s="5"/>
      <c r="ACO790" s="5"/>
      <c r="ACP790" s="5"/>
      <c r="ACQ790" s="5"/>
      <c r="ACR790" s="5"/>
      <c r="ACS790" s="5"/>
      <c r="ACT790" s="5"/>
      <c r="ACU790" s="5"/>
      <c r="ACV790" s="5"/>
      <c r="ACW790" s="5"/>
      <c r="ACX790" s="5"/>
      <c r="ACY790" s="5"/>
      <c r="ACZ790" s="5"/>
      <c r="ADA790" s="5"/>
      <c r="ADB790" s="5"/>
      <c r="ADC790" s="5"/>
      <c r="ADD790" s="5"/>
      <c r="ADE790" s="5"/>
      <c r="ADF790" s="5"/>
      <c r="ADG790" s="5"/>
      <c r="ADH790" s="5"/>
      <c r="ADI790" s="5"/>
      <c r="ADJ790" s="5"/>
      <c r="ADK790" s="5"/>
      <c r="ADL790" s="5"/>
      <c r="ADM790" s="5"/>
      <c r="ADN790" s="5"/>
      <c r="ADO790" s="5"/>
      <c r="ADP790" s="5"/>
      <c r="ADQ790" s="5"/>
      <c r="ADR790" s="5"/>
      <c r="ADS790" s="5"/>
      <c r="ADT790" s="5"/>
      <c r="ADU790" s="5"/>
      <c r="ADV790" s="5"/>
      <c r="ADW790" s="5"/>
      <c r="ADX790" s="5"/>
      <c r="ADY790" s="5"/>
      <c r="ADZ790" s="5"/>
      <c r="AEA790" s="5"/>
      <c r="AEB790" s="5"/>
      <c r="AEC790" s="5"/>
      <c r="AED790" s="5"/>
      <c r="AEE790" s="5"/>
      <c r="AEF790" s="5"/>
      <c r="AEG790" s="5"/>
      <c r="AEH790" s="5"/>
      <c r="AEI790" s="5"/>
      <c r="AEJ790" s="5"/>
      <c r="AEK790" s="5"/>
      <c r="AEL790" s="5"/>
      <c r="AEM790" s="5"/>
      <c r="AEN790" s="5"/>
      <c r="AEO790" s="5"/>
      <c r="AEP790" s="5"/>
      <c r="AEQ790" s="5"/>
      <c r="AER790" s="5"/>
      <c r="AES790" s="5"/>
      <c r="AET790" s="5"/>
      <c r="AEU790" s="5"/>
      <c r="AEV790" s="5"/>
      <c r="AEW790" s="5"/>
      <c r="AEX790" s="5"/>
      <c r="AEY790" s="5"/>
      <c r="AEZ790" s="5"/>
      <c r="AFA790" s="5"/>
      <c r="AFB790" s="5"/>
      <c r="AFC790" s="5"/>
      <c r="AFD790" s="5"/>
      <c r="AFE790" s="5"/>
      <c r="AFF790" s="5"/>
      <c r="AFG790" s="5"/>
      <c r="AFH790" s="5"/>
      <c r="AFI790" s="5"/>
      <c r="AFJ790" s="5"/>
      <c r="AFK790" s="5"/>
      <c r="AFL790" s="5"/>
      <c r="AFM790" s="5"/>
      <c r="AFN790" s="5"/>
      <c r="AFO790" s="5"/>
      <c r="AFP790" s="5"/>
      <c r="AFQ790" s="5"/>
      <c r="AFR790" s="5"/>
      <c r="AFS790" s="5"/>
      <c r="AFT790" s="5"/>
      <c r="AFU790" s="5"/>
      <c r="AFV790" s="5"/>
      <c r="AFW790" s="5"/>
      <c r="AFX790" s="5"/>
      <c r="AFY790" s="5"/>
      <c r="AFZ790" s="5"/>
      <c r="AGA790" s="5"/>
      <c r="AGB790" s="5"/>
      <c r="AGC790" s="5"/>
      <c r="AGD790" s="5"/>
      <c r="AGE790" s="5"/>
      <c r="AGF790" s="5"/>
      <c r="AGG790" s="5"/>
      <c r="AGH790" s="5"/>
      <c r="AGI790" s="5"/>
      <c r="AGJ790" s="5"/>
      <c r="AGK790" s="5"/>
      <c r="AGL790" s="5"/>
      <c r="AGM790" s="5"/>
      <c r="AGN790" s="5"/>
      <c r="AGO790" s="5"/>
      <c r="AGP790" s="5"/>
      <c r="AGQ790" s="5"/>
      <c r="AGR790" s="5"/>
      <c r="AGS790" s="5"/>
      <c r="AGT790" s="5"/>
      <c r="AGU790" s="5"/>
      <c r="AGV790" s="5"/>
      <c r="AGW790" s="5"/>
      <c r="AGX790" s="5"/>
      <c r="AGY790" s="5"/>
      <c r="AGZ790" s="5"/>
      <c r="AHA790" s="5"/>
      <c r="AHB790" s="5"/>
      <c r="AHC790" s="5"/>
      <c r="AHD790" s="5"/>
      <c r="AHE790" s="5"/>
      <c r="AHF790" s="5"/>
      <c r="AHG790" s="5"/>
      <c r="AHH790" s="5"/>
      <c r="AHI790" s="5"/>
      <c r="AHJ790" s="5"/>
      <c r="AHK790" s="5"/>
      <c r="AHL790" s="5"/>
      <c r="AHM790" s="5"/>
      <c r="AHN790" s="5"/>
      <c r="AHO790" s="5"/>
      <c r="AHP790" s="5"/>
      <c r="AHQ790" s="5"/>
      <c r="AHR790" s="5"/>
      <c r="AHS790" s="5"/>
      <c r="AHT790" s="5"/>
      <c r="AHU790" s="5"/>
      <c r="AHV790" s="5"/>
      <c r="AHW790" s="5"/>
      <c r="AHX790" s="5"/>
      <c r="AHY790" s="5"/>
      <c r="AHZ790" s="5"/>
      <c r="AIA790" s="5"/>
      <c r="AIB790" s="5"/>
      <c r="AIC790" s="5"/>
      <c r="AID790" s="5"/>
      <c r="AIE790" s="5"/>
      <c r="AIF790" s="5"/>
      <c r="AIG790" s="5"/>
      <c r="AIH790" s="5"/>
      <c r="AII790" s="5"/>
      <c r="AIJ790" s="5"/>
      <c r="AIK790" s="5"/>
      <c r="AIL790" s="5"/>
      <c r="AIM790" s="5"/>
      <c r="AIN790" s="5"/>
      <c r="AIO790" s="5"/>
      <c r="AIP790" s="5"/>
      <c r="AIQ790" s="5"/>
      <c r="AIR790" s="5"/>
      <c r="AIS790" s="5"/>
      <c r="AIT790" s="5"/>
      <c r="AIU790" s="5"/>
      <c r="AIV790" s="5"/>
      <c r="AIW790" s="5"/>
      <c r="AIX790" s="5"/>
      <c r="AIY790" s="5"/>
      <c r="AIZ790" s="5"/>
      <c r="AJA790" s="5"/>
      <c r="AJB790" s="5"/>
      <c r="AJC790" s="5"/>
      <c r="AJD790" s="5"/>
      <c r="AJE790" s="5"/>
      <c r="AJF790" s="5"/>
      <c r="AJG790" s="5"/>
      <c r="AJH790" s="5"/>
      <c r="AJI790" s="5"/>
      <c r="AJJ790" s="5"/>
      <c r="AJK790" s="5"/>
      <c r="AJL790" s="5"/>
      <c r="AJM790" s="5"/>
      <c r="AJN790" s="5"/>
      <c r="AJO790" s="5"/>
      <c r="AJP790" s="5"/>
      <c r="AJQ790" s="5"/>
      <c r="AJR790" s="5"/>
      <c r="AJS790" s="5"/>
      <c r="AJT790" s="5"/>
      <c r="AJU790" s="5"/>
      <c r="AJV790" s="5"/>
      <c r="AJW790" s="5"/>
      <c r="AJX790" s="5"/>
      <c r="AJY790" s="5"/>
      <c r="AJZ790" s="5"/>
      <c r="AKA790" s="5"/>
      <c r="AKB790" s="5"/>
      <c r="AKC790" s="5"/>
      <c r="AKD790" s="5"/>
      <c r="AKE790" s="5"/>
      <c r="AKF790" s="5"/>
      <c r="AKG790" s="5"/>
      <c r="AKH790" s="5"/>
      <c r="AKI790" s="5"/>
      <c r="AKJ790" s="5"/>
      <c r="AKK790" s="5"/>
      <c r="AKL790" s="5"/>
      <c r="AKM790" s="5"/>
      <c r="AKN790" s="5"/>
      <c r="AKO790" s="5"/>
      <c r="AKP790" s="5"/>
      <c r="AKQ790" s="5"/>
      <c r="AKR790" s="5"/>
      <c r="AKS790" s="5"/>
      <c r="AKT790" s="5"/>
      <c r="AKU790" s="5"/>
      <c r="AKV790" s="5"/>
      <c r="AKW790" s="5"/>
      <c r="AKX790" s="5"/>
      <c r="AKY790" s="5"/>
      <c r="AKZ790" s="5"/>
      <c r="ALA790" s="5"/>
      <c r="ALB790" s="5"/>
      <c r="ALC790" s="5"/>
    </row>
    <row r="791" spans="1:991">
      <c r="A791" s="4">
        <v>187</v>
      </c>
      <c r="B791" s="5" t="s">
        <v>115</v>
      </c>
      <c r="C791" s="4">
        <v>16</v>
      </c>
      <c r="D791" s="5" t="s">
        <v>44</v>
      </c>
      <c r="E791" s="4">
        <v>2.4</v>
      </c>
      <c r="F791" s="4">
        <v>2.9</v>
      </c>
      <c r="G791" s="4">
        <v>1.6</v>
      </c>
      <c r="H791" s="4">
        <v>7.5</v>
      </c>
      <c r="I791" s="4">
        <v>3.1</v>
      </c>
      <c r="J791" s="4">
        <v>3.3</v>
      </c>
      <c r="K791" s="4">
        <v>0.7</v>
      </c>
      <c r="L791" s="4">
        <v>2.6</v>
      </c>
      <c r="M791" s="4">
        <v>7.6</v>
      </c>
      <c r="N791" s="4"/>
      <c r="O791" s="26">
        <v>27.9</v>
      </c>
      <c r="P791" s="26">
        <v>28.7</v>
      </c>
      <c r="Q791" s="26">
        <v>28.7</v>
      </c>
      <c r="R791" s="26">
        <v>28.9</v>
      </c>
      <c r="S791" s="26">
        <v>30</v>
      </c>
      <c r="T791" s="26">
        <v>24.7</v>
      </c>
      <c r="U791" s="26">
        <v>28.8</v>
      </c>
      <c r="V791" s="26">
        <v>24.5</v>
      </c>
      <c r="W791" s="26">
        <v>30</v>
      </c>
      <c r="Y791">
        <f t="shared" si="845"/>
        <v>252.2</v>
      </c>
      <c r="Z791" s="4">
        <v>2</v>
      </c>
      <c r="AA791" s="4">
        <v>0</v>
      </c>
      <c r="AB791" s="4">
        <v>0</v>
      </c>
      <c r="AC791" s="4">
        <v>0</v>
      </c>
      <c r="AD791" s="4">
        <v>0</v>
      </c>
      <c r="AE791" s="4">
        <v>2</v>
      </c>
      <c r="AF791" s="4">
        <v>0</v>
      </c>
      <c r="AG791" s="4">
        <v>4</v>
      </c>
      <c r="AH791" s="4">
        <v>0</v>
      </c>
      <c r="AI791" s="4"/>
      <c r="AJ791" s="4">
        <v>19</v>
      </c>
      <c r="AK791" s="4">
        <v>17</v>
      </c>
      <c r="AL791" s="4">
        <v>12</v>
      </c>
      <c r="AM791" s="4">
        <v>23</v>
      </c>
      <c r="AN791" s="4">
        <v>15</v>
      </c>
      <c r="AO791" s="4">
        <v>20</v>
      </c>
      <c r="AP791" s="4">
        <v>12</v>
      </c>
      <c r="AQ791" s="4">
        <v>23</v>
      </c>
      <c r="AR791" s="4">
        <v>12</v>
      </c>
      <c r="AS791" s="5"/>
      <c r="AU791">
        <f t="shared" si="846"/>
        <v>80.952380952380949</v>
      </c>
      <c r="AV791">
        <f t="shared" si="847"/>
        <v>100</v>
      </c>
      <c r="AW791">
        <f t="shared" si="848"/>
        <v>100</v>
      </c>
      <c r="AX791">
        <f t="shared" si="849"/>
        <v>100</v>
      </c>
      <c r="AY791">
        <f t="shared" si="850"/>
        <v>100</v>
      </c>
      <c r="AZ791">
        <f t="shared" si="851"/>
        <v>81.818181818181827</v>
      </c>
      <c r="BA791">
        <f t="shared" si="852"/>
        <v>100</v>
      </c>
      <c r="BB791">
        <f t="shared" si="853"/>
        <v>70.370370370370367</v>
      </c>
      <c r="BC791">
        <f t="shared" si="854"/>
        <v>100</v>
      </c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  <c r="QG791" s="5"/>
      <c r="QH791" s="5"/>
      <c r="QI791" s="5"/>
      <c r="QJ791" s="5"/>
      <c r="QK791" s="5"/>
      <c r="QL791" s="5"/>
      <c r="QM791" s="5"/>
      <c r="QN791" s="5"/>
      <c r="QO791" s="5"/>
      <c r="QP791" s="5"/>
      <c r="QQ791" s="5"/>
      <c r="QR791" s="5"/>
      <c r="QS791" s="5"/>
      <c r="QT791" s="5"/>
      <c r="QU791" s="5"/>
      <c r="QV791" s="5"/>
      <c r="QW791" s="5"/>
      <c r="QX791" s="5"/>
      <c r="QY791" s="5"/>
      <c r="QZ791" s="5"/>
      <c r="RA791" s="5"/>
      <c r="RB791" s="5"/>
      <c r="RC791" s="5"/>
      <c r="RD791" s="5"/>
      <c r="RE791" s="5"/>
      <c r="RF791" s="5"/>
      <c r="RG791" s="5"/>
      <c r="RH791" s="5"/>
      <c r="RI791" s="5"/>
      <c r="RJ791" s="5"/>
      <c r="RK791" s="5"/>
      <c r="RL791" s="5"/>
      <c r="RM791" s="5"/>
      <c r="RN791" s="5"/>
      <c r="RO791" s="5"/>
      <c r="RP791" s="5"/>
      <c r="RQ791" s="5"/>
      <c r="RR791" s="5"/>
      <c r="RS791" s="5"/>
      <c r="RT791" s="5"/>
      <c r="RU791" s="5"/>
      <c r="RV791" s="5"/>
      <c r="RW791" s="5"/>
      <c r="RX791" s="5"/>
      <c r="RY791" s="5"/>
      <c r="RZ791" s="5"/>
      <c r="SA791" s="5"/>
      <c r="SB791" s="5"/>
      <c r="SC791" s="5"/>
      <c r="SD791" s="5"/>
      <c r="SE791" s="5"/>
      <c r="SF791" s="5"/>
      <c r="SG791" s="5"/>
      <c r="SH791" s="5"/>
      <c r="SI791" s="5"/>
      <c r="SJ791" s="5"/>
      <c r="SK791" s="5"/>
      <c r="SL791" s="5"/>
      <c r="SM791" s="5"/>
      <c r="SN791" s="5"/>
      <c r="SO791" s="5"/>
      <c r="SP791" s="5"/>
      <c r="SQ791" s="5"/>
      <c r="SR791" s="5"/>
      <c r="SS791" s="5"/>
      <c r="ST791" s="5"/>
      <c r="SU791" s="5"/>
      <c r="SV791" s="5"/>
      <c r="SW791" s="5"/>
      <c r="SX791" s="5"/>
      <c r="SY791" s="5"/>
      <c r="SZ791" s="5"/>
      <c r="TA791" s="5"/>
      <c r="TB791" s="5"/>
      <c r="TC791" s="5"/>
      <c r="TD791" s="5"/>
      <c r="TE791" s="5"/>
      <c r="TF791" s="5"/>
      <c r="TG791" s="5"/>
      <c r="TH791" s="5"/>
      <c r="TI791" s="5"/>
      <c r="TJ791" s="5"/>
      <c r="TK791" s="5"/>
      <c r="TL791" s="5"/>
      <c r="TM791" s="5"/>
      <c r="TN791" s="5"/>
      <c r="TO791" s="5"/>
      <c r="TP791" s="5"/>
      <c r="TQ791" s="5"/>
      <c r="TR791" s="5"/>
      <c r="TS791" s="5"/>
      <c r="TT791" s="5"/>
      <c r="TU791" s="5"/>
      <c r="TV791" s="5"/>
      <c r="TW791" s="5"/>
      <c r="TX791" s="5"/>
      <c r="TY791" s="5"/>
      <c r="TZ791" s="5"/>
      <c r="UA791" s="5"/>
      <c r="UB791" s="5"/>
      <c r="UC791" s="5"/>
      <c r="UD791" s="5"/>
      <c r="UE791" s="5"/>
      <c r="UF791" s="5"/>
      <c r="UG791" s="5"/>
      <c r="UH791" s="5"/>
      <c r="UI791" s="5"/>
      <c r="UJ791" s="5"/>
      <c r="UK791" s="5"/>
      <c r="UL791" s="5"/>
      <c r="UM791" s="5"/>
      <c r="UN791" s="5"/>
      <c r="UO791" s="5"/>
      <c r="UP791" s="5"/>
      <c r="UQ791" s="5"/>
      <c r="UR791" s="5"/>
      <c r="US791" s="5"/>
      <c r="UT791" s="5"/>
      <c r="UU791" s="5"/>
      <c r="UV791" s="5"/>
      <c r="UW791" s="5"/>
      <c r="UX791" s="5"/>
      <c r="UY791" s="5"/>
      <c r="UZ791" s="5"/>
      <c r="VA791" s="5"/>
      <c r="VB791" s="5"/>
      <c r="VC791" s="5"/>
      <c r="VD791" s="5"/>
      <c r="VE791" s="5"/>
      <c r="VF791" s="5"/>
      <c r="VG791" s="5"/>
      <c r="VH791" s="5"/>
      <c r="VI791" s="5"/>
      <c r="VJ791" s="5"/>
      <c r="VK791" s="5"/>
      <c r="VL791" s="5"/>
      <c r="VM791" s="5"/>
      <c r="VN791" s="5"/>
      <c r="VO791" s="5"/>
      <c r="VP791" s="5"/>
      <c r="VQ791" s="5"/>
      <c r="VR791" s="5"/>
      <c r="VS791" s="5"/>
      <c r="VT791" s="5"/>
      <c r="VU791" s="5"/>
      <c r="VV791" s="5"/>
      <c r="VW791" s="5"/>
      <c r="VX791" s="5"/>
      <c r="VY791" s="5"/>
      <c r="VZ791" s="5"/>
      <c r="WA791" s="5"/>
      <c r="WB791" s="5"/>
      <c r="WC791" s="5"/>
      <c r="WD791" s="5"/>
      <c r="WE791" s="5"/>
      <c r="WF791" s="5"/>
      <c r="WG791" s="5"/>
      <c r="WH791" s="5"/>
      <c r="WI791" s="5"/>
      <c r="WJ791" s="5"/>
      <c r="WK791" s="5"/>
      <c r="WL791" s="5"/>
      <c r="WM791" s="5"/>
      <c r="WN791" s="5"/>
      <c r="WO791" s="5"/>
      <c r="WP791" s="5"/>
      <c r="WQ791" s="5"/>
      <c r="WR791" s="5"/>
      <c r="WS791" s="5"/>
      <c r="WT791" s="5"/>
      <c r="WU791" s="5"/>
      <c r="WV791" s="5"/>
      <c r="WW791" s="5"/>
      <c r="WX791" s="5"/>
      <c r="WY791" s="5"/>
      <c r="WZ791" s="5"/>
      <c r="XA791" s="5"/>
      <c r="XB791" s="5"/>
      <c r="XC791" s="5"/>
      <c r="XD791" s="5"/>
      <c r="XE791" s="5"/>
      <c r="XF791" s="5"/>
      <c r="XG791" s="5"/>
      <c r="XH791" s="5"/>
      <c r="XI791" s="5"/>
      <c r="XJ791" s="5"/>
      <c r="XK791" s="5"/>
      <c r="XL791" s="5"/>
      <c r="XM791" s="5"/>
      <c r="XN791" s="5"/>
      <c r="XO791" s="5"/>
      <c r="XP791" s="5"/>
      <c r="XQ791" s="5"/>
      <c r="XR791" s="5"/>
      <c r="XS791" s="5"/>
      <c r="XT791" s="5"/>
      <c r="XU791" s="5"/>
      <c r="XV791" s="5"/>
      <c r="XW791" s="5"/>
      <c r="XX791" s="5"/>
      <c r="XY791" s="5"/>
      <c r="XZ791" s="5"/>
      <c r="YA791" s="5"/>
      <c r="YB791" s="5"/>
      <c r="YC791" s="5"/>
      <c r="YD791" s="5"/>
      <c r="YE791" s="5"/>
      <c r="YF791" s="5"/>
      <c r="YG791" s="5"/>
      <c r="YH791" s="5"/>
      <c r="YI791" s="5"/>
      <c r="YJ791" s="5"/>
      <c r="YK791" s="5"/>
      <c r="YL791" s="5"/>
      <c r="YM791" s="5"/>
      <c r="YN791" s="5"/>
      <c r="YO791" s="5"/>
      <c r="YP791" s="5"/>
      <c r="YQ791" s="5"/>
      <c r="YR791" s="5"/>
      <c r="YS791" s="5"/>
      <c r="YT791" s="5"/>
      <c r="YU791" s="5"/>
      <c r="YV791" s="5"/>
      <c r="YW791" s="5"/>
      <c r="YX791" s="5"/>
      <c r="YY791" s="5"/>
      <c r="YZ791" s="5"/>
      <c r="ZA791" s="5"/>
      <c r="ZB791" s="5"/>
      <c r="ZC791" s="5"/>
      <c r="ZD791" s="5"/>
      <c r="ZE791" s="5"/>
      <c r="ZF791" s="5"/>
      <c r="ZG791" s="5"/>
      <c r="ZH791" s="5"/>
      <c r="ZI791" s="5"/>
      <c r="ZJ791" s="5"/>
      <c r="ZK791" s="5"/>
      <c r="ZL791" s="5"/>
      <c r="ZM791" s="5"/>
      <c r="ZN791" s="5"/>
      <c r="ZO791" s="5"/>
      <c r="ZP791" s="5"/>
      <c r="ZQ791" s="5"/>
      <c r="ZR791" s="5"/>
      <c r="ZS791" s="5"/>
      <c r="ZT791" s="5"/>
      <c r="ZU791" s="5"/>
      <c r="ZV791" s="5"/>
      <c r="ZW791" s="5"/>
      <c r="ZX791" s="5"/>
      <c r="ZY791" s="5"/>
      <c r="ZZ791" s="5"/>
      <c r="AAA791" s="5"/>
      <c r="AAB791" s="5"/>
      <c r="AAC791" s="5"/>
      <c r="AAD791" s="5"/>
      <c r="AAE791" s="5"/>
      <c r="AAF791" s="5"/>
      <c r="AAG791" s="5"/>
      <c r="AAH791" s="5"/>
      <c r="AAI791" s="5"/>
      <c r="AAJ791" s="5"/>
      <c r="AAK791" s="5"/>
      <c r="AAL791" s="5"/>
      <c r="AAM791" s="5"/>
      <c r="AAN791" s="5"/>
      <c r="AAO791" s="5"/>
      <c r="AAP791" s="5"/>
      <c r="AAQ791" s="5"/>
      <c r="AAR791" s="5"/>
      <c r="AAS791" s="5"/>
      <c r="AAT791" s="5"/>
      <c r="AAU791" s="5"/>
      <c r="AAV791" s="5"/>
      <c r="AAW791" s="5"/>
      <c r="AAX791" s="5"/>
      <c r="AAY791" s="5"/>
      <c r="AAZ791" s="5"/>
      <c r="ABA791" s="5"/>
      <c r="ABB791" s="5"/>
      <c r="ABC791" s="5"/>
      <c r="ABD791" s="5"/>
      <c r="ABE791" s="5"/>
      <c r="ABF791" s="5"/>
      <c r="ABG791" s="5"/>
      <c r="ABH791" s="5"/>
      <c r="ABI791" s="5"/>
      <c r="ABJ791" s="5"/>
      <c r="ABK791" s="5"/>
      <c r="ABL791" s="5"/>
      <c r="ABM791" s="5"/>
      <c r="ABN791" s="5"/>
      <c r="ABO791" s="5"/>
      <c r="ABP791" s="5"/>
      <c r="ABQ791" s="5"/>
      <c r="ABR791" s="5"/>
      <c r="ABS791" s="5"/>
      <c r="ABT791" s="5"/>
      <c r="ABU791" s="5"/>
      <c r="ABV791" s="5"/>
      <c r="ABW791" s="5"/>
      <c r="ABX791" s="5"/>
      <c r="ABY791" s="5"/>
      <c r="ABZ791" s="5"/>
      <c r="ACA791" s="5"/>
      <c r="ACB791" s="5"/>
      <c r="ACC791" s="5"/>
      <c r="ACD791" s="5"/>
      <c r="ACE791" s="5"/>
      <c r="ACF791" s="5"/>
      <c r="ACG791" s="5"/>
      <c r="ACH791" s="5"/>
      <c r="ACI791" s="5"/>
      <c r="ACJ791" s="5"/>
      <c r="ACK791" s="5"/>
      <c r="ACL791" s="5"/>
      <c r="ACM791" s="5"/>
      <c r="ACN791" s="5"/>
      <c r="ACO791" s="5"/>
      <c r="ACP791" s="5"/>
      <c r="ACQ791" s="5"/>
      <c r="ACR791" s="5"/>
      <c r="ACS791" s="5"/>
      <c r="ACT791" s="5"/>
      <c r="ACU791" s="5"/>
      <c r="ACV791" s="5"/>
      <c r="ACW791" s="5"/>
      <c r="ACX791" s="5"/>
      <c r="ACY791" s="5"/>
      <c r="ACZ791" s="5"/>
      <c r="ADA791" s="5"/>
      <c r="ADB791" s="5"/>
      <c r="ADC791" s="5"/>
      <c r="ADD791" s="5"/>
      <c r="ADE791" s="5"/>
      <c r="ADF791" s="5"/>
      <c r="ADG791" s="5"/>
      <c r="ADH791" s="5"/>
      <c r="ADI791" s="5"/>
      <c r="ADJ791" s="5"/>
      <c r="ADK791" s="5"/>
      <c r="ADL791" s="5"/>
      <c r="ADM791" s="5"/>
      <c r="ADN791" s="5"/>
      <c r="ADO791" s="5"/>
      <c r="ADP791" s="5"/>
      <c r="ADQ791" s="5"/>
      <c r="ADR791" s="5"/>
      <c r="ADS791" s="5"/>
      <c r="ADT791" s="5"/>
      <c r="ADU791" s="5"/>
      <c r="ADV791" s="5"/>
      <c r="ADW791" s="5"/>
      <c r="ADX791" s="5"/>
      <c r="ADY791" s="5"/>
      <c r="ADZ791" s="5"/>
      <c r="AEA791" s="5"/>
      <c r="AEB791" s="5"/>
      <c r="AEC791" s="5"/>
      <c r="AED791" s="5"/>
      <c r="AEE791" s="5"/>
      <c r="AEF791" s="5"/>
      <c r="AEG791" s="5"/>
      <c r="AEH791" s="5"/>
      <c r="AEI791" s="5"/>
      <c r="AEJ791" s="5"/>
      <c r="AEK791" s="5"/>
      <c r="AEL791" s="5"/>
      <c r="AEM791" s="5"/>
      <c r="AEN791" s="5"/>
      <c r="AEO791" s="5"/>
      <c r="AEP791" s="5"/>
      <c r="AEQ791" s="5"/>
      <c r="AER791" s="5"/>
      <c r="AES791" s="5"/>
      <c r="AET791" s="5"/>
      <c r="AEU791" s="5"/>
      <c r="AEV791" s="5"/>
      <c r="AEW791" s="5"/>
      <c r="AEX791" s="5"/>
      <c r="AEY791" s="5"/>
      <c r="AEZ791" s="5"/>
      <c r="AFA791" s="5"/>
      <c r="AFB791" s="5"/>
      <c r="AFC791" s="5"/>
      <c r="AFD791" s="5"/>
      <c r="AFE791" s="5"/>
      <c r="AFF791" s="5"/>
      <c r="AFG791" s="5"/>
      <c r="AFH791" s="5"/>
      <c r="AFI791" s="5"/>
      <c r="AFJ791" s="5"/>
      <c r="AFK791" s="5"/>
      <c r="AFL791" s="5"/>
      <c r="AFM791" s="5"/>
      <c r="AFN791" s="5"/>
      <c r="AFO791" s="5"/>
      <c r="AFP791" s="5"/>
      <c r="AFQ791" s="5"/>
      <c r="AFR791" s="5"/>
      <c r="AFS791" s="5"/>
      <c r="AFT791" s="5"/>
      <c r="AFU791" s="5"/>
      <c r="AFV791" s="5"/>
      <c r="AFW791" s="5"/>
      <c r="AFX791" s="5"/>
      <c r="AFY791" s="5"/>
      <c r="AFZ791" s="5"/>
      <c r="AGA791" s="5"/>
      <c r="AGB791" s="5"/>
      <c r="AGC791" s="5"/>
      <c r="AGD791" s="5"/>
      <c r="AGE791" s="5"/>
      <c r="AGF791" s="5"/>
      <c r="AGG791" s="5"/>
      <c r="AGH791" s="5"/>
      <c r="AGI791" s="5"/>
      <c r="AGJ791" s="5"/>
      <c r="AGK791" s="5"/>
      <c r="AGL791" s="5"/>
      <c r="AGM791" s="5"/>
      <c r="AGN791" s="5"/>
      <c r="AGO791" s="5"/>
      <c r="AGP791" s="5"/>
      <c r="AGQ791" s="5"/>
      <c r="AGR791" s="5"/>
      <c r="AGS791" s="5"/>
      <c r="AGT791" s="5"/>
      <c r="AGU791" s="5"/>
      <c r="AGV791" s="5"/>
      <c r="AGW791" s="5"/>
      <c r="AGX791" s="5"/>
      <c r="AGY791" s="5"/>
      <c r="AGZ791" s="5"/>
      <c r="AHA791" s="5"/>
      <c r="AHB791" s="5"/>
      <c r="AHC791" s="5"/>
      <c r="AHD791" s="5"/>
      <c r="AHE791" s="5"/>
      <c r="AHF791" s="5"/>
      <c r="AHG791" s="5"/>
      <c r="AHH791" s="5"/>
      <c r="AHI791" s="5"/>
      <c r="AHJ791" s="5"/>
      <c r="AHK791" s="5"/>
      <c r="AHL791" s="5"/>
      <c r="AHM791" s="5"/>
      <c r="AHN791" s="5"/>
      <c r="AHO791" s="5"/>
      <c r="AHP791" s="5"/>
      <c r="AHQ791" s="5"/>
      <c r="AHR791" s="5"/>
      <c r="AHS791" s="5"/>
      <c r="AHT791" s="5"/>
      <c r="AHU791" s="5"/>
      <c r="AHV791" s="5"/>
      <c r="AHW791" s="5"/>
      <c r="AHX791" s="5"/>
      <c r="AHY791" s="5"/>
      <c r="AHZ791" s="5"/>
      <c r="AIA791" s="5"/>
      <c r="AIB791" s="5"/>
      <c r="AIC791" s="5"/>
      <c r="AID791" s="5"/>
      <c r="AIE791" s="5"/>
      <c r="AIF791" s="5"/>
      <c r="AIG791" s="5"/>
      <c r="AIH791" s="5"/>
      <c r="AII791" s="5"/>
      <c r="AIJ791" s="5"/>
      <c r="AIK791" s="5"/>
      <c r="AIL791" s="5"/>
      <c r="AIM791" s="5"/>
      <c r="AIN791" s="5"/>
      <c r="AIO791" s="5"/>
      <c r="AIP791" s="5"/>
      <c r="AIQ791" s="5"/>
      <c r="AIR791" s="5"/>
      <c r="AIS791" s="5"/>
      <c r="AIT791" s="5"/>
      <c r="AIU791" s="5"/>
      <c r="AIV791" s="5"/>
      <c r="AIW791" s="5"/>
      <c r="AIX791" s="5"/>
      <c r="AIY791" s="5"/>
      <c r="AIZ791" s="5"/>
      <c r="AJA791" s="5"/>
      <c r="AJB791" s="5"/>
      <c r="AJC791" s="5"/>
      <c r="AJD791" s="5"/>
      <c r="AJE791" s="5"/>
      <c r="AJF791" s="5"/>
      <c r="AJG791" s="5"/>
      <c r="AJH791" s="5"/>
      <c r="AJI791" s="5"/>
      <c r="AJJ791" s="5"/>
      <c r="AJK791" s="5"/>
      <c r="AJL791" s="5"/>
      <c r="AJM791" s="5"/>
      <c r="AJN791" s="5"/>
      <c r="AJO791" s="5"/>
      <c r="AJP791" s="5"/>
      <c r="AJQ791" s="5"/>
      <c r="AJR791" s="5"/>
      <c r="AJS791" s="5"/>
      <c r="AJT791" s="5"/>
      <c r="AJU791" s="5"/>
      <c r="AJV791" s="5"/>
      <c r="AJW791" s="5"/>
      <c r="AJX791" s="5"/>
      <c r="AJY791" s="5"/>
      <c r="AJZ791" s="5"/>
      <c r="AKA791" s="5"/>
      <c r="AKB791" s="5"/>
      <c r="AKC791" s="5"/>
      <c r="AKD791" s="5"/>
      <c r="AKE791" s="5"/>
      <c r="AKF791" s="5"/>
      <c r="AKG791" s="5"/>
      <c r="AKH791" s="5"/>
      <c r="AKI791" s="5"/>
      <c r="AKJ791" s="5"/>
      <c r="AKK791" s="5"/>
      <c r="AKL791" s="5"/>
      <c r="AKM791" s="5"/>
      <c r="AKN791" s="5"/>
      <c r="AKO791" s="5"/>
      <c r="AKP791" s="5"/>
      <c r="AKQ791" s="5"/>
      <c r="AKR791" s="5"/>
      <c r="AKS791" s="5"/>
      <c r="AKT791" s="5"/>
      <c r="AKU791" s="5"/>
      <c r="AKV791" s="5"/>
      <c r="AKW791" s="5"/>
      <c r="AKX791" s="5"/>
      <c r="AKY791" s="5"/>
      <c r="AKZ791" s="5"/>
      <c r="ALA791" s="5"/>
      <c r="ALB791" s="5"/>
      <c r="ALC791" s="5"/>
    </row>
    <row r="792" spans="1:991">
      <c r="A792" s="4">
        <v>186</v>
      </c>
      <c r="B792" s="5" t="s">
        <v>116</v>
      </c>
      <c r="C792" s="4">
        <v>16</v>
      </c>
      <c r="D792" s="5" t="s">
        <v>46</v>
      </c>
      <c r="E792" s="4">
        <v>4.5</v>
      </c>
      <c r="F792" s="4">
        <v>14.4</v>
      </c>
      <c r="G792" s="4">
        <v>9.5</v>
      </c>
      <c r="H792" s="4">
        <v>10.5</v>
      </c>
      <c r="I792" s="4">
        <v>11.3</v>
      </c>
      <c r="J792" s="4">
        <v>9.4</v>
      </c>
      <c r="K792" s="4">
        <v>17</v>
      </c>
      <c r="L792" s="4">
        <v>18.100000000000001</v>
      </c>
      <c r="M792" s="4">
        <v>14.4</v>
      </c>
      <c r="N792" s="4"/>
      <c r="O792" s="26">
        <v>27.4</v>
      </c>
      <c r="P792" s="26">
        <v>30</v>
      </c>
      <c r="Q792" s="26">
        <v>29.3</v>
      </c>
      <c r="R792" s="26">
        <v>28.2</v>
      </c>
      <c r="S792" s="26">
        <v>28.7</v>
      </c>
      <c r="T792" s="26">
        <v>28</v>
      </c>
      <c r="U792" s="26">
        <v>27.8</v>
      </c>
      <c r="V792" s="26">
        <v>27.8</v>
      </c>
      <c r="W792" s="26">
        <v>26.2</v>
      </c>
      <c r="Y792">
        <f t="shared" si="845"/>
        <v>253.4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2</v>
      </c>
      <c r="AI792" s="4"/>
      <c r="AJ792" s="4">
        <v>10</v>
      </c>
      <c r="AK792" s="4">
        <v>6</v>
      </c>
      <c r="AL792" s="4">
        <v>1</v>
      </c>
      <c r="AM792" s="4">
        <v>9</v>
      </c>
      <c r="AN792" s="4">
        <v>13</v>
      </c>
      <c r="AO792" s="4">
        <v>11</v>
      </c>
      <c r="AP792" s="4">
        <v>10</v>
      </c>
      <c r="AQ792" s="4">
        <v>11</v>
      </c>
      <c r="AR792" s="4">
        <v>12</v>
      </c>
      <c r="AS792" s="5"/>
      <c r="AU792">
        <f t="shared" si="846"/>
        <v>100</v>
      </c>
      <c r="AV792">
        <f t="shared" si="847"/>
        <v>100</v>
      </c>
      <c r="AW792">
        <f t="shared" si="848"/>
        <v>100</v>
      </c>
      <c r="AX792">
        <f t="shared" si="849"/>
        <v>100</v>
      </c>
      <c r="AY792">
        <f t="shared" si="850"/>
        <v>100</v>
      </c>
      <c r="AZ792">
        <f t="shared" si="851"/>
        <v>100</v>
      </c>
      <c r="BA792">
        <f t="shared" si="852"/>
        <v>100</v>
      </c>
      <c r="BB792">
        <f t="shared" si="853"/>
        <v>100</v>
      </c>
      <c r="BC792">
        <f t="shared" si="854"/>
        <v>71.428571428571431</v>
      </c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  <c r="QG792" s="5"/>
      <c r="QH792" s="5"/>
      <c r="QI792" s="5"/>
      <c r="QJ792" s="5"/>
      <c r="QK792" s="5"/>
      <c r="QL792" s="5"/>
      <c r="QM792" s="5"/>
      <c r="QN792" s="5"/>
      <c r="QO792" s="5"/>
      <c r="QP792" s="5"/>
      <c r="QQ792" s="5"/>
      <c r="QR792" s="5"/>
      <c r="QS792" s="5"/>
      <c r="QT792" s="5"/>
      <c r="QU792" s="5"/>
      <c r="QV792" s="5"/>
      <c r="QW792" s="5"/>
      <c r="QX792" s="5"/>
      <c r="QY792" s="5"/>
      <c r="QZ792" s="5"/>
      <c r="RA792" s="5"/>
      <c r="RB792" s="5"/>
      <c r="RC792" s="5"/>
      <c r="RD792" s="5"/>
      <c r="RE792" s="5"/>
      <c r="RF792" s="5"/>
      <c r="RG792" s="5"/>
      <c r="RH792" s="5"/>
      <c r="RI792" s="5"/>
      <c r="RJ792" s="5"/>
      <c r="RK792" s="5"/>
      <c r="RL792" s="5"/>
      <c r="RM792" s="5"/>
      <c r="RN792" s="5"/>
      <c r="RO792" s="5"/>
      <c r="RP792" s="5"/>
      <c r="RQ792" s="5"/>
      <c r="RR792" s="5"/>
      <c r="RS792" s="5"/>
      <c r="RT792" s="5"/>
      <c r="RU792" s="5"/>
      <c r="RV792" s="5"/>
      <c r="RW792" s="5"/>
      <c r="RX792" s="5"/>
      <c r="RY792" s="5"/>
      <c r="RZ792" s="5"/>
      <c r="SA792" s="5"/>
      <c r="SB792" s="5"/>
      <c r="SC792" s="5"/>
      <c r="SD792" s="5"/>
      <c r="SE792" s="5"/>
      <c r="SF792" s="5"/>
      <c r="SG792" s="5"/>
      <c r="SH792" s="5"/>
      <c r="SI792" s="5"/>
      <c r="SJ792" s="5"/>
      <c r="SK792" s="5"/>
      <c r="SL792" s="5"/>
      <c r="SM792" s="5"/>
      <c r="SN792" s="5"/>
      <c r="SO792" s="5"/>
      <c r="SP792" s="5"/>
      <c r="SQ792" s="5"/>
      <c r="SR792" s="5"/>
      <c r="SS792" s="5"/>
      <c r="ST792" s="5"/>
      <c r="SU792" s="5"/>
      <c r="SV792" s="5"/>
      <c r="SW792" s="5"/>
      <c r="SX792" s="5"/>
      <c r="SY792" s="5"/>
      <c r="SZ792" s="5"/>
      <c r="TA792" s="5"/>
      <c r="TB792" s="5"/>
      <c r="TC792" s="5"/>
      <c r="TD792" s="5"/>
      <c r="TE792" s="5"/>
      <c r="TF792" s="5"/>
      <c r="TG792" s="5"/>
      <c r="TH792" s="5"/>
      <c r="TI792" s="5"/>
      <c r="TJ792" s="5"/>
      <c r="TK792" s="5"/>
      <c r="TL792" s="5"/>
      <c r="TM792" s="5"/>
      <c r="TN792" s="5"/>
      <c r="TO792" s="5"/>
      <c r="TP792" s="5"/>
      <c r="TQ792" s="5"/>
      <c r="TR792" s="5"/>
      <c r="TS792" s="5"/>
      <c r="TT792" s="5"/>
      <c r="TU792" s="5"/>
      <c r="TV792" s="5"/>
      <c r="TW792" s="5"/>
      <c r="TX792" s="5"/>
      <c r="TY792" s="5"/>
      <c r="TZ792" s="5"/>
      <c r="UA792" s="5"/>
      <c r="UB792" s="5"/>
      <c r="UC792" s="5"/>
      <c r="UD792" s="5"/>
      <c r="UE792" s="5"/>
      <c r="UF792" s="5"/>
      <c r="UG792" s="5"/>
      <c r="UH792" s="5"/>
      <c r="UI792" s="5"/>
      <c r="UJ792" s="5"/>
      <c r="UK792" s="5"/>
      <c r="UL792" s="5"/>
      <c r="UM792" s="5"/>
      <c r="UN792" s="5"/>
      <c r="UO792" s="5"/>
      <c r="UP792" s="5"/>
      <c r="UQ792" s="5"/>
      <c r="UR792" s="5"/>
      <c r="US792" s="5"/>
      <c r="UT792" s="5"/>
      <c r="UU792" s="5"/>
      <c r="UV792" s="5"/>
      <c r="UW792" s="5"/>
      <c r="UX792" s="5"/>
      <c r="UY792" s="5"/>
      <c r="UZ792" s="5"/>
      <c r="VA792" s="5"/>
      <c r="VB792" s="5"/>
      <c r="VC792" s="5"/>
      <c r="VD792" s="5"/>
      <c r="VE792" s="5"/>
      <c r="VF792" s="5"/>
      <c r="VG792" s="5"/>
      <c r="VH792" s="5"/>
      <c r="VI792" s="5"/>
      <c r="VJ792" s="5"/>
      <c r="VK792" s="5"/>
      <c r="VL792" s="5"/>
      <c r="VM792" s="5"/>
      <c r="VN792" s="5"/>
      <c r="VO792" s="5"/>
      <c r="VP792" s="5"/>
      <c r="VQ792" s="5"/>
      <c r="VR792" s="5"/>
      <c r="VS792" s="5"/>
      <c r="VT792" s="5"/>
      <c r="VU792" s="5"/>
      <c r="VV792" s="5"/>
      <c r="VW792" s="5"/>
      <c r="VX792" s="5"/>
      <c r="VY792" s="5"/>
      <c r="VZ792" s="5"/>
      <c r="WA792" s="5"/>
      <c r="WB792" s="5"/>
      <c r="WC792" s="5"/>
      <c r="WD792" s="5"/>
      <c r="WE792" s="5"/>
      <c r="WF792" s="5"/>
      <c r="WG792" s="5"/>
      <c r="WH792" s="5"/>
      <c r="WI792" s="5"/>
      <c r="WJ792" s="5"/>
      <c r="WK792" s="5"/>
      <c r="WL792" s="5"/>
      <c r="WM792" s="5"/>
      <c r="WN792" s="5"/>
      <c r="WO792" s="5"/>
      <c r="WP792" s="5"/>
      <c r="WQ792" s="5"/>
      <c r="WR792" s="5"/>
      <c r="WS792" s="5"/>
      <c r="WT792" s="5"/>
      <c r="WU792" s="5"/>
      <c r="WV792" s="5"/>
      <c r="WW792" s="5"/>
      <c r="WX792" s="5"/>
      <c r="WY792" s="5"/>
      <c r="WZ792" s="5"/>
      <c r="XA792" s="5"/>
      <c r="XB792" s="5"/>
      <c r="XC792" s="5"/>
      <c r="XD792" s="5"/>
      <c r="XE792" s="5"/>
      <c r="XF792" s="5"/>
      <c r="XG792" s="5"/>
      <c r="XH792" s="5"/>
      <c r="XI792" s="5"/>
      <c r="XJ792" s="5"/>
      <c r="XK792" s="5"/>
      <c r="XL792" s="5"/>
      <c r="XM792" s="5"/>
      <c r="XN792" s="5"/>
      <c r="XO792" s="5"/>
      <c r="XP792" s="5"/>
      <c r="XQ792" s="5"/>
      <c r="XR792" s="5"/>
      <c r="XS792" s="5"/>
      <c r="XT792" s="5"/>
      <c r="XU792" s="5"/>
      <c r="XV792" s="5"/>
      <c r="XW792" s="5"/>
      <c r="XX792" s="5"/>
      <c r="XY792" s="5"/>
      <c r="XZ792" s="5"/>
      <c r="YA792" s="5"/>
      <c r="YB792" s="5"/>
      <c r="YC792" s="5"/>
      <c r="YD792" s="5"/>
      <c r="YE792" s="5"/>
      <c r="YF792" s="5"/>
      <c r="YG792" s="5"/>
      <c r="YH792" s="5"/>
      <c r="YI792" s="5"/>
      <c r="YJ792" s="5"/>
      <c r="YK792" s="5"/>
      <c r="YL792" s="5"/>
      <c r="YM792" s="5"/>
      <c r="YN792" s="5"/>
      <c r="YO792" s="5"/>
      <c r="YP792" s="5"/>
      <c r="YQ792" s="5"/>
      <c r="YR792" s="5"/>
      <c r="YS792" s="5"/>
      <c r="YT792" s="5"/>
      <c r="YU792" s="5"/>
      <c r="YV792" s="5"/>
      <c r="YW792" s="5"/>
      <c r="YX792" s="5"/>
      <c r="YY792" s="5"/>
      <c r="YZ792" s="5"/>
      <c r="ZA792" s="5"/>
      <c r="ZB792" s="5"/>
      <c r="ZC792" s="5"/>
      <c r="ZD792" s="5"/>
      <c r="ZE792" s="5"/>
      <c r="ZF792" s="5"/>
      <c r="ZG792" s="5"/>
      <c r="ZH792" s="5"/>
      <c r="ZI792" s="5"/>
      <c r="ZJ792" s="5"/>
      <c r="ZK792" s="5"/>
      <c r="ZL792" s="5"/>
      <c r="ZM792" s="5"/>
      <c r="ZN792" s="5"/>
      <c r="ZO792" s="5"/>
      <c r="ZP792" s="5"/>
      <c r="ZQ792" s="5"/>
      <c r="ZR792" s="5"/>
      <c r="ZS792" s="5"/>
      <c r="ZT792" s="5"/>
      <c r="ZU792" s="5"/>
      <c r="ZV792" s="5"/>
      <c r="ZW792" s="5"/>
      <c r="ZX792" s="5"/>
      <c r="ZY792" s="5"/>
      <c r="ZZ792" s="5"/>
      <c r="AAA792" s="5"/>
      <c r="AAB792" s="5"/>
      <c r="AAC792" s="5"/>
      <c r="AAD792" s="5"/>
      <c r="AAE792" s="5"/>
      <c r="AAF792" s="5"/>
      <c r="AAG792" s="5"/>
      <c r="AAH792" s="5"/>
      <c r="AAI792" s="5"/>
      <c r="AAJ792" s="5"/>
      <c r="AAK792" s="5"/>
      <c r="AAL792" s="5"/>
      <c r="AAM792" s="5"/>
      <c r="AAN792" s="5"/>
      <c r="AAO792" s="5"/>
      <c r="AAP792" s="5"/>
      <c r="AAQ792" s="5"/>
      <c r="AAR792" s="5"/>
      <c r="AAS792" s="5"/>
      <c r="AAT792" s="5"/>
      <c r="AAU792" s="5"/>
      <c r="AAV792" s="5"/>
      <c r="AAW792" s="5"/>
      <c r="AAX792" s="5"/>
      <c r="AAY792" s="5"/>
      <c r="AAZ792" s="5"/>
      <c r="ABA792" s="5"/>
      <c r="ABB792" s="5"/>
      <c r="ABC792" s="5"/>
      <c r="ABD792" s="5"/>
      <c r="ABE792" s="5"/>
      <c r="ABF792" s="5"/>
      <c r="ABG792" s="5"/>
      <c r="ABH792" s="5"/>
      <c r="ABI792" s="5"/>
      <c r="ABJ792" s="5"/>
      <c r="ABK792" s="5"/>
      <c r="ABL792" s="5"/>
      <c r="ABM792" s="5"/>
      <c r="ABN792" s="5"/>
      <c r="ABO792" s="5"/>
      <c r="ABP792" s="5"/>
      <c r="ABQ792" s="5"/>
      <c r="ABR792" s="5"/>
      <c r="ABS792" s="5"/>
      <c r="ABT792" s="5"/>
      <c r="ABU792" s="5"/>
      <c r="ABV792" s="5"/>
      <c r="ABW792" s="5"/>
      <c r="ABX792" s="5"/>
      <c r="ABY792" s="5"/>
      <c r="ABZ792" s="5"/>
      <c r="ACA792" s="5"/>
      <c r="ACB792" s="5"/>
      <c r="ACC792" s="5"/>
      <c r="ACD792" s="5"/>
      <c r="ACE792" s="5"/>
      <c r="ACF792" s="5"/>
      <c r="ACG792" s="5"/>
      <c r="ACH792" s="5"/>
      <c r="ACI792" s="5"/>
      <c r="ACJ792" s="5"/>
      <c r="ACK792" s="5"/>
      <c r="ACL792" s="5"/>
      <c r="ACM792" s="5"/>
      <c r="ACN792" s="5"/>
      <c r="ACO792" s="5"/>
      <c r="ACP792" s="5"/>
      <c r="ACQ792" s="5"/>
      <c r="ACR792" s="5"/>
      <c r="ACS792" s="5"/>
      <c r="ACT792" s="5"/>
      <c r="ACU792" s="5"/>
      <c r="ACV792" s="5"/>
      <c r="ACW792" s="5"/>
      <c r="ACX792" s="5"/>
      <c r="ACY792" s="5"/>
      <c r="ACZ792" s="5"/>
      <c r="ADA792" s="5"/>
      <c r="ADB792" s="5"/>
      <c r="ADC792" s="5"/>
      <c r="ADD792" s="5"/>
      <c r="ADE792" s="5"/>
      <c r="ADF792" s="5"/>
      <c r="ADG792" s="5"/>
      <c r="ADH792" s="5"/>
      <c r="ADI792" s="5"/>
      <c r="ADJ792" s="5"/>
      <c r="ADK792" s="5"/>
      <c r="ADL792" s="5"/>
      <c r="ADM792" s="5"/>
      <c r="ADN792" s="5"/>
      <c r="ADO792" s="5"/>
      <c r="ADP792" s="5"/>
      <c r="ADQ792" s="5"/>
      <c r="ADR792" s="5"/>
      <c r="ADS792" s="5"/>
      <c r="ADT792" s="5"/>
      <c r="ADU792" s="5"/>
      <c r="ADV792" s="5"/>
      <c r="ADW792" s="5"/>
      <c r="ADX792" s="5"/>
      <c r="ADY792" s="5"/>
      <c r="ADZ792" s="5"/>
      <c r="AEA792" s="5"/>
      <c r="AEB792" s="5"/>
      <c r="AEC792" s="5"/>
      <c r="AED792" s="5"/>
      <c r="AEE792" s="5"/>
      <c r="AEF792" s="5"/>
      <c r="AEG792" s="5"/>
      <c r="AEH792" s="5"/>
      <c r="AEI792" s="5"/>
      <c r="AEJ792" s="5"/>
      <c r="AEK792" s="5"/>
      <c r="AEL792" s="5"/>
      <c r="AEM792" s="5"/>
      <c r="AEN792" s="5"/>
      <c r="AEO792" s="5"/>
      <c r="AEP792" s="5"/>
      <c r="AEQ792" s="5"/>
      <c r="AER792" s="5"/>
      <c r="AES792" s="5"/>
      <c r="AET792" s="5"/>
      <c r="AEU792" s="5"/>
      <c r="AEV792" s="5"/>
      <c r="AEW792" s="5"/>
      <c r="AEX792" s="5"/>
      <c r="AEY792" s="5"/>
      <c r="AEZ792" s="5"/>
      <c r="AFA792" s="5"/>
      <c r="AFB792" s="5"/>
      <c r="AFC792" s="5"/>
      <c r="AFD792" s="5"/>
      <c r="AFE792" s="5"/>
      <c r="AFF792" s="5"/>
      <c r="AFG792" s="5"/>
      <c r="AFH792" s="5"/>
      <c r="AFI792" s="5"/>
      <c r="AFJ792" s="5"/>
      <c r="AFK792" s="5"/>
      <c r="AFL792" s="5"/>
      <c r="AFM792" s="5"/>
      <c r="AFN792" s="5"/>
      <c r="AFO792" s="5"/>
      <c r="AFP792" s="5"/>
      <c r="AFQ792" s="5"/>
      <c r="AFR792" s="5"/>
      <c r="AFS792" s="5"/>
      <c r="AFT792" s="5"/>
      <c r="AFU792" s="5"/>
      <c r="AFV792" s="5"/>
      <c r="AFW792" s="5"/>
      <c r="AFX792" s="5"/>
      <c r="AFY792" s="5"/>
      <c r="AFZ792" s="5"/>
      <c r="AGA792" s="5"/>
      <c r="AGB792" s="5"/>
      <c r="AGC792" s="5"/>
      <c r="AGD792" s="5"/>
      <c r="AGE792" s="5"/>
      <c r="AGF792" s="5"/>
      <c r="AGG792" s="5"/>
      <c r="AGH792" s="5"/>
      <c r="AGI792" s="5"/>
      <c r="AGJ792" s="5"/>
      <c r="AGK792" s="5"/>
      <c r="AGL792" s="5"/>
      <c r="AGM792" s="5"/>
      <c r="AGN792" s="5"/>
      <c r="AGO792" s="5"/>
      <c r="AGP792" s="5"/>
      <c r="AGQ792" s="5"/>
      <c r="AGR792" s="5"/>
      <c r="AGS792" s="5"/>
      <c r="AGT792" s="5"/>
      <c r="AGU792" s="5"/>
      <c r="AGV792" s="5"/>
      <c r="AGW792" s="5"/>
      <c r="AGX792" s="5"/>
      <c r="AGY792" s="5"/>
      <c r="AGZ792" s="5"/>
      <c r="AHA792" s="5"/>
      <c r="AHB792" s="5"/>
      <c r="AHC792" s="5"/>
      <c r="AHD792" s="5"/>
      <c r="AHE792" s="5"/>
      <c r="AHF792" s="5"/>
      <c r="AHG792" s="5"/>
      <c r="AHH792" s="5"/>
      <c r="AHI792" s="5"/>
      <c r="AHJ792" s="5"/>
      <c r="AHK792" s="5"/>
      <c r="AHL792" s="5"/>
      <c r="AHM792" s="5"/>
      <c r="AHN792" s="5"/>
      <c r="AHO792" s="5"/>
      <c r="AHP792" s="5"/>
      <c r="AHQ792" s="5"/>
      <c r="AHR792" s="5"/>
      <c r="AHS792" s="5"/>
      <c r="AHT792" s="5"/>
      <c r="AHU792" s="5"/>
      <c r="AHV792" s="5"/>
      <c r="AHW792" s="5"/>
      <c r="AHX792" s="5"/>
      <c r="AHY792" s="5"/>
      <c r="AHZ792" s="5"/>
      <c r="AIA792" s="5"/>
      <c r="AIB792" s="5"/>
      <c r="AIC792" s="5"/>
      <c r="AID792" s="5"/>
      <c r="AIE792" s="5"/>
      <c r="AIF792" s="5"/>
      <c r="AIG792" s="5"/>
      <c r="AIH792" s="5"/>
      <c r="AII792" s="5"/>
      <c r="AIJ792" s="5"/>
      <c r="AIK792" s="5"/>
      <c r="AIL792" s="5"/>
      <c r="AIM792" s="5"/>
      <c r="AIN792" s="5"/>
      <c r="AIO792" s="5"/>
      <c r="AIP792" s="5"/>
      <c r="AIQ792" s="5"/>
      <c r="AIR792" s="5"/>
      <c r="AIS792" s="5"/>
      <c r="AIT792" s="5"/>
      <c r="AIU792" s="5"/>
      <c r="AIV792" s="5"/>
      <c r="AIW792" s="5"/>
      <c r="AIX792" s="5"/>
      <c r="AIY792" s="5"/>
      <c r="AIZ792" s="5"/>
      <c r="AJA792" s="5"/>
      <c r="AJB792" s="5"/>
      <c r="AJC792" s="5"/>
      <c r="AJD792" s="5"/>
      <c r="AJE792" s="5"/>
      <c r="AJF792" s="5"/>
      <c r="AJG792" s="5"/>
      <c r="AJH792" s="5"/>
      <c r="AJI792" s="5"/>
      <c r="AJJ792" s="5"/>
      <c r="AJK792" s="5"/>
      <c r="AJL792" s="5"/>
      <c r="AJM792" s="5"/>
      <c r="AJN792" s="5"/>
      <c r="AJO792" s="5"/>
      <c r="AJP792" s="5"/>
      <c r="AJQ792" s="5"/>
      <c r="AJR792" s="5"/>
      <c r="AJS792" s="5"/>
      <c r="AJT792" s="5"/>
      <c r="AJU792" s="5"/>
      <c r="AJV792" s="5"/>
      <c r="AJW792" s="5"/>
      <c r="AJX792" s="5"/>
      <c r="AJY792" s="5"/>
      <c r="AJZ792" s="5"/>
      <c r="AKA792" s="5"/>
      <c r="AKB792" s="5"/>
      <c r="AKC792" s="5"/>
      <c r="AKD792" s="5"/>
      <c r="AKE792" s="5"/>
      <c r="AKF792" s="5"/>
      <c r="AKG792" s="5"/>
      <c r="AKH792" s="5"/>
      <c r="AKI792" s="5"/>
      <c r="AKJ792" s="5"/>
      <c r="AKK792" s="5"/>
      <c r="AKL792" s="5"/>
      <c r="AKM792" s="5"/>
      <c r="AKN792" s="5"/>
      <c r="AKO792" s="5"/>
      <c r="AKP792" s="5"/>
      <c r="AKQ792" s="5"/>
      <c r="AKR792" s="5"/>
      <c r="AKS792" s="5"/>
      <c r="AKT792" s="5"/>
      <c r="AKU792" s="5"/>
      <c r="AKV792" s="5"/>
      <c r="AKW792" s="5"/>
      <c r="AKX792" s="5"/>
      <c r="AKY792" s="5"/>
      <c r="AKZ792" s="5"/>
      <c r="ALA792" s="5"/>
      <c r="ALB792" s="5"/>
      <c r="ALC792" s="5"/>
    </row>
    <row r="793" spans="1:991">
      <c r="A793" s="4">
        <v>185</v>
      </c>
      <c r="B793" s="5" t="s">
        <v>117</v>
      </c>
      <c r="C793" s="4">
        <v>16</v>
      </c>
      <c r="D793" s="5" t="s">
        <v>48</v>
      </c>
      <c r="E793" s="4">
        <v>4.5999999999999996</v>
      </c>
      <c r="F793" s="4">
        <v>1.9</v>
      </c>
      <c r="G793" s="4">
        <v>0.6</v>
      </c>
      <c r="H793" s="4">
        <v>0.5</v>
      </c>
      <c r="I793" s="4">
        <v>0.7</v>
      </c>
      <c r="J793" s="4">
        <v>0.4</v>
      </c>
      <c r="K793" s="4">
        <v>4</v>
      </c>
      <c r="L793" s="4">
        <v>3.6</v>
      </c>
      <c r="M793" s="4">
        <v>0.4</v>
      </c>
      <c r="N793" s="4"/>
      <c r="O793" s="26">
        <v>27.4</v>
      </c>
      <c r="P793" s="26">
        <v>30</v>
      </c>
      <c r="Q793" s="26">
        <v>26.5</v>
      </c>
      <c r="R793" s="26">
        <v>27.5</v>
      </c>
      <c r="S793" s="26">
        <v>25.2</v>
      </c>
      <c r="T793" s="26">
        <v>26.6</v>
      </c>
      <c r="U793" s="26">
        <v>24.8</v>
      </c>
      <c r="V793" s="26">
        <v>16.7</v>
      </c>
      <c r="W793" s="26">
        <v>15.8</v>
      </c>
      <c r="Y793">
        <f t="shared" si="845"/>
        <v>220.5</v>
      </c>
      <c r="Z793" s="4">
        <v>0</v>
      </c>
      <c r="AA793" s="4">
        <v>0</v>
      </c>
      <c r="AB793" s="4">
        <v>4</v>
      </c>
      <c r="AC793" s="4">
        <v>0</v>
      </c>
      <c r="AD793" s="4">
        <v>0</v>
      </c>
      <c r="AE793" s="4">
        <v>0</v>
      </c>
      <c r="AF793" s="4">
        <v>2</v>
      </c>
      <c r="AG793" s="4">
        <v>0</v>
      </c>
      <c r="AH793" s="4">
        <v>2</v>
      </c>
      <c r="AI793" s="4"/>
      <c r="AJ793" s="4">
        <v>7</v>
      </c>
      <c r="AK793" s="4">
        <v>11</v>
      </c>
      <c r="AL793" s="4">
        <v>14</v>
      </c>
      <c r="AM793" s="4">
        <v>19</v>
      </c>
      <c r="AN793" s="4">
        <v>16</v>
      </c>
      <c r="AO793" s="4">
        <v>18</v>
      </c>
      <c r="AP793" s="4">
        <v>18</v>
      </c>
      <c r="AQ793" s="4">
        <v>17</v>
      </c>
      <c r="AR793" s="4">
        <v>20</v>
      </c>
      <c r="AS793" s="5"/>
      <c r="AU793">
        <f t="shared" si="846"/>
        <v>100</v>
      </c>
      <c r="AV793">
        <f t="shared" si="847"/>
        <v>100</v>
      </c>
      <c r="AW793">
        <f t="shared" si="848"/>
        <v>55.555555555555557</v>
      </c>
      <c r="AX793">
        <f t="shared" si="849"/>
        <v>100</v>
      </c>
      <c r="AY793">
        <f t="shared" si="850"/>
        <v>100</v>
      </c>
      <c r="AZ793">
        <f t="shared" si="851"/>
        <v>100</v>
      </c>
      <c r="BA793">
        <f t="shared" si="852"/>
        <v>80</v>
      </c>
      <c r="BB793">
        <f t="shared" si="853"/>
        <v>100</v>
      </c>
      <c r="BC793">
        <f t="shared" si="854"/>
        <v>81.818181818181827</v>
      </c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  <c r="QG793" s="5"/>
      <c r="QH793" s="5"/>
      <c r="QI793" s="5"/>
      <c r="QJ793" s="5"/>
      <c r="QK793" s="5"/>
      <c r="QL793" s="5"/>
      <c r="QM793" s="5"/>
      <c r="QN793" s="5"/>
      <c r="QO793" s="5"/>
      <c r="QP793" s="5"/>
      <c r="QQ793" s="5"/>
      <c r="QR793" s="5"/>
      <c r="QS793" s="5"/>
      <c r="QT793" s="5"/>
      <c r="QU793" s="5"/>
      <c r="QV793" s="5"/>
      <c r="QW793" s="5"/>
      <c r="QX793" s="5"/>
      <c r="QY793" s="5"/>
      <c r="QZ793" s="5"/>
      <c r="RA793" s="5"/>
      <c r="RB793" s="5"/>
      <c r="RC793" s="5"/>
      <c r="RD793" s="5"/>
      <c r="RE793" s="5"/>
      <c r="RF793" s="5"/>
      <c r="RG793" s="5"/>
      <c r="RH793" s="5"/>
      <c r="RI793" s="5"/>
      <c r="RJ793" s="5"/>
      <c r="RK793" s="5"/>
      <c r="RL793" s="5"/>
      <c r="RM793" s="5"/>
      <c r="RN793" s="5"/>
      <c r="RO793" s="5"/>
      <c r="RP793" s="5"/>
      <c r="RQ793" s="5"/>
      <c r="RR793" s="5"/>
      <c r="RS793" s="5"/>
      <c r="RT793" s="5"/>
      <c r="RU793" s="5"/>
      <c r="RV793" s="5"/>
      <c r="RW793" s="5"/>
      <c r="RX793" s="5"/>
      <c r="RY793" s="5"/>
      <c r="RZ793" s="5"/>
      <c r="SA793" s="5"/>
      <c r="SB793" s="5"/>
      <c r="SC793" s="5"/>
      <c r="SD793" s="5"/>
      <c r="SE793" s="5"/>
      <c r="SF793" s="5"/>
      <c r="SG793" s="5"/>
      <c r="SH793" s="5"/>
      <c r="SI793" s="5"/>
      <c r="SJ793" s="5"/>
      <c r="SK793" s="5"/>
      <c r="SL793" s="5"/>
      <c r="SM793" s="5"/>
      <c r="SN793" s="5"/>
      <c r="SO793" s="5"/>
      <c r="SP793" s="5"/>
      <c r="SQ793" s="5"/>
      <c r="SR793" s="5"/>
      <c r="SS793" s="5"/>
      <c r="ST793" s="5"/>
      <c r="SU793" s="5"/>
      <c r="SV793" s="5"/>
      <c r="SW793" s="5"/>
      <c r="SX793" s="5"/>
      <c r="SY793" s="5"/>
      <c r="SZ793" s="5"/>
      <c r="TA793" s="5"/>
      <c r="TB793" s="5"/>
      <c r="TC793" s="5"/>
      <c r="TD793" s="5"/>
      <c r="TE793" s="5"/>
      <c r="TF793" s="5"/>
      <c r="TG793" s="5"/>
      <c r="TH793" s="5"/>
      <c r="TI793" s="5"/>
      <c r="TJ793" s="5"/>
      <c r="TK793" s="5"/>
      <c r="TL793" s="5"/>
      <c r="TM793" s="5"/>
      <c r="TN793" s="5"/>
      <c r="TO793" s="5"/>
      <c r="TP793" s="5"/>
      <c r="TQ793" s="5"/>
      <c r="TR793" s="5"/>
      <c r="TS793" s="5"/>
      <c r="TT793" s="5"/>
      <c r="TU793" s="5"/>
      <c r="TV793" s="5"/>
      <c r="TW793" s="5"/>
      <c r="TX793" s="5"/>
      <c r="TY793" s="5"/>
      <c r="TZ793" s="5"/>
      <c r="UA793" s="5"/>
      <c r="UB793" s="5"/>
      <c r="UC793" s="5"/>
      <c r="UD793" s="5"/>
      <c r="UE793" s="5"/>
      <c r="UF793" s="5"/>
      <c r="UG793" s="5"/>
      <c r="UH793" s="5"/>
      <c r="UI793" s="5"/>
      <c r="UJ793" s="5"/>
      <c r="UK793" s="5"/>
      <c r="UL793" s="5"/>
      <c r="UM793" s="5"/>
      <c r="UN793" s="5"/>
      <c r="UO793" s="5"/>
      <c r="UP793" s="5"/>
      <c r="UQ793" s="5"/>
      <c r="UR793" s="5"/>
      <c r="US793" s="5"/>
      <c r="UT793" s="5"/>
      <c r="UU793" s="5"/>
      <c r="UV793" s="5"/>
      <c r="UW793" s="5"/>
      <c r="UX793" s="5"/>
      <c r="UY793" s="5"/>
      <c r="UZ793" s="5"/>
      <c r="VA793" s="5"/>
      <c r="VB793" s="5"/>
      <c r="VC793" s="5"/>
      <c r="VD793" s="5"/>
      <c r="VE793" s="5"/>
      <c r="VF793" s="5"/>
      <c r="VG793" s="5"/>
      <c r="VH793" s="5"/>
      <c r="VI793" s="5"/>
      <c r="VJ793" s="5"/>
      <c r="VK793" s="5"/>
      <c r="VL793" s="5"/>
      <c r="VM793" s="5"/>
      <c r="VN793" s="5"/>
      <c r="VO793" s="5"/>
      <c r="VP793" s="5"/>
      <c r="VQ793" s="5"/>
      <c r="VR793" s="5"/>
      <c r="VS793" s="5"/>
      <c r="VT793" s="5"/>
      <c r="VU793" s="5"/>
      <c r="VV793" s="5"/>
      <c r="VW793" s="5"/>
      <c r="VX793" s="5"/>
      <c r="VY793" s="5"/>
      <c r="VZ793" s="5"/>
      <c r="WA793" s="5"/>
      <c r="WB793" s="5"/>
      <c r="WC793" s="5"/>
      <c r="WD793" s="5"/>
      <c r="WE793" s="5"/>
      <c r="WF793" s="5"/>
      <c r="WG793" s="5"/>
      <c r="WH793" s="5"/>
      <c r="WI793" s="5"/>
      <c r="WJ793" s="5"/>
      <c r="WK793" s="5"/>
      <c r="WL793" s="5"/>
      <c r="WM793" s="5"/>
      <c r="WN793" s="5"/>
      <c r="WO793" s="5"/>
      <c r="WP793" s="5"/>
      <c r="WQ793" s="5"/>
      <c r="WR793" s="5"/>
      <c r="WS793" s="5"/>
      <c r="WT793" s="5"/>
      <c r="WU793" s="5"/>
      <c r="WV793" s="5"/>
      <c r="WW793" s="5"/>
      <c r="WX793" s="5"/>
      <c r="WY793" s="5"/>
      <c r="WZ793" s="5"/>
      <c r="XA793" s="5"/>
      <c r="XB793" s="5"/>
      <c r="XC793" s="5"/>
      <c r="XD793" s="5"/>
      <c r="XE793" s="5"/>
      <c r="XF793" s="5"/>
      <c r="XG793" s="5"/>
      <c r="XH793" s="5"/>
      <c r="XI793" s="5"/>
      <c r="XJ793" s="5"/>
      <c r="XK793" s="5"/>
      <c r="XL793" s="5"/>
      <c r="XM793" s="5"/>
      <c r="XN793" s="5"/>
      <c r="XO793" s="5"/>
      <c r="XP793" s="5"/>
      <c r="XQ793" s="5"/>
      <c r="XR793" s="5"/>
      <c r="XS793" s="5"/>
      <c r="XT793" s="5"/>
      <c r="XU793" s="5"/>
      <c r="XV793" s="5"/>
      <c r="XW793" s="5"/>
      <c r="XX793" s="5"/>
      <c r="XY793" s="5"/>
      <c r="XZ793" s="5"/>
      <c r="YA793" s="5"/>
      <c r="YB793" s="5"/>
      <c r="YC793" s="5"/>
      <c r="YD793" s="5"/>
      <c r="YE793" s="5"/>
      <c r="YF793" s="5"/>
      <c r="YG793" s="5"/>
      <c r="YH793" s="5"/>
      <c r="YI793" s="5"/>
      <c r="YJ793" s="5"/>
      <c r="YK793" s="5"/>
      <c r="YL793" s="5"/>
      <c r="YM793" s="5"/>
      <c r="YN793" s="5"/>
      <c r="YO793" s="5"/>
      <c r="YP793" s="5"/>
      <c r="YQ793" s="5"/>
      <c r="YR793" s="5"/>
      <c r="YS793" s="5"/>
      <c r="YT793" s="5"/>
      <c r="YU793" s="5"/>
      <c r="YV793" s="5"/>
      <c r="YW793" s="5"/>
      <c r="YX793" s="5"/>
      <c r="YY793" s="5"/>
      <c r="YZ793" s="5"/>
      <c r="ZA793" s="5"/>
      <c r="ZB793" s="5"/>
      <c r="ZC793" s="5"/>
      <c r="ZD793" s="5"/>
      <c r="ZE793" s="5"/>
      <c r="ZF793" s="5"/>
      <c r="ZG793" s="5"/>
      <c r="ZH793" s="5"/>
      <c r="ZI793" s="5"/>
      <c r="ZJ793" s="5"/>
      <c r="ZK793" s="5"/>
      <c r="ZL793" s="5"/>
      <c r="ZM793" s="5"/>
      <c r="ZN793" s="5"/>
      <c r="ZO793" s="5"/>
      <c r="ZP793" s="5"/>
      <c r="ZQ793" s="5"/>
      <c r="ZR793" s="5"/>
      <c r="ZS793" s="5"/>
      <c r="ZT793" s="5"/>
      <c r="ZU793" s="5"/>
      <c r="ZV793" s="5"/>
      <c r="ZW793" s="5"/>
      <c r="ZX793" s="5"/>
      <c r="ZY793" s="5"/>
      <c r="ZZ793" s="5"/>
      <c r="AAA793" s="5"/>
      <c r="AAB793" s="5"/>
      <c r="AAC793" s="5"/>
      <c r="AAD793" s="5"/>
      <c r="AAE793" s="5"/>
      <c r="AAF793" s="5"/>
      <c r="AAG793" s="5"/>
      <c r="AAH793" s="5"/>
      <c r="AAI793" s="5"/>
      <c r="AAJ793" s="5"/>
      <c r="AAK793" s="5"/>
      <c r="AAL793" s="5"/>
      <c r="AAM793" s="5"/>
      <c r="AAN793" s="5"/>
      <c r="AAO793" s="5"/>
      <c r="AAP793" s="5"/>
      <c r="AAQ793" s="5"/>
      <c r="AAR793" s="5"/>
      <c r="AAS793" s="5"/>
      <c r="AAT793" s="5"/>
      <c r="AAU793" s="5"/>
      <c r="AAV793" s="5"/>
      <c r="AAW793" s="5"/>
      <c r="AAX793" s="5"/>
      <c r="AAY793" s="5"/>
      <c r="AAZ793" s="5"/>
      <c r="ABA793" s="5"/>
      <c r="ABB793" s="5"/>
      <c r="ABC793" s="5"/>
      <c r="ABD793" s="5"/>
      <c r="ABE793" s="5"/>
      <c r="ABF793" s="5"/>
      <c r="ABG793" s="5"/>
      <c r="ABH793" s="5"/>
      <c r="ABI793" s="5"/>
      <c r="ABJ793" s="5"/>
      <c r="ABK793" s="5"/>
      <c r="ABL793" s="5"/>
      <c r="ABM793" s="5"/>
      <c r="ABN793" s="5"/>
      <c r="ABO793" s="5"/>
      <c r="ABP793" s="5"/>
      <c r="ABQ793" s="5"/>
      <c r="ABR793" s="5"/>
      <c r="ABS793" s="5"/>
      <c r="ABT793" s="5"/>
      <c r="ABU793" s="5"/>
      <c r="ABV793" s="5"/>
      <c r="ABW793" s="5"/>
      <c r="ABX793" s="5"/>
      <c r="ABY793" s="5"/>
      <c r="ABZ793" s="5"/>
      <c r="ACA793" s="5"/>
      <c r="ACB793" s="5"/>
      <c r="ACC793" s="5"/>
      <c r="ACD793" s="5"/>
      <c r="ACE793" s="5"/>
      <c r="ACF793" s="5"/>
      <c r="ACG793" s="5"/>
      <c r="ACH793" s="5"/>
      <c r="ACI793" s="5"/>
      <c r="ACJ793" s="5"/>
      <c r="ACK793" s="5"/>
      <c r="ACL793" s="5"/>
      <c r="ACM793" s="5"/>
      <c r="ACN793" s="5"/>
      <c r="ACO793" s="5"/>
      <c r="ACP793" s="5"/>
      <c r="ACQ793" s="5"/>
      <c r="ACR793" s="5"/>
      <c r="ACS793" s="5"/>
      <c r="ACT793" s="5"/>
      <c r="ACU793" s="5"/>
      <c r="ACV793" s="5"/>
      <c r="ACW793" s="5"/>
      <c r="ACX793" s="5"/>
      <c r="ACY793" s="5"/>
      <c r="ACZ793" s="5"/>
      <c r="ADA793" s="5"/>
      <c r="ADB793" s="5"/>
      <c r="ADC793" s="5"/>
      <c r="ADD793" s="5"/>
      <c r="ADE793" s="5"/>
      <c r="ADF793" s="5"/>
      <c r="ADG793" s="5"/>
      <c r="ADH793" s="5"/>
      <c r="ADI793" s="5"/>
      <c r="ADJ793" s="5"/>
      <c r="ADK793" s="5"/>
      <c r="ADL793" s="5"/>
      <c r="ADM793" s="5"/>
      <c r="ADN793" s="5"/>
      <c r="ADO793" s="5"/>
      <c r="ADP793" s="5"/>
      <c r="ADQ793" s="5"/>
      <c r="ADR793" s="5"/>
      <c r="ADS793" s="5"/>
      <c r="ADT793" s="5"/>
      <c r="ADU793" s="5"/>
      <c r="ADV793" s="5"/>
      <c r="ADW793" s="5"/>
      <c r="ADX793" s="5"/>
      <c r="ADY793" s="5"/>
      <c r="ADZ793" s="5"/>
      <c r="AEA793" s="5"/>
      <c r="AEB793" s="5"/>
      <c r="AEC793" s="5"/>
      <c r="AED793" s="5"/>
      <c r="AEE793" s="5"/>
      <c r="AEF793" s="5"/>
      <c r="AEG793" s="5"/>
      <c r="AEH793" s="5"/>
      <c r="AEI793" s="5"/>
      <c r="AEJ793" s="5"/>
      <c r="AEK793" s="5"/>
      <c r="AEL793" s="5"/>
      <c r="AEM793" s="5"/>
      <c r="AEN793" s="5"/>
      <c r="AEO793" s="5"/>
      <c r="AEP793" s="5"/>
      <c r="AEQ793" s="5"/>
      <c r="AER793" s="5"/>
      <c r="AES793" s="5"/>
      <c r="AET793" s="5"/>
      <c r="AEU793" s="5"/>
      <c r="AEV793" s="5"/>
      <c r="AEW793" s="5"/>
      <c r="AEX793" s="5"/>
      <c r="AEY793" s="5"/>
      <c r="AEZ793" s="5"/>
      <c r="AFA793" s="5"/>
      <c r="AFB793" s="5"/>
      <c r="AFC793" s="5"/>
      <c r="AFD793" s="5"/>
      <c r="AFE793" s="5"/>
      <c r="AFF793" s="5"/>
      <c r="AFG793" s="5"/>
      <c r="AFH793" s="5"/>
      <c r="AFI793" s="5"/>
      <c r="AFJ793" s="5"/>
      <c r="AFK793" s="5"/>
      <c r="AFL793" s="5"/>
      <c r="AFM793" s="5"/>
      <c r="AFN793" s="5"/>
      <c r="AFO793" s="5"/>
      <c r="AFP793" s="5"/>
      <c r="AFQ793" s="5"/>
      <c r="AFR793" s="5"/>
      <c r="AFS793" s="5"/>
      <c r="AFT793" s="5"/>
      <c r="AFU793" s="5"/>
      <c r="AFV793" s="5"/>
      <c r="AFW793" s="5"/>
      <c r="AFX793" s="5"/>
      <c r="AFY793" s="5"/>
      <c r="AFZ793" s="5"/>
      <c r="AGA793" s="5"/>
      <c r="AGB793" s="5"/>
      <c r="AGC793" s="5"/>
      <c r="AGD793" s="5"/>
      <c r="AGE793" s="5"/>
      <c r="AGF793" s="5"/>
      <c r="AGG793" s="5"/>
      <c r="AGH793" s="5"/>
      <c r="AGI793" s="5"/>
      <c r="AGJ793" s="5"/>
      <c r="AGK793" s="5"/>
      <c r="AGL793" s="5"/>
      <c r="AGM793" s="5"/>
      <c r="AGN793" s="5"/>
      <c r="AGO793" s="5"/>
      <c r="AGP793" s="5"/>
      <c r="AGQ793" s="5"/>
      <c r="AGR793" s="5"/>
      <c r="AGS793" s="5"/>
      <c r="AGT793" s="5"/>
      <c r="AGU793" s="5"/>
      <c r="AGV793" s="5"/>
      <c r="AGW793" s="5"/>
      <c r="AGX793" s="5"/>
      <c r="AGY793" s="5"/>
      <c r="AGZ793" s="5"/>
      <c r="AHA793" s="5"/>
      <c r="AHB793" s="5"/>
      <c r="AHC793" s="5"/>
      <c r="AHD793" s="5"/>
      <c r="AHE793" s="5"/>
      <c r="AHF793" s="5"/>
      <c r="AHG793" s="5"/>
      <c r="AHH793" s="5"/>
      <c r="AHI793" s="5"/>
      <c r="AHJ793" s="5"/>
      <c r="AHK793" s="5"/>
      <c r="AHL793" s="5"/>
      <c r="AHM793" s="5"/>
      <c r="AHN793" s="5"/>
      <c r="AHO793" s="5"/>
      <c r="AHP793" s="5"/>
      <c r="AHQ793" s="5"/>
      <c r="AHR793" s="5"/>
      <c r="AHS793" s="5"/>
      <c r="AHT793" s="5"/>
      <c r="AHU793" s="5"/>
      <c r="AHV793" s="5"/>
      <c r="AHW793" s="5"/>
      <c r="AHX793" s="5"/>
      <c r="AHY793" s="5"/>
      <c r="AHZ793" s="5"/>
      <c r="AIA793" s="5"/>
      <c r="AIB793" s="5"/>
      <c r="AIC793" s="5"/>
      <c r="AID793" s="5"/>
      <c r="AIE793" s="5"/>
      <c r="AIF793" s="5"/>
      <c r="AIG793" s="5"/>
      <c r="AIH793" s="5"/>
      <c r="AII793" s="5"/>
      <c r="AIJ793" s="5"/>
      <c r="AIK793" s="5"/>
      <c r="AIL793" s="5"/>
      <c r="AIM793" s="5"/>
      <c r="AIN793" s="5"/>
      <c r="AIO793" s="5"/>
      <c r="AIP793" s="5"/>
      <c r="AIQ793" s="5"/>
      <c r="AIR793" s="5"/>
      <c r="AIS793" s="5"/>
      <c r="AIT793" s="5"/>
      <c r="AIU793" s="5"/>
      <c r="AIV793" s="5"/>
      <c r="AIW793" s="5"/>
      <c r="AIX793" s="5"/>
      <c r="AIY793" s="5"/>
      <c r="AIZ793" s="5"/>
      <c r="AJA793" s="5"/>
      <c r="AJB793" s="5"/>
      <c r="AJC793" s="5"/>
      <c r="AJD793" s="5"/>
      <c r="AJE793" s="5"/>
      <c r="AJF793" s="5"/>
      <c r="AJG793" s="5"/>
      <c r="AJH793" s="5"/>
      <c r="AJI793" s="5"/>
      <c r="AJJ793" s="5"/>
      <c r="AJK793" s="5"/>
      <c r="AJL793" s="5"/>
      <c r="AJM793" s="5"/>
      <c r="AJN793" s="5"/>
      <c r="AJO793" s="5"/>
      <c r="AJP793" s="5"/>
      <c r="AJQ793" s="5"/>
      <c r="AJR793" s="5"/>
      <c r="AJS793" s="5"/>
      <c r="AJT793" s="5"/>
      <c r="AJU793" s="5"/>
      <c r="AJV793" s="5"/>
      <c r="AJW793" s="5"/>
      <c r="AJX793" s="5"/>
      <c r="AJY793" s="5"/>
      <c r="AJZ793" s="5"/>
      <c r="AKA793" s="5"/>
      <c r="AKB793" s="5"/>
      <c r="AKC793" s="5"/>
      <c r="AKD793" s="5"/>
      <c r="AKE793" s="5"/>
      <c r="AKF793" s="5"/>
      <c r="AKG793" s="5"/>
      <c r="AKH793" s="5"/>
      <c r="AKI793" s="5"/>
      <c r="AKJ793" s="5"/>
      <c r="AKK793" s="5"/>
      <c r="AKL793" s="5"/>
      <c r="AKM793" s="5"/>
      <c r="AKN793" s="5"/>
      <c r="AKO793" s="5"/>
      <c r="AKP793" s="5"/>
      <c r="AKQ793" s="5"/>
      <c r="AKR793" s="5"/>
      <c r="AKS793" s="5"/>
      <c r="AKT793" s="5"/>
      <c r="AKU793" s="5"/>
      <c r="AKV793" s="5"/>
      <c r="AKW793" s="5"/>
      <c r="AKX793" s="5"/>
      <c r="AKY793" s="5"/>
      <c r="AKZ793" s="5"/>
      <c r="ALA793" s="5"/>
      <c r="ALB793" s="5"/>
      <c r="ALC793" s="5"/>
    </row>
    <row r="794" spans="1:991">
      <c r="A794" s="4">
        <v>189</v>
      </c>
      <c r="B794" s="5" t="s">
        <v>118</v>
      </c>
      <c r="C794" s="4">
        <v>16</v>
      </c>
      <c r="D794" s="5" t="s">
        <v>42</v>
      </c>
      <c r="E794" s="4">
        <v>8.1999999999999993</v>
      </c>
      <c r="F794" s="4">
        <v>4.4000000000000004</v>
      </c>
      <c r="G794" s="4">
        <v>6.7</v>
      </c>
      <c r="H794" s="4">
        <v>10</v>
      </c>
      <c r="I794" s="4">
        <v>7</v>
      </c>
      <c r="J794" s="4">
        <v>5.5</v>
      </c>
      <c r="K794" s="4">
        <v>7.6</v>
      </c>
      <c r="L794" s="4">
        <v>7.9</v>
      </c>
      <c r="M794" s="4">
        <v>3.1</v>
      </c>
      <c r="N794" s="4"/>
      <c r="O794" s="26">
        <v>28.6</v>
      </c>
      <c r="P794" s="26">
        <v>28.1</v>
      </c>
      <c r="Q794" s="26">
        <v>28.3</v>
      </c>
      <c r="R794" s="26">
        <v>27.3</v>
      </c>
      <c r="S794" s="26">
        <v>28.6</v>
      </c>
      <c r="T794" s="26">
        <v>23</v>
      </c>
      <c r="U794" s="26">
        <v>25.7</v>
      </c>
      <c r="V794" s="26">
        <v>24.7</v>
      </c>
      <c r="W794" s="26">
        <v>21.1</v>
      </c>
      <c r="Y794">
        <f t="shared" si="845"/>
        <v>235.39999999999998</v>
      </c>
      <c r="Z794" s="4">
        <v>0</v>
      </c>
      <c r="AA794" s="4">
        <v>0</v>
      </c>
      <c r="AB794" s="4">
        <v>2</v>
      </c>
      <c r="AC794" s="4">
        <v>0</v>
      </c>
      <c r="AD794" s="4">
        <v>0</v>
      </c>
      <c r="AE794" s="4">
        <v>0</v>
      </c>
      <c r="AF794" s="4">
        <v>2</v>
      </c>
      <c r="AG794" s="4">
        <v>0</v>
      </c>
      <c r="AH794" s="4">
        <v>0</v>
      </c>
      <c r="AI794" s="4"/>
      <c r="AJ794" s="4">
        <v>18</v>
      </c>
      <c r="AK794" s="4">
        <v>21</v>
      </c>
      <c r="AL794" s="4">
        <v>20</v>
      </c>
      <c r="AM794" s="4">
        <v>14</v>
      </c>
      <c r="AN794" s="4">
        <v>16</v>
      </c>
      <c r="AO794" s="4">
        <v>19</v>
      </c>
      <c r="AP794" s="4">
        <v>8</v>
      </c>
      <c r="AQ794" s="4">
        <v>15</v>
      </c>
      <c r="AR794" s="4">
        <v>21</v>
      </c>
      <c r="AS794" s="5"/>
      <c r="AU794">
        <f t="shared" si="846"/>
        <v>100</v>
      </c>
      <c r="AV794">
        <f t="shared" si="847"/>
        <v>100</v>
      </c>
      <c r="AW794">
        <f t="shared" si="848"/>
        <v>81.818181818181827</v>
      </c>
      <c r="AX794">
        <f t="shared" si="849"/>
        <v>100</v>
      </c>
      <c r="AY794">
        <f t="shared" si="850"/>
        <v>100</v>
      </c>
      <c r="AZ794">
        <f t="shared" si="851"/>
        <v>100</v>
      </c>
      <c r="BA794">
        <f t="shared" si="852"/>
        <v>60</v>
      </c>
      <c r="BB794">
        <f t="shared" si="853"/>
        <v>100</v>
      </c>
      <c r="BC794">
        <f t="shared" si="854"/>
        <v>100</v>
      </c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  <c r="QG794" s="5"/>
      <c r="QH794" s="5"/>
      <c r="QI794" s="5"/>
      <c r="QJ794" s="5"/>
      <c r="QK794" s="5"/>
      <c r="QL794" s="5"/>
      <c r="QM794" s="5"/>
      <c r="QN794" s="5"/>
      <c r="QO794" s="5"/>
      <c r="QP794" s="5"/>
      <c r="QQ794" s="5"/>
      <c r="QR794" s="5"/>
      <c r="QS794" s="5"/>
      <c r="QT794" s="5"/>
      <c r="QU794" s="5"/>
      <c r="QV794" s="5"/>
      <c r="QW794" s="5"/>
      <c r="QX794" s="5"/>
      <c r="QY794" s="5"/>
      <c r="QZ794" s="5"/>
      <c r="RA794" s="5"/>
      <c r="RB794" s="5"/>
      <c r="RC794" s="5"/>
      <c r="RD794" s="5"/>
      <c r="RE794" s="5"/>
      <c r="RF794" s="5"/>
      <c r="RG794" s="5"/>
      <c r="RH794" s="5"/>
      <c r="RI794" s="5"/>
      <c r="RJ794" s="5"/>
      <c r="RK794" s="5"/>
      <c r="RL794" s="5"/>
      <c r="RM794" s="5"/>
      <c r="RN794" s="5"/>
      <c r="RO794" s="5"/>
      <c r="RP794" s="5"/>
      <c r="RQ794" s="5"/>
      <c r="RR794" s="5"/>
      <c r="RS794" s="5"/>
      <c r="RT794" s="5"/>
      <c r="RU794" s="5"/>
      <c r="RV794" s="5"/>
      <c r="RW794" s="5"/>
      <c r="RX794" s="5"/>
      <c r="RY794" s="5"/>
      <c r="RZ794" s="5"/>
      <c r="SA794" s="5"/>
      <c r="SB794" s="5"/>
      <c r="SC794" s="5"/>
      <c r="SD794" s="5"/>
      <c r="SE794" s="5"/>
      <c r="SF794" s="5"/>
      <c r="SG794" s="5"/>
      <c r="SH794" s="5"/>
      <c r="SI794" s="5"/>
      <c r="SJ794" s="5"/>
      <c r="SK794" s="5"/>
      <c r="SL794" s="5"/>
      <c r="SM794" s="5"/>
      <c r="SN794" s="5"/>
      <c r="SO794" s="5"/>
      <c r="SP794" s="5"/>
      <c r="SQ794" s="5"/>
      <c r="SR794" s="5"/>
      <c r="SS794" s="5"/>
      <c r="ST794" s="5"/>
      <c r="SU794" s="5"/>
      <c r="SV794" s="5"/>
      <c r="SW794" s="5"/>
      <c r="SX794" s="5"/>
      <c r="SY794" s="5"/>
      <c r="SZ794" s="5"/>
      <c r="TA794" s="5"/>
      <c r="TB794" s="5"/>
      <c r="TC794" s="5"/>
      <c r="TD794" s="5"/>
      <c r="TE794" s="5"/>
      <c r="TF794" s="5"/>
      <c r="TG794" s="5"/>
      <c r="TH794" s="5"/>
      <c r="TI794" s="5"/>
      <c r="TJ794" s="5"/>
      <c r="TK794" s="5"/>
      <c r="TL794" s="5"/>
      <c r="TM794" s="5"/>
      <c r="TN794" s="5"/>
      <c r="TO794" s="5"/>
      <c r="TP794" s="5"/>
      <c r="TQ794" s="5"/>
      <c r="TR794" s="5"/>
      <c r="TS794" s="5"/>
      <c r="TT794" s="5"/>
      <c r="TU794" s="5"/>
      <c r="TV794" s="5"/>
      <c r="TW794" s="5"/>
      <c r="TX794" s="5"/>
      <c r="TY794" s="5"/>
      <c r="TZ794" s="5"/>
      <c r="UA794" s="5"/>
      <c r="UB794" s="5"/>
      <c r="UC794" s="5"/>
      <c r="UD794" s="5"/>
      <c r="UE794" s="5"/>
      <c r="UF794" s="5"/>
      <c r="UG794" s="5"/>
      <c r="UH794" s="5"/>
      <c r="UI794" s="5"/>
      <c r="UJ794" s="5"/>
      <c r="UK794" s="5"/>
      <c r="UL794" s="5"/>
      <c r="UM794" s="5"/>
      <c r="UN794" s="5"/>
      <c r="UO794" s="5"/>
      <c r="UP794" s="5"/>
      <c r="UQ794" s="5"/>
      <c r="UR794" s="5"/>
      <c r="US794" s="5"/>
      <c r="UT794" s="5"/>
      <c r="UU794" s="5"/>
      <c r="UV794" s="5"/>
      <c r="UW794" s="5"/>
      <c r="UX794" s="5"/>
      <c r="UY794" s="5"/>
      <c r="UZ794" s="5"/>
      <c r="VA794" s="5"/>
      <c r="VB794" s="5"/>
      <c r="VC794" s="5"/>
      <c r="VD794" s="5"/>
      <c r="VE794" s="5"/>
      <c r="VF794" s="5"/>
      <c r="VG794" s="5"/>
      <c r="VH794" s="5"/>
      <c r="VI794" s="5"/>
      <c r="VJ794" s="5"/>
      <c r="VK794" s="5"/>
      <c r="VL794" s="5"/>
      <c r="VM794" s="5"/>
      <c r="VN794" s="5"/>
      <c r="VO794" s="5"/>
      <c r="VP794" s="5"/>
      <c r="VQ794" s="5"/>
      <c r="VR794" s="5"/>
      <c r="VS794" s="5"/>
      <c r="VT794" s="5"/>
      <c r="VU794" s="5"/>
      <c r="VV794" s="5"/>
      <c r="VW794" s="5"/>
      <c r="VX794" s="5"/>
      <c r="VY794" s="5"/>
      <c r="VZ794" s="5"/>
      <c r="WA794" s="5"/>
      <c r="WB794" s="5"/>
      <c r="WC794" s="5"/>
      <c r="WD794" s="5"/>
      <c r="WE794" s="5"/>
      <c r="WF794" s="5"/>
      <c r="WG794" s="5"/>
      <c r="WH794" s="5"/>
      <c r="WI794" s="5"/>
      <c r="WJ794" s="5"/>
      <c r="WK794" s="5"/>
      <c r="WL794" s="5"/>
      <c r="WM794" s="5"/>
      <c r="WN794" s="5"/>
      <c r="WO794" s="5"/>
      <c r="WP794" s="5"/>
      <c r="WQ794" s="5"/>
      <c r="WR794" s="5"/>
      <c r="WS794" s="5"/>
      <c r="WT794" s="5"/>
      <c r="WU794" s="5"/>
      <c r="WV794" s="5"/>
      <c r="WW794" s="5"/>
      <c r="WX794" s="5"/>
      <c r="WY794" s="5"/>
      <c r="WZ794" s="5"/>
      <c r="XA794" s="5"/>
      <c r="XB794" s="5"/>
      <c r="XC794" s="5"/>
      <c r="XD794" s="5"/>
      <c r="XE794" s="5"/>
      <c r="XF794" s="5"/>
      <c r="XG794" s="5"/>
      <c r="XH794" s="5"/>
      <c r="XI794" s="5"/>
      <c r="XJ794" s="5"/>
      <c r="XK794" s="5"/>
      <c r="XL794" s="5"/>
      <c r="XM794" s="5"/>
      <c r="XN794" s="5"/>
      <c r="XO794" s="5"/>
      <c r="XP794" s="5"/>
      <c r="XQ794" s="5"/>
      <c r="XR794" s="5"/>
      <c r="XS794" s="5"/>
      <c r="XT794" s="5"/>
      <c r="XU794" s="5"/>
      <c r="XV794" s="5"/>
      <c r="XW794" s="5"/>
      <c r="XX794" s="5"/>
      <c r="XY794" s="5"/>
      <c r="XZ794" s="5"/>
      <c r="YA794" s="5"/>
      <c r="YB794" s="5"/>
      <c r="YC794" s="5"/>
      <c r="YD794" s="5"/>
      <c r="YE794" s="5"/>
      <c r="YF794" s="5"/>
      <c r="YG794" s="5"/>
      <c r="YH794" s="5"/>
      <c r="YI794" s="5"/>
      <c r="YJ794" s="5"/>
      <c r="YK794" s="5"/>
      <c r="YL794" s="5"/>
      <c r="YM794" s="5"/>
      <c r="YN794" s="5"/>
      <c r="YO794" s="5"/>
      <c r="YP794" s="5"/>
      <c r="YQ794" s="5"/>
      <c r="YR794" s="5"/>
      <c r="YS794" s="5"/>
      <c r="YT794" s="5"/>
      <c r="YU794" s="5"/>
      <c r="YV794" s="5"/>
      <c r="YW794" s="5"/>
      <c r="YX794" s="5"/>
      <c r="YY794" s="5"/>
      <c r="YZ794" s="5"/>
      <c r="ZA794" s="5"/>
      <c r="ZB794" s="5"/>
      <c r="ZC794" s="5"/>
      <c r="ZD794" s="5"/>
      <c r="ZE794" s="5"/>
      <c r="ZF794" s="5"/>
      <c r="ZG794" s="5"/>
      <c r="ZH794" s="5"/>
      <c r="ZI794" s="5"/>
      <c r="ZJ794" s="5"/>
      <c r="ZK794" s="5"/>
      <c r="ZL794" s="5"/>
      <c r="ZM794" s="5"/>
      <c r="ZN794" s="5"/>
      <c r="ZO794" s="5"/>
      <c r="ZP794" s="5"/>
      <c r="ZQ794" s="5"/>
      <c r="ZR794" s="5"/>
      <c r="ZS794" s="5"/>
      <c r="ZT794" s="5"/>
      <c r="ZU794" s="5"/>
      <c r="ZV794" s="5"/>
      <c r="ZW794" s="5"/>
      <c r="ZX794" s="5"/>
      <c r="ZY794" s="5"/>
      <c r="ZZ794" s="5"/>
      <c r="AAA794" s="5"/>
      <c r="AAB794" s="5"/>
      <c r="AAC794" s="5"/>
      <c r="AAD794" s="5"/>
      <c r="AAE794" s="5"/>
      <c r="AAF794" s="5"/>
      <c r="AAG794" s="5"/>
      <c r="AAH794" s="5"/>
      <c r="AAI794" s="5"/>
      <c r="AAJ794" s="5"/>
      <c r="AAK794" s="5"/>
      <c r="AAL794" s="5"/>
      <c r="AAM794" s="5"/>
      <c r="AAN794" s="5"/>
      <c r="AAO794" s="5"/>
      <c r="AAP794" s="5"/>
      <c r="AAQ794" s="5"/>
      <c r="AAR794" s="5"/>
      <c r="AAS794" s="5"/>
      <c r="AAT794" s="5"/>
      <c r="AAU794" s="5"/>
      <c r="AAV794" s="5"/>
      <c r="AAW794" s="5"/>
      <c r="AAX794" s="5"/>
      <c r="AAY794" s="5"/>
      <c r="AAZ794" s="5"/>
      <c r="ABA794" s="5"/>
      <c r="ABB794" s="5"/>
      <c r="ABC794" s="5"/>
      <c r="ABD794" s="5"/>
      <c r="ABE794" s="5"/>
      <c r="ABF794" s="5"/>
      <c r="ABG794" s="5"/>
      <c r="ABH794" s="5"/>
      <c r="ABI794" s="5"/>
      <c r="ABJ794" s="5"/>
      <c r="ABK794" s="5"/>
      <c r="ABL794" s="5"/>
      <c r="ABM794" s="5"/>
      <c r="ABN794" s="5"/>
      <c r="ABO794" s="5"/>
      <c r="ABP794" s="5"/>
      <c r="ABQ794" s="5"/>
      <c r="ABR794" s="5"/>
      <c r="ABS794" s="5"/>
      <c r="ABT794" s="5"/>
      <c r="ABU794" s="5"/>
      <c r="ABV794" s="5"/>
      <c r="ABW794" s="5"/>
      <c r="ABX794" s="5"/>
      <c r="ABY794" s="5"/>
      <c r="ABZ794" s="5"/>
      <c r="ACA794" s="5"/>
      <c r="ACB794" s="5"/>
      <c r="ACC794" s="5"/>
      <c r="ACD794" s="5"/>
      <c r="ACE794" s="5"/>
      <c r="ACF794" s="5"/>
      <c r="ACG794" s="5"/>
      <c r="ACH794" s="5"/>
      <c r="ACI794" s="5"/>
      <c r="ACJ794" s="5"/>
      <c r="ACK794" s="5"/>
      <c r="ACL794" s="5"/>
      <c r="ACM794" s="5"/>
      <c r="ACN794" s="5"/>
      <c r="ACO794" s="5"/>
      <c r="ACP794" s="5"/>
      <c r="ACQ794" s="5"/>
      <c r="ACR794" s="5"/>
      <c r="ACS794" s="5"/>
      <c r="ACT794" s="5"/>
      <c r="ACU794" s="5"/>
      <c r="ACV794" s="5"/>
      <c r="ACW794" s="5"/>
      <c r="ACX794" s="5"/>
      <c r="ACY794" s="5"/>
      <c r="ACZ794" s="5"/>
      <c r="ADA794" s="5"/>
      <c r="ADB794" s="5"/>
      <c r="ADC794" s="5"/>
      <c r="ADD794" s="5"/>
      <c r="ADE794" s="5"/>
      <c r="ADF794" s="5"/>
      <c r="ADG794" s="5"/>
      <c r="ADH794" s="5"/>
      <c r="ADI794" s="5"/>
      <c r="ADJ794" s="5"/>
      <c r="ADK794" s="5"/>
      <c r="ADL794" s="5"/>
      <c r="ADM794" s="5"/>
      <c r="ADN794" s="5"/>
      <c r="ADO794" s="5"/>
      <c r="ADP794" s="5"/>
      <c r="ADQ794" s="5"/>
      <c r="ADR794" s="5"/>
      <c r="ADS794" s="5"/>
      <c r="ADT794" s="5"/>
      <c r="ADU794" s="5"/>
      <c r="ADV794" s="5"/>
      <c r="ADW794" s="5"/>
      <c r="ADX794" s="5"/>
      <c r="ADY794" s="5"/>
      <c r="ADZ794" s="5"/>
      <c r="AEA794" s="5"/>
      <c r="AEB794" s="5"/>
      <c r="AEC794" s="5"/>
      <c r="AED794" s="5"/>
      <c r="AEE794" s="5"/>
      <c r="AEF794" s="5"/>
      <c r="AEG794" s="5"/>
      <c r="AEH794" s="5"/>
      <c r="AEI794" s="5"/>
      <c r="AEJ794" s="5"/>
      <c r="AEK794" s="5"/>
      <c r="AEL794" s="5"/>
      <c r="AEM794" s="5"/>
      <c r="AEN794" s="5"/>
      <c r="AEO794" s="5"/>
      <c r="AEP794" s="5"/>
      <c r="AEQ794" s="5"/>
      <c r="AER794" s="5"/>
      <c r="AES794" s="5"/>
      <c r="AET794" s="5"/>
      <c r="AEU794" s="5"/>
      <c r="AEV794" s="5"/>
      <c r="AEW794" s="5"/>
      <c r="AEX794" s="5"/>
      <c r="AEY794" s="5"/>
      <c r="AEZ794" s="5"/>
      <c r="AFA794" s="5"/>
      <c r="AFB794" s="5"/>
      <c r="AFC794" s="5"/>
      <c r="AFD794" s="5"/>
      <c r="AFE794" s="5"/>
      <c r="AFF794" s="5"/>
      <c r="AFG794" s="5"/>
      <c r="AFH794" s="5"/>
      <c r="AFI794" s="5"/>
      <c r="AFJ794" s="5"/>
      <c r="AFK794" s="5"/>
      <c r="AFL794" s="5"/>
      <c r="AFM794" s="5"/>
      <c r="AFN794" s="5"/>
      <c r="AFO794" s="5"/>
      <c r="AFP794" s="5"/>
      <c r="AFQ794" s="5"/>
      <c r="AFR794" s="5"/>
      <c r="AFS794" s="5"/>
      <c r="AFT794" s="5"/>
      <c r="AFU794" s="5"/>
      <c r="AFV794" s="5"/>
      <c r="AFW794" s="5"/>
      <c r="AFX794" s="5"/>
      <c r="AFY794" s="5"/>
      <c r="AFZ794" s="5"/>
      <c r="AGA794" s="5"/>
      <c r="AGB794" s="5"/>
      <c r="AGC794" s="5"/>
      <c r="AGD794" s="5"/>
      <c r="AGE794" s="5"/>
      <c r="AGF794" s="5"/>
      <c r="AGG794" s="5"/>
      <c r="AGH794" s="5"/>
      <c r="AGI794" s="5"/>
      <c r="AGJ794" s="5"/>
      <c r="AGK794" s="5"/>
      <c r="AGL794" s="5"/>
      <c r="AGM794" s="5"/>
      <c r="AGN794" s="5"/>
      <c r="AGO794" s="5"/>
      <c r="AGP794" s="5"/>
      <c r="AGQ794" s="5"/>
      <c r="AGR794" s="5"/>
      <c r="AGS794" s="5"/>
      <c r="AGT794" s="5"/>
      <c r="AGU794" s="5"/>
      <c r="AGV794" s="5"/>
      <c r="AGW794" s="5"/>
      <c r="AGX794" s="5"/>
      <c r="AGY794" s="5"/>
      <c r="AGZ794" s="5"/>
      <c r="AHA794" s="5"/>
      <c r="AHB794" s="5"/>
      <c r="AHC794" s="5"/>
      <c r="AHD794" s="5"/>
      <c r="AHE794" s="5"/>
      <c r="AHF794" s="5"/>
      <c r="AHG794" s="5"/>
      <c r="AHH794" s="5"/>
      <c r="AHI794" s="5"/>
      <c r="AHJ794" s="5"/>
      <c r="AHK794" s="5"/>
      <c r="AHL794" s="5"/>
      <c r="AHM794" s="5"/>
      <c r="AHN794" s="5"/>
      <c r="AHO794" s="5"/>
      <c r="AHP794" s="5"/>
      <c r="AHQ794" s="5"/>
      <c r="AHR794" s="5"/>
      <c r="AHS794" s="5"/>
      <c r="AHT794" s="5"/>
      <c r="AHU794" s="5"/>
      <c r="AHV794" s="5"/>
      <c r="AHW794" s="5"/>
      <c r="AHX794" s="5"/>
      <c r="AHY794" s="5"/>
      <c r="AHZ794" s="5"/>
      <c r="AIA794" s="5"/>
      <c r="AIB794" s="5"/>
      <c r="AIC794" s="5"/>
      <c r="AID794" s="5"/>
      <c r="AIE794" s="5"/>
      <c r="AIF794" s="5"/>
      <c r="AIG794" s="5"/>
      <c r="AIH794" s="5"/>
      <c r="AII794" s="5"/>
      <c r="AIJ794" s="5"/>
      <c r="AIK794" s="5"/>
      <c r="AIL794" s="5"/>
      <c r="AIM794" s="5"/>
      <c r="AIN794" s="5"/>
      <c r="AIO794" s="5"/>
      <c r="AIP794" s="5"/>
      <c r="AIQ794" s="5"/>
      <c r="AIR794" s="5"/>
      <c r="AIS794" s="5"/>
      <c r="AIT794" s="5"/>
      <c r="AIU794" s="5"/>
      <c r="AIV794" s="5"/>
      <c r="AIW794" s="5"/>
      <c r="AIX794" s="5"/>
      <c r="AIY794" s="5"/>
      <c r="AIZ794" s="5"/>
      <c r="AJA794" s="5"/>
      <c r="AJB794" s="5"/>
      <c r="AJC794" s="5"/>
      <c r="AJD794" s="5"/>
      <c r="AJE794" s="5"/>
      <c r="AJF794" s="5"/>
      <c r="AJG794" s="5"/>
      <c r="AJH794" s="5"/>
      <c r="AJI794" s="5"/>
      <c r="AJJ794" s="5"/>
      <c r="AJK794" s="5"/>
      <c r="AJL794" s="5"/>
      <c r="AJM794" s="5"/>
      <c r="AJN794" s="5"/>
      <c r="AJO794" s="5"/>
      <c r="AJP794" s="5"/>
      <c r="AJQ794" s="5"/>
      <c r="AJR794" s="5"/>
      <c r="AJS794" s="5"/>
      <c r="AJT794" s="5"/>
      <c r="AJU794" s="5"/>
      <c r="AJV794" s="5"/>
      <c r="AJW794" s="5"/>
      <c r="AJX794" s="5"/>
      <c r="AJY794" s="5"/>
      <c r="AJZ794" s="5"/>
      <c r="AKA794" s="5"/>
      <c r="AKB794" s="5"/>
      <c r="AKC794" s="5"/>
      <c r="AKD794" s="5"/>
      <c r="AKE794" s="5"/>
      <c r="AKF794" s="5"/>
      <c r="AKG794" s="5"/>
      <c r="AKH794" s="5"/>
      <c r="AKI794" s="5"/>
      <c r="AKJ794" s="5"/>
      <c r="AKK794" s="5"/>
      <c r="AKL794" s="5"/>
      <c r="AKM794" s="5"/>
      <c r="AKN794" s="5"/>
      <c r="AKO794" s="5"/>
      <c r="AKP794" s="5"/>
      <c r="AKQ794" s="5"/>
      <c r="AKR794" s="5"/>
      <c r="AKS794" s="5"/>
      <c r="AKT794" s="5"/>
      <c r="AKU794" s="5"/>
      <c r="AKV794" s="5"/>
      <c r="AKW794" s="5"/>
      <c r="AKX794" s="5"/>
      <c r="AKY794" s="5"/>
      <c r="AKZ794" s="5"/>
      <c r="ALA794" s="5"/>
      <c r="ALB794" s="5"/>
      <c r="ALC794" s="5"/>
    </row>
    <row r="795" spans="1:991">
      <c r="A795" s="4">
        <v>190</v>
      </c>
      <c r="B795" s="5" t="s">
        <v>119</v>
      </c>
      <c r="C795" s="4">
        <v>16</v>
      </c>
      <c r="D795" s="5" t="s">
        <v>44</v>
      </c>
      <c r="E795" s="4">
        <v>4.8</v>
      </c>
      <c r="F795" s="4">
        <v>2.9</v>
      </c>
      <c r="G795" s="4">
        <v>6</v>
      </c>
      <c r="H795" s="4">
        <v>6.1</v>
      </c>
      <c r="I795" s="4">
        <v>5.7</v>
      </c>
      <c r="J795" s="4">
        <v>7.1</v>
      </c>
      <c r="K795" s="4">
        <v>6</v>
      </c>
      <c r="L795" s="4">
        <v>4.9000000000000004</v>
      </c>
      <c r="M795" s="4">
        <v>8.4</v>
      </c>
      <c r="N795" s="4"/>
      <c r="O795" s="26">
        <v>28.4</v>
      </c>
      <c r="P795" s="26">
        <v>26.6</v>
      </c>
      <c r="Q795" s="26">
        <v>28.2</v>
      </c>
      <c r="R795" s="26">
        <v>28.8</v>
      </c>
      <c r="S795" s="26">
        <v>27.6</v>
      </c>
      <c r="T795" s="26">
        <v>28.9</v>
      </c>
      <c r="U795" s="26">
        <v>28.5</v>
      </c>
      <c r="V795" s="26">
        <v>28.5</v>
      </c>
      <c r="W795" s="26">
        <v>27.2</v>
      </c>
      <c r="Y795">
        <f t="shared" si="845"/>
        <v>252.7</v>
      </c>
      <c r="Z795" s="4">
        <v>0</v>
      </c>
      <c r="AA795" s="4">
        <v>0</v>
      </c>
      <c r="AB795" s="4">
        <v>2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/>
      <c r="AJ795" s="4">
        <v>27</v>
      </c>
      <c r="AK795" s="4">
        <v>40</v>
      </c>
      <c r="AL795" s="4">
        <v>33</v>
      </c>
      <c r="AM795" s="4">
        <v>23</v>
      </c>
      <c r="AN795" s="4">
        <v>23</v>
      </c>
      <c r="AO795" s="4">
        <v>28</v>
      </c>
      <c r="AP795" s="4">
        <v>29</v>
      </c>
      <c r="AQ795" s="4">
        <v>35</v>
      </c>
      <c r="AR795" s="4">
        <v>22</v>
      </c>
      <c r="AS795" s="5"/>
      <c r="AU795">
        <f t="shared" si="846"/>
        <v>100</v>
      </c>
      <c r="AV795">
        <f t="shared" si="847"/>
        <v>100</v>
      </c>
      <c r="AW795">
        <f t="shared" si="848"/>
        <v>88.571428571428569</v>
      </c>
      <c r="AX795">
        <f t="shared" si="849"/>
        <v>100</v>
      </c>
      <c r="AY795">
        <f t="shared" si="850"/>
        <v>100</v>
      </c>
      <c r="AZ795">
        <f t="shared" si="851"/>
        <v>100</v>
      </c>
      <c r="BA795">
        <f t="shared" si="852"/>
        <v>100</v>
      </c>
      <c r="BB795">
        <f t="shared" si="853"/>
        <v>100</v>
      </c>
      <c r="BC795">
        <f t="shared" si="854"/>
        <v>100</v>
      </c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  <c r="QG795" s="5"/>
      <c r="QH795" s="5"/>
      <c r="QI795" s="5"/>
      <c r="QJ795" s="5"/>
      <c r="QK795" s="5"/>
      <c r="QL795" s="5"/>
      <c r="QM795" s="5"/>
      <c r="QN795" s="5"/>
      <c r="QO795" s="5"/>
      <c r="QP795" s="5"/>
      <c r="QQ795" s="5"/>
      <c r="QR795" s="5"/>
      <c r="QS795" s="5"/>
      <c r="QT795" s="5"/>
      <c r="QU795" s="5"/>
      <c r="QV795" s="5"/>
      <c r="QW795" s="5"/>
      <c r="QX795" s="5"/>
      <c r="QY795" s="5"/>
      <c r="QZ795" s="5"/>
      <c r="RA795" s="5"/>
      <c r="RB795" s="5"/>
      <c r="RC795" s="5"/>
      <c r="RD795" s="5"/>
      <c r="RE795" s="5"/>
      <c r="RF795" s="5"/>
      <c r="RG795" s="5"/>
      <c r="RH795" s="5"/>
      <c r="RI795" s="5"/>
      <c r="RJ795" s="5"/>
      <c r="RK795" s="5"/>
      <c r="RL795" s="5"/>
      <c r="RM795" s="5"/>
      <c r="RN795" s="5"/>
      <c r="RO795" s="5"/>
      <c r="RP795" s="5"/>
      <c r="RQ795" s="5"/>
      <c r="RR795" s="5"/>
      <c r="RS795" s="5"/>
      <c r="RT795" s="5"/>
      <c r="RU795" s="5"/>
      <c r="RV795" s="5"/>
      <c r="RW795" s="5"/>
      <c r="RX795" s="5"/>
      <c r="RY795" s="5"/>
      <c r="RZ795" s="5"/>
      <c r="SA795" s="5"/>
      <c r="SB795" s="5"/>
      <c r="SC795" s="5"/>
      <c r="SD795" s="5"/>
      <c r="SE795" s="5"/>
      <c r="SF795" s="5"/>
      <c r="SG795" s="5"/>
      <c r="SH795" s="5"/>
      <c r="SI795" s="5"/>
      <c r="SJ795" s="5"/>
      <c r="SK795" s="5"/>
      <c r="SL795" s="5"/>
      <c r="SM795" s="5"/>
      <c r="SN795" s="5"/>
      <c r="SO795" s="5"/>
      <c r="SP795" s="5"/>
      <c r="SQ795" s="5"/>
      <c r="SR795" s="5"/>
      <c r="SS795" s="5"/>
      <c r="ST795" s="5"/>
      <c r="SU795" s="5"/>
      <c r="SV795" s="5"/>
      <c r="SW795" s="5"/>
      <c r="SX795" s="5"/>
      <c r="SY795" s="5"/>
      <c r="SZ795" s="5"/>
      <c r="TA795" s="5"/>
      <c r="TB795" s="5"/>
      <c r="TC795" s="5"/>
      <c r="TD795" s="5"/>
      <c r="TE795" s="5"/>
      <c r="TF795" s="5"/>
      <c r="TG795" s="5"/>
      <c r="TH795" s="5"/>
      <c r="TI795" s="5"/>
      <c r="TJ795" s="5"/>
      <c r="TK795" s="5"/>
      <c r="TL795" s="5"/>
      <c r="TM795" s="5"/>
      <c r="TN795" s="5"/>
      <c r="TO795" s="5"/>
      <c r="TP795" s="5"/>
      <c r="TQ795" s="5"/>
      <c r="TR795" s="5"/>
      <c r="TS795" s="5"/>
      <c r="TT795" s="5"/>
      <c r="TU795" s="5"/>
      <c r="TV795" s="5"/>
      <c r="TW795" s="5"/>
      <c r="TX795" s="5"/>
      <c r="TY795" s="5"/>
      <c r="TZ795" s="5"/>
      <c r="UA795" s="5"/>
      <c r="UB795" s="5"/>
      <c r="UC795" s="5"/>
      <c r="UD795" s="5"/>
      <c r="UE795" s="5"/>
      <c r="UF795" s="5"/>
      <c r="UG795" s="5"/>
      <c r="UH795" s="5"/>
      <c r="UI795" s="5"/>
      <c r="UJ795" s="5"/>
      <c r="UK795" s="5"/>
      <c r="UL795" s="5"/>
      <c r="UM795" s="5"/>
      <c r="UN795" s="5"/>
      <c r="UO795" s="5"/>
      <c r="UP795" s="5"/>
      <c r="UQ795" s="5"/>
      <c r="UR795" s="5"/>
      <c r="US795" s="5"/>
      <c r="UT795" s="5"/>
      <c r="UU795" s="5"/>
      <c r="UV795" s="5"/>
      <c r="UW795" s="5"/>
      <c r="UX795" s="5"/>
      <c r="UY795" s="5"/>
      <c r="UZ795" s="5"/>
      <c r="VA795" s="5"/>
      <c r="VB795" s="5"/>
      <c r="VC795" s="5"/>
      <c r="VD795" s="5"/>
      <c r="VE795" s="5"/>
      <c r="VF795" s="5"/>
      <c r="VG795" s="5"/>
      <c r="VH795" s="5"/>
      <c r="VI795" s="5"/>
      <c r="VJ795" s="5"/>
      <c r="VK795" s="5"/>
      <c r="VL795" s="5"/>
      <c r="VM795" s="5"/>
      <c r="VN795" s="5"/>
      <c r="VO795" s="5"/>
      <c r="VP795" s="5"/>
      <c r="VQ795" s="5"/>
      <c r="VR795" s="5"/>
      <c r="VS795" s="5"/>
      <c r="VT795" s="5"/>
      <c r="VU795" s="5"/>
      <c r="VV795" s="5"/>
      <c r="VW795" s="5"/>
      <c r="VX795" s="5"/>
      <c r="VY795" s="5"/>
      <c r="VZ795" s="5"/>
      <c r="WA795" s="5"/>
      <c r="WB795" s="5"/>
      <c r="WC795" s="5"/>
      <c r="WD795" s="5"/>
      <c r="WE795" s="5"/>
      <c r="WF795" s="5"/>
      <c r="WG795" s="5"/>
      <c r="WH795" s="5"/>
      <c r="WI795" s="5"/>
      <c r="WJ795" s="5"/>
      <c r="WK795" s="5"/>
      <c r="WL795" s="5"/>
      <c r="WM795" s="5"/>
      <c r="WN795" s="5"/>
      <c r="WO795" s="5"/>
      <c r="WP795" s="5"/>
      <c r="WQ795" s="5"/>
      <c r="WR795" s="5"/>
      <c r="WS795" s="5"/>
      <c r="WT795" s="5"/>
      <c r="WU795" s="5"/>
      <c r="WV795" s="5"/>
      <c r="WW795" s="5"/>
      <c r="WX795" s="5"/>
      <c r="WY795" s="5"/>
      <c r="WZ795" s="5"/>
      <c r="XA795" s="5"/>
      <c r="XB795" s="5"/>
      <c r="XC795" s="5"/>
      <c r="XD795" s="5"/>
      <c r="XE795" s="5"/>
      <c r="XF795" s="5"/>
      <c r="XG795" s="5"/>
      <c r="XH795" s="5"/>
      <c r="XI795" s="5"/>
      <c r="XJ795" s="5"/>
      <c r="XK795" s="5"/>
      <c r="XL795" s="5"/>
      <c r="XM795" s="5"/>
      <c r="XN795" s="5"/>
      <c r="XO795" s="5"/>
      <c r="XP795" s="5"/>
      <c r="XQ795" s="5"/>
      <c r="XR795" s="5"/>
      <c r="XS795" s="5"/>
      <c r="XT795" s="5"/>
      <c r="XU795" s="5"/>
      <c r="XV795" s="5"/>
      <c r="XW795" s="5"/>
      <c r="XX795" s="5"/>
      <c r="XY795" s="5"/>
      <c r="XZ795" s="5"/>
      <c r="YA795" s="5"/>
      <c r="YB795" s="5"/>
      <c r="YC795" s="5"/>
      <c r="YD795" s="5"/>
      <c r="YE795" s="5"/>
      <c r="YF795" s="5"/>
      <c r="YG795" s="5"/>
      <c r="YH795" s="5"/>
      <c r="YI795" s="5"/>
      <c r="YJ795" s="5"/>
      <c r="YK795" s="5"/>
      <c r="YL795" s="5"/>
      <c r="YM795" s="5"/>
      <c r="YN795" s="5"/>
      <c r="YO795" s="5"/>
      <c r="YP795" s="5"/>
      <c r="YQ795" s="5"/>
      <c r="YR795" s="5"/>
      <c r="YS795" s="5"/>
      <c r="YT795" s="5"/>
      <c r="YU795" s="5"/>
      <c r="YV795" s="5"/>
      <c r="YW795" s="5"/>
      <c r="YX795" s="5"/>
      <c r="YY795" s="5"/>
      <c r="YZ795" s="5"/>
      <c r="ZA795" s="5"/>
      <c r="ZB795" s="5"/>
      <c r="ZC795" s="5"/>
      <c r="ZD795" s="5"/>
      <c r="ZE795" s="5"/>
      <c r="ZF795" s="5"/>
      <c r="ZG795" s="5"/>
      <c r="ZH795" s="5"/>
      <c r="ZI795" s="5"/>
      <c r="ZJ795" s="5"/>
      <c r="ZK795" s="5"/>
      <c r="ZL795" s="5"/>
      <c r="ZM795" s="5"/>
      <c r="ZN795" s="5"/>
      <c r="ZO795" s="5"/>
      <c r="ZP795" s="5"/>
      <c r="ZQ795" s="5"/>
      <c r="ZR795" s="5"/>
      <c r="ZS795" s="5"/>
      <c r="ZT795" s="5"/>
      <c r="ZU795" s="5"/>
      <c r="ZV795" s="5"/>
      <c r="ZW795" s="5"/>
      <c r="ZX795" s="5"/>
      <c r="ZY795" s="5"/>
      <c r="ZZ795" s="5"/>
      <c r="AAA795" s="5"/>
      <c r="AAB795" s="5"/>
      <c r="AAC795" s="5"/>
      <c r="AAD795" s="5"/>
      <c r="AAE795" s="5"/>
      <c r="AAF795" s="5"/>
      <c r="AAG795" s="5"/>
      <c r="AAH795" s="5"/>
      <c r="AAI795" s="5"/>
      <c r="AAJ795" s="5"/>
      <c r="AAK795" s="5"/>
      <c r="AAL795" s="5"/>
      <c r="AAM795" s="5"/>
      <c r="AAN795" s="5"/>
      <c r="AAO795" s="5"/>
      <c r="AAP795" s="5"/>
      <c r="AAQ795" s="5"/>
      <c r="AAR795" s="5"/>
      <c r="AAS795" s="5"/>
      <c r="AAT795" s="5"/>
      <c r="AAU795" s="5"/>
      <c r="AAV795" s="5"/>
      <c r="AAW795" s="5"/>
      <c r="AAX795" s="5"/>
      <c r="AAY795" s="5"/>
      <c r="AAZ795" s="5"/>
      <c r="ABA795" s="5"/>
      <c r="ABB795" s="5"/>
      <c r="ABC795" s="5"/>
      <c r="ABD795" s="5"/>
      <c r="ABE795" s="5"/>
      <c r="ABF795" s="5"/>
      <c r="ABG795" s="5"/>
      <c r="ABH795" s="5"/>
      <c r="ABI795" s="5"/>
      <c r="ABJ795" s="5"/>
      <c r="ABK795" s="5"/>
      <c r="ABL795" s="5"/>
      <c r="ABM795" s="5"/>
      <c r="ABN795" s="5"/>
      <c r="ABO795" s="5"/>
      <c r="ABP795" s="5"/>
      <c r="ABQ795" s="5"/>
      <c r="ABR795" s="5"/>
      <c r="ABS795" s="5"/>
      <c r="ABT795" s="5"/>
      <c r="ABU795" s="5"/>
      <c r="ABV795" s="5"/>
      <c r="ABW795" s="5"/>
      <c r="ABX795" s="5"/>
      <c r="ABY795" s="5"/>
      <c r="ABZ795" s="5"/>
      <c r="ACA795" s="5"/>
      <c r="ACB795" s="5"/>
      <c r="ACC795" s="5"/>
      <c r="ACD795" s="5"/>
      <c r="ACE795" s="5"/>
      <c r="ACF795" s="5"/>
      <c r="ACG795" s="5"/>
      <c r="ACH795" s="5"/>
      <c r="ACI795" s="5"/>
      <c r="ACJ795" s="5"/>
      <c r="ACK795" s="5"/>
      <c r="ACL795" s="5"/>
      <c r="ACM795" s="5"/>
      <c r="ACN795" s="5"/>
      <c r="ACO795" s="5"/>
      <c r="ACP795" s="5"/>
      <c r="ACQ795" s="5"/>
      <c r="ACR795" s="5"/>
      <c r="ACS795" s="5"/>
      <c r="ACT795" s="5"/>
      <c r="ACU795" s="5"/>
      <c r="ACV795" s="5"/>
      <c r="ACW795" s="5"/>
      <c r="ACX795" s="5"/>
      <c r="ACY795" s="5"/>
      <c r="ACZ795" s="5"/>
      <c r="ADA795" s="5"/>
      <c r="ADB795" s="5"/>
      <c r="ADC795" s="5"/>
      <c r="ADD795" s="5"/>
      <c r="ADE795" s="5"/>
      <c r="ADF795" s="5"/>
      <c r="ADG795" s="5"/>
      <c r="ADH795" s="5"/>
      <c r="ADI795" s="5"/>
      <c r="ADJ795" s="5"/>
      <c r="ADK795" s="5"/>
      <c r="ADL795" s="5"/>
      <c r="ADM795" s="5"/>
      <c r="ADN795" s="5"/>
      <c r="ADO795" s="5"/>
      <c r="ADP795" s="5"/>
      <c r="ADQ795" s="5"/>
      <c r="ADR795" s="5"/>
      <c r="ADS795" s="5"/>
      <c r="ADT795" s="5"/>
      <c r="ADU795" s="5"/>
      <c r="ADV795" s="5"/>
      <c r="ADW795" s="5"/>
      <c r="ADX795" s="5"/>
      <c r="ADY795" s="5"/>
      <c r="ADZ795" s="5"/>
      <c r="AEA795" s="5"/>
      <c r="AEB795" s="5"/>
      <c r="AEC795" s="5"/>
      <c r="AED795" s="5"/>
      <c r="AEE795" s="5"/>
      <c r="AEF795" s="5"/>
      <c r="AEG795" s="5"/>
      <c r="AEH795" s="5"/>
      <c r="AEI795" s="5"/>
      <c r="AEJ795" s="5"/>
      <c r="AEK795" s="5"/>
      <c r="AEL795" s="5"/>
      <c r="AEM795" s="5"/>
      <c r="AEN795" s="5"/>
      <c r="AEO795" s="5"/>
      <c r="AEP795" s="5"/>
      <c r="AEQ795" s="5"/>
      <c r="AER795" s="5"/>
      <c r="AES795" s="5"/>
      <c r="AET795" s="5"/>
      <c r="AEU795" s="5"/>
      <c r="AEV795" s="5"/>
      <c r="AEW795" s="5"/>
      <c r="AEX795" s="5"/>
      <c r="AEY795" s="5"/>
      <c r="AEZ795" s="5"/>
      <c r="AFA795" s="5"/>
      <c r="AFB795" s="5"/>
      <c r="AFC795" s="5"/>
      <c r="AFD795" s="5"/>
      <c r="AFE795" s="5"/>
      <c r="AFF795" s="5"/>
      <c r="AFG795" s="5"/>
      <c r="AFH795" s="5"/>
      <c r="AFI795" s="5"/>
      <c r="AFJ795" s="5"/>
      <c r="AFK795" s="5"/>
      <c r="AFL795" s="5"/>
      <c r="AFM795" s="5"/>
      <c r="AFN795" s="5"/>
      <c r="AFO795" s="5"/>
      <c r="AFP795" s="5"/>
      <c r="AFQ795" s="5"/>
      <c r="AFR795" s="5"/>
      <c r="AFS795" s="5"/>
      <c r="AFT795" s="5"/>
      <c r="AFU795" s="5"/>
      <c r="AFV795" s="5"/>
      <c r="AFW795" s="5"/>
      <c r="AFX795" s="5"/>
      <c r="AFY795" s="5"/>
      <c r="AFZ795" s="5"/>
      <c r="AGA795" s="5"/>
      <c r="AGB795" s="5"/>
      <c r="AGC795" s="5"/>
      <c r="AGD795" s="5"/>
      <c r="AGE795" s="5"/>
      <c r="AGF795" s="5"/>
      <c r="AGG795" s="5"/>
      <c r="AGH795" s="5"/>
      <c r="AGI795" s="5"/>
      <c r="AGJ795" s="5"/>
      <c r="AGK795" s="5"/>
      <c r="AGL795" s="5"/>
      <c r="AGM795" s="5"/>
      <c r="AGN795" s="5"/>
      <c r="AGO795" s="5"/>
      <c r="AGP795" s="5"/>
      <c r="AGQ795" s="5"/>
      <c r="AGR795" s="5"/>
      <c r="AGS795" s="5"/>
      <c r="AGT795" s="5"/>
      <c r="AGU795" s="5"/>
      <c r="AGV795" s="5"/>
      <c r="AGW795" s="5"/>
      <c r="AGX795" s="5"/>
      <c r="AGY795" s="5"/>
      <c r="AGZ795" s="5"/>
      <c r="AHA795" s="5"/>
      <c r="AHB795" s="5"/>
      <c r="AHC795" s="5"/>
      <c r="AHD795" s="5"/>
      <c r="AHE795" s="5"/>
      <c r="AHF795" s="5"/>
      <c r="AHG795" s="5"/>
      <c r="AHH795" s="5"/>
      <c r="AHI795" s="5"/>
      <c r="AHJ795" s="5"/>
      <c r="AHK795" s="5"/>
      <c r="AHL795" s="5"/>
      <c r="AHM795" s="5"/>
      <c r="AHN795" s="5"/>
      <c r="AHO795" s="5"/>
      <c r="AHP795" s="5"/>
      <c r="AHQ795" s="5"/>
      <c r="AHR795" s="5"/>
      <c r="AHS795" s="5"/>
      <c r="AHT795" s="5"/>
      <c r="AHU795" s="5"/>
      <c r="AHV795" s="5"/>
      <c r="AHW795" s="5"/>
      <c r="AHX795" s="5"/>
      <c r="AHY795" s="5"/>
      <c r="AHZ795" s="5"/>
      <c r="AIA795" s="5"/>
      <c r="AIB795" s="5"/>
      <c r="AIC795" s="5"/>
      <c r="AID795" s="5"/>
      <c r="AIE795" s="5"/>
      <c r="AIF795" s="5"/>
      <c r="AIG795" s="5"/>
      <c r="AIH795" s="5"/>
      <c r="AII795" s="5"/>
      <c r="AIJ795" s="5"/>
      <c r="AIK795" s="5"/>
      <c r="AIL795" s="5"/>
      <c r="AIM795" s="5"/>
      <c r="AIN795" s="5"/>
      <c r="AIO795" s="5"/>
      <c r="AIP795" s="5"/>
      <c r="AIQ795" s="5"/>
      <c r="AIR795" s="5"/>
      <c r="AIS795" s="5"/>
      <c r="AIT795" s="5"/>
      <c r="AIU795" s="5"/>
      <c r="AIV795" s="5"/>
      <c r="AIW795" s="5"/>
      <c r="AIX795" s="5"/>
      <c r="AIY795" s="5"/>
      <c r="AIZ795" s="5"/>
      <c r="AJA795" s="5"/>
      <c r="AJB795" s="5"/>
      <c r="AJC795" s="5"/>
      <c r="AJD795" s="5"/>
      <c r="AJE795" s="5"/>
      <c r="AJF795" s="5"/>
      <c r="AJG795" s="5"/>
      <c r="AJH795" s="5"/>
      <c r="AJI795" s="5"/>
      <c r="AJJ795" s="5"/>
      <c r="AJK795" s="5"/>
      <c r="AJL795" s="5"/>
      <c r="AJM795" s="5"/>
      <c r="AJN795" s="5"/>
      <c r="AJO795" s="5"/>
      <c r="AJP795" s="5"/>
      <c r="AJQ795" s="5"/>
      <c r="AJR795" s="5"/>
      <c r="AJS795" s="5"/>
      <c r="AJT795" s="5"/>
      <c r="AJU795" s="5"/>
      <c r="AJV795" s="5"/>
      <c r="AJW795" s="5"/>
      <c r="AJX795" s="5"/>
      <c r="AJY795" s="5"/>
      <c r="AJZ795" s="5"/>
      <c r="AKA795" s="5"/>
      <c r="AKB795" s="5"/>
      <c r="AKC795" s="5"/>
      <c r="AKD795" s="5"/>
      <c r="AKE795" s="5"/>
      <c r="AKF795" s="5"/>
      <c r="AKG795" s="5"/>
      <c r="AKH795" s="5"/>
      <c r="AKI795" s="5"/>
      <c r="AKJ795" s="5"/>
      <c r="AKK795" s="5"/>
      <c r="AKL795" s="5"/>
      <c r="AKM795" s="5"/>
      <c r="AKN795" s="5"/>
      <c r="AKO795" s="5"/>
      <c r="AKP795" s="5"/>
      <c r="AKQ795" s="5"/>
      <c r="AKR795" s="5"/>
      <c r="AKS795" s="5"/>
      <c r="AKT795" s="5"/>
      <c r="AKU795" s="5"/>
      <c r="AKV795" s="5"/>
      <c r="AKW795" s="5"/>
      <c r="AKX795" s="5"/>
      <c r="AKY795" s="5"/>
      <c r="AKZ795" s="5"/>
      <c r="ALA795" s="5"/>
      <c r="ALB795" s="5"/>
      <c r="ALC795" s="5"/>
    </row>
    <row r="796" spans="1:991">
      <c r="A796" s="4">
        <v>191</v>
      </c>
      <c r="B796" s="5" t="s">
        <v>120</v>
      </c>
      <c r="C796" s="4">
        <v>16</v>
      </c>
      <c r="D796" s="5" t="s">
        <v>46</v>
      </c>
      <c r="E796" s="4">
        <v>1</v>
      </c>
      <c r="F796" s="4">
        <v>17.899999999999999</v>
      </c>
      <c r="G796" s="4">
        <v>20.5</v>
      </c>
      <c r="H796" s="4">
        <v>14.3</v>
      </c>
      <c r="I796" s="4">
        <v>15</v>
      </c>
      <c r="J796" s="4">
        <v>3.5</v>
      </c>
      <c r="K796" s="4">
        <v>6.7</v>
      </c>
      <c r="L796" s="4">
        <v>2.4</v>
      </c>
      <c r="M796" s="4">
        <v>1.1000000000000001</v>
      </c>
      <c r="N796" s="4"/>
      <c r="O796" s="26">
        <v>28.7</v>
      </c>
      <c r="P796" s="26">
        <v>30</v>
      </c>
      <c r="Q796" s="26">
        <v>30</v>
      </c>
      <c r="R796" s="26">
        <v>28.6</v>
      </c>
      <c r="S796" s="26">
        <v>24.7</v>
      </c>
      <c r="T796" s="26">
        <v>25.7</v>
      </c>
      <c r="U796" s="26">
        <v>24.3</v>
      </c>
      <c r="V796" s="26">
        <v>25.5</v>
      </c>
      <c r="W796" s="26">
        <v>28.1</v>
      </c>
      <c r="Y796">
        <f t="shared" si="845"/>
        <v>245.6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2</v>
      </c>
      <c r="AF796" s="4">
        <v>2</v>
      </c>
      <c r="AG796" s="4">
        <v>0</v>
      </c>
      <c r="AH796" s="4">
        <v>0</v>
      </c>
      <c r="AI796" s="4"/>
      <c r="AJ796" s="4">
        <v>21</v>
      </c>
      <c r="AK796" s="4">
        <v>0</v>
      </c>
      <c r="AL796" s="4">
        <v>0</v>
      </c>
      <c r="AM796" s="4">
        <v>10</v>
      </c>
      <c r="AN796" s="4">
        <v>8</v>
      </c>
      <c r="AO796" s="4">
        <v>13</v>
      </c>
      <c r="AP796" s="4">
        <v>12</v>
      </c>
      <c r="AQ796" s="4">
        <v>12</v>
      </c>
      <c r="AR796" s="4">
        <v>15</v>
      </c>
      <c r="AS796" s="5"/>
      <c r="AU796">
        <f t="shared" si="846"/>
        <v>100</v>
      </c>
      <c r="AV796">
        <v>0</v>
      </c>
      <c r="AW796">
        <v>0</v>
      </c>
      <c r="AX796">
        <f t="shared" si="849"/>
        <v>100</v>
      </c>
      <c r="AY796">
        <f t="shared" si="850"/>
        <v>100</v>
      </c>
      <c r="AZ796">
        <f t="shared" si="851"/>
        <v>73.333333333333329</v>
      </c>
      <c r="BA796">
        <f t="shared" si="852"/>
        <v>71.428571428571431</v>
      </c>
      <c r="BB796">
        <f t="shared" si="853"/>
        <v>100</v>
      </c>
      <c r="BC796">
        <f t="shared" si="854"/>
        <v>100</v>
      </c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  <c r="QG796" s="5"/>
      <c r="QH796" s="5"/>
      <c r="QI796" s="5"/>
      <c r="QJ796" s="5"/>
      <c r="QK796" s="5"/>
      <c r="QL796" s="5"/>
      <c r="QM796" s="5"/>
      <c r="QN796" s="5"/>
      <c r="QO796" s="5"/>
      <c r="QP796" s="5"/>
      <c r="QQ796" s="5"/>
      <c r="QR796" s="5"/>
      <c r="QS796" s="5"/>
      <c r="QT796" s="5"/>
      <c r="QU796" s="5"/>
      <c r="QV796" s="5"/>
      <c r="QW796" s="5"/>
      <c r="QX796" s="5"/>
      <c r="QY796" s="5"/>
      <c r="QZ796" s="5"/>
      <c r="RA796" s="5"/>
      <c r="RB796" s="5"/>
      <c r="RC796" s="5"/>
      <c r="RD796" s="5"/>
      <c r="RE796" s="5"/>
      <c r="RF796" s="5"/>
      <c r="RG796" s="5"/>
      <c r="RH796" s="5"/>
      <c r="RI796" s="5"/>
      <c r="RJ796" s="5"/>
      <c r="RK796" s="5"/>
      <c r="RL796" s="5"/>
      <c r="RM796" s="5"/>
      <c r="RN796" s="5"/>
      <c r="RO796" s="5"/>
      <c r="RP796" s="5"/>
      <c r="RQ796" s="5"/>
      <c r="RR796" s="5"/>
      <c r="RS796" s="5"/>
      <c r="RT796" s="5"/>
      <c r="RU796" s="5"/>
      <c r="RV796" s="5"/>
      <c r="RW796" s="5"/>
      <c r="RX796" s="5"/>
      <c r="RY796" s="5"/>
      <c r="RZ796" s="5"/>
      <c r="SA796" s="5"/>
      <c r="SB796" s="5"/>
      <c r="SC796" s="5"/>
      <c r="SD796" s="5"/>
      <c r="SE796" s="5"/>
      <c r="SF796" s="5"/>
      <c r="SG796" s="5"/>
      <c r="SH796" s="5"/>
      <c r="SI796" s="5"/>
      <c r="SJ796" s="5"/>
      <c r="SK796" s="5"/>
      <c r="SL796" s="5"/>
      <c r="SM796" s="5"/>
      <c r="SN796" s="5"/>
      <c r="SO796" s="5"/>
      <c r="SP796" s="5"/>
      <c r="SQ796" s="5"/>
      <c r="SR796" s="5"/>
      <c r="SS796" s="5"/>
      <c r="ST796" s="5"/>
      <c r="SU796" s="5"/>
      <c r="SV796" s="5"/>
      <c r="SW796" s="5"/>
      <c r="SX796" s="5"/>
      <c r="SY796" s="5"/>
      <c r="SZ796" s="5"/>
      <c r="TA796" s="5"/>
      <c r="TB796" s="5"/>
      <c r="TC796" s="5"/>
      <c r="TD796" s="5"/>
      <c r="TE796" s="5"/>
      <c r="TF796" s="5"/>
      <c r="TG796" s="5"/>
      <c r="TH796" s="5"/>
      <c r="TI796" s="5"/>
      <c r="TJ796" s="5"/>
      <c r="TK796" s="5"/>
      <c r="TL796" s="5"/>
      <c r="TM796" s="5"/>
      <c r="TN796" s="5"/>
      <c r="TO796" s="5"/>
      <c r="TP796" s="5"/>
      <c r="TQ796" s="5"/>
      <c r="TR796" s="5"/>
      <c r="TS796" s="5"/>
      <c r="TT796" s="5"/>
      <c r="TU796" s="5"/>
      <c r="TV796" s="5"/>
      <c r="TW796" s="5"/>
      <c r="TX796" s="5"/>
      <c r="TY796" s="5"/>
      <c r="TZ796" s="5"/>
      <c r="UA796" s="5"/>
      <c r="UB796" s="5"/>
      <c r="UC796" s="5"/>
      <c r="UD796" s="5"/>
      <c r="UE796" s="5"/>
      <c r="UF796" s="5"/>
      <c r="UG796" s="5"/>
      <c r="UH796" s="5"/>
      <c r="UI796" s="5"/>
      <c r="UJ796" s="5"/>
      <c r="UK796" s="5"/>
      <c r="UL796" s="5"/>
      <c r="UM796" s="5"/>
      <c r="UN796" s="5"/>
      <c r="UO796" s="5"/>
      <c r="UP796" s="5"/>
      <c r="UQ796" s="5"/>
      <c r="UR796" s="5"/>
      <c r="US796" s="5"/>
      <c r="UT796" s="5"/>
      <c r="UU796" s="5"/>
      <c r="UV796" s="5"/>
      <c r="UW796" s="5"/>
      <c r="UX796" s="5"/>
      <c r="UY796" s="5"/>
      <c r="UZ796" s="5"/>
      <c r="VA796" s="5"/>
      <c r="VB796" s="5"/>
      <c r="VC796" s="5"/>
      <c r="VD796" s="5"/>
      <c r="VE796" s="5"/>
      <c r="VF796" s="5"/>
      <c r="VG796" s="5"/>
      <c r="VH796" s="5"/>
      <c r="VI796" s="5"/>
      <c r="VJ796" s="5"/>
      <c r="VK796" s="5"/>
      <c r="VL796" s="5"/>
      <c r="VM796" s="5"/>
      <c r="VN796" s="5"/>
      <c r="VO796" s="5"/>
      <c r="VP796" s="5"/>
      <c r="VQ796" s="5"/>
      <c r="VR796" s="5"/>
      <c r="VS796" s="5"/>
      <c r="VT796" s="5"/>
      <c r="VU796" s="5"/>
      <c r="VV796" s="5"/>
      <c r="VW796" s="5"/>
      <c r="VX796" s="5"/>
      <c r="VY796" s="5"/>
      <c r="VZ796" s="5"/>
      <c r="WA796" s="5"/>
      <c r="WB796" s="5"/>
      <c r="WC796" s="5"/>
      <c r="WD796" s="5"/>
      <c r="WE796" s="5"/>
      <c r="WF796" s="5"/>
      <c r="WG796" s="5"/>
      <c r="WH796" s="5"/>
      <c r="WI796" s="5"/>
      <c r="WJ796" s="5"/>
      <c r="WK796" s="5"/>
      <c r="WL796" s="5"/>
      <c r="WM796" s="5"/>
      <c r="WN796" s="5"/>
      <c r="WO796" s="5"/>
      <c r="WP796" s="5"/>
      <c r="WQ796" s="5"/>
      <c r="WR796" s="5"/>
      <c r="WS796" s="5"/>
      <c r="WT796" s="5"/>
      <c r="WU796" s="5"/>
      <c r="WV796" s="5"/>
      <c r="WW796" s="5"/>
      <c r="WX796" s="5"/>
      <c r="WY796" s="5"/>
      <c r="WZ796" s="5"/>
      <c r="XA796" s="5"/>
      <c r="XB796" s="5"/>
      <c r="XC796" s="5"/>
      <c r="XD796" s="5"/>
      <c r="XE796" s="5"/>
      <c r="XF796" s="5"/>
      <c r="XG796" s="5"/>
      <c r="XH796" s="5"/>
      <c r="XI796" s="5"/>
      <c r="XJ796" s="5"/>
      <c r="XK796" s="5"/>
      <c r="XL796" s="5"/>
      <c r="XM796" s="5"/>
      <c r="XN796" s="5"/>
      <c r="XO796" s="5"/>
      <c r="XP796" s="5"/>
      <c r="XQ796" s="5"/>
      <c r="XR796" s="5"/>
      <c r="XS796" s="5"/>
      <c r="XT796" s="5"/>
      <c r="XU796" s="5"/>
      <c r="XV796" s="5"/>
      <c r="XW796" s="5"/>
      <c r="XX796" s="5"/>
      <c r="XY796" s="5"/>
      <c r="XZ796" s="5"/>
      <c r="YA796" s="5"/>
      <c r="YB796" s="5"/>
      <c r="YC796" s="5"/>
      <c r="YD796" s="5"/>
      <c r="YE796" s="5"/>
      <c r="YF796" s="5"/>
      <c r="YG796" s="5"/>
      <c r="YH796" s="5"/>
      <c r="YI796" s="5"/>
      <c r="YJ796" s="5"/>
      <c r="YK796" s="5"/>
      <c r="YL796" s="5"/>
      <c r="YM796" s="5"/>
      <c r="YN796" s="5"/>
      <c r="YO796" s="5"/>
      <c r="YP796" s="5"/>
      <c r="YQ796" s="5"/>
      <c r="YR796" s="5"/>
      <c r="YS796" s="5"/>
      <c r="YT796" s="5"/>
      <c r="YU796" s="5"/>
      <c r="YV796" s="5"/>
      <c r="YW796" s="5"/>
      <c r="YX796" s="5"/>
      <c r="YY796" s="5"/>
      <c r="YZ796" s="5"/>
      <c r="ZA796" s="5"/>
      <c r="ZB796" s="5"/>
      <c r="ZC796" s="5"/>
      <c r="ZD796" s="5"/>
      <c r="ZE796" s="5"/>
      <c r="ZF796" s="5"/>
      <c r="ZG796" s="5"/>
      <c r="ZH796" s="5"/>
      <c r="ZI796" s="5"/>
      <c r="ZJ796" s="5"/>
      <c r="ZK796" s="5"/>
      <c r="ZL796" s="5"/>
      <c r="ZM796" s="5"/>
      <c r="ZN796" s="5"/>
      <c r="ZO796" s="5"/>
      <c r="ZP796" s="5"/>
      <c r="ZQ796" s="5"/>
      <c r="ZR796" s="5"/>
      <c r="ZS796" s="5"/>
      <c r="ZT796" s="5"/>
      <c r="ZU796" s="5"/>
      <c r="ZV796" s="5"/>
      <c r="ZW796" s="5"/>
      <c r="ZX796" s="5"/>
      <c r="ZY796" s="5"/>
      <c r="ZZ796" s="5"/>
      <c r="AAA796" s="5"/>
      <c r="AAB796" s="5"/>
      <c r="AAC796" s="5"/>
      <c r="AAD796" s="5"/>
      <c r="AAE796" s="5"/>
      <c r="AAF796" s="5"/>
      <c r="AAG796" s="5"/>
      <c r="AAH796" s="5"/>
      <c r="AAI796" s="5"/>
      <c r="AAJ796" s="5"/>
      <c r="AAK796" s="5"/>
      <c r="AAL796" s="5"/>
      <c r="AAM796" s="5"/>
      <c r="AAN796" s="5"/>
      <c r="AAO796" s="5"/>
      <c r="AAP796" s="5"/>
      <c r="AAQ796" s="5"/>
      <c r="AAR796" s="5"/>
      <c r="AAS796" s="5"/>
      <c r="AAT796" s="5"/>
      <c r="AAU796" s="5"/>
      <c r="AAV796" s="5"/>
      <c r="AAW796" s="5"/>
      <c r="AAX796" s="5"/>
      <c r="AAY796" s="5"/>
      <c r="AAZ796" s="5"/>
      <c r="ABA796" s="5"/>
      <c r="ABB796" s="5"/>
      <c r="ABC796" s="5"/>
      <c r="ABD796" s="5"/>
      <c r="ABE796" s="5"/>
      <c r="ABF796" s="5"/>
      <c r="ABG796" s="5"/>
      <c r="ABH796" s="5"/>
      <c r="ABI796" s="5"/>
      <c r="ABJ796" s="5"/>
      <c r="ABK796" s="5"/>
      <c r="ABL796" s="5"/>
      <c r="ABM796" s="5"/>
      <c r="ABN796" s="5"/>
      <c r="ABO796" s="5"/>
      <c r="ABP796" s="5"/>
      <c r="ABQ796" s="5"/>
      <c r="ABR796" s="5"/>
      <c r="ABS796" s="5"/>
      <c r="ABT796" s="5"/>
      <c r="ABU796" s="5"/>
      <c r="ABV796" s="5"/>
      <c r="ABW796" s="5"/>
      <c r="ABX796" s="5"/>
      <c r="ABY796" s="5"/>
      <c r="ABZ796" s="5"/>
      <c r="ACA796" s="5"/>
      <c r="ACB796" s="5"/>
      <c r="ACC796" s="5"/>
      <c r="ACD796" s="5"/>
      <c r="ACE796" s="5"/>
      <c r="ACF796" s="5"/>
      <c r="ACG796" s="5"/>
      <c r="ACH796" s="5"/>
      <c r="ACI796" s="5"/>
      <c r="ACJ796" s="5"/>
      <c r="ACK796" s="5"/>
      <c r="ACL796" s="5"/>
      <c r="ACM796" s="5"/>
      <c r="ACN796" s="5"/>
      <c r="ACO796" s="5"/>
      <c r="ACP796" s="5"/>
      <c r="ACQ796" s="5"/>
      <c r="ACR796" s="5"/>
      <c r="ACS796" s="5"/>
      <c r="ACT796" s="5"/>
      <c r="ACU796" s="5"/>
      <c r="ACV796" s="5"/>
      <c r="ACW796" s="5"/>
      <c r="ACX796" s="5"/>
      <c r="ACY796" s="5"/>
      <c r="ACZ796" s="5"/>
      <c r="ADA796" s="5"/>
      <c r="ADB796" s="5"/>
      <c r="ADC796" s="5"/>
      <c r="ADD796" s="5"/>
      <c r="ADE796" s="5"/>
      <c r="ADF796" s="5"/>
      <c r="ADG796" s="5"/>
      <c r="ADH796" s="5"/>
      <c r="ADI796" s="5"/>
      <c r="ADJ796" s="5"/>
      <c r="ADK796" s="5"/>
      <c r="ADL796" s="5"/>
      <c r="ADM796" s="5"/>
      <c r="ADN796" s="5"/>
      <c r="ADO796" s="5"/>
      <c r="ADP796" s="5"/>
      <c r="ADQ796" s="5"/>
      <c r="ADR796" s="5"/>
      <c r="ADS796" s="5"/>
      <c r="ADT796" s="5"/>
      <c r="ADU796" s="5"/>
      <c r="ADV796" s="5"/>
      <c r="ADW796" s="5"/>
      <c r="ADX796" s="5"/>
      <c r="ADY796" s="5"/>
      <c r="ADZ796" s="5"/>
      <c r="AEA796" s="5"/>
      <c r="AEB796" s="5"/>
      <c r="AEC796" s="5"/>
      <c r="AED796" s="5"/>
      <c r="AEE796" s="5"/>
      <c r="AEF796" s="5"/>
      <c r="AEG796" s="5"/>
      <c r="AEH796" s="5"/>
      <c r="AEI796" s="5"/>
      <c r="AEJ796" s="5"/>
      <c r="AEK796" s="5"/>
      <c r="AEL796" s="5"/>
      <c r="AEM796" s="5"/>
      <c r="AEN796" s="5"/>
      <c r="AEO796" s="5"/>
      <c r="AEP796" s="5"/>
      <c r="AEQ796" s="5"/>
      <c r="AER796" s="5"/>
      <c r="AES796" s="5"/>
      <c r="AET796" s="5"/>
      <c r="AEU796" s="5"/>
      <c r="AEV796" s="5"/>
      <c r="AEW796" s="5"/>
      <c r="AEX796" s="5"/>
      <c r="AEY796" s="5"/>
      <c r="AEZ796" s="5"/>
      <c r="AFA796" s="5"/>
      <c r="AFB796" s="5"/>
      <c r="AFC796" s="5"/>
      <c r="AFD796" s="5"/>
      <c r="AFE796" s="5"/>
      <c r="AFF796" s="5"/>
      <c r="AFG796" s="5"/>
      <c r="AFH796" s="5"/>
      <c r="AFI796" s="5"/>
      <c r="AFJ796" s="5"/>
      <c r="AFK796" s="5"/>
      <c r="AFL796" s="5"/>
      <c r="AFM796" s="5"/>
      <c r="AFN796" s="5"/>
      <c r="AFO796" s="5"/>
      <c r="AFP796" s="5"/>
      <c r="AFQ796" s="5"/>
      <c r="AFR796" s="5"/>
      <c r="AFS796" s="5"/>
      <c r="AFT796" s="5"/>
      <c r="AFU796" s="5"/>
      <c r="AFV796" s="5"/>
      <c r="AFW796" s="5"/>
      <c r="AFX796" s="5"/>
      <c r="AFY796" s="5"/>
      <c r="AFZ796" s="5"/>
      <c r="AGA796" s="5"/>
      <c r="AGB796" s="5"/>
      <c r="AGC796" s="5"/>
      <c r="AGD796" s="5"/>
      <c r="AGE796" s="5"/>
      <c r="AGF796" s="5"/>
      <c r="AGG796" s="5"/>
      <c r="AGH796" s="5"/>
      <c r="AGI796" s="5"/>
      <c r="AGJ796" s="5"/>
      <c r="AGK796" s="5"/>
      <c r="AGL796" s="5"/>
      <c r="AGM796" s="5"/>
      <c r="AGN796" s="5"/>
      <c r="AGO796" s="5"/>
      <c r="AGP796" s="5"/>
      <c r="AGQ796" s="5"/>
      <c r="AGR796" s="5"/>
      <c r="AGS796" s="5"/>
      <c r="AGT796" s="5"/>
      <c r="AGU796" s="5"/>
      <c r="AGV796" s="5"/>
      <c r="AGW796" s="5"/>
      <c r="AGX796" s="5"/>
      <c r="AGY796" s="5"/>
      <c r="AGZ796" s="5"/>
      <c r="AHA796" s="5"/>
      <c r="AHB796" s="5"/>
      <c r="AHC796" s="5"/>
      <c r="AHD796" s="5"/>
      <c r="AHE796" s="5"/>
      <c r="AHF796" s="5"/>
      <c r="AHG796" s="5"/>
      <c r="AHH796" s="5"/>
      <c r="AHI796" s="5"/>
      <c r="AHJ796" s="5"/>
      <c r="AHK796" s="5"/>
      <c r="AHL796" s="5"/>
      <c r="AHM796" s="5"/>
      <c r="AHN796" s="5"/>
      <c r="AHO796" s="5"/>
      <c r="AHP796" s="5"/>
      <c r="AHQ796" s="5"/>
      <c r="AHR796" s="5"/>
      <c r="AHS796" s="5"/>
      <c r="AHT796" s="5"/>
      <c r="AHU796" s="5"/>
      <c r="AHV796" s="5"/>
      <c r="AHW796" s="5"/>
      <c r="AHX796" s="5"/>
      <c r="AHY796" s="5"/>
      <c r="AHZ796" s="5"/>
      <c r="AIA796" s="5"/>
      <c r="AIB796" s="5"/>
      <c r="AIC796" s="5"/>
      <c r="AID796" s="5"/>
      <c r="AIE796" s="5"/>
      <c r="AIF796" s="5"/>
      <c r="AIG796" s="5"/>
      <c r="AIH796" s="5"/>
      <c r="AII796" s="5"/>
      <c r="AIJ796" s="5"/>
      <c r="AIK796" s="5"/>
      <c r="AIL796" s="5"/>
      <c r="AIM796" s="5"/>
      <c r="AIN796" s="5"/>
      <c r="AIO796" s="5"/>
      <c r="AIP796" s="5"/>
      <c r="AIQ796" s="5"/>
      <c r="AIR796" s="5"/>
      <c r="AIS796" s="5"/>
      <c r="AIT796" s="5"/>
      <c r="AIU796" s="5"/>
      <c r="AIV796" s="5"/>
      <c r="AIW796" s="5"/>
      <c r="AIX796" s="5"/>
      <c r="AIY796" s="5"/>
      <c r="AIZ796" s="5"/>
      <c r="AJA796" s="5"/>
      <c r="AJB796" s="5"/>
      <c r="AJC796" s="5"/>
      <c r="AJD796" s="5"/>
      <c r="AJE796" s="5"/>
      <c r="AJF796" s="5"/>
      <c r="AJG796" s="5"/>
      <c r="AJH796" s="5"/>
      <c r="AJI796" s="5"/>
      <c r="AJJ796" s="5"/>
      <c r="AJK796" s="5"/>
      <c r="AJL796" s="5"/>
      <c r="AJM796" s="5"/>
      <c r="AJN796" s="5"/>
      <c r="AJO796" s="5"/>
      <c r="AJP796" s="5"/>
      <c r="AJQ796" s="5"/>
      <c r="AJR796" s="5"/>
      <c r="AJS796" s="5"/>
      <c r="AJT796" s="5"/>
      <c r="AJU796" s="5"/>
      <c r="AJV796" s="5"/>
      <c r="AJW796" s="5"/>
      <c r="AJX796" s="5"/>
      <c r="AJY796" s="5"/>
      <c r="AJZ796" s="5"/>
      <c r="AKA796" s="5"/>
      <c r="AKB796" s="5"/>
      <c r="AKC796" s="5"/>
      <c r="AKD796" s="5"/>
      <c r="AKE796" s="5"/>
      <c r="AKF796" s="5"/>
      <c r="AKG796" s="5"/>
      <c r="AKH796" s="5"/>
      <c r="AKI796" s="5"/>
      <c r="AKJ796" s="5"/>
      <c r="AKK796" s="5"/>
      <c r="AKL796" s="5"/>
      <c r="AKM796" s="5"/>
      <c r="AKN796" s="5"/>
      <c r="AKO796" s="5"/>
      <c r="AKP796" s="5"/>
      <c r="AKQ796" s="5"/>
      <c r="AKR796" s="5"/>
      <c r="AKS796" s="5"/>
      <c r="AKT796" s="5"/>
      <c r="AKU796" s="5"/>
      <c r="AKV796" s="5"/>
      <c r="AKW796" s="5"/>
      <c r="AKX796" s="5"/>
      <c r="AKY796" s="5"/>
      <c r="AKZ796" s="5"/>
      <c r="ALA796" s="5"/>
      <c r="ALB796" s="5"/>
      <c r="ALC796" s="5"/>
    </row>
    <row r="797" spans="1:991">
      <c r="A797" s="4">
        <v>192</v>
      </c>
      <c r="B797" s="5" t="s">
        <v>121</v>
      </c>
      <c r="C797" s="4">
        <v>16</v>
      </c>
      <c r="D797" s="5" t="s">
        <v>48</v>
      </c>
      <c r="E797" s="4">
        <v>4.0999999999999996</v>
      </c>
      <c r="F797" s="4">
        <v>5</v>
      </c>
      <c r="G797" s="4">
        <v>3.7</v>
      </c>
      <c r="H797" s="4">
        <v>3.7</v>
      </c>
      <c r="I797" s="4">
        <v>8.8000000000000007</v>
      </c>
      <c r="J797" s="4">
        <v>5</v>
      </c>
      <c r="K797" s="4">
        <v>1.7</v>
      </c>
      <c r="L797" s="4">
        <v>8.3000000000000007</v>
      </c>
      <c r="M797" s="4">
        <v>9.9</v>
      </c>
      <c r="N797" s="4"/>
      <c r="O797" s="26">
        <v>26.4</v>
      </c>
      <c r="P797" s="26">
        <v>28.8</v>
      </c>
      <c r="Q797" s="26">
        <v>28.4</v>
      </c>
      <c r="R797" s="26">
        <v>26.8</v>
      </c>
      <c r="S797" s="26">
        <v>28.7</v>
      </c>
      <c r="T797" s="26">
        <v>26.3</v>
      </c>
      <c r="U797" s="26">
        <v>28.9</v>
      </c>
      <c r="V797" s="26">
        <v>26.9</v>
      </c>
      <c r="W797" s="26">
        <v>18.7</v>
      </c>
      <c r="Y797">
        <f t="shared" si="845"/>
        <v>239.9</v>
      </c>
      <c r="Z797" s="4">
        <v>2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2</v>
      </c>
      <c r="AI797" s="4"/>
      <c r="AJ797" s="4">
        <v>14</v>
      </c>
      <c r="AK797" s="4">
        <v>9</v>
      </c>
      <c r="AL797" s="4">
        <v>7</v>
      </c>
      <c r="AM797" s="4">
        <v>11</v>
      </c>
      <c r="AN797" s="4">
        <v>10</v>
      </c>
      <c r="AO797" s="4">
        <v>8</v>
      </c>
      <c r="AP797" s="4">
        <v>10</v>
      </c>
      <c r="AQ797" s="4">
        <v>13</v>
      </c>
      <c r="AR797" s="4">
        <v>10</v>
      </c>
      <c r="AS797" s="5"/>
      <c r="AU797">
        <f t="shared" si="846"/>
        <v>75</v>
      </c>
      <c r="AV797">
        <f t="shared" si="847"/>
        <v>100</v>
      </c>
      <c r="AW797">
        <f t="shared" si="848"/>
        <v>100</v>
      </c>
      <c r="AX797">
        <f t="shared" si="849"/>
        <v>100</v>
      </c>
      <c r="AY797">
        <f t="shared" si="850"/>
        <v>100</v>
      </c>
      <c r="AZ797">
        <f t="shared" si="851"/>
        <v>100</v>
      </c>
      <c r="BA797">
        <f t="shared" si="852"/>
        <v>100</v>
      </c>
      <c r="BB797">
        <f t="shared" si="853"/>
        <v>100</v>
      </c>
      <c r="BC797">
        <f t="shared" si="854"/>
        <v>66.666666666666657</v>
      </c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  <c r="QG797" s="5"/>
      <c r="QH797" s="5"/>
      <c r="QI797" s="5"/>
      <c r="QJ797" s="5"/>
      <c r="QK797" s="5"/>
      <c r="QL797" s="5"/>
      <c r="QM797" s="5"/>
      <c r="QN797" s="5"/>
      <c r="QO797" s="5"/>
      <c r="QP797" s="5"/>
      <c r="QQ797" s="5"/>
      <c r="QR797" s="5"/>
      <c r="QS797" s="5"/>
      <c r="QT797" s="5"/>
      <c r="QU797" s="5"/>
      <c r="QV797" s="5"/>
      <c r="QW797" s="5"/>
      <c r="QX797" s="5"/>
      <c r="QY797" s="5"/>
      <c r="QZ797" s="5"/>
      <c r="RA797" s="5"/>
      <c r="RB797" s="5"/>
      <c r="RC797" s="5"/>
      <c r="RD797" s="5"/>
      <c r="RE797" s="5"/>
      <c r="RF797" s="5"/>
      <c r="RG797" s="5"/>
      <c r="RH797" s="5"/>
      <c r="RI797" s="5"/>
      <c r="RJ797" s="5"/>
      <c r="RK797" s="5"/>
      <c r="RL797" s="5"/>
      <c r="RM797" s="5"/>
      <c r="RN797" s="5"/>
      <c r="RO797" s="5"/>
      <c r="RP797" s="5"/>
      <c r="RQ797" s="5"/>
      <c r="RR797" s="5"/>
      <c r="RS797" s="5"/>
      <c r="RT797" s="5"/>
      <c r="RU797" s="5"/>
      <c r="RV797" s="5"/>
      <c r="RW797" s="5"/>
      <c r="RX797" s="5"/>
      <c r="RY797" s="5"/>
      <c r="RZ797" s="5"/>
      <c r="SA797" s="5"/>
      <c r="SB797" s="5"/>
      <c r="SC797" s="5"/>
      <c r="SD797" s="5"/>
      <c r="SE797" s="5"/>
      <c r="SF797" s="5"/>
      <c r="SG797" s="5"/>
      <c r="SH797" s="5"/>
      <c r="SI797" s="5"/>
      <c r="SJ797" s="5"/>
      <c r="SK797" s="5"/>
      <c r="SL797" s="5"/>
      <c r="SM797" s="5"/>
      <c r="SN797" s="5"/>
      <c r="SO797" s="5"/>
      <c r="SP797" s="5"/>
      <c r="SQ797" s="5"/>
      <c r="SR797" s="5"/>
      <c r="SS797" s="5"/>
      <c r="ST797" s="5"/>
      <c r="SU797" s="5"/>
      <c r="SV797" s="5"/>
      <c r="SW797" s="5"/>
      <c r="SX797" s="5"/>
      <c r="SY797" s="5"/>
      <c r="SZ797" s="5"/>
      <c r="TA797" s="5"/>
      <c r="TB797" s="5"/>
      <c r="TC797" s="5"/>
      <c r="TD797" s="5"/>
      <c r="TE797" s="5"/>
      <c r="TF797" s="5"/>
      <c r="TG797" s="5"/>
      <c r="TH797" s="5"/>
      <c r="TI797" s="5"/>
      <c r="TJ797" s="5"/>
      <c r="TK797" s="5"/>
      <c r="TL797" s="5"/>
      <c r="TM797" s="5"/>
      <c r="TN797" s="5"/>
      <c r="TO797" s="5"/>
      <c r="TP797" s="5"/>
      <c r="TQ797" s="5"/>
      <c r="TR797" s="5"/>
      <c r="TS797" s="5"/>
      <c r="TT797" s="5"/>
      <c r="TU797" s="5"/>
      <c r="TV797" s="5"/>
      <c r="TW797" s="5"/>
      <c r="TX797" s="5"/>
      <c r="TY797" s="5"/>
      <c r="TZ797" s="5"/>
      <c r="UA797" s="5"/>
      <c r="UB797" s="5"/>
      <c r="UC797" s="5"/>
      <c r="UD797" s="5"/>
      <c r="UE797" s="5"/>
      <c r="UF797" s="5"/>
      <c r="UG797" s="5"/>
      <c r="UH797" s="5"/>
      <c r="UI797" s="5"/>
      <c r="UJ797" s="5"/>
      <c r="UK797" s="5"/>
      <c r="UL797" s="5"/>
      <c r="UM797" s="5"/>
      <c r="UN797" s="5"/>
      <c r="UO797" s="5"/>
      <c r="UP797" s="5"/>
      <c r="UQ797" s="5"/>
      <c r="UR797" s="5"/>
      <c r="US797" s="5"/>
      <c r="UT797" s="5"/>
      <c r="UU797" s="5"/>
      <c r="UV797" s="5"/>
      <c r="UW797" s="5"/>
      <c r="UX797" s="5"/>
      <c r="UY797" s="5"/>
      <c r="UZ797" s="5"/>
      <c r="VA797" s="5"/>
      <c r="VB797" s="5"/>
      <c r="VC797" s="5"/>
      <c r="VD797" s="5"/>
      <c r="VE797" s="5"/>
      <c r="VF797" s="5"/>
      <c r="VG797" s="5"/>
      <c r="VH797" s="5"/>
      <c r="VI797" s="5"/>
      <c r="VJ797" s="5"/>
      <c r="VK797" s="5"/>
      <c r="VL797" s="5"/>
      <c r="VM797" s="5"/>
      <c r="VN797" s="5"/>
      <c r="VO797" s="5"/>
      <c r="VP797" s="5"/>
      <c r="VQ797" s="5"/>
      <c r="VR797" s="5"/>
      <c r="VS797" s="5"/>
      <c r="VT797" s="5"/>
      <c r="VU797" s="5"/>
      <c r="VV797" s="5"/>
      <c r="VW797" s="5"/>
      <c r="VX797" s="5"/>
      <c r="VY797" s="5"/>
      <c r="VZ797" s="5"/>
      <c r="WA797" s="5"/>
      <c r="WB797" s="5"/>
      <c r="WC797" s="5"/>
      <c r="WD797" s="5"/>
      <c r="WE797" s="5"/>
      <c r="WF797" s="5"/>
      <c r="WG797" s="5"/>
      <c r="WH797" s="5"/>
      <c r="WI797" s="5"/>
      <c r="WJ797" s="5"/>
      <c r="WK797" s="5"/>
      <c r="WL797" s="5"/>
      <c r="WM797" s="5"/>
      <c r="WN797" s="5"/>
      <c r="WO797" s="5"/>
      <c r="WP797" s="5"/>
      <c r="WQ797" s="5"/>
      <c r="WR797" s="5"/>
      <c r="WS797" s="5"/>
      <c r="WT797" s="5"/>
      <c r="WU797" s="5"/>
      <c r="WV797" s="5"/>
      <c r="WW797" s="5"/>
      <c r="WX797" s="5"/>
      <c r="WY797" s="5"/>
      <c r="WZ797" s="5"/>
      <c r="XA797" s="5"/>
      <c r="XB797" s="5"/>
      <c r="XC797" s="5"/>
      <c r="XD797" s="5"/>
      <c r="XE797" s="5"/>
      <c r="XF797" s="5"/>
      <c r="XG797" s="5"/>
      <c r="XH797" s="5"/>
      <c r="XI797" s="5"/>
      <c r="XJ797" s="5"/>
      <c r="XK797" s="5"/>
      <c r="XL797" s="5"/>
      <c r="XM797" s="5"/>
      <c r="XN797" s="5"/>
      <c r="XO797" s="5"/>
      <c r="XP797" s="5"/>
      <c r="XQ797" s="5"/>
      <c r="XR797" s="5"/>
      <c r="XS797" s="5"/>
      <c r="XT797" s="5"/>
      <c r="XU797" s="5"/>
      <c r="XV797" s="5"/>
      <c r="XW797" s="5"/>
      <c r="XX797" s="5"/>
      <c r="XY797" s="5"/>
      <c r="XZ797" s="5"/>
      <c r="YA797" s="5"/>
      <c r="YB797" s="5"/>
      <c r="YC797" s="5"/>
      <c r="YD797" s="5"/>
      <c r="YE797" s="5"/>
      <c r="YF797" s="5"/>
      <c r="YG797" s="5"/>
      <c r="YH797" s="5"/>
      <c r="YI797" s="5"/>
      <c r="YJ797" s="5"/>
      <c r="YK797" s="5"/>
      <c r="YL797" s="5"/>
      <c r="YM797" s="5"/>
      <c r="YN797" s="5"/>
      <c r="YO797" s="5"/>
      <c r="YP797" s="5"/>
      <c r="YQ797" s="5"/>
      <c r="YR797" s="5"/>
      <c r="YS797" s="5"/>
      <c r="YT797" s="5"/>
      <c r="YU797" s="5"/>
      <c r="YV797" s="5"/>
      <c r="YW797" s="5"/>
      <c r="YX797" s="5"/>
      <c r="YY797" s="5"/>
      <c r="YZ797" s="5"/>
      <c r="ZA797" s="5"/>
      <c r="ZB797" s="5"/>
      <c r="ZC797" s="5"/>
      <c r="ZD797" s="5"/>
      <c r="ZE797" s="5"/>
      <c r="ZF797" s="5"/>
      <c r="ZG797" s="5"/>
      <c r="ZH797" s="5"/>
      <c r="ZI797" s="5"/>
      <c r="ZJ797" s="5"/>
      <c r="ZK797" s="5"/>
      <c r="ZL797" s="5"/>
      <c r="ZM797" s="5"/>
      <c r="ZN797" s="5"/>
      <c r="ZO797" s="5"/>
      <c r="ZP797" s="5"/>
      <c r="ZQ797" s="5"/>
      <c r="ZR797" s="5"/>
      <c r="ZS797" s="5"/>
      <c r="ZT797" s="5"/>
      <c r="ZU797" s="5"/>
      <c r="ZV797" s="5"/>
      <c r="ZW797" s="5"/>
      <c r="ZX797" s="5"/>
      <c r="ZY797" s="5"/>
      <c r="ZZ797" s="5"/>
      <c r="AAA797" s="5"/>
      <c r="AAB797" s="5"/>
      <c r="AAC797" s="5"/>
      <c r="AAD797" s="5"/>
      <c r="AAE797" s="5"/>
      <c r="AAF797" s="5"/>
      <c r="AAG797" s="5"/>
      <c r="AAH797" s="5"/>
      <c r="AAI797" s="5"/>
      <c r="AAJ797" s="5"/>
      <c r="AAK797" s="5"/>
      <c r="AAL797" s="5"/>
      <c r="AAM797" s="5"/>
      <c r="AAN797" s="5"/>
      <c r="AAO797" s="5"/>
      <c r="AAP797" s="5"/>
      <c r="AAQ797" s="5"/>
      <c r="AAR797" s="5"/>
      <c r="AAS797" s="5"/>
      <c r="AAT797" s="5"/>
      <c r="AAU797" s="5"/>
      <c r="AAV797" s="5"/>
      <c r="AAW797" s="5"/>
      <c r="AAX797" s="5"/>
      <c r="AAY797" s="5"/>
      <c r="AAZ797" s="5"/>
      <c r="ABA797" s="5"/>
      <c r="ABB797" s="5"/>
      <c r="ABC797" s="5"/>
      <c r="ABD797" s="5"/>
      <c r="ABE797" s="5"/>
      <c r="ABF797" s="5"/>
      <c r="ABG797" s="5"/>
      <c r="ABH797" s="5"/>
      <c r="ABI797" s="5"/>
      <c r="ABJ797" s="5"/>
      <c r="ABK797" s="5"/>
      <c r="ABL797" s="5"/>
      <c r="ABM797" s="5"/>
      <c r="ABN797" s="5"/>
      <c r="ABO797" s="5"/>
      <c r="ABP797" s="5"/>
      <c r="ABQ797" s="5"/>
      <c r="ABR797" s="5"/>
      <c r="ABS797" s="5"/>
      <c r="ABT797" s="5"/>
      <c r="ABU797" s="5"/>
      <c r="ABV797" s="5"/>
      <c r="ABW797" s="5"/>
      <c r="ABX797" s="5"/>
      <c r="ABY797" s="5"/>
      <c r="ABZ797" s="5"/>
      <c r="ACA797" s="5"/>
      <c r="ACB797" s="5"/>
      <c r="ACC797" s="5"/>
      <c r="ACD797" s="5"/>
      <c r="ACE797" s="5"/>
      <c r="ACF797" s="5"/>
      <c r="ACG797" s="5"/>
      <c r="ACH797" s="5"/>
      <c r="ACI797" s="5"/>
      <c r="ACJ797" s="5"/>
      <c r="ACK797" s="5"/>
      <c r="ACL797" s="5"/>
      <c r="ACM797" s="5"/>
      <c r="ACN797" s="5"/>
      <c r="ACO797" s="5"/>
      <c r="ACP797" s="5"/>
      <c r="ACQ797" s="5"/>
      <c r="ACR797" s="5"/>
      <c r="ACS797" s="5"/>
      <c r="ACT797" s="5"/>
      <c r="ACU797" s="5"/>
      <c r="ACV797" s="5"/>
      <c r="ACW797" s="5"/>
      <c r="ACX797" s="5"/>
      <c r="ACY797" s="5"/>
      <c r="ACZ797" s="5"/>
      <c r="ADA797" s="5"/>
      <c r="ADB797" s="5"/>
      <c r="ADC797" s="5"/>
      <c r="ADD797" s="5"/>
      <c r="ADE797" s="5"/>
      <c r="ADF797" s="5"/>
      <c r="ADG797" s="5"/>
      <c r="ADH797" s="5"/>
      <c r="ADI797" s="5"/>
      <c r="ADJ797" s="5"/>
      <c r="ADK797" s="5"/>
      <c r="ADL797" s="5"/>
      <c r="ADM797" s="5"/>
      <c r="ADN797" s="5"/>
      <c r="ADO797" s="5"/>
      <c r="ADP797" s="5"/>
      <c r="ADQ797" s="5"/>
      <c r="ADR797" s="5"/>
      <c r="ADS797" s="5"/>
      <c r="ADT797" s="5"/>
      <c r="ADU797" s="5"/>
      <c r="ADV797" s="5"/>
      <c r="ADW797" s="5"/>
      <c r="ADX797" s="5"/>
      <c r="ADY797" s="5"/>
      <c r="ADZ797" s="5"/>
      <c r="AEA797" s="5"/>
      <c r="AEB797" s="5"/>
      <c r="AEC797" s="5"/>
      <c r="AED797" s="5"/>
      <c r="AEE797" s="5"/>
      <c r="AEF797" s="5"/>
      <c r="AEG797" s="5"/>
      <c r="AEH797" s="5"/>
      <c r="AEI797" s="5"/>
      <c r="AEJ797" s="5"/>
      <c r="AEK797" s="5"/>
      <c r="AEL797" s="5"/>
      <c r="AEM797" s="5"/>
      <c r="AEN797" s="5"/>
      <c r="AEO797" s="5"/>
      <c r="AEP797" s="5"/>
      <c r="AEQ797" s="5"/>
      <c r="AER797" s="5"/>
      <c r="AES797" s="5"/>
      <c r="AET797" s="5"/>
      <c r="AEU797" s="5"/>
      <c r="AEV797" s="5"/>
      <c r="AEW797" s="5"/>
      <c r="AEX797" s="5"/>
      <c r="AEY797" s="5"/>
      <c r="AEZ797" s="5"/>
      <c r="AFA797" s="5"/>
      <c r="AFB797" s="5"/>
      <c r="AFC797" s="5"/>
      <c r="AFD797" s="5"/>
      <c r="AFE797" s="5"/>
      <c r="AFF797" s="5"/>
      <c r="AFG797" s="5"/>
      <c r="AFH797" s="5"/>
      <c r="AFI797" s="5"/>
      <c r="AFJ797" s="5"/>
      <c r="AFK797" s="5"/>
      <c r="AFL797" s="5"/>
      <c r="AFM797" s="5"/>
      <c r="AFN797" s="5"/>
      <c r="AFO797" s="5"/>
      <c r="AFP797" s="5"/>
      <c r="AFQ797" s="5"/>
      <c r="AFR797" s="5"/>
      <c r="AFS797" s="5"/>
      <c r="AFT797" s="5"/>
      <c r="AFU797" s="5"/>
      <c r="AFV797" s="5"/>
      <c r="AFW797" s="5"/>
      <c r="AFX797" s="5"/>
      <c r="AFY797" s="5"/>
      <c r="AFZ797" s="5"/>
      <c r="AGA797" s="5"/>
      <c r="AGB797" s="5"/>
      <c r="AGC797" s="5"/>
      <c r="AGD797" s="5"/>
      <c r="AGE797" s="5"/>
      <c r="AGF797" s="5"/>
      <c r="AGG797" s="5"/>
      <c r="AGH797" s="5"/>
      <c r="AGI797" s="5"/>
      <c r="AGJ797" s="5"/>
      <c r="AGK797" s="5"/>
      <c r="AGL797" s="5"/>
      <c r="AGM797" s="5"/>
      <c r="AGN797" s="5"/>
      <c r="AGO797" s="5"/>
      <c r="AGP797" s="5"/>
      <c r="AGQ797" s="5"/>
      <c r="AGR797" s="5"/>
      <c r="AGS797" s="5"/>
      <c r="AGT797" s="5"/>
      <c r="AGU797" s="5"/>
      <c r="AGV797" s="5"/>
      <c r="AGW797" s="5"/>
      <c r="AGX797" s="5"/>
      <c r="AGY797" s="5"/>
      <c r="AGZ797" s="5"/>
      <c r="AHA797" s="5"/>
      <c r="AHB797" s="5"/>
      <c r="AHC797" s="5"/>
      <c r="AHD797" s="5"/>
      <c r="AHE797" s="5"/>
      <c r="AHF797" s="5"/>
      <c r="AHG797" s="5"/>
      <c r="AHH797" s="5"/>
      <c r="AHI797" s="5"/>
      <c r="AHJ797" s="5"/>
      <c r="AHK797" s="5"/>
      <c r="AHL797" s="5"/>
      <c r="AHM797" s="5"/>
      <c r="AHN797" s="5"/>
      <c r="AHO797" s="5"/>
      <c r="AHP797" s="5"/>
      <c r="AHQ797" s="5"/>
      <c r="AHR797" s="5"/>
      <c r="AHS797" s="5"/>
      <c r="AHT797" s="5"/>
      <c r="AHU797" s="5"/>
      <c r="AHV797" s="5"/>
      <c r="AHW797" s="5"/>
      <c r="AHX797" s="5"/>
      <c r="AHY797" s="5"/>
      <c r="AHZ797" s="5"/>
      <c r="AIA797" s="5"/>
      <c r="AIB797" s="5"/>
      <c r="AIC797" s="5"/>
      <c r="AID797" s="5"/>
      <c r="AIE797" s="5"/>
      <c r="AIF797" s="5"/>
      <c r="AIG797" s="5"/>
      <c r="AIH797" s="5"/>
      <c r="AII797" s="5"/>
      <c r="AIJ797" s="5"/>
      <c r="AIK797" s="5"/>
      <c r="AIL797" s="5"/>
      <c r="AIM797" s="5"/>
      <c r="AIN797" s="5"/>
      <c r="AIO797" s="5"/>
      <c r="AIP797" s="5"/>
      <c r="AIQ797" s="5"/>
      <c r="AIR797" s="5"/>
      <c r="AIS797" s="5"/>
      <c r="AIT797" s="5"/>
      <c r="AIU797" s="5"/>
      <c r="AIV797" s="5"/>
      <c r="AIW797" s="5"/>
      <c r="AIX797" s="5"/>
      <c r="AIY797" s="5"/>
      <c r="AIZ797" s="5"/>
      <c r="AJA797" s="5"/>
      <c r="AJB797" s="5"/>
      <c r="AJC797" s="5"/>
      <c r="AJD797" s="5"/>
      <c r="AJE797" s="5"/>
      <c r="AJF797" s="5"/>
      <c r="AJG797" s="5"/>
      <c r="AJH797" s="5"/>
      <c r="AJI797" s="5"/>
      <c r="AJJ797" s="5"/>
      <c r="AJK797" s="5"/>
      <c r="AJL797" s="5"/>
      <c r="AJM797" s="5"/>
      <c r="AJN797" s="5"/>
      <c r="AJO797" s="5"/>
      <c r="AJP797" s="5"/>
      <c r="AJQ797" s="5"/>
      <c r="AJR797" s="5"/>
      <c r="AJS797" s="5"/>
      <c r="AJT797" s="5"/>
      <c r="AJU797" s="5"/>
      <c r="AJV797" s="5"/>
      <c r="AJW797" s="5"/>
      <c r="AJX797" s="5"/>
      <c r="AJY797" s="5"/>
      <c r="AJZ797" s="5"/>
      <c r="AKA797" s="5"/>
      <c r="AKB797" s="5"/>
      <c r="AKC797" s="5"/>
      <c r="AKD797" s="5"/>
      <c r="AKE797" s="5"/>
      <c r="AKF797" s="5"/>
      <c r="AKG797" s="5"/>
      <c r="AKH797" s="5"/>
      <c r="AKI797" s="5"/>
      <c r="AKJ797" s="5"/>
      <c r="AKK797" s="5"/>
      <c r="AKL797" s="5"/>
      <c r="AKM797" s="5"/>
      <c r="AKN797" s="5"/>
      <c r="AKO797" s="5"/>
      <c r="AKP797" s="5"/>
      <c r="AKQ797" s="5"/>
      <c r="AKR797" s="5"/>
      <c r="AKS797" s="5"/>
      <c r="AKT797" s="5"/>
      <c r="AKU797" s="5"/>
      <c r="AKV797" s="5"/>
      <c r="AKW797" s="5"/>
      <c r="AKX797" s="5"/>
      <c r="AKY797" s="5"/>
      <c r="AKZ797" s="5"/>
      <c r="ALA797" s="5"/>
      <c r="ALB797" s="5"/>
      <c r="ALC797" s="5"/>
    </row>
    <row r="798" spans="1:991">
      <c r="A798">
        <v>21</v>
      </c>
      <c r="B798" t="s">
        <v>269</v>
      </c>
      <c r="C798">
        <v>16</v>
      </c>
      <c r="D798" t="s">
        <v>42</v>
      </c>
      <c r="E798">
        <v>11.3</v>
      </c>
      <c r="F798">
        <v>12.4</v>
      </c>
      <c r="G798">
        <v>9.4</v>
      </c>
      <c r="H798">
        <v>10.1</v>
      </c>
      <c r="I798">
        <v>5.0999999999999996</v>
      </c>
      <c r="J798">
        <v>8</v>
      </c>
      <c r="K798">
        <v>2.5</v>
      </c>
      <c r="L798">
        <v>15.3</v>
      </c>
      <c r="M798">
        <v>21.2</v>
      </c>
      <c r="O798" s="23">
        <v>26.8</v>
      </c>
      <c r="P798" s="23">
        <v>29</v>
      </c>
      <c r="Q798" s="23">
        <v>27.9</v>
      </c>
      <c r="R798" s="23">
        <v>24.2</v>
      </c>
      <c r="S798" s="23">
        <v>28.7</v>
      </c>
      <c r="T798" s="23">
        <v>28</v>
      </c>
      <c r="U798" s="23">
        <v>20.5</v>
      </c>
      <c r="V798" s="23">
        <v>28.6</v>
      </c>
      <c r="W798" s="23">
        <v>30</v>
      </c>
      <c r="Y798">
        <f t="shared" si="845"/>
        <v>243.7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</v>
      </c>
      <c r="AG798">
        <v>0</v>
      </c>
      <c r="AH798">
        <v>0</v>
      </c>
      <c r="AJ798">
        <v>8</v>
      </c>
      <c r="AK798">
        <v>3</v>
      </c>
      <c r="AL798">
        <v>9</v>
      </c>
      <c r="AM798">
        <v>9</v>
      </c>
      <c r="AN798">
        <v>11</v>
      </c>
      <c r="AO798">
        <v>7</v>
      </c>
      <c r="AP798">
        <v>9</v>
      </c>
      <c r="AQ798">
        <v>5</v>
      </c>
      <c r="AR798">
        <v>1</v>
      </c>
    </row>
    <row r="799" spans="1:991">
      <c r="A799">
        <v>20</v>
      </c>
      <c r="B799" t="s">
        <v>270</v>
      </c>
      <c r="C799">
        <v>16</v>
      </c>
      <c r="D799" t="s">
        <v>44</v>
      </c>
      <c r="E799">
        <v>18.600000000000001</v>
      </c>
      <c r="F799">
        <v>24.1</v>
      </c>
      <c r="G799">
        <v>25.5</v>
      </c>
      <c r="H799">
        <v>26.5</v>
      </c>
      <c r="I799">
        <v>24.1</v>
      </c>
      <c r="J799">
        <v>24.2</v>
      </c>
      <c r="K799">
        <v>27.2</v>
      </c>
      <c r="L799">
        <v>24.2</v>
      </c>
      <c r="M799">
        <v>19.600000000000001</v>
      </c>
      <c r="O799" s="23">
        <v>28.3</v>
      </c>
      <c r="P799" s="23">
        <v>30</v>
      </c>
      <c r="Q799" s="23">
        <v>30</v>
      </c>
      <c r="R799" s="23">
        <v>30</v>
      </c>
      <c r="S799" s="23">
        <v>27.1</v>
      </c>
      <c r="T799" s="23">
        <v>30</v>
      </c>
      <c r="U799" s="23">
        <v>30</v>
      </c>
      <c r="V799" s="23">
        <v>30</v>
      </c>
      <c r="W799" s="23">
        <v>25.2</v>
      </c>
      <c r="Y799">
        <f t="shared" si="845"/>
        <v>260.60000000000002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</v>
      </c>
      <c r="AJ799">
        <v>3</v>
      </c>
      <c r="AK799">
        <v>2</v>
      </c>
      <c r="AL799">
        <v>4</v>
      </c>
      <c r="AM799">
        <v>5</v>
      </c>
      <c r="AN799">
        <v>2</v>
      </c>
      <c r="AO799">
        <v>1</v>
      </c>
      <c r="AP799">
        <v>0</v>
      </c>
      <c r="AQ799">
        <v>0</v>
      </c>
      <c r="AR799">
        <v>0</v>
      </c>
    </row>
    <row r="800" spans="1:991">
      <c r="A800">
        <v>19</v>
      </c>
      <c r="B800" t="s">
        <v>271</v>
      </c>
      <c r="C800">
        <v>16</v>
      </c>
      <c r="D800" t="s">
        <v>46</v>
      </c>
      <c r="E800">
        <v>4.8</v>
      </c>
      <c r="F800">
        <v>7.1</v>
      </c>
      <c r="G800">
        <v>8</v>
      </c>
      <c r="H800">
        <v>2.4</v>
      </c>
      <c r="I800">
        <v>11.5</v>
      </c>
      <c r="J800">
        <v>7.6</v>
      </c>
      <c r="K800">
        <v>7.7</v>
      </c>
      <c r="L800">
        <v>10.9</v>
      </c>
      <c r="M800">
        <v>7.4</v>
      </c>
      <c r="O800" s="23">
        <v>28.5</v>
      </c>
      <c r="P800" s="23">
        <v>28.4</v>
      </c>
      <c r="Q800" s="23">
        <v>28.5</v>
      </c>
      <c r="R800" s="23">
        <v>28.4</v>
      </c>
      <c r="S800" s="23">
        <v>28.7</v>
      </c>
      <c r="T800" s="23">
        <v>26.8</v>
      </c>
      <c r="U800" s="23">
        <v>28.3</v>
      </c>
      <c r="V800" s="23">
        <v>28.1</v>
      </c>
      <c r="W800" s="23">
        <v>26.6</v>
      </c>
      <c r="Y800">
        <f t="shared" si="845"/>
        <v>252.3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J800">
        <v>7</v>
      </c>
      <c r="AK800">
        <v>8</v>
      </c>
      <c r="AL800">
        <v>5</v>
      </c>
      <c r="AM800">
        <v>9</v>
      </c>
      <c r="AN800">
        <v>6</v>
      </c>
      <c r="AO800">
        <v>4</v>
      </c>
      <c r="AP800">
        <v>6</v>
      </c>
      <c r="AQ800">
        <v>2</v>
      </c>
      <c r="AR800">
        <v>9</v>
      </c>
    </row>
    <row r="801" spans="1:55">
      <c r="A801">
        <v>22</v>
      </c>
      <c r="B801" t="s">
        <v>272</v>
      </c>
      <c r="C801">
        <v>16</v>
      </c>
      <c r="D801" t="s">
        <v>48</v>
      </c>
      <c r="E801">
        <v>15.4</v>
      </c>
      <c r="F801">
        <v>20.7</v>
      </c>
      <c r="G801">
        <v>24.8</v>
      </c>
      <c r="H801">
        <v>20.2</v>
      </c>
      <c r="I801">
        <v>17</v>
      </c>
      <c r="J801">
        <v>21.6</v>
      </c>
      <c r="K801">
        <v>18.600000000000001</v>
      </c>
      <c r="L801">
        <v>20.5</v>
      </c>
      <c r="M801">
        <v>14.3</v>
      </c>
      <c r="O801" s="23">
        <v>30</v>
      </c>
      <c r="P801" s="23">
        <v>29.4</v>
      </c>
      <c r="Q801" s="23">
        <v>30</v>
      </c>
      <c r="R801" s="23">
        <v>30</v>
      </c>
      <c r="S801" s="23">
        <v>27.5</v>
      </c>
      <c r="T801" s="23">
        <v>30</v>
      </c>
      <c r="U801" s="23">
        <v>28.1</v>
      </c>
      <c r="V801" s="23">
        <v>26.1</v>
      </c>
      <c r="W801" s="23">
        <v>30</v>
      </c>
      <c r="Y801">
        <f t="shared" si="845"/>
        <v>261.10000000000002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</v>
      </c>
      <c r="AH801">
        <v>0</v>
      </c>
      <c r="AJ801">
        <v>4</v>
      </c>
      <c r="AK801">
        <v>2</v>
      </c>
      <c r="AL801">
        <v>4</v>
      </c>
      <c r="AM801">
        <v>3</v>
      </c>
      <c r="AN801">
        <v>5</v>
      </c>
      <c r="AO801">
        <v>2</v>
      </c>
      <c r="AP801">
        <v>8</v>
      </c>
      <c r="AQ801">
        <v>9</v>
      </c>
      <c r="AR801">
        <v>2</v>
      </c>
    </row>
    <row r="802" spans="1:55">
      <c r="A802">
        <v>24</v>
      </c>
      <c r="B802" t="s">
        <v>273</v>
      </c>
      <c r="C802">
        <v>16</v>
      </c>
      <c r="D802" t="s">
        <v>42</v>
      </c>
      <c r="E802">
        <v>1.8</v>
      </c>
      <c r="F802">
        <v>7.5</v>
      </c>
      <c r="G802">
        <v>2.5</v>
      </c>
      <c r="H802">
        <v>6.3</v>
      </c>
      <c r="I802">
        <v>2.2000000000000002</v>
      </c>
      <c r="J802">
        <v>5.7</v>
      </c>
      <c r="K802">
        <v>6.4</v>
      </c>
      <c r="L802">
        <v>3.2</v>
      </c>
      <c r="M802">
        <v>2.2000000000000002</v>
      </c>
      <c r="O802" s="23">
        <v>28.6</v>
      </c>
      <c r="P802" s="23">
        <v>29</v>
      </c>
      <c r="Q802" s="23">
        <v>30</v>
      </c>
      <c r="R802" s="23">
        <v>28.5</v>
      </c>
      <c r="S802" s="23">
        <v>28.1</v>
      </c>
      <c r="T802" s="23">
        <v>28.5</v>
      </c>
      <c r="U802" s="23">
        <v>28</v>
      </c>
      <c r="V802" s="23">
        <v>28.9</v>
      </c>
      <c r="W802" s="23">
        <v>30</v>
      </c>
      <c r="Y802">
        <f t="shared" si="845"/>
        <v>259.60000000000002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J802">
        <v>3</v>
      </c>
      <c r="AK802">
        <v>4</v>
      </c>
      <c r="AL802">
        <v>5</v>
      </c>
      <c r="AM802">
        <v>6</v>
      </c>
      <c r="AN802">
        <v>4</v>
      </c>
      <c r="AO802">
        <v>7</v>
      </c>
      <c r="AP802">
        <v>4</v>
      </c>
      <c r="AQ802">
        <v>6</v>
      </c>
      <c r="AR802">
        <v>5</v>
      </c>
    </row>
    <row r="803" spans="1:55">
      <c r="A803">
        <v>23</v>
      </c>
      <c r="B803" t="s">
        <v>274</v>
      </c>
      <c r="C803">
        <v>16</v>
      </c>
      <c r="D803" t="s">
        <v>44</v>
      </c>
      <c r="E803">
        <v>14.3</v>
      </c>
      <c r="F803">
        <v>13.1</v>
      </c>
      <c r="G803">
        <v>17.600000000000001</v>
      </c>
      <c r="H803">
        <v>19.2</v>
      </c>
      <c r="I803">
        <v>16</v>
      </c>
      <c r="J803">
        <v>18.3</v>
      </c>
      <c r="K803">
        <v>15.4</v>
      </c>
      <c r="L803">
        <v>16.5</v>
      </c>
      <c r="M803">
        <v>16.899999999999999</v>
      </c>
      <c r="O803" s="23">
        <v>27.9</v>
      </c>
      <c r="P803" s="23">
        <v>26.4</v>
      </c>
      <c r="Q803" s="23">
        <v>27.9</v>
      </c>
      <c r="R803" s="23">
        <v>27.4</v>
      </c>
      <c r="S803" s="23">
        <v>27</v>
      </c>
      <c r="T803" s="23">
        <v>23.3</v>
      </c>
      <c r="U803" s="23">
        <v>23.9</v>
      </c>
      <c r="V803" s="23">
        <v>25.5</v>
      </c>
      <c r="W803" s="23">
        <v>21.1</v>
      </c>
      <c r="Y803">
        <f t="shared" si="845"/>
        <v>230.4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</v>
      </c>
      <c r="AG803">
        <v>0</v>
      </c>
      <c r="AH803">
        <v>2</v>
      </c>
      <c r="AJ803">
        <v>5</v>
      </c>
      <c r="AK803">
        <v>4</v>
      </c>
      <c r="AL803">
        <v>10</v>
      </c>
      <c r="AM803">
        <v>6</v>
      </c>
      <c r="AN803">
        <v>7</v>
      </c>
      <c r="AO803">
        <v>9</v>
      </c>
      <c r="AP803">
        <v>8</v>
      </c>
      <c r="AQ803">
        <v>6</v>
      </c>
      <c r="AR803">
        <v>8</v>
      </c>
    </row>
    <row r="804" spans="1:55">
      <c r="E804" s="8">
        <f>AVERAGE(E764:E803)/30*100</f>
        <v>23.333333333333339</v>
      </c>
      <c r="F804" s="8">
        <f t="shared" ref="F804" si="855">AVERAGE(F764:F803)/30*100</f>
        <v>29.775000000000006</v>
      </c>
      <c r="G804" s="8">
        <f t="shared" ref="G804" si="856">AVERAGE(G764:G803)/30*100</f>
        <v>32.283333333333339</v>
      </c>
      <c r="H804" s="8">
        <f t="shared" ref="H804" si="857">AVERAGE(H764:H803)/30*100</f>
        <v>27.958333333333329</v>
      </c>
      <c r="I804" s="8">
        <f t="shared" ref="I804" si="858">AVERAGE(I764:I803)/30*100</f>
        <v>26.650000000000002</v>
      </c>
      <c r="J804" s="8">
        <f t="shared" ref="J804" si="859">AVERAGE(J764:J803)/30*100</f>
        <v>27.616666666666674</v>
      </c>
      <c r="K804" s="8">
        <f t="shared" ref="K804" si="860">AVERAGE(K764:K803)/30*100</f>
        <v>26.091666666666658</v>
      </c>
      <c r="L804" s="8">
        <f t="shared" ref="L804" si="861">AVERAGE(L764:L803)/30*100</f>
        <v>27.033333333333331</v>
      </c>
      <c r="M804" s="8">
        <f t="shared" ref="M804" si="862">AVERAGE(M764:M803)/30*100</f>
        <v>28.541666666666661</v>
      </c>
      <c r="N804" s="8"/>
      <c r="O804" s="27">
        <f>AVERAGE(O764:O803)/30*100</f>
        <v>93.73333333333332</v>
      </c>
      <c r="P804" s="27">
        <f t="shared" ref="P804" si="863">AVERAGE(P764:P803)/30*100</f>
        <v>91.575000000000017</v>
      </c>
      <c r="Q804" s="27">
        <f t="shared" ref="Q804" si="864">AVERAGE(Q764:Q803)/30*100</f>
        <v>90.77500000000002</v>
      </c>
      <c r="R804" s="27">
        <f t="shared" ref="R804" si="865">AVERAGE(R764:R803)/30*100</f>
        <v>89.758333333333368</v>
      </c>
      <c r="S804" s="27">
        <f t="shared" ref="S804" si="866">AVERAGE(S764:S803)/30*100</f>
        <v>86.583333333333343</v>
      </c>
      <c r="T804" s="27">
        <f t="shared" ref="T804" si="867">AVERAGE(T764:T803)/30*100</f>
        <v>85.758333333333354</v>
      </c>
      <c r="U804" s="27">
        <f t="shared" ref="U804" si="868">AVERAGE(U764:U803)/30*100</f>
        <v>84.124999999999972</v>
      </c>
      <c r="V804" s="27">
        <f t="shared" ref="V804" si="869">AVERAGE(V764:V803)/30*100</f>
        <v>84.324999999999989</v>
      </c>
      <c r="W804" s="27">
        <f t="shared" ref="W804" si="870">AVERAGE(W764:W803)/30*100</f>
        <v>82.500000000000028</v>
      </c>
      <c r="Y804" s="8"/>
      <c r="Z804" s="8">
        <f>AVERAGE(Z764:Z803)</f>
        <v>0.2</v>
      </c>
      <c r="AA804" s="8">
        <f t="shared" ref="AA804" si="871">AVERAGE(AA764:AA803)</f>
        <v>0.65</v>
      </c>
      <c r="AB804" s="8">
        <f t="shared" ref="AB804" si="872">AVERAGE(AB764:AB803)</f>
        <v>0.6</v>
      </c>
      <c r="AC804" s="8">
        <f t="shared" ref="AC804" si="873">AVERAGE(AC764:AC803)</f>
        <v>0.1</v>
      </c>
      <c r="AD804" s="8">
        <f t="shared" ref="AD804" si="874">AVERAGE(AD764:AD803)</f>
        <v>0.25</v>
      </c>
      <c r="AE804" s="8">
        <f t="shared" ref="AE804" si="875">AVERAGE(AE764:AE803)</f>
        <v>0.7</v>
      </c>
      <c r="AF804" s="8">
        <f t="shared" ref="AF804" si="876">AVERAGE(AF764:AF803)</f>
        <v>0.55000000000000004</v>
      </c>
      <c r="AG804" s="8">
        <f t="shared" ref="AG804" si="877">AVERAGE(AG764:AG803)</f>
        <v>0.45</v>
      </c>
      <c r="AH804" s="8">
        <f t="shared" ref="AH804" si="878">AVERAGE(AH764:AH803)</f>
        <v>0.55000000000000004</v>
      </c>
      <c r="AI804" s="8"/>
      <c r="AJ804" s="8">
        <f>AVERAGE(AJ764:AJ803)</f>
        <v>15.65</v>
      </c>
      <c r="AK804" s="8">
        <f t="shared" ref="AK804" si="879">AVERAGE(AK764:AK803)</f>
        <v>12.875</v>
      </c>
      <c r="AL804" s="8">
        <f t="shared" ref="AL804" si="880">AVERAGE(AL764:AL803)</f>
        <v>12.375</v>
      </c>
      <c r="AM804" s="8">
        <f t="shared" ref="AM804" si="881">AVERAGE(AM764:AM803)</f>
        <v>14.15</v>
      </c>
      <c r="AN804" s="8">
        <f t="shared" ref="AN804" si="882">AVERAGE(AN764:AN803)</f>
        <v>10.55</v>
      </c>
      <c r="AO804" s="8">
        <f t="shared" ref="AO804" si="883">AVERAGE(AO764:AO803)</f>
        <v>12.025</v>
      </c>
      <c r="AP804" s="8">
        <f t="shared" ref="AP804" si="884">AVERAGE(AP764:AP803)</f>
        <v>10.75</v>
      </c>
      <c r="AQ804" s="8">
        <f t="shared" ref="AQ804" si="885">AVERAGE(AQ764:AQ803)</f>
        <v>11.725</v>
      </c>
      <c r="AR804" s="8">
        <f t="shared" ref="AR804" si="886">AVERAGE(AR764:AR803)</f>
        <v>12.4</v>
      </c>
      <c r="AU804" s="8">
        <f>AVERAGE(AU764:AU803)</f>
        <v>94.003627091862384</v>
      </c>
      <c r="AV804" s="8">
        <f t="shared" ref="AV804" si="887">AVERAGE(AV764:AV803)</f>
        <v>86.559035735506328</v>
      </c>
      <c r="AW804" s="8">
        <f t="shared" ref="AW804" si="888">AVERAGE(AW764:AW803)</f>
        <v>89.406987920919804</v>
      </c>
      <c r="AX804" s="8">
        <f t="shared" ref="AX804" si="889">AVERAGE(AX764:AX803)</f>
        <v>96.170604994134408</v>
      </c>
      <c r="AY804" s="8">
        <f t="shared" ref="AY804" si="890">AVERAGE(AY764:AY803)</f>
        <v>92.619406737053794</v>
      </c>
      <c r="AZ804" s="8">
        <f t="shared" ref="AZ804" si="891">AVERAGE(AZ764:AZ803)</f>
        <v>84.485022390330855</v>
      </c>
      <c r="BA804" s="8">
        <f t="shared" ref="BA804" si="892">AVERAGE(BA764:BA803)</f>
        <v>88.977449565684864</v>
      </c>
      <c r="BB804" s="8">
        <f t="shared" ref="BB804" si="893">AVERAGE(BB764:BB803)</f>
        <v>83.720152869769251</v>
      </c>
      <c r="BC804" s="8">
        <f t="shared" ref="BC804" si="894">AVERAGE(BC764:BC803)</f>
        <v>88.394553520490831</v>
      </c>
    </row>
    <row r="805" spans="1:55">
      <c r="E805" s="8">
        <f>(STDEV(E764:E803)/SQRT(40))/30*100</f>
        <v>3.3327563603217305</v>
      </c>
      <c r="F805" s="8">
        <f t="shared" ref="F805:H805" si="895">(STDEV(F764:F803)/SQRT(40))/30*100</f>
        <v>3.9130941608503229</v>
      </c>
      <c r="G805" s="8">
        <f t="shared" si="895"/>
        <v>4.0610994188801239</v>
      </c>
      <c r="H805" s="8">
        <f t="shared" si="895"/>
        <v>3.7903421186046482</v>
      </c>
      <c r="I805" s="8">
        <f>(STDEV(I764:I803)/SQRT(40))/30*100</f>
        <v>3.5330339737722669</v>
      </c>
      <c r="J805" s="8">
        <f t="shared" ref="J805:L805" si="896">(STDEV(J764:J803)/SQRT(40))/30*100</f>
        <v>3.8205947762677517</v>
      </c>
      <c r="K805" s="8">
        <f t="shared" si="896"/>
        <v>3.5816680189153209</v>
      </c>
      <c r="L805" s="8">
        <f t="shared" si="896"/>
        <v>3.6348228735300609</v>
      </c>
      <c r="M805" s="8">
        <f>(STDEV(M764:M803)/SQRT(40))/30*100</f>
        <v>3.3816516704035364</v>
      </c>
      <c r="N805" s="8"/>
      <c r="O805" s="27">
        <f>(STDEV(O764:O803)/SQRT(40))/30*100</f>
        <v>0.76517878662347627</v>
      </c>
      <c r="P805" s="27">
        <f t="shared" ref="P805:W805" si="897">(STDEV(P764:P803)/SQRT(40))/30*100</f>
        <v>1.7792723752099195</v>
      </c>
      <c r="Q805" s="27">
        <f t="shared" si="897"/>
        <v>1.7764439774808869</v>
      </c>
      <c r="R805" s="27">
        <f t="shared" si="897"/>
        <v>1.8821393045742467</v>
      </c>
      <c r="S805" s="27">
        <f t="shared" si="897"/>
        <v>2.69965572353974</v>
      </c>
      <c r="T805" s="27">
        <f t="shared" si="897"/>
        <v>1.9959355959383795</v>
      </c>
      <c r="U805" s="27">
        <f t="shared" si="897"/>
        <v>2.5771206657675272</v>
      </c>
      <c r="V805" s="27">
        <f t="shared" si="897"/>
        <v>2.6141322992654188</v>
      </c>
      <c r="W805" s="27">
        <f t="shared" si="897"/>
        <v>3.1344287955931782</v>
      </c>
      <c r="Y805" s="8"/>
      <c r="Z805" s="8">
        <f>STDEV(Z764:Z803)/SQRT(40)</f>
        <v>9.6076892283052287E-2</v>
      </c>
      <c r="AA805" s="8">
        <f t="shared" ref="AA805:AH805" si="898">STDEV(AA764:AA803)/SQRT(40)</f>
        <v>0.27162851706338065</v>
      </c>
      <c r="AB805" s="8">
        <f t="shared" si="898"/>
        <v>0.2396578758061112</v>
      </c>
      <c r="AC805" s="8">
        <f t="shared" si="898"/>
        <v>6.9798244045211275E-2</v>
      </c>
      <c r="AD805" s="8">
        <f t="shared" si="898"/>
        <v>0.12785207798918968</v>
      </c>
      <c r="AE805" s="8">
        <f t="shared" si="898"/>
        <v>0.26360420991930211</v>
      </c>
      <c r="AF805" s="8">
        <f t="shared" si="898"/>
        <v>0.17522878817456963</v>
      </c>
      <c r="AG805" s="8">
        <f t="shared" si="898"/>
        <v>0.18239854925199039</v>
      </c>
      <c r="AH805" s="8">
        <f t="shared" si="898"/>
        <v>0.14299901380330546</v>
      </c>
      <c r="AI805" s="8"/>
      <c r="AJ805" s="8">
        <f>STDEV(AJ764:AJ803)/SQRT(40)</f>
        <v>1.461712202898561</v>
      </c>
      <c r="AK805" s="8">
        <f t="shared" ref="AK805:AR805" si="899">STDEV(AK764:AK803)/SQRT(40)</f>
        <v>1.5558769890734307</v>
      </c>
      <c r="AL805" s="8">
        <f t="shared" si="899"/>
        <v>1.2863621434504997</v>
      </c>
      <c r="AM805" s="8">
        <f t="shared" si="899"/>
        <v>1.2524591195539463</v>
      </c>
      <c r="AN805" s="8">
        <f t="shared" si="899"/>
        <v>1.0585125024999553</v>
      </c>
      <c r="AO805" s="8">
        <f t="shared" si="899"/>
        <v>1.296191413135876</v>
      </c>
      <c r="AP805" s="8">
        <f t="shared" si="899"/>
        <v>1.2172636399855083</v>
      </c>
      <c r="AQ805" s="8">
        <f t="shared" si="899"/>
        <v>1.4268431624591436</v>
      </c>
      <c r="AR805" s="8">
        <f t="shared" si="899"/>
        <v>1.3539117116994457</v>
      </c>
      <c r="AU805" s="8">
        <f>STDEV(AU764:AU803)/SQRT(40)</f>
        <v>3.0122585694873329</v>
      </c>
      <c r="AV805" s="8">
        <f t="shared" ref="AV805:BC805" si="900">STDEV(AV764:AV803)/SQRT(40)</f>
        <v>4.729842847149567</v>
      </c>
      <c r="AW805" s="8">
        <f t="shared" si="900"/>
        <v>4.3183308296423082</v>
      </c>
      <c r="AX805" s="8">
        <f t="shared" si="900"/>
        <v>2.746565359371798</v>
      </c>
      <c r="AY805" s="8">
        <f t="shared" si="900"/>
        <v>3.5236793493292362</v>
      </c>
      <c r="AZ805" s="8">
        <f t="shared" si="900"/>
        <v>4.5975697142033649</v>
      </c>
      <c r="BA805" s="8">
        <f t="shared" si="900"/>
        <v>4.0532056984906051</v>
      </c>
      <c r="BB805" s="8">
        <f t="shared" si="900"/>
        <v>5.6693040960179744</v>
      </c>
      <c r="BC805" s="8">
        <f t="shared" si="900"/>
        <v>3.8875590612283455</v>
      </c>
    </row>
    <row r="806" spans="1:55">
      <c r="O806" s="27">
        <f>AVERAGE(O764:O803)</f>
        <v>28.119999999999994</v>
      </c>
      <c r="P806" s="27">
        <f t="shared" ref="P806:V806" si="901">AVERAGE(P764:P803)</f>
        <v>27.472500000000004</v>
      </c>
      <c r="Q806" s="27">
        <f t="shared" si="901"/>
        <v>27.232500000000005</v>
      </c>
      <c r="R806" s="27">
        <f t="shared" si="901"/>
        <v>26.927500000000009</v>
      </c>
      <c r="S806" s="27">
        <f t="shared" si="901"/>
        <v>25.975000000000005</v>
      </c>
      <c r="T806" s="27">
        <f t="shared" si="901"/>
        <v>25.727500000000003</v>
      </c>
      <c r="U806" s="27">
        <f t="shared" si="901"/>
        <v>25.23749999999999</v>
      </c>
      <c r="V806" s="27">
        <f t="shared" si="901"/>
        <v>25.297499999999999</v>
      </c>
      <c r="W806" s="27">
        <f>AVERAGE(W764:W803)</f>
        <v>24.750000000000007</v>
      </c>
      <c r="Y806" s="10">
        <f>SUM(O806:W806)</f>
        <v>236.74</v>
      </c>
    </row>
    <row r="816" spans="1:55">
      <c r="A816">
        <v>227</v>
      </c>
      <c r="B816" t="s">
        <v>41</v>
      </c>
      <c r="C816">
        <v>17</v>
      </c>
      <c r="D816" t="s">
        <v>42</v>
      </c>
      <c r="E816">
        <v>4.4000000000000004</v>
      </c>
      <c r="F816">
        <v>5.0999999999999996</v>
      </c>
      <c r="G816">
        <v>2.4</v>
      </c>
      <c r="H816">
        <v>7.4</v>
      </c>
      <c r="I816">
        <v>5.7</v>
      </c>
      <c r="J816">
        <v>8.4</v>
      </c>
      <c r="K816">
        <v>5.6</v>
      </c>
      <c r="L816">
        <v>2.7</v>
      </c>
      <c r="M816">
        <v>7.3</v>
      </c>
      <c r="O816" s="23">
        <v>27.2</v>
      </c>
      <c r="P816" s="23">
        <v>24.8</v>
      </c>
      <c r="Q816" s="23">
        <v>21.7</v>
      </c>
      <c r="R816" s="23">
        <v>26.9</v>
      </c>
      <c r="S816" s="23">
        <v>24.8</v>
      </c>
      <c r="T816" s="23">
        <v>25.3</v>
      </c>
      <c r="U816" s="23">
        <v>18.399999999999999</v>
      </c>
      <c r="V816" s="23">
        <v>16.8</v>
      </c>
      <c r="W816" s="23">
        <v>30</v>
      </c>
      <c r="Y816">
        <f>SUM(O816:W816)</f>
        <v>215.9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0</v>
      </c>
      <c r="AF816">
        <v>4</v>
      </c>
      <c r="AG816">
        <v>2</v>
      </c>
      <c r="AH816">
        <v>0</v>
      </c>
      <c r="AJ816">
        <v>19</v>
      </c>
      <c r="AK816">
        <v>17</v>
      </c>
      <c r="AL816">
        <v>22</v>
      </c>
      <c r="AM816">
        <v>10</v>
      </c>
      <c r="AN816">
        <v>9</v>
      </c>
      <c r="AO816">
        <v>8</v>
      </c>
      <c r="AP816">
        <v>14</v>
      </c>
      <c r="AQ816">
        <v>12</v>
      </c>
      <c r="AR816">
        <v>1</v>
      </c>
      <c r="AU816">
        <f>(AJ816-Z816)/(AJ816+Z816)*100</f>
        <v>100</v>
      </c>
      <c r="AV816">
        <f t="shared" ref="AV816:BC831" si="902">(AK816-AA816)/(AK816+AA816)*100</f>
        <v>100</v>
      </c>
      <c r="AW816">
        <f t="shared" si="902"/>
        <v>83.333333333333343</v>
      </c>
      <c r="AX816">
        <f t="shared" si="902"/>
        <v>100</v>
      </c>
      <c r="AY816">
        <f t="shared" si="902"/>
        <v>100</v>
      </c>
      <c r="AZ816">
        <f t="shared" si="902"/>
        <v>100</v>
      </c>
      <c r="BA816">
        <f t="shared" si="902"/>
        <v>55.555555555555557</v>
      </c>
      <c r="BB816">
        <f t="shared" si="902"/>
        <v>71.428571428571431</v>
      </c>
      <c r="BC816">
        <f t="shared" si="902"/>
        <v>100</v>
      </c>
    </row>
    <row r="817" spans="1:55">
      <c r="A817">
        <v>225</v>
      </c>
      <c r="B817" t="s">
        <v>43</v>
      </c>
      <c r="C817">
        <v>17</v>
      </c>
      <c r="D817" t="s">
        <v>44</v>
      </c>
      <c r="E817">
        <v>9.5</v>
      </c>
      <c r="F817">
        <v>7.8</v>
      </c>
      <c r="G817">
        <v>13.7</v>
      </c>
      <c r="H817">
        <v>9.1</v>
      </c>
      <c r="I817">
        <v>11.1</v>
      </c>
      <c r="J817">
        <v>10.9</v>
      </c>
      <c r="K817">
        <v>10.199999999999999</v>
      </c>
      <c r="L817">
        <v>6.6</v>
      </c>
      <c r="M817">
        <v>11.2</v>
      </c>
      <c r="O817" s="23">
        <v>28.5</v>
      </c>
      <c r="P817" s="23">
        <v>27.4</v>
      </c>
      <c r="Q817" s="23">
        <v>28.7</v>
      </c>
      <c r="R817" s="23">
        <v>27.6</v>
      </c>
      <c r="S817" s="23">
        <v>26.5</v>
      </c>
      <c r="T817" s="23">
        <v>27.8</v>
      </c>
      <c r="U817" s="23">
        <v>26.7</v>
      </c>
      <c r="V817" s="23">
        <v>27.2</v>
      </c>
      <c r="W817" s="23">
        <v>26.9</v>
      </c>
      <c r="Y817">
        <f t="shared" ref="Y817:Y855" si="903">SUM(O817:W817)</f>
        <v>247.29999999999998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J817">
        <v>21</v>
      </c>
      <c r="AK817">
        <v>10</v>
      </c>
      <c r="AL817">
        <v>19</v>
      </c>
      <c r="AM817">
        <v>14</v>
      </c>
      <c r="AN817">
        <v>12</v>
      </c>
      <c r="AO817">
        <v>14</v>
      </c>
      <c r="AP817">
        <v>9</v>
      </c>
      <c r="AQ817">
        <v>12</v>
      </c>
      <c r="AR817">
        <v>9</v>
      </c>
      <c r="AU817">
        <f t="shared" ref="AU817:AU849" si="904">(AJ817-Z817)/(AJ817+Z817)*100</f>
        <v>100</v>
      </c>
      <c r="AV817">
        <f t="shared" si="902"/>
        <v>100</v>
      </c>
      <c r="AW817">
        <f t="shared" si="902"/>
        <v>100</v>
      </c>
      <c r="AX817">
        <f t="shared" si="902"/>
        <v>100</v>
      </c>
      <c r="AY817">
        <f t="shared" si="902"/>
        <v>100</v>
      </c>
      <c r="AZ817">
        <f t="shared" si="902"/>
        <v>100</v>
      </c>
      <c r="BA817">
        <f t="shared" si="902"/>
        <v>100</v>
      </c>
      <c r="BB817">
        <f t="shared" si="902"/>
        <v>100</v>
      </c>
      <c r="BC817">
        <f t="shared" si="902"/>
        <v>100</v>
      </c>
    </row>
    <row r="818" spans="1:55">
      <c r="A818">
        <v>226</v>
      </c>
      <c r="B818" t="s">
        <v>45</v>
      </c>
      <c r="C818">
        <v>17</v>
      </c>
      <c r="D818" t="s">
        <v>46</v>
      </c>
      <c r="E818">
        <v>4.7</v>
      </c>
      <c r="F818">
        <v>1.9</v>
      </c>
      <c r="G818">
        <v>2.2000000000000002</v>
      </c>
      <c r="H818">
        <v>1.8</v>
      </c>
      <c r="I818">
        <v>2.7</v>
      </c>
      <c r="J818">
        <v>4.8</v>
      </c>
      <c r="K818">
        <v>1.3</v>
      </c>
      <c r="L818">
        <v>1.7</v>
      </c>
      <c r="M818">
        <v>1.2</v>
      </c>
      <c r="O818" s="23">
        <v>28</v>
      </c>
      <c r="P818" s="23">
        <v>25.3</v>
      </c>
      <c r="Q818" s="23">
        <v>18.5</v>
      </c>
      <c r="R818" s="23">
        <v>22.8</v>
      </c>
      <c r="S818" s="23">
        <v>26.3</v>
      </c>
      <c r="T818" s="23">
        <v>27.6</v>
      </c>
      <c r="U818" s="23">
        <v>28</v>
      </c>
      <c r="V818" s="23">
        <v>21.5</v>
      </c>
      <c r="W818" s="23">
        <v>16.399999999999999</v>
      </c>
      <c r="Y818">
        <f t="shared" si="903"/>
        <v>214.4</v>
      </c>
      <c r="Z818">
        <v>0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J818">
        <v>23</v>
      </c>
      <c r="AK818">
        <v>12</v>
      </c>
      <c r="AL818">
        <v>10</v>
      </c>
      <c r="AM818">
        <v>12</v>
      </c>
      <c r="AN818">
        <v>7</v>
      </c>
      <c r="AO818">
        <v>11</v>
      </c>
      <c r="AP818">
        <v>8</v>
      </c>
      <c r="AQ818">
        <v>4</v>
      </c>
      <c r="AR818">
        <v>7</v>
      </c>
      <c r="AU818">
        <f t="shared" si="904"/>
        <v>100</v>
      </c>
      <c r="AV818">
        <f t="shared" si="902"/>
        <v>100</v>
      </c>
      <c r="AW818">
        <f t="shared" si="902"/>
        <v>66.666666666666657</v>
      </c>
      <c r="AX818">
        <f t="shared" si="902"/>
        <v>100</v>
      </c>
      <c r="AY818">
        <f t="shared" si="902"/>
        <v>100</v>
      </c>
      <c r="AZ818">
        <f t="shared" si="902"/>
        <v>100</v>
      </c>
      <c r="BA818">
        <f t="shared" si="902"/>
        <v>100</v>
      </c>
      <c r="BB818">
        <f t="shared" si="902"/>
        <v>100</v>
      </c>
      <c r="BC818">
        <f t="shared" si="902"/>
        <v>100</v>
      </c>
    </row>
    <row r="819" spans="1:55">
      <c r="A819">
        <v>228</v>
      </c>
      <c r="B819" t="s">
        <v>47</v>
      </c>
      <c r="C819">
        <v>17</v>
      </c>
      <c r="D819" t="s">
        <v>48</v>
      </c>
      <c r="E819">
        <v>4.2</v>
      </c>
      <c r="F819">
        <v>1.3</v>
      </c>
      <c r="G819">
        <v>0</v>
      </c>
      <c r="H819">
        <v>12.2</v>
      </c>
      <c r="I819">
        <v>1.5</v>
      </c>
      <c r="J819">
        <v>8.5</v>
      </c>
      <c r="K819">
        <v>11.9</v>
      </c>
      <c r="L819">
        <v>1.1000000000000001</v>
      </c>
      <c r="M819">
        <v>6.7</v>
      </c>
      <c r="O819" s="23">
        <v>27.8</v>
      </c>
      <c r="P819" s="23">
        <v>28.8</v>
      </c>
      <c r="Q819" s="23">
        <v>25</v>
      </c>
      <c r="R819" s="23">
        <v>30</v>
      </c>
      <c r="S819" s="23">
        <v>28.3</v>
      </c>
      <c r="T819" s="23">
        <v>28.5</v>
      </c>
      <c r="U819" s="23">
        <v>28.4</v>
      </c>
      <c r="V819" s="23">
        <v>27.2</v>
      </c>
      <c r="W819" s="23">
        <v>26.8</v>
      </c>
      <c r="Y819">
        <f t="shared" si="903"/>
        <v>250.8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J819">
        <v>11</v>
      </c>
      <c r="AK819">
        <v>12</v>
      </c>
      <c r="AL819">
        <v>12</v>
      </c>
      <c r="AM819">
        <v>8</v>
      </c>
      <c r="AN819">
        <v>9</v>
      </c>
      <c r="AO819">
        <v>7</v>
      </c>
      <c r="AP819">
        <v>15</v>
      </c>
      <c r="AQ819">
        <v>8</v>
      </c>
      <c r="AR819">
        <v>18</v>
      </c>
      <c r="AU819">
        <f t="shared" si="904"/>
        <v>100</v>
      </c>
      <c r="AV819">
        <f t="shared" si="902"/>
        <v>100</v>
      </c>
      <c r="AW819">
        <f t="shared" si="902"/>
        <v>100</v>
      </c>
      <c r="AX819">
        <f t="shared" si="902"/>
        <v>100</v>
      </c>
      <c r="AY819">
        <f t="shared" si="902"/>
        <v>100</v>
      </c>
      <c r="AZ819">
        <f t="shared" si="902"/>
        <v>100</v>
      </c>
      <c r="BA819">
        <f t="shared" si="902"/>
        <v>100</v>
      </c>
      <c r="BB819">
        <f t="shared" si="902"/>
        <v>100</v>
      </c>
      <c r="BC819">
        <f t="shared" si="902"/>
        <v>100</v>
      </c>
    </row>
    <row r="820" spans="1:55">
      <c r="A820">
        <v>232</v>
      </c>
      <c r="B820" t="s">
        <v>49</v>
      </c>
      <c r="C820">
        <v>17</v>
      </c>
      <c r="D820" t="s">
        <v>42</v>
      </c>
      <c r="E820">
        <v>8.1</v>
      </c>
      <c r="F820">
        <v>10.199999999999999</v>
      </c>
      <c r="G820">
        <v>3.3</v>
      </c>
      <c r="H820">
        <v>6.5</v>
      </c>
      <c r="I820">
        <v>12.1</v>
      </c>
      <c r="J820">
        <v>5.9</v>
      </c>
      <c r="K820">
        <v>10.3</v>
      </c>
      <c r="L820">
        <v>4</v>
      </c>
      <c r="M820">
        <v>14.2</v>
      </c>
      <c r="O820" s="23">
        <v>27.3</v>
      </c>
      <c r="P820" s="23">
        <v>27</v>
      </c>
      <c r="Q820" s="23">
        <v>21.9</v>
      </c>
      <c r="R820" s="23">
        <v>22.9</v>
      </c>
      <c r="S820" s="23">
        <v>25.3</v>
      </c>
      <c r="T820" s="23">
        <v>18.8</v>
      </c>
      <c r="U820" s="23">
        <v>25.6</v>
      </c>
      <c r="V820" s="23">
        <v>21.1</v>
      </c>
      <c r="W820" s="23">
        <v>27.9</v>
      </c>
      <c r="Y820">
        <f t="shared" si="903"/>
        <v>217.79999999999998</v>
      </c>
      <c r="Z820">
        <v>0</v>
      </c>
      <c r="AA820">
        <v>0</v>
      </c>
      <c r="AB820">
        <v>4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J820">
        <v>22</v>
      </c>
      <c r="AK820">
        <v>36</v>
      </c>
      <c r="AL820">
        <v>28</v>
      </c>
      <c r="AM820">
        <v>34</v>
      </c>
      <c r="AN820">
        <v>14</v>
      </c>
      <c r="AO820">
        <v>31</v>
      </c>
      <c r="AP820">
        <v>16</v>
      </c>
      <c r="AQ820">
        <v>11</v>
      </c>
      <c r="AR820">
        <v>20</v>
      </c>
      <c r="AU820">
        <f t="shared" si="904"/>
        <v>100</v>
      </c>
      <c r="AV820">
        <f t="shared" si="902"/>
        <v>100</v>
      </c>
      <c r="AW820">
        <f t="shared" si="902"/>
        <v>75</v>
      </c>
      <c r="AX820">
        <f t="shared" si="902"/>
        <v>100</v>
      </c>
      <c r="AY820">
        <f t="shared" si="902"/>
        <v>100</v>
      </c>
      <c r="AZ820">
        <f t="shared" si="902"/>
        <v>87.878787878787875</v>
      </c>
      <c r="BA820">
        <f t="shared" si="902"/>
        <v>100</v>
      </c>
      <c r="BB820">
        <f t="shared" si="902"/>
        <v>4.7619047619047619</v>
      </c>
      <c r="BC820">
        <f t="shared" si="902"/>
        <v>100</v>
      </c>
    </row>
    <row r="821" spans="1:55">
      <c r="A821">
        <v>230</v>
      </c>
      <c r="B821" t="s">
        <v>50</v>
      </c>
      <c r="C821">
        <v>17</v>
      </c>
      <c r="D821" t="s">
        <v>44</v>
      </c>
      <c r="E821">
        <v>5</v>
      </c>
      <c r="F821">
        <v>15.7</v>
      </c>
      <c r="G821">
        <v>14.9</v>
      </c>
      <c r="H821">
        <v>19.100000000000001</v>
      </c>
      <c r="I821">
        <v>15.5</v>
      </c>
      <c r="J821">
        <v>17.3</v>
      </c>
      <c r="K821">
        <v>16.7</v>
      </c>
      <c r="L821">
        <v>17.100000000000001</v>
      </c>
      <c r="M821">
        <v>17.5</v>
      </c>
      <c r="O821" s="23">
        <v>28</v>
      </c>
      <c r="P821" s="23">
        <v>27.9</v>
      </c>
      <c r="Q821" s="23">
        <v>27.9</v>
      </c>
      <c r="R821" s="23">
        <v>28.7</v>
      </c>
      <c r="S821" s="23">
        <v>28.9</v>
      </c>
      <c r="T821" s="23">
        <v>28.3</v>
      </c>
      <c r="U821" s="23">
        <v>27.6</v>
      </c>
      <c r="V821" s="23">
        <v>28.3</v>
      </c>
      <c r="W821" s="23">
        <v>26.1</v>
      </c>
      <c r="Y821">
        <f t="shared" si="903"/>
        <v>251.70000000000002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2</v>
      </c>
      <c r="AG821">
        <v>0</v>
      </c>
      <c r="AH821">
        <v>0</v>
      </c>
      <c r="AJ821">
        <v>28</v>
      </c>
      <c r="AK821">
        <v>20</v>
      </c>
      <c r="AL821">
        <v>10</v>
      </c>
      <c r="AM821">
        <v>22</v>
      </c>
      <c r="AN821">
        <v>12</v>
      </c>
      <c r="AO821">
        <v>12</v>
      </c>
      <c r="AP821">
        <v>17</v>
      </c>
      <c r="AQ821">
        <v>16</v>
      </c>
      <c r="AR821">
        <v>8</v>
      </c>
      <c r="AU821">
        <f t="shared" si="904"/>
        <v>100</v>
      </c>
      <c r="AV821">
        <f t="shared" si="902"/>
        <v>100</v>
      </c>
      <c r="AW821">
        <f t="shared" si="902"/>
        <v>100</v>
      </c>
      <c r="AX821">
        <f t="shared" si="902"/>
        <v>100</v>
      </c>
      <c r="AY821">
        <f t="shared" si="902"/>
        <v>100</v>
      </c>
      <c r="AZ821">
        <f t="shared" si="902"/>
        <v>100</v>
      </c>
      <c r="BA821">
        <f t="shared" si="902"/>
        <v>78.94736842105263</v>
      </c>
      <c r="BB821">
        <f t="shared" si="902"/>
        <v>100</v>
      </c>
      <c r="BC821">
        <f t="shared" si="902"/>
        <v>100</v>
      </c>
    </row>
    <row r="822" spans="1:55">
      <c r="A822">
        <v>229</v>
      </c>
      <c r="B822" t="s">
        <v>51</v>
      </c>
      <c r="C822">
        <v>17</v>
      </c>
      <c r="D822" t="s">
        <v>46</v>
      </c>
      <c r="E822">
        <v>3.3</v>
      </c>
      <c r="F822">
        <v>6.5</v>
      </c>
      <c r="G822">
        <v>7.8</v>
      </c>
      <c r="H822">
        <v>4.5999999999999996</v>
      </c>
      <c r="I822">
        <v>14.7</v>
      </c>
      <c r="J822">
        <v>11</v>
      </c>
      <c r="K822">
        <v>12.2</v>
      </c>
      <c r="L822">
        <v>14.8</v>
      </c>
      <c r="M822">
        <v>10.3</v>
      </c>
      <c r="O822" s="23">
        <v>29.5</v>
      </c>
      <c r="P822" s="23">
        <v>27.2</v>
      </c>
      <c r="Q822" s="23">
        <v>28.4</v>
      </c>
      <c r="R822" s="23">
        <v>22.5</v>
      </c>
      <c r="S822" s="23">
        <v>24.2</v>
      </c>
      <c r="T822" s="23">
        <v>25.9</v>
      </c>
      <c r="U822" s="23">
        <v>26.7</v>
      </c>
      <c r="V822" s="23">
        <v>25.5</v>
      </c>
      <c r="W822" s="23">
        <v>28</v>
      </c>
      <c r="Y822">
        <f t="shared" si="903"/>
        <v>237.89999999999998</v>
      </c>
      <c r="Z822">
        <v>0</v>
      </c>
      <c r="AA822">
        <v>0</v>
      </c>
      <c r="AB822">
        <v>0</v>
      </c>
      <c r="AC822">
        <v>4</v>
      </c>
      <c r="AD822">
        <v>0</v>
      </c>
      <c r="AE822">
        <v>0</v>
      </c>
      <c r="AF822">
        <v>0</v>
      </c>
      <c r="AG822">
        <v>0</v>
      </c>
      <c r="AH822">
        <v>0</v>
      </c>
      <c r="AJ822">
        <v>12</v>
      </c>
      <c r="AK822">
        <v>29</v>
      </c>
      <c r="AL822">
        <v>14</v>
      </c>
      <c r="AM822">
        <v>18</v>
      </c>
      <c r="AN822">
        <v>27</v>
      </c>
      <c r="AO822">
        <v>13</v>
      </c>
      <c r="AP822">
        <v>19</v>
      </c>
      <c r="AQ822">
        <v>14</v>
      </c>
      <c r="AR822">
        <v>21</v>
      </c>
      <c r="AU822">
        <f t="shared" si="904"/>
        <v>100</v>
      </c>
      <c r="AV822">
        <f t="shared" si="902"/>
        <v>100</v>
      </c>
      <c r="AW822">
        <f t="shared" si="902"/>
        <v>100</v>
      </c>
      <c r="AX822">
        <f t="shared" si="902"/>
        <v>63.636363636363633</v>
      </c>
      <c r="AY822">
        <f t="shared" si="902"/>
        <v>100</v>
      </c>
      <c r="AZ822">
        <f t="shared" si="902"/>
        <v>100</v>
      </c>
      <c r="BA822">
        <f t="shared" si="902"/>
        <v>100</v>
      </c>
      <c r="BB822">
        <f t="shared" si="902"/>
        <v>100</v>
      </c>
      <c r="BC822">
        <f t="shared" si="902"/>
        <v>100</v>
      </c>
    </row>
    <row r="823" spans="1:55">
      <c r="A823">
        <v>231</v>
      </c>
      <c r="B823" t="s">
        <v>52</v>
      </c>
      <c r="C823">
        <v>17</v>
      </c>
      <c r="D823" t="s">
        <v>48</v>
      </c>
      <c r="E823">
        <v>5.2</v>
      </c>
      <c r="F823">
        <v>10.6</v>
      </c>
      <c r="G823">
        <v>7.4</v>
      </c>
      <c r="H823">
        <v>10.8</v>
      </c>
      <c r="I823">
        <v>9.3000000000000007</v>
      </c>
      <c r="J823">
        <v>4.7</v>
      </c>
      <c r="K823">
        <v>7.3</v>
      </c>
      <c r="L823">
        <v>6.8</v>
      </c>
      <c r="M823">
        <v>2</v>
      </c>
      <c r="O823" s="23">
        <v>28.4</v>
      </c>
      <c r="P823" s="23">
        <v>27.5</v>
      </c>
      <c r="Q823" s="23">
        <v>28.1</v>
      </c>
      <c r="R823" s="23">
        <v>28.9</v>
      </c>
      <c r="S823" s="23">
        <v>28.2</v>
      </c>
      <c r="T823" s="23">
        <v>28.7</v>
      </c>
      <c r="U823" s="23">
        <v>27.2</v>
      </c>
      <c r="V823" s="23">
        <v>25.9</v>
      </c>
      <c r="W823" s="23">
        <v>27.1</v>
      </c>
      <c r="Y823">
        <f t="shared" si="903"/>
        <v>249.99999999999997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J823">
        <v>7</v>
      </c>
      <c r="AK823">
        <v>17</v>
      </c>
      <c r="AL823">
        <v>21</v>
      </c>
      <c r="AM823">
        <v>7</v>
      </c>
      <c r="AN823">
        <v>12</v>
      </c>
      <c r="AO823">
        <v>18</v>
      </c>
      <c r="AP823">
        <v>27</v>
      </c>
      <c r="AQ823">
        <v>7</v>
      </c>
      <c r="AR823">
        <v>15</v>
      </c>
      <c r="AU823">
        <f t="shared" si="904"/>
        <v>100</v>
      </c>
      <c r="AV823">
        <f t="shared" si="902"/>
        <v>100</v>
      </c>
      <c r="AW823">
        <f t="shared" si="902"/>
        <v>100</v>
      </c>
      <c r="AX823">
        <f t="shared" si="902"/>
        <v>100</v>
      </c>
      <c r="AY823">
        <f t="shared" si="902"/>
        <v>100</v>
      </c>
      <c r="AZ823">
        <f t="shared" si="902"/>
        <v>100</v>
      </c>
      <c r="BA823">
        <f t="shared" si="902"/>
        <v>100</v>
      </c>
      <c r="BB823">
        <f t="shared" si="902"/>
        <v>100</v>
      </c>
      <c r="BC823">
        <f t="shared" si="902"/>
        <v>100</v>
      </c>
    </row>
    <row r="824" spans="1:55">
      <c r="A824">
        <v>233</v>
      </c>
      <c r="B824" t="s">
        <v>53</v>
      </c>
      <c r="C824">
        <v>17</v>
      </c>
      <c r="D824" t="s">
        <v>42</v>
      </c>
      <c r="E824">
        <v>14.5</v>
      </c>
      <c r="F824">
        <v>19.399999999999999</v>
      </c>
      <c r="G824">
        <v>20.3</v>
      </c>
      <c r="H824">
        <v>12</v>
      </c>
      <c r="I824">
        <v>20.100000000000001</v>
      </c>
      <c r="J824">
        <v>15.2</v>
      </c>
      <c r="K824">
        <v>12.5</v>
      </c>
      <c r="L824">
        <v>21.8</v>
      </c>
      <c r="M824">
        <v>1.5</v>
      </c>
      <c r="O824" s="23">
        <v>28.6</v>
      </c>
      <c r="P824" s="23">
        <v>27.6</v>
      </c>
      <c r="Q824" s="23">
        <v>25.8</v>
      </c>
      <c r="R824" s="23">
        <v>26.8</v>
      </c>
      <c r="S824" s="23">
        <v>30</v>
      </c>
      <c r="T824" s="23">
        <v>30</v>
      </c>
      <c r="U824" s="23">
        <v>27.2</v>
      </c>
      <c r="V824" s="23">
        <v>30</v>
      </c>
      <c r="W824" s="23">
        <v>18.3</v>
      </c>
      <c r="Y824">
        <f t="shared" si="903"/>
        <v>244.3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J824">
        <v>38</v>
      </c>
      <c r="AK824">
        <v>22</v>
      </c>
      <c r="AL824">
        <v>22</v>
      </c>
      <c r="AM824">
        <v>18</v>
      </c>
      <c r="AN824">
        <v>0</v>
      </c>
      <c r="AO824">
        <v>0</v>
      </c>
      <c r="AP824">
        <v>9</v>
      </c>
      <c r="AQ824">
        <v>6</v>
      </c>
      <c r="AR824">
        <v>9</v>
      </c>
      <c r="AU824">
        <f t="shared" si="904"/>
        <v>100</v>
      </c>
      <c r="AV824">
        <f t="shared" si="902"/>
        <v>83.333333333333343</v>
      </c>
      <c r="AW824">
        <f t="shared" si="902"/>
        <v>100</v>
      </c>
      <c r="AX824">
        <f t="shared" si="902"/>
        <v>100</v>
      </c>
      <c r="AY824">
        <v>0</v>
      </c>
      <c r="AZ824">
        <v>0</v>
      </c>
      <c r="BA824">
        <f t="shared" si="902"/>
        <v>100</v>
      </c>
      <c r="BB824">
        <f t="shared" si="902"/>
        <v>100</v>
      </c>
      <c r="BC824">
        <f t="shared" si="902"/>
        <v>100</v>
      </c>
    </row>
    <row r="825" spans="1:55">
      <c r="A825">
        <v>234</v>
      </c>
      <c r="B825" t="s">
        <v>54</v>
      </c>
      <c r="C825">
        <v>17</v>
      </c>
      <c r="D825" t="s">
        <v>44</v>
      </c>
      <c r="E825">
        <v>2.2000000000000002</v>
      </c>
      <c r="F825">
        <v>9.4</v>
      </c>
      <c r="G825">
        <v>14.1</v>
      </c>
      <c r="H825">
        <v>15.5</v>
      </c>
      <c r="I825">
        <v>5.8</v>
      </c>
      <c r="J825">
        <v>5.0999999999999996</v>
      </c>
      <c r="K825">
        <v>17.8</v>
      </c>
      <c r="L825">
        <v>10.199999999999999</v>
      </c>
      <c r="M825">
        <v>7.1</v>
      </c>
      <c r="O825" s="23">
        <v>23.5</v>
      </c>
      <c r="P825" s="23">
        <v>21.9</v>
      </c>
      <c r="Q825" s="23">
        <v>27.5</v>
      </c>
      <c r="R825" s="23">
        <v>27.6</v>
      </c>
      <c r="S825" s="23">
        <v>26</v>
      </c>
      <c r="T825" s="23">
        <v>26</v>
      </c>
      <c r="U825" s="23">
        <v>26.5</v>
      </c>
      <c r="V825" s="23">
        <v>26.6</v>
      </c>
      <c r="W825" s="23">
        <v>26</v>
      </c>
      <c r="Y825">
        <f t="shared" si="903"/>
        <v>231.6</v>
      </c>
      <c r="Z825">
        <v>0</v>
      </c>
      <c r="AA825">
        <v>0</v>
      </c>
      <c r="AB825">
        <v>0</v>
      </c>
      <c r="AC825">
        <v>2</v>
      </c>
      <c r="AD825">
        <v>0</v>
      </c>
      <c r="AE825">
        <v>2</v>
      </c>
      <c r="AF825">
        <v>0</v>
      </c>
      <c r="AG825">
        <v>0</v>
      </c>
      <c r="AH825">
        <v>0</v>
      </c>
      <c r="AJ825">
        <v>17</v>
      </c>
      <c r="AK825">
        <v>16</v>
      </c>
      <c r="AL825">
        <v>26</v>
      </c>
      <c r="AM825">
        <v>17</v>
      </c>
      <c r="AN825">
        <v>18</v>
      </c>
      <c r="AO825">
        <v>21</v>
      </c>
      <c r="AP825">
        <v>22</v>
      </c>
      <c r="AQ825">
        <v>24</v>
      </c>
      <c r="AR825">
        <v>17</v>
      </c>
      <c r="AU825">
        <f t="shared" si="904"/>
        <v>100</v>
      </c>
      <c r="AV825">
        <f t="shared" si="902"/>
        <v>100</v>
      </c>
      <c r="AW825">
        <f t="shared" si="902"/>
        <v>100</v>
      </c>
      <c r="AX825">
        <f t="shared" si="902"/>
        <v>78.94736842105263</v>
      </c>
      <c r="AY825">
        <f t="shared" si="902"/>
        <v>100</v>
      </c>
      <c r="AZ825">
        <f t="shared" si="902"/>
        <v>82.608695652173907</v>
      </c>
      <c r="BA825">
        <f t="shared" si="902"/>
        <v>100</v>
      </c>
      <c r="BB825">
        <f t="shared" si="902"/>
        <v>100</v>
      </c>
      <c r="BC825">
        <f t="shared" si="902"/>
        <v>100</v>
      </c>
    </row>
    <row r="826" spans="1:55">
      <c r="A826">
        <v>235</v>
      </c>
      <c r="B826" t="s">
        <v>55</v>
      </c>
      <c r="C826">
        <v>17</v>
      </c>
      <c r="D826" t="s">
        <v>46</v>
      </c>
      <c r="E826">
        <v>2.7</v>
      </c>
      <c r="F826">
        <v>18.5</v>
      </c>
      <c r="G826">
        <v>21.2</v>
      </c>
      <c r="H826">
        <v>17.5</v>
      </c>
      <c r="I826">
        <v>22.2</v>
      </c>
      <c r="J826">
        <v>17.2</v>
      </c>
      <c r="K826">
        <v>19.899999999999999</v>
      </c>
      <c r="L826">
        <v>10.7</v>
      </c>
      <c r="M826">
        <v>17.2</v>
      </c>
      <c r="O826" s="23">
        <v>23.7</v>
      </c>
      <c r="P826" s="23">
        <v>30</v>
      </c>
      <c r="Q826" s="23">
        <v>30</v>
      </c>
      <c r="R826" s="23">
        <v>26.6</v>
      </c>
      <c r="S826" s="23">
        <v>27.2</v>
      </c>
      <c r="T826" s="23">
        <v>19.7</v>
      </c>
      <c r="U826" s="23">
        <v>29</v>
      </c>
      <c r="V826" s="23">
        <v>28.8</v>
      </c>
      <c r="W826" s="23">
        <v>30</v>
      </c>
      <c r="Y826">
        <f t="shared" si="903"/>
        <v>245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J826">
        <v>11</v>
      </c>
      <c r="AK826">
        <v>4</v>
      </c>
      <c r="AL826">
        <v>2</v>
      </c>
      <c r="AM826">
        <v>8</v>
      </c>
      <c r="AN826">
        <v>3</v>
      </c>
      <c r="AO826">
        <v>6</v>
      </c>
      <c r="AP826">
        <v>4</v>
      </c>
      <c r="AQ826">
        <v>8</v>
      </c>
      <c r="AR826">
        <v>6</v>
      </c>
      <c r="AU826">
        <f t="shared" si="904"/>
        <v>69.230769230769226</v>
      </c>
      <c r="AV826">
        <f t="shared" si="902"/>
        <v>100</v>
      </c>
      <c r="AW826">
        <f t="shared" si="902"/>
        <v>100</v>
      </c>
      <c r="AX826">
        <f t="shared" si="902"/>
        <v>100</v>
      </c>
      <c r="AY826">
        <f t="shared" si="902"/>
        <v>100</v>
      </c>
      <c r="AZ826">
        <f t="shared" si="902"/>
        <v>100</v>
      </c>
      <c r="BA826">
        <f t="shared" si="902"/>
        <v>100</v>
      </c>
      <c r="BB826">
        <f t="shared" si="902"/>
        <v>100</v>
      </c>
      <c r="BC826">
        <f t="shared" si="902"/>
        <v>100</v>
      </c>
    </row>
    <row r="827" spans="1:55">
      <c r="A827">
        <v>236</v>
      </c>
      <c r="B827" t="s">
        <v>56</v>
      </c>
      <c r="C827">
        <v>17</v>
      </c>
      <c r="D827" t="s">
        <v>48</v>
      </c>
      <c r="E827">
        <v>0</v>
      </c>
      <c r="F827">
        <v>0</v>
      </c>
      <c r="G827">
        <v>0.5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O827" s="23">
        <v>29.7</v>
      </c>
      <c r="P827" s="23">
        <v>30</v>
      </c>
      <c r="Q827" s="23">
        <v>28.8</v>
      </c>
      <c r="R827" s="23">
        <v>28.7</v>
      </c>
      <c r="S827" s="23">
        <v>28.7</v>
      </c>
      <c r="T827" s="23">
        <v>30</v>
      </c>
      <c r="U827" s="23">
        <v>30</v>
      </c>
      <c r="V827" s="23">
        <v>28.3</v>
      </c>
      <c r="W827" s="23">
        <v>26.6</v>
      </c>
      <c r="Y827">
        <f t="shared" si="903"/>
        <v>260.8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J827">
        <v>7</v>
      </c>
      <c r="AK827">
        <v>4</v>
      </c>
      <c r="AL827">
        <v>4</v>
      </c>
      <c r="AM827">
        <v>4</v>
      </c>
      <c r="AN827">
        <v>5</v>
      </c>
      <c r="AO827">
        <v>4</v>
      </c>
      <c r="AP827">
        <v>6</v>
      </c>
      <c r="AQ827">
        <v>8</v>
      </c>
      <c r="AR827">
        <v>8</v>
      </c>
      <c r="AU827">
        <f t="shared" si="904"/>
        <v>100</v>
      </c>
      <c r="AV827">
        <f t="shared" si="902"/>
        <v>100</v>
      </c>
      <c r="AW827">
        <f t="shared" si="902"/>
        <v>100</v>
      </c>
      <c r="AX827">
        <f t="shared" si="902"/>
        <v>100</v>
      </c>
      <c r="AY827">
        <f t="shared" si="902"/>
        <v>100</v>
      </c>
      <c r="AZ827">
        <f t="shared" si="902"/>
        <v>100</v>
      </c>
      <c r="BA827">
        <f t="shared" si="902"/>
        <v>100</v>
      </c>
      <c r="BB827">
        <f t="shared" si="902"/>
        <v>100</v>
      </c>
      <c r="BC827">
        <f t="shared" si="902"/>
        <v>100</v>
      </c>
    </row>
    <row r="828" spans="1:55">
      <c r="A828">
        <v>237</v>
      </c>
      <c r="B828" t="s">
        <v>57</v>
      </c>
      <c r="C828">
        <v>17</v>
      </c>
      <c r="D828" t="s">
        <v>42</v>
      </c>
      <c r="E828">
        <v>16.600000000000001</v>
      </c>
      <c r="F828">
        <v>22</v>
      </c>
      <c r="G828">
        <v>15.4</v>
      </c>
      <c r="H828">
        <v>15.9</v>
      </c>
      <c r="I828">
        <v>22.7</v>
      </c>
      <c r="J828">
        <v>10.8</v>
      </c>
      <c r="K828">
        <v>16.5</v>
      </c>
      <c r="L828">
        <v>13.2</v>
      </c>
      <c r="M828">
        <v>13.3</v>
      </c>
      <c r="O828" s="23">
        <v>28.4</v>
      </c>
      <c r="P828" s="23">
        <v>30</v>
      </c>
      <c r="Q828" s="23">
        <v>28.6</v>
      </c>
      <c r="R828" s="23">
        <v>28.8</v>
      </c>
      <c r="S828" s="23">
        <v>26.1</v>
      </c>
      <c r="T828" s="23">
        <v>28.4</v>
      </c>
      <c r="U828" s="23">
        <v>28.5</v>
      </c>
      <c r="V828" s="23">
        <v>28.4</v>
      </c>
      <c r="W828" s="23">
        <v>29.3</v>
      </c>
      <c r="Y828">
        <f t="shared" si="903"/>
        <v>256.5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J828">
        <v>5</v>
      </c>
      <c r="AK828">
        <v>0</v>
      </c>
      <c r="AL828">
        <v>1</v>
      </c>
      <c r="AM828">
        <v>2</v>
      </c>
      <c r="AN828">
        <v>8</v>
      </c>
      <c r="AO828">
        <v>13</v>
      </c>
      <c r="AP828">
        <v>15</v>
      </c>
      <c r="AQ828">
        <v>16</v>
      </c>
      <c r="AR828">
        <v>10</v>
      </c>
      <c r="AU828">
        <f t="shared" si="904"/>
        <v>100</v>
      </c>
      <c r="AV828">
        <v>0</v>
      </c>
      <c r="AW828">
        <f t="shared" si="902"/>
        <v>100</v>
      </c>
      <c r="AX828">
        <f t="shared" si="902"/>
        <v>100</v>
      </c>
      <c r="AY828">
        <f t="shared" si="902"/>
        <v>100</v>
      </c>
      <c r="AZ828">
        <f t="shared" si="902"/>
        <v>100</v>
      </c>
      <c r="BA828">
        <f t="shared" si="902"/>
        <v>100</v>
      </c>
      <c r="BB828">
        <f t="shared" si="902"/>
        <v>100</v>
      </c>
      <c r="BC828">
        <f t="shared" si="902"/>
        <v>100</v>
      </c>
    </row>
    <row r="829" spans="1:55">
      <c r="A829">
        <v>238</v>
      </c>
      <c r="B829" t="s">
        <v>58</v>
      </c>
      <c r="C829">
        <v>17</v>
      </c>
      <c r="D829" t="s">
        <v>44</v>
      </c>
      <c r="E829">
        <v>3.1</v>
      </c>
      <c r="F829">
        <v>9.3000000000000007</v>
      </c>
      <c r="G829">
        <v>5</v>
      </c>
      <c r="H829">
        <v>3.8</v>
      </c>
      <c r="I829">
        <v>2.2999999999999998</v>
      </c>
      <c r="J829">
        <v>18.8</v>
      </c>
      <c r="K829">
        <v>26.5</v>
      </c>
      <c r="L829">
        <v>17.3</v>
      </c>
      <c r="M829">
        <v>15.1</v>
      </c>
      <c r="O829" s="23">
        <v>21.3</v>
      </c>
      <c r="P829" s="23">
        <v>24.9</v>
      </c>
      <c r="Q829" s="23">
        <v>22.5</v>
      </c>
      <c r="R829" s="23">
        <v>11.4</v>
      </c>
      <c r="S829" s="23">
        <v>19.7</v>
      </c>
      <c r="T829" s="23">
        <v>30</v>
      </c>
      <c r="U829" s="23">
        <v>30</v>
      </c>
      <c r="V829" s="23">
        <v>30</v>
      </c>
      <c r="W829" s="23">
        <v>30</v>
      </c>
      <c r="Y829">
        <f t="shared" si="903"/>
        <v>219.8</v>
      </c>
      <c r="Z829">
        <v>8</v>
      </c>
      <c r="AA829">
        <v>2</v>
      </c>
      <c r="AB829">
        <v>4</v>
      </c>
      <c r="AC829">
        <v>8</v>
      </c>
      <c r="AD829">
        <v>6</v>
      </c>
      <c r="AE829">
        <v>0</v>
      </c>
      <c r="AF829">
        <v>0</v>
      </c>
      <c r="AG829">
        <v>0</v>
      </c>
      <c r="AH829">
        <v>0</v>
      </c>
      <c r="AJ829">
        <v>7</v>
      </c>
      <c r="AK829">
        <v>1</v>
      </c>
      <c r="AL829">
        <v>2</v>
      </c>
      <c r="AM829">
        <v>3</v>
      </c>
      <c r="AN829">
        <v>5</v>
      </c>
      <c r="AO829">
        <v>1</v>
      </c>
      <c r="AP829">
        <v>0</v>
      </c>
      <c r="AQ829">
        <v>0</v>
      </c>
      <c r="AR829">
        <v>0</v>
      </c>
      <c r="AU829">
        <f t="shared" si="904"/>
        <v>-6.666666666666667</v>
      </c>
      <c r="AV829">
        <f t="shared" si="902"/>
        <v>-33.333333333333329</v>
      </c>
      <c r="AW829">
        <f t="shared" si="902"/>
        <v>-33.333333333333329</v>
      </c>
      <c r="AX829">
        <f t="shared" si="902"/>
        <v>-45.454545454545453</v>
      </c>
      <c r="AY829">
        <f t="shared" si="902"/>
        <v>-9.0909090909090917</v>
      </c>
      <c r="AZ829">
        <f t="shared" si="902"/>
        <v>100</v>
      </c>
      <c r="BA829">
        <v>0</v>
      </c>
      <c r="BB829">
        <v>0</v>
      </c>
      <c r="BC829">
        <v>0</v>
      </c>
    </row>
    <row r="830" spans="1:55">
      <c r="A830">
        <v>132</v>
      </c>
      <c r="B830" t="s">
        <v>102</v>
      </c>
      <c r="C830">
        <v>17</v>
      </c>
      <c r="D830" t="s">
        <v>42</v>
      </c>
      <c r="E830">
        <v>24.6</v>
      </c>
      <c r="F830">
        <v>24.3</v>
      </c>
      <c r="G830">
        <v>21.2</v>
      </c>
      <c r="H830">
        <v>21.7</v>
      </c>
      <c r="I830">
        <v>13.7</v>
      </c>
      <c r="J830">
        <v>14.1</v>
      </c>
      <c r="K830">
        <v>11</v>
      </c>
      <c r="L830">
        <v>16</v>
      </c>
      <c r="M830">
        <v>15.5</v>
      </c>
      <c r="O830" s="23">
        <v>30</v>
      </c>
      <c r="P830" s="23">
        <v>30</v>
      </c>
      <c r="Q830" s="23">
        <v>30</v>
      </c>
      <c r="R830" s="23">
        <v>27</v>
      </c>
      <c r="S830" s="23">
        <v>25.7</v>
      </c>
      <c r="T830" s="23">
        <v>25.3</v>
      </c>
      <c r="U830" s="23">
        <v>26.6</v>
      </c>
      <c r="V830" s="23">
        <v>25.9</v>
      </c>
      <c r="W830" s="23">
        <v>25.2</v>
      </c>
      <c r="Y830">
        <f t="shared" si="903"/>
        <v>245.7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J830">
        <v>0</v>
      </c>
      <c r="AK830">
        <v>0</v>
      </c>
      <c r="AL830">
        <v>1</v>
      </c>
      <c r="AM830">
        <v>4</v>
      </c>
      <c r="AN830">
        <v>2</v>
      </c>
      <c r="AO830">
        <v>3</v>
      </c>
      <c r="AP830">
        <v>6</v>
      </c>
      <c r="AQ830">
        <v>13</v>
      </c>
      <c r="AR830">
        <v>9</v>
      </c>
      <c r="AU830">
        <v>0</v>
      </c>
      <c r="AV830">
        <v>0</v>
      </c>
      <c r="AW830">
        <f t="shared" si="902"/>
        <v>100</v>
      </c>
      <c r="AX830">
        <f t="shared" si="902"/>
        <v>100</v>
      </c>
      <c r="AY830">
        <f t="shared" si="902"/>
        <v>100</v>
      </c>
      <c r="AZ830">
        <f t="shared" si="902"/>
        <v>100</v>
      </c>
      <c r="BA830">
        <f t="shared" si="902"/>
        <v>100</v>
      </c>
      <c r="BB830">
        <f t="shared" si="902"/>
        <v>100</v>
      </c>
      <c r="BC830">
        <f t="shared" si="902"/>
        <v>100</v>
      </c>
    </row>
    <row r="831" spans="1:55">
      <c r="A831">
        <v>130</v>
      </c>
      <c r="B831" t="s">
        <v>103</v>
      </c>
      <c r="C831">
        <v>17</v>
      </c>
      <c r="D831" t="s">
        <v>44</v>
      </c>
      <c r="E831">
        <v>15.7</v>
      </c>
      <c r="F831">
        <v>10.9</v>
      </c>
      <c r="G831">
        <v>9.4</v>
      </c>
      <c r="H831">
        <v>16.5</v>
      </c>
      <c r="I831">
        <v>19.399999999999999</v>
      </c>
      <c r="J831">
        <v>9.1999999999999993</v>
      </c>
      <c r="K831">
        <v>14.5</v>
      </c>
      <c r="L831">
        <v>13.9</v>
      </c>
      <c r="M831">
        <v>8</v>
      </c>
      <c r="O831" s="23">
        <v>27.7</v>
      </c>
      <c r="P831" s="23">
        <v>26.5</v>
      </c>
      <c r="Q831" s="23">
        <v>30</v>
      </c>
      <c r="R831" s="23">
        <v>28.2</v>
      </c>
      <c r="S831" s="23">
        <v>25.7</v>
      </c>
      <c r="T831" s="23">
        <v>26.6</v>
      </c>
      <c r="U831" s="23">
        <v>24.9</v>
      </c>
      <c r="V831" s="23">
        <v>26.6</v>
      </c>
      <c r="W831" s="23">
        <v>18.100000000000001</v>
      </c>
      <c r="Y831">
        <f t="shared" si="903"/>
        <v>234.29999999999998</v>
      </c>
      <c r="Z831">
        <v>2</v>
      </c>
      <c r="AA831">
        <v>0</v>
      </c>
      <c r="AB831">
        <v>0</v>
      </c>
      <c r="AC831">
        <v>0</v>
      </c>
      <c r="AD831">
        <v>2</v>
      </c>
      <c r="AE831">
        <v>0</v>
      </c>
      <c r="AF831">
        <v>0</v>
      </c>
      <c r="AG831">
        <v>0</v>
      </c>
      <c r="AH831">
        <v>0</v>
      </c>
      <c r="AJ831">
        <v>18</v>
      </c>
      <c r="AK831">
        <v>12</v>
      </c>
      <c r="AL831">
        <v>21</v>
      </c>
      <c r="AM831">
        <v>20</v>
      </c>
      <c r="AN831">
        <v>20</v>
      </c>
      <c r="AO831">
        <v>22</v>
      </c>
      <c r="AP831">
        <v>10</v>
      </c>
      <c r="AQ831">
        <v>10</v>
      </c>
      <c r="AR831">
        <v>20</v>
      </c>
      <c r="AU831">
        <f t="shared" si="904"/>
        <v>80</v>
      </c>
      <c r="AV831">
        <f t="shared" si="902"/>
        <v>100</v>
      </c>
      <c r="AW831">
        <f t="shared" si="902"/>
        <v>100</v>
      </c>
      <c r="AX831">
        <f t="shared" si="902"/>
        <v>100</v>
      </c>
      <c r="AY831">
        <f t="shared" si="902"/>
        <v>81.818181818181827</v>
      </c>
      <c r="AZ831">
        <f t="shared" si="902"/>
        <v>100</v>
      </c>
      <c r="BA831">
        <f t="shared" si="902"/>
        <v>100</v>
      </c>
      <c r="BB831">
        <f t="shared" si="902"/>
        <v>100</v>
      </c>
      <c r="BC831">
        <f t="shared" si="902"/>
        <v>100</v>
      </c>
    </row>
    <row r="832" spans="1:55">
      <c r="A832">
        <v>129</v>
      </c>
      <c r="B832" t="s">
        <v>104</v>
      </c>
      <c r="C832">
        <v>17</v>
      </c>
      <c r="D832" t="s">
        <v>46</v>
      </c>
      <c r="E832">
        <v>16.7</v>
      </c>
      <c r="F832">
        <v>23.6</v>
      </c>
      <c r="G832">
        <v>19.600000000000001</v>
      </c>
      <c r="H832">
        <v>17.899999999999999</v>
      </c>
      <c r="I832">
        <v>20.100000000000001</v>
      </c>
      <c r="J832">
        <v>20.5</v>
      </c>
      <c r="K832">
        <v>18.8</v>
      </c>
      <c r="L832">
        <v>19.899999999999999</v>
      </c>
      <c r="M832">
        <v>8.8000000000000007</v>
      </c>
      <c r="O832" s="23">
        <v>29.3</v>
      </c>
      <c r="P832" s="23">
        <v>28.9</v>
      </c>
      <c r="Q832" s="23">
        <v>29.4</v>
      </c>
      <c r="R832" s="23">
        <v>28</v>
      </c>
      <c r="S832" s="23">
        <v>28.8</v>
      </c>
      <c r="T832" s="23">
        <v>26.7</v>
      </c>
      <c r="U832" s="23">
        <v>27.1</v>
      </c>
      <c r="V832" s="23">
        <v>25.6</v>
      </c>
      <c r="W832" s="23">
        <v>26.9</v>
      </c>
      <c r="Y832">
        <f t="shared" si="903"/>
        <v>250.7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J832">
        <v>27</v>
      </c>
      <c r="AK832">
        <v>15</v>
      </c>
      <c r="AL832">
        <v>17</v>
      </c>
      <c r="AM832">
        <v>23</v>
      </c>
      <c r="AN832">
        <v>25</v>
      </c>
      <c r="AO832">
        <v>16</v>
      </c>
      <c r="AP832">
        <v>27</v>
      </c>
      <c r="AQ832">
        <v>16</v>
      </c>
      <c r="AR832">
        <v>16</v>
      </c>
      <c r="AU832">
        <f t="shared" si="904"/>
        <v>100</v>
      </c>
      <c r="AV832">
        <f t="shared" ref="AV832:AV849" si="905">(AK832-AA832)/(AK832+AA832)*100</f>
        <v>100</v>
      </c>
      <c r="AW832">
        <f t="shared" ref="AW832:AW849" si="906">(AL832-AB832)/(AL832+AB832)*100</f>
        <v>100</v>
      </c>
      <c r="AX832">
        <f t="shared" ref="AX832:AX849" si="907">(AM832-AC832)/(AM832+AC832)*100</f>
        <v>100</v>
      </c>
      <c r="AY832">
        <f t="shared" ref="AY832:AY849" si="908">(AN832-AD832)/(AN832+AD832)*100</f>
        <v>100</v>
      </c>
      <c r="AZ832">
        <f t="shared" ref="AZ832:AZ849" si="909">(AO832-AE832)/(AO832+AE832)*100</f>
        <v>100</v>
      </c>
      <c r="BA832">
        <f t="shared" ref="BA832:BA849" si="910">(AP832-AF832)/(AP832+AF832)*100</f>
        <v>100</v>
      </c>
      <c r="BB832">
        <f t="shared" ref="BB832:BB849" si="911">(AQ832-AG832)/(AQ832+AG832)*100</f>
        <v>77.777777777777786</v>
      </c>
      <c r="BC832">
        <f t="shared" ref="BC832:BC849" si="912">(AR832-AH832)/(AR832+AH832)*100</f>
        <v>100</v>
      </c>
    </row>
    <row r="833" spans="1:991">
      <c r="A833">
        <v>131</v>
      </c>
      <c r="B833" t="s">
        <v>105</v>
      </c>
      <c r="C833">
        <v>17</v>
      </c>
      <c r="D833" t="s">
        <v>48</v>
      </c>
      <c r="E833">
        <v>0.5</v>
      </c>
      <c r="F833">
        <v>7.5</v>
      </c>
      <c r="G833">
        <v>11.2</v>
      </c>
      <c r="H833">
        <v>9.3000000000000007</v>
      </c>
      <c r="I833">
        <v>9.6</v>
      </c>
      <c r="J833">
        <v>9.3000000000000007</v>
      </c>
      <c r="K833">
        <v>5.0999999999999996</v>
      </c>
      <c r="L833">
        <v>5.6</v>
      </c>
      <c r="M833">
        <v>6.7</v>
      </c>
      <c r="O833" s="23">
        <v>21.8</v>
      </c>
      <c r="P833" s="23">
        <v>30</v>
      </c>
      <c r="Q833" s="23">
        <v>30</v>
      </c>
      <c r="R833" s="23">
        <v>29.3</v>
      </c>
      <c r="S833" s="23">
        <v>28.9</v>
      </c>
      <c r="T833" s="23">
        <v>28.2</v>
      </c>
      <c r="U833" s="23">
        <v>28.3</v>
      </c>
      <c r="V833" s="23">
        <v>28</v>
      </c>
      <c r="W833" s="23">
        <v>26.9</v>
      </c>
      <c r="Y833">
        <f t="shared" si="903"/>
        <v>251.4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0</v>
      </c>
      <c r="AJ833">
        <v>12</v>
      </c>
      <c r="AK833">
        <v>1</v>
      </c>
      <c r="AL833">
        <v>0</v>
      </c>
      <c r="AM833">
        <v>4</v>
      </c>
      <c r="AN833">
        <v>16</v>
      </c>
      <c r="AO833">
        <v>8</v>
      </c>
      <c r="AP833">
        <v>17</v>
      </c>
      <c r="AQ833">
        <v>11</v>
      </c>
      <c r="AR833">
        <v>13</v>
      </c>
      <c r="AU833">
        <f t="shared" si="904"/>
        <v>100</v>
      </c>
      <c r="AV833">
        <f t="shared" si="905"/>
        <v>100</v>
      </c>
      <c r="AW833">
        <v>0</v>
      </c>
      <c r="AX833">
        <f t="shared" si="907"/>
        <v>100</v>
      </c>
      <c r="AY833">
        <f t="shared" si="908"/>
        <v>100</v>
      </c>
      <c r="AZ833">
        <f t="shared" si="909"/>
        <v>100</v>
      </c>
      <c r="BA833">
        <f t="shared" si="910"/>
        <v>100</v>
      </c>
      <c r="BB833">
        <f t="shared" si="911"/>
        <v>69.230769230769226</v>
      </c>
      <c r="BC833">
        <f t="shared" si="912"/>
        <v>100</v>
      </c>
    </row>
    <row r="834" spans="1:991">
      <c r="A834">
        <v>133</v>
      </c>
      <c r="B834" t="s">
        <v>106</v>
      </c>
      <c r="C834">
        <v>17</v>
      </c>
      <c r="D834" t="s">
        <v>42</v>
      </c>
      <c r="E834">
        <v>20.399999999999999</v>
      </c>
      <c r="F834">
        <v>16.899999999999999</v>
      </c>
      <c r="G834">
        <v>18.8</v>
      </c>
      <c r="H834">
        <v>17.5</v>
      </c>
      <c r="I834">
        <v>11.3</v>
      </c>
      <c r="J834">
        <v>11.5</v>
      </c>
      <c r="K834">
        <v>11.9</v>
      </c>
      <c r="L834">
        <v>12.1</v>
      </c>
      <c r="M834">
        <v>11.9</v>
      </c>
      <c r="O834" s="23">
        <v>27.9</v>
      </c>
      <c r="P834" s="23">
        <v>27.9</v>
      </c>
      <c r="Q834" s="23">
        <v>27.6</v>
      </c>
      <c r="R834" s="23">
        <v>27.2</v>
      </c>
      <c r="S834" s="23">
        <v>27.7</v>
      </c>
      <c r="T834" s="23">
        <v>28.2</v>
      </c>
      <c r="U834" s="23">
        <v>26</v>
      </c>
      <c r="V834" s="23">
        <v>24.3</v>
      </c>
      <c r="W834" s="23">
        <v>21.8</v>
      </c>
      <c r="Y834">
        <f t="shared" si="903"/>
        <v>238.60000000000002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0</v>
      </c>
      <c r="AJ834">
        <v>12</v>
      </c>
      <c r="AK834">
        <v>13</v>
      </c>
      <c r="AL834">
        <v>17</v>
      </c>
      <c r="AM834">
        <v>11</v>
      </c>
      <c r="AN834">
        <v>18</v>
      </c>
      <c r="AO834">
        <v>17</v>
      </c>
      <c r="AP834">
        <v>28</v>
      </c>
      <c r="AQ834">
        <v>20</v>
      </c>
      <c r="AR834">
        <v>16</v>
      </c>
      <c r="AU834">
        <f t="shared" si="904"/>
        <v>100</v>
      </c>
      <c r="AV834">
        <f t="shared" si="905"/>
        <v>100</v>
      </c>
      <c r="AW834">
        <f t="shared" si="906"/>
        <v>100</v>
      </c>
      <c r="AX834">
        <f t="shared" si="907"/>
        <v>100</v>
      </c>
      <c r="AY834">
        <f t="shared" si="908"/>
        <v>80</v>
      </c>
      <c r="AZ834">
        <f t="shared" si="909"/>
        <v>100</v>
      </c>
      <c r="BA834">
        <f t="shared" si="910"/>
        <v>100</v>
      </c>
      <c r="BB834">
        <f t="shared" si="911"/>
        <v>100</v>
      </c>
      <c r="BC834">
        <f t="shared" si="912"/>
        <v>100</v>
      </c>
    </row>
    <row r="835" spans="1:991">
      <c r="A835">
        <v>134</v>
      </c>
      <c r="B835" t="s">
        <v>107</v>
      </c>
      <c r="C835">
        <v>17</v>
      </c>
      <c r="D835" t="s">
        <v>44</v>
      </c>
      <c r="E835">
        <v>8.9</v>
      </c>
      <c r="F835">
        <v>9.1999999999999993</v>
      </c>
      <c r="G835">
        <v>5.8</v>
      </c>
      <c r="H835">
        <v>4</v>
      </c>
      <c r="I835">
        <v>7.7</v>
      </c>
      <c r="J835">
        <v>4.8</v>
      </c>
      <c r="K835">
        <v>3.4</v>
      </c>
      <c r="L835">
        <v>1.3</v>
      </c>
      <c r="M835">
        <v>1</v>
      </c>
      <c r="O835" s="23">
        <v>30</v>
      </c>
      <c r="P835" s="23">
        <v>27.6</v>
      </c>
      <c r="Q835" s="23">
        <v>27.4</v>
      </c>
      <c r="R835" s="23">
        <v>28.1</v>
      </c>
      <c r="S835" s="23">
        <v>26.1</v>
      </c>
      <c r="T835" s="23">
        <v>23.4</v>
      </c>
      <c r="U835" s="23">
        <v>26.4</v>
      </c>
      <c r="V835" s="23">
        <v>28.4</v>
      </c>
      <c r="W835" s="23">
        <v>27.3</v>
      </c>
      <c r="Y835">
        <f t="shared" si="903"/>
        <v>244.70000000000002</v>
      </c>
      <c r="Z835">
        <v>0</v>
      </c>
      <c r="AA835">
        <v>0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J835">
        <v>13</v>
      </c>
      <c r="AK835">
        <v>16</v>
      </c>
      <c r="AL835">
        <v>13</v>
      </c>
      <c r="AM835">
        <v>23</v>
      </c>
      <c r="AN835">
        <v>22</v>
      </c>
      <c r="AO835">
        <v>21</v>
      </c>
      <c r="AP835">
        <v>22</v>
      </c>
      <c r="AQ835">
        <v>25</v>
      </c>
      <c r="AR835">
        <v>10</v>
      </c>
      <c r="AU835">
        <f t="shared" si="904"/>
        <v>100</v>
      </c>
      <c r="AV835">
        <f t="shared" si="905"/>
        <v>100</v>
      </c>
      <c r="AW835">
        <f t="shared" si="906"/>
        <v>73.333333333333329</v>
      </c>
      <c r="AX835">
        <f t="shared" si="907"/>
        <v>100</v>
      </c>
      <c r="AY835">
        <f t="shared" si="908"/>
        <v>100</v>
      </c>
      <c r="AZ835">
        <f t="shared" si="909"/>
        <v>100</v>
      </c>
      <c r="BA835">
        <f t="shared" si="910"/>
        <v>100</v>
      </c>
      <c r="BB835">
        <f t="shared" si="911"/>
        <v>100</v>
      </c>
      <c r="BC835">
        <f t="shared" si="912"/>
        <v>100</v>
      </c>
    </row>
    <row r="836" spans="1:991">
      <c r="A836">
        <v>136</v>
      </c>
      <c r="B836" t="s">
        <v>108</v>
      </c>
      <c r="C836">
        <v>17</v>
      </c>
      <c r="D836" t="s">
        <v>46</v>
      </c>
      <c r="E836">
        <v>12.3</v>
      </c>
      <c r="F836">
        <v>14.6</v>
      </c>
      <c r="G836">
        <v>5.7</v>
      </c>
      <c r="H836">
        <v>12.3</v>
      </c>
      <c r="I836">
        <v>15.6</v>
      </c>
      <c r="J836">
        <v>19.5</v>
      </c>
      <c r="K836">
        <v>20.100000000000001</v>
      </c>
      <c r="L836">
        <v>16.2</v>
      </c>
      <c r="M836">
        <v>17.899999999999999</v>
      </c>
      <c r="O836" s="23">
        <v>25.6</v>
      </c>
      <c r="P836" s="23">
        <v>22.5</v>
      </c>
      <c r="Q836" s="23">
        <v>22.4</v>
      </c>
      <c r="R836" s="23">
        <v>30</v>
      </c>
      <c r="S836" s="23">
        <v>30</v>
      </c>
      <c r="T836" s="23">
        <v>30</v>
      </c>
      <c r="U836" s="23">
        <v>25.3</v>
      </c>
      <c r="V836" s="23">
        <v>25.3</v>
      </c>
      <c r="W836" s="23">
        <v>27.5</v>
      </c>
      <c r="Y836">
        <f t="shared" si="903"/>
        <v>238.60000000000002</v>
      </c>
      <c r="Z836">
        <v>0</v>
      </c>
      <c r="AA836">
        <v>2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J836">
        <v>23</v>
      </c>
      <c r="AK836">
        <v>16</v>
      </c>
      <c r="AL836">
        <v>23</v>
      </c>
      <c r="AM836">
        <v>0</v>
      </c>
      <c r="AN836">
        <v>0</v>
      </c>
      <c r="AO836">
        <v>2</v>
      </c>
      <c r="AP836">
        <v>19</v>
      </c>
      <c r="AQ836">
        <v>23</v>
      </c>
      <c r="AR836">
        <v>16</v>
      </c>
      <c r="AU836">
        <f t="shared" si="904"/>
        <v>100</v>
      </c>
      <c r="AV836">
        <f t="shared" si="905"/>
        <v>77.777777777777786</v>
      </c>
      <c r="AW836">
        <f t="shared" si="906"/>
        <v>84</v>
      </c>
      <c r="AX836">
        <v>0</v>
      </c>
      <c r="AY836">
        <v>0</v>
      </c>
      <c r="AZ836">
        <f t="shared" si="909"/>
        <v>100</v>
      </c>
      <c r="BA836">
        <f t="shared" si="910"/>
        <v>100</v>
      </c>
      <c r="BB836">
        <f t="shared" si="911"/>
        <v>100</v>
      </c>
      <c r="BC836">
        <f t="shared" si="912"/>
        <v>100</v>
      </c>
    </row>
    <row r="837" spans="1:991">
      <c r="A837">
        <v>135</v>
      </c>
      <c r="B837" t="s">
        <v>109</v>
      </c>
      <c r="C837">
        <v>17</v>
      </c>
      <c r="D837" t="s">
        <v>48</v>
      </c>
      <c r="E837">
        <v>0.3</v>
      </c>
      <c r="F837">
        <v>3.7</v>
      </c>
      <c r="G837">
        <v>0.6</v>
      </c>
      <c r="H837">
        <v>1.4</v>
      </c>
      <c r="I837">
        <v>0</v>
      </c>
      <c r="J837">
        <v>3.5</v>
      </c>
      <c r="K837">
        <v>3.6</v>
      </c>
      <c r="L837">
        <v>0.3</v>
      </c>
      <c r="M837">
        <v>0.3</v>
      </c>
      <c r="O837" s="23">
        <v>30</v>
      </c>
      <c r="P837" s="23">
        <v>28.6</v>
      </c>
      <c r="Q837" s="23">
        <v>27.7</v>
      </c>
      <c r="R837" s="23">
        <v>28</v>
      </c>
      <c r="S837" s="23">
        <v>23.8</v>
      </c>
      <c r="T837" s="23">
        <v>29.1</v>
      </c>
      <c r="U837" s="23">
        <v>29</v>
      </c>
      <c r="V837" s="23">
        <v>29</v>
      </c>
      <c r="W837" s="23">
        <v>27.3</v>
      </c>
      <c r="Y837">
        <f t="shared" si="903"/>
        <v>252.5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J837">
        <v>36</v>
      </c>
      <c r="AK837">
        <v>23</v>
      </c>
      <c r="AL837">
        <v>22</v>
      </c>
      <c r="AM837">
        <v>44</v>
      </c>
      <c r="AN837">
        <v>21</v>
      </c>
      <c r="AO837">
        <v>0</v>
      </c>
      <c r="AP837">
        <v>7</v>
      </c>
      <c r="AQ837">
        <v>6</v>
      </c>
      <c r="AR837">
        <v>19</v>
      </c>
      <c r="AU837">
        <f t="shared" si="904"/>
        <v>100</v>
      </c>
      <c r="AV837">
        <f t="shared" si="905"/>
        <v>100</v>
      </c>
      <c r="AW837">
        <f t="shared" si="906"/>
        <v>100</v>
      </c>
      <c r="AX837">
        <f t="shared" si="907"/>
        <v>100</v>
      </c>
      <c r="AY837">
        <f t="shared" si="908"/>
        <v>100</v>
      </c>
      <c r="AZ837">
        <v>0</v>
      </c>
      <c r="BA837">
        <f t="shared" si="910"/>
        <v>100</v>
      </c>
      <c r="BB837">
        <f t="shared" si="911"/>
        <v>100</v>
      </c>
      <c r="BC837">
        <f t="shared" si="912"/>
        <v>100</v>
      </c>
    </row>
    <row r="838" spans="1:991">
      <c r="A838" s="4">
        <v>194</v>
      </c>
      <c r="B838" s="5" t="s">
        <v>110</v>
      </c>
      <c r="C838" s="4">
        <v>17</v>
      </c>
      <c r="D838" s="5" t="s">
        <v>42</v>
      </c>
      <c r="E838" s="4">
        <v>2</v>
      </c>
      <c r="F838" s="4">
        <v>2.5</v>
      </c>
      <c r="G838" s="4">
        <v>2</v>
      </c>
      <c r="H838" s="4">
        <v>4.9000000000000004</v>
      </c>
      <c r="I838" s="4">
        <v>4.3</v>
      </c>
      <c r="J838" s="4">
        <v>1.1000000000000001</v>
      </c>
      <c r="K838" s="4">
        <v>2.4</v>
      </c>
      <c r="L838" s="4">
        <v>4</v>
      </c>
      <c r="M838" s="4">
        <v>8.1999999999999993</v>
      </c>
      <c r="N838" s="4"/>
      <c r="O838" s="26">
        <v>27.3</v>
      </c>
      <c r="P838" s="26">
        <v>27.8</v>
      </c>
      <c r="Q838" s="26">
        <v>28.6</v>
      </c>
      <c r="R838" s="26">
        <v>25.4</v>
      </c>
      <c r="S838" s="26">
        <v>29</v>
      </c>
      <c r="T838" s="26">
        <v>28.7</v>
      </c>
      <c r="U838" s="26">
        <v>24.3</v>
      </c>
      <c r="V838" s="26">
        <v>30</v>
      </c>
      <c r="W838" s="26">
        <v>27.8</v>
      </c>
      <c r="Y838">
        <f t="shared" si="903"/>
        <v>248.9</v>
      </c>
      <c r="Z838" s="4">
        <v>0</v>
      </c>
      <c r="AA838" s="4">
        <v>0</v>
      </c>
      <c r="AB838" s="4">
        <v>0</v>
      </c>
      <c r="AC838" s="4">
        <v>2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/>
      <c r="AJ838" s="4">
        <v>11</v>
      </c>
      <c r="AK838" s="4">
        <v>10</v>
      </c>
      <c r="AL838" s="4">
        <v>7</v>
      </c>
      <c r="AM838" s="4">
        <v>10</v>
      </c>
      <c r="AN838" s="4">
        <v>5</v>
      </c>
      <c r="AO838" s="4">
        <v>5</v>
      </c>
      <c r="AP838" s="4">
        <v>9</v>
      </c>
      <c r="AQ838" s="4">
        <v>3</v>
      </c>
      <c r="AR838" s="4">
        <v>13</v>
      </c>
      <c r="AS838" s="5"/>
      <c r="AU838">
        <f t="shared" si="904"/>
        <v>100</v>
      </c>
      <c r="AV838">
        <f t="shared" si="905"/>
        <v>100</v>
      </c>
      <c r="AW838">
        <f t="shared" si="906"/>
        <v>100</v>
      </c>
      <c r="AX838">
        <f t="shared" si="907"/>
        <v>66.666666666666657</v>
      </c>
      <c r="AY838">
        <f t="shared" si="908"/>
        <v>100</v>
      </c>
      <c r="AZ838">
        <f t="shared" si="909"/>
        <v>100</v>
      </c>
      <c r="BA838">
        <f t="shared" si="910"/>
        <v>100</v>
      </c>
      <c r="BB838">
        <f t="shared" si="911"/>
        <v>100</v>
      </c>
      <c r="BC838">
        <f t="shared" si="912"/>
        <v>100</v>
      </c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  <c r="QG838" s="5"/>
      <c r="QH838" s="5"/>
      <c r="QI838" s="5"/>
      <c r="QJ838" s="5"/>
      <c r="QK838" s="5"/>
      <c r="QL838" s="5"/>
      <c r="QM838" s="5"/>
      <c r="QN838" s="5"/>
      <c r="QO838" s="5"/>
      <c r="QP838" s="5"/>
      <c r="QQ838" s="5"/>
      <c r="QR838" s="5"/>
      <c r="QS838" s="5"/>
      <c r="QT838" s="5"/>
      <c r="QU838" s="5"/>
      <c r="QV838" s="5"/>
      <c r="QW838" s="5"/>
      <c r="QX838" s="5"/>
      <c r="QY838" s="5"/>
      <c r="QZ838" s="5"/>
      <c r="RA838" s="5"/>
      <c r="RB838" s="5"/>
      <c r="RC838" s="5"/>
      <c r="RD838" s="5"/>
      <c r="RE838" s="5"/>
      <c r="RF838" s="5"/>
      <c r="RG838" s="5"/>
      <c r="RH838" s="5"/>
      <c r="RI838" s="5"/>
      <c r="RJ838" s="5"/>
      <c r="RK838" s="5"/>
      <c r="RL838" s="5"/>
      <c r="RM838" s="5"/>
      <c r="RN838" s="5"/>
      <c r="RO838" s="5"/>
      <c r="RP838" s="5"/>
      <c r="RQ838" s="5"/>
      <c r="RR838" s="5"/>
      <c r="RS838" s="5"/>
      <c r="RT838" s="5"/>
      <c r="RU838" s="5"/>
      <c r="RV838" s="5"/>
      <c r="RW838" s="5"/>
      <c r="RX838" s="5"/>
      <c r="RY838" s="5"/>
      <c r="RZ838" s="5"/>
      <c r="SA838" s="5"/>
      <c r="SB838" s="5"/>
      <c r="SC838" s="5"/>
      <c r="SD838" s="5"/>
      <c r="SE838" s="5"/>
      <c r="SF838" s="5"/>
      <c r="SG838" s="5"/>
      <c r="SH838" s="5"/>
      <c r="SI838" s="5"/>
      <c r="SJ838" s="5"/>
      <c r="SK838" s="5"/>
      <c r="SL838" s="5"/>
      <c r="SM838" s="5"/>
      <c r="SN838" s="5"/>
      <c r="SO838" s="5"/>
      <c r="SP838" s="5"/>
      <c r="SQ838" s="5"/>
      <c r="SR838" s="5"/>
      <c r="SS838" s="5"/>
      <c r="ST838" s="5"/>
      <c r="SU838" s="5"/>
      <c r="SV838" s="5"/>
      <c r="SW838" s="5"/>
      <c r="SX838" s="5"/>
      <c r="SY838" s="5"/>
      <c r="SZ838" s="5"/>
      <c r="TA838" s="5"/>
      <c r="TB838" s="5"/>
      <c r="TC838" s="5"/>
      <c r="TD838" s="5"/>
      <c r="TE838" s="5"/>
      <c r="TF838" s="5"/>
      <c r="TG838" s="5"/>
      <c r="TH838" s="5"/>
      <c r="TI838" s="5"/>
      <c r="TJ838" s="5"/>
      <c r="TK838" s="5"/>
      <c r="TL838" s="5"/>
      <c r="TM838" s="5"/>
      <c r="TN838" s="5"/>
      <c r="TO838" s="5"/>
      <c r="TP838" s="5"/>
      <c r="TQ838" s="5"/>
      <c r="TR838" s="5"/>
      <c r="TS838" s="5"/>
      <c r="TT838" s="5"/>
      <c r="TU838" s="5"/>
      <c r="TV838" s="5"/>
      <c r="TW838" s="5"/>
      <c r="TX838" s="5"/>
      <c r="TY838" s="5"/>
      <c r="TZ838" s="5"/>
      <c r="UA838" s="5"/>
      <c r="UB838" s="5"/>
      <c r="UC838" s="5"/>
      <c r="UD838" s="5"/>
      <c r="UE838" s="5"/>
      <c r="UF838" s="5"/>
      <c r="UG838" s="5"/>
      <c r="UH838" s="5"/>
      <c r="UI838" s="5"/>
      <c r="UJ838" s="5"/>
      <c r="UK838" s="5"/>
      <c r="UL838" s="5"/>
      <c r="UM838" s="5"/>
      <c r="UN838" s="5"/>
      <c r="UO838" s="5"/>
      <c r="UP838" s="5"/>
      <c r="UQ838" s="5"/>
      <c r="UR838" s="5"/>
      <c r="US838" s="5"/>
      <c r="UT838" s="5"/>
      <c r="UU838" s="5"/>
      <c r="UV838" s="5"/>
      <c r="UW838" s="5"/>
      <c r="UX838" s="5"/>
      <c r="UY838" s="5"/>
      <c r="UZ838" s="5"/>
      <c r="VA838" s="5"/>
      <c r="VB838" s="5"/>
      <c r="VC838" s="5"/>
      <c r="VD838" s="5"/>
      <c r="VE838" s="5"/>
      <c r="VF838" s="5"/>
      <c r="VG838" s="5"/>
      <c r="VH838" s="5"/>
      <c r="VI838" s="5"/>
      <c r="VJ838" s="5"/>
      <c r="VK838" s="5"/>
      <c r="VL838" s="5"/>
      <c r="VM838" s="5"/>
      <c r="VN838" s="5"/>
      <c r="VO838" s="5"/>
      <c r="VP838" s="5"/>
      <c r="VQ838" s="5"/>
      <c r="VR838" s="5"/>
      <c r="VS838" s="5"/>
      <c r="VT838" s="5"/>
      <c r="VU838" s="5"/>
      <c r="VV838" s="5"/>
      <c r="VW838" s="5"/>
      <c r="VX838" s="5"/>
      <c r="VY838" s="5"/>
      <c r="VZ838" s="5"/>
      <c r="WA838" s="5"/>
      <c r="WB838" s="5"/>
      <c r="WC838" s="5"/>
      <c r="WD838" s="5"/>
      <c r="WE838" s="5"/>
      <c r="WF838" s="5"/>
      <c r="WG838" s="5"/>
      <c r="WH838" s="5"/>
      <c r="WI838" s="5"/>
      <c r="WJ838" s="5"/>
      <c r="WK838" s="5"/>
      <c r="WL838" s="5"/>
      <c r="WM838" s="5"/>
      <c r="WN838" s="5"/>
      <c r="WO838" s="5"/>
      <c r="WP838" s="5"/>
      <c r="WQ838" s="5"/>
      <c r="WR838" s="5"/>
      <c r="WS838" s="5"/>
      <c r="WT838" s="5"/>
      <c r="WU838" s="5"/>
      <c r="WV838" s="5"/>
      <c r="WW838" s="5"/>
      <c r="WX838" s="5"/>
      <c r="WY838" s="5"/>
      <c r="WZ838" s="5"/>
      <c r="XA838" s="5"/>
      <c r="XB838" s="5"/>
      <c r="XC838" s="5"/>
      <c r="XD838" s="5"/>
      <c r="XE838" s="5"/>
      <c r="XF838" s="5"/>
      <c r="XG838" s="5"/>
      <c r="XH838" s="5"/>
      <c r="XI838" s="5"/>
      <c r="XJ838" s="5"/>
      <c r="XK838" s="5"/>
      <c r="XL838" s="5"/>
      <c r="XM838" s="5"/>
      <c r="XN838" s="5"/>
      <c r="XO838" s="5"/>
      <c r="XP838" s="5"/>
      <c r="XQ838" s="5"/>
      <c r="XR838" s="5"/>
      <c r="XS838" s="5"/>
      <c r="XT838" s="5"/>
      <c r="XU838" s="5"/>
      <c r="XV838" s="5"/>
      <c r="XW838" s="5"/>
      <c r="XX838" s="5"/>
      <c r="XY838" s="5"/>
      <c r="XZ838" s="5"/>
      <c r="YA838" s="5"/>
      <c r="YB838" s="5"/>
      <c r="YC838" s="5"/>
      <c r="YD838" s="5"/>
      <c r="YE838" s="5"/>
      <c r="YF838" s="5"/>
      <c r="YG838" s="5"/>
      <c r="YH838" s="5"/>
      <c r="YI838" s="5"/>
      <c r="YJ838" s="5"/>
      <c r="YK838" s="5"/>
      <c r="YL838" s="5"/>
      <c r="YM838" s="5"/>
      <c r="YN838" s="5"/>
      <c r="YO838" s="5"/>
      <c r="YP838" s="5"/>
      <c r="YQ838" s="5"/>
      <c r="YR838" s="5"/>
      <c r="YS838" s="5"/>
      <c r="YT838" s="5"/>
      <c r="YU838" s="5"/>
      <c r="YV838" s="5"/>
      <c r="YW838" s="5"/>
      <c r="YX838" s="5"/>
      <c r="YY838" s="5"/>
      <c r="YZ838" s="5"/>
      <c r="ZA838" s="5"/>
      <c r="ZB838" s="5"/>
      <c r="ZC838" s="5"/>
      <c r="ZD838" s="5"/>
      <c r="ZE838" s="5"/>
      <c r="ZF838" s="5"/>
      <c r="ZG838" s="5"/>
      <c r="ZH838" s="5"/>
      <c r="ZI838" s="5"/>
      <c r="ZJ838" s="5"/>
      <c r="ZK838" s="5"/>
      <c r="ZL838" s="5"/>
      <c r="ZM838" s="5"/>
      <c r="ZN838" s="5"/>
      <c r="ZO838" s="5"/>
      <c r="ZP838" s="5"/>
      <c r="ZQ838" s="5"/>
      <c r="ZR838" s="5"/>
      <c r="ZS838" s="5"/>
      <c r="ZT838" s="5"/>
      <c r="ZU838" s="5"/>
      <c r="ZV838" s="5"/>
      <c r="ZW838" s="5"/>
      <c r="ZX838" s="5"/>
      <c r="ZY838" s="5"/>
      <c r="ZZ838" s="5"/>
      <c r="AAA838" s="5"/>
      <c r="AAB838" s="5"/>
      <c r="AAC838" s="5"/>
      <c r="AAD838" s="5"/>
      <c r="AAE838" s="5"/>
      <c r="AAF838" s="5"/>
      <c r="AAG838" s="5"/>
      <c r="AAH838" s="5"/>
      <c r="AAI838" s="5"/>
      <c r="AAJ838" s="5"/>
      <c r="AAK838" s="5"/>
      <c r="AAL838" s="5"/>
      <c r="AAM838" s="5"/>
      <c r="AAN838" s="5"/>
      <c r="AAO838" s="5"/>
      <c r="AAP838" s="5"/>
      <c r="AAQ838" s="5"/>
      <c r="AAR838" s="5"/>
      <c r="AAS838" s="5"/>
      <c r="AAT838" s="5"/>
      <c r="AAU838" s="5"/>
      <c r="AAV838" s="5"/>
      <c r="AAW838" s="5"/>
      <c r="AAX838" s="5"/>
      <c r="AAY838" s="5"/>
      <c r="AAZ838" s="5"/>
      <c r="ABA838" s="5"/>
      <c r="ABB838" s="5"/>
      <c r="ABC838" s="5"/>
      <c r="ABD838" s="5"/>
      <c r="ABE838" s="5"/>
      <c r="ABF838" s="5"/>
      <c r="ABG838" s="5"/>
      <c r="ABH838" s="5"/>
      <c r="ABI838" s="5"/>
      <c r="ABJ838" s="5"/>
      <c r="ABK838" s="5"/>
      <c r="ABL838" s="5"/>
      <c r="ABM838" s="5"/>
      <c r="ABN838" s="5"/>
      <c r="ABO838" s="5"/>
      <c r="ABP838" s="5"/>
      <c r="ABQ838" s="5"/>
      <c r="ABR838" s="5"/>
      <c r="ABS838" s="5"/>
      <c r="ABT838" s="5"/>
      <c r="ABU838" s="5"/>
      <c r="ABV838" s="5"/>
      <c r="ABW838" s="5"/>
      <c r="ABX838" s="5"/>
      <c r="ABY838" s="5"/>
      <c r="ABZ838" s="5"/>
      <c r="ACA838" s="5"/>
      <c r="ACB838" s="5"/>
      <c r="ACC838" s="5"/>
      <c r="ACD838" s="5"/>
      <c r="ACE838" s="5"/>
      <c r="ACF838" s="5"/>
      <c r="ACG838" s="5"/>
      <c r="ACH838" s="5"/>
      <c r="ACI838" s="5"/>
      <c r="ACJ838" s="5"/>
      <c r="ACK838" s="5"/>
      <c r="ACL838" s="5"/>
      <c r="ACM838" s="5"/>
      <c r="ACN838" s="5"/>
      <c r="ACO838" s="5"/>
      <c r="ACP838" s="5"/>
      <c r="ACQ838" s="5"/>
      <c r="ACR838" s="5"/>
      <c r="ACS838" s="5"/>
      <c r="ACT838" s="5"/>
      <c r="ACU838" s="5"/>
      <c r="ACV838" s="5"/>
      <c r="ACW838" s="5"/>
      <c r="ACX838" s="5"/>
      <c r="ACY838" s="5"/>
      <c r="ACZ838" s="5"/>
      <c r="ADA838" s="5"/>
      <c r="ADB838" s="5"/>
      <c r="ADC838" s="5"/>
      <c r="ADD838" s="5"/>
      <c r="ADE838" s="5"/>
      <c r="ADF838" s="5"/>
      <c r="ADG838" s="5"/>
      <c r="ADH838" s="5"/>
      <c r="ADI838" s="5"/>
      <c r="ADJ838" s="5"/>
      <c r="ADK838" s="5"/>
      <c r="ADL838" s="5"/>
      <c r="ADM838" s="5"/>
      <c r="ADN838" s="5"/>
      <c r="ADO838" s="5"/>
      <c r="ADP838" s="5"/>
      <c r="ADQ838" s="5"/>
      <c r="ADR838" s="5"/>
      <c r="ADS838" s="5"/>
      <c r="ADT838" s="5"/>
      <c r="ADU838" s="5"/>
      <c r="ADV838" s="5"/>
      <c r="ADW838" s="5"/>
      <c r="ADX838" s="5"/>
      <c r="ADY838" s="5"/>
      <c r="ADZ838" s="5"/>
      <c r="AEA838" s="5"/>
      <c r="AEB838" s="5"/>
      <c r="AEC838" s="5"/>
      <c r="AED838" s="5"/>
      <c r="AEE838" s="5"/>
      <c r="AEF838" s="5"/>
      <c r="AEG838" s="5"/>
      <c r="AEH838" s="5"/>
      <c r="AEI838" s="5"/>
      <c r="AEJ838" s="5"/>
      <c r="AEK838" s="5"/>
      <c r="AEL838" s="5"/>
      <c r="AEM838" s="5"/>
      <c r="AEN838" s="5"/>
      <c r="AEO838" s="5"/>
      <c r="AEP838" s="5"/>
      <c r="AEQ838" s="5"/>
      <c r="AER838" s="5"/>
      <c r="AES838" s="5"/>
      <c r="AET838" s="5"/>
      <c r="AEU838" s="5"/>
      <c r="AEV838" s="5"/>
      <c r="AEW838" s="5"/>
      <c r="AEX838" s="5"/>
      <c r="AEY838" s="5"/>
      <c r="AEZ838" s="5"/>
      <c r="AFA838" s="5"/>
      <c r="AFB838" s="5"/>
      <c r="AFC838" s="5"/>
      <c r="AFD838" s="5"/>
      <c r="AFE838" s="5"/>
      <c r="AFF838" s="5"/>
      <c r="AFG838" s="5"/>
      <c r="AFH838" s="5"/>
      <c r="AFI838" s="5"/>
      <c r="AFJ838" s="5"/>
      <c r="AFK838" s="5"/>
      <c r="AFL838" s="5"/>
      <c r="AFM838" s="5"/>
      <c r="AFN838" s="5"/>
      <c r="AFO838" s="5"/>
      <c r="AFP838" s="5"/>
      <c r="AFQ838" s="5"/>
      <c r="AFR838" s="5"/>
      <c r="AFS838" s="5"/>
      <c r="AFT838" s="5"/>
      <c r="AFU838" s="5"/>
      <c r="AFV838" s="5"/>
      <c r="AFW838" s="5"/>
      <c r="AFX838" s="5"/>
      <c r="AFY838" s="5"/>
      <c r="AFZ838" s="5"/>
      <c r="AGA838" s="5"/>
      <c r="AGB838" s="5"/>
      <c r="AGC838" s="5"/>
      <c r="AGD838" s="5"/>
      <c r="AGE838" s="5"/>
      <c r="AGF838" s="5"/>
      <c r="AGG838" s="5"/>
      <c r="AGH838" s="5"/>
      <c r="AGI838" s="5"/>
      <c r="AGJ838" s="5"/>
      <c r="AGK838" s="5"/>
      <c r="AGL838" s="5"/>
      <c r="AGM838" s="5"/>
      <c r="AGN838" s="5"/>
      <c r="AGO838" s="5"/>
      <c r="AGP838" s="5"/>
      <c r="AGQ838" s="5"/>
      <c r="AGR838" s="5"/>
      <c r="AGS838" s="5"/>
      <c r="AGT838" s="5"/>
      <c r="AGU838" s="5"/>
      <c r="AGV838" s="5"/>
      <c r="AGW838" s="5"/>
      <c r="AGX838" s="5"/>
      <c r="AGY838" s="5"/>
      <c r="AGZ838" s="5"/>
      <c r="AHA838" s="5"/>
      <c r="AHB838" s="5"/>
      <c r="AHC838" s="5"/>
      <c r="AHD838" s="5"/>
      <c r="AHE838" s="5"/>
      <c r="AHF838" s="5"/>
      <c r="AHG838" s="5"/>
      <c r="AHH838" s="5"/>
      <c r="AHI838" s="5"/>
      <c r="AHJ838" s="5"/>
      <c r="AHK838" s="5"/>
      <c r="AHL838" s="5"/>
      <c r="AHM838" s="5"/>
      <c r="AHN838" s="5"/>
      <c r="AHO838" s="5"/>
      <c r="AHP838" s="5"/>
      <c r="AHQ838" s="5"/>
      <c r="AHR838" s="5"/>
      <c r="AHS838" s="5"/>
      <c r="AHT838" s="5"/>
      <c r="AHU838" s="5"/>
      <c r="AHV838" s="5"/>
      <c r="AHW838" s="5"/>
      <c r="AHX838" s="5"/>
      <c r="AHY838" s="5"/>
      <c r="AHZ838" s="5"/>
      <c r="AIA838" s="5"/>
      <c r="AIB838" s="5"/>
      <c r="AIC838" s="5"/>
      <c r="AID838" s="5"/>
      <c r="AIE838" s="5"/>
      <c r="AIF838" s="5"/>
      <c r="AIG838" s="5"/>
      <c r="AIH838" s="5"/>
      <c r="AII838" s="5"/>
      <c r="AIJ838" s="5"/>
      <c r="AIK838" s="5"/>
      <c r="AIL838" s="5"/>
      <c r="AIM838" s="5"/>
      <c r="AIN838" s="5"/>
      <c r="AIO838" s="5"/>
      <c r="AIP838" s="5"/>
      <c r="AIQ838" s="5"/>
      <c r="AIR838" s="5"/>
      <c r="AIS838" s="5"/>
      <c r="AIT838" s="5"/>
      <c r="AIU838" s="5"/>
      <c r="AIV838" s="5"/>
      <c r="AIW838" s="5"/>
      <c r="AIX838" s="5"/>
      <c r="AIY838" s="5"/>
      <c r="AIZ838" s="5"/>
      <c r="AJA838" s="5"/>
      <c r="AJB838" s="5"/>
      <c r="AJC838" s="5"/>
      <c r="AJD838" s="5"/>
      <c r="AJE838" s="5"/>
      <c r="AJF838" s="5"/>
      <c r="AJG838" s="5"/>
      <c r="AJH838" s="5"/>
      <c r="AJI838" s="5"/>
      <c r="AJJ838" s="5"/>
      <c r="AJK838" s="5"/>
      <c r="AJL838" s="5"/>
      <c r="AJM838" s="5"/>
      <c r="AJN838" s="5"/>
      <c r="AJO838" s="5"/>
      <c r="AJP838" s="5"/>
      <c r="AJQ838" s="5"/>
      <c r="AJR838" s="5"/>
      <c r="AJS838" s="5"/>
      <c r="AJT838" s="5"/>
      <c r="AJU838" s="5"/>
      <c r="AJV838" s="5"/>
      <c r="AJW838" s="5"/>
      <c r="AJX838" s="5"/>
      <c r="AJY838" s="5"/>
      <c r="AJZ838" s="5"/>
      <c r="AKA838" s="5"/>
      <c r="AKB838" s="5"/>
      <c r="AKC838" s="5"/>
      <c r="AKD838" s="5"/>
      <c r="AKE838" s="5"/>
      <c r="AKF838" s="5"/>
      <c r="AKG838" s="5"/>
      <c r="AKH838" s="5"/>
      <c r="AKI838" s="5"/>
      <c r="AKJ838" s="5"/>
      <c r="AKK838" s="5"/>
      <c r="AKL838" s="5"/>
      <c r="AKM838" s="5"/>
      <c r="AKN838" s="5"/>
      <c r="AKO838" s="5"/>
      <c r="AKP838" s="5"/>
      <c r="AKQ838" s="5"/>
      <c r="AKR838" s="5"/>
      <c r="AKS838" s="5"/>
      <c r="AKT838" s="5"/>
      <c r="AKU838" s="5"/>
      <c r="AKV838" s="5"/>
      <c r="AKW838" s="5"/>
      <c r="AKX838" s="5"/>
      <c r="AKY838" s="5"/>
      <c r="AKZ838" s="5"/>
      <c r="ALA838" s="5"/>
      <c r="ALB838" s="5"/>
      <c r="ALC838" s="5"/>
    </row>
    <row r="839" spans="1:991">
      <c r="A839" s="4">
        <v>193</v>
      </c>
      <c r="B839" s="5" t="s">
        <v>111</v>
      </c>
      <c r="C839" s="4">
        <v>17</v>
      </c>
      <c r="D839" s="5" t="s">
        <v>44</v>
      </c>
      <c r="E839" s="4">
        <v>0.4</v>
      </c>
      <c r="F839" s="4">
        <v>0.3</v>
      </c>
      <c r="G839" s="4">
        <v>0.3</v>
      </c>
      <c r="H839" s="4">
        <v>3</v>
      </c>
      <c r="I839" s="4">
        <v>1.5</v>
      </c>
      <c r="J839" s="4">
        <v>7.7</v>
      </c>
      <c r="K839" s="4">
        <v>0</v>
      </c>
      <c r="L839" s="4">
        <v>0</v>
      </c>
      <c r="M839" s="4">
        <v>3.8</v>
      </c>
      <c r="N839" s="4"/>
      <c r="O839" s="26">
        <v>28.6</v>
      </c>
      <c r="P839" s="26">
        <v>7.6</v>
      </c>
      <c r="Q839" s="26">
        <v>23.3</v>
      </c>
      <c r="R839" s="26">
        <v>28.3</v>
      </c>
      <c r="S839" s="26">
        <v>27.5</v>
      </c>
      <c r="T839" s="26">
        <v>25.6</v>
      </c>
      <c r="U839" s="26">
        <v>10.4</v>
      </c>
      <c r="V839" s="26">
        <v>18.8</v>
      </c>
      <c r="W839" s="26">
        <v>25.6</v>
      </c>
      <c r="Y839">
        <f t="shared" si="903"/>
        <v>195.70000000000002</v>
      </c>
      <c r="Z839" s="4">
        <v>0</v>
      </c>
      <c r="AA839" s="4">
        <v>4</v>
      </c>
      <c r="AB839" s="4">
        <v>4</v>
      </c>
      <c r="AC839" s="4">
        <v>0</v>
      </c>
      <c r="AD839" s="4">
        <v>0</v>
      </c>
      <c r="AE839" s="4">
        <v>2</v>
      </c>
      <c r="AF839" s="4">
        <v>10</v>
      </c>
      <c r="AG839" s="4">
        <v>4</v>
      </c>
      <c r="AH839" s="4">
        <v>4</v>
      </c>
      <c r="AI839" s="4"/>
      <c r="AJ839" s="4">
        <v>28</v>
      </c>
      <c r="AK839" s="4">
        <v>14</v>
      </c>
      <c r="AL839" s="4">
        <v>25</v>
      </c>
      <c r="AM839" s="4">
        <v>28</v>
      </c>
      <c r="AN839" s="4">
        <v>30</v>
      </c>
      <c r="AO839" s="4">
        <v>22</v>
      </c>
      <c r="AP839" s="4">
        <v>26</v>
      </c>
      <c r="AQ839" s="4">
        <v>17</v>
      </c>
      <c r="AR839" s="4">
        <v>23</v>
      </c>
      <c r="AS839" s="5"/>
      <c r="AU839">
        <f t="shared" si="904"/>
        <v>100</v>
      </c>
      <c r="AV839">
        <f t="shared" si="905"/>
        <v>55.555555555555557</v>
      </c>
      <c r="AW839">
        <f t="shared" si="906"/>
        <v>72.41379310344827</v>
      </c>
      <c r="AX839">
        <f t="shared" si="907"/>
        <v>100</v>
      </c>
      <c r="AY839">
        <f t="shared" si="908"/>
        <v>100</v>
      </c>
      <c r="AZ839">
        <f t="shared" si="909"/>
        <v>83.333333333333343</v>
      </c>
      <c r="BA839">
        <f t="shared" si="910"/>
        <v>44.444444444444443</v>
      </c>
      <c r="BB839">
        <f t="shared" si="911"/>
        <v>61.904761904761905</v>
      </c>
      <c r="BC839">
        <f t="shared" si="912"/>
        <v>70.370370370370367</v>
      </c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  <c r="QG839" s="5"/>
      <c r="QH839" s="5"/>
      <c r="QI839" s="5"/>
      <c r="QJ839" s="5"/>
      <c r="QK839" s="5"/>
      <c r="QL839" s="5"/>
      <c r="QM839" s="5"/>
      <c r="QN839" s="5"/>
      <c r="QO839" s="5"/>
      <c r="QP839" s="5"/>
      <c r="QQ839" s="5"/>
      <c r="QR839" s="5"/>
      <c r="QS839" s="5"/>
      <c r="QT839" s="5"/>
      <c r="QU839" s="5"/>
      <c r="QV839" s="5"/>
      <c r="QW839" s="5"/>
      <c r="QX839" s="5"/>
      <c r="QY839" s="5"/>
      <c r="QZ839" s="5"/>
      <c r="RA839" s="5"/>
      <c r="RB839" s="5"/>
      <c r="RC839" s="5"/>
      <c r="RD839" s="5"/>
      <c r="RE839" s="5"/>
      <c r="RF839" s="5"/>
      <c r="RG839" s="5"/>
      <c r="RH839" s="5"/>
      <c r="RI839" s="5"/>
      <c r="RJ839" s="5"/>
      <c r="RK839" s="5"/>
      <c r="RL839" s="5"/>
      <c r="RM839" s="5"/>
      <c r="RN839" s="5"/>
      <c r="RO839" s="5"/>
      <c r="RP839" s="5"/>
      <c r="RQ839" s="5"/>
      <c r="RR839" s="5"/>
      <c r="RS839" s="5"/>
      <c r="RT839" s="5"/>
      <c r="RU839" s="5"/>
      <c r="RV839" s="5"/>
      <c r="RW839" s="5"/>
      <c r="RX839" s="5"/>
      <c r="RY839" s="5"/>
      <c r="RZ839" s="5"/>
      <c r="SA839" s="5"/>
      <c r="SB839" s="5"/>
      <c r="SC839" s="5"/>
      <c r="SD839" s="5"/>
      <c r="SE839" s="5"/>
      <c r="SF839" s="5"/>
      <c r="SG839" s="5"/>
      <c r="SH839" s="5"/>
      <c r="SI839" s="5"/>
      <c r="SJ839" s="5"/>
      <c r="SK839" s="5"/>
      <c r="SL839" s="5"/>
      <c r="SM839" s="5"/>
      <c r="SN839" s="5"/>
      <c r="SO839" s="5"/>
      <c r="SP839" s="5"/>
      <c r="SQ839" s="5"/>
      <c r="SR839" s="5"/>
      <c r="SS839" s="5"/>
      <c r="ST839" s="5"/>
      <c r="SU839" s="5"/>
      <c r="SV839" s="5"/>
      <c r="SW839" s="5"/>
      <c r="SX839" s="5"/>
      <c r="SY839" s="5"/>
      <c r="SZ839" s="5"/>
      <c r="TA839" s="5"/>
      <c r="TB839" s="5"/>
      <c r="TC839" s="5"/>
      <c r="TD839" s="5"/>
      <c r="TE839" s="5"/>
      <c r="TF839" s="5"/>
      <c r="TG839" s="5"/>
      <c r="TH839" s="5"/>
      <c r="TI839" s="5"/>
      <c r="TJ839" s="5"/>
      <c r="TK839" s="5"/>
      <c r="TL839" s="5"/>
      <c r="TM839" s="5"/>
      <c r="TN839" s="5"/>
      <c r="TO839" s="5"/>
      <c r="TP839" s="5"/>
      <c r="TQ839" s="5"/>
      <c r="TR839" s="5"/>
      <c r="TS839" s="5"/>
      <c r="TT839" s="5"/>
      <c r="TU839" s="5"/>
      <c r="TV839" s="5"/>
      <c r="TW839" s="5"/>
      <c r="TX839" s="5"/>
      <c r="TY839" s="5"/>
      <c r="TZ839" s="5"/>
      <c r="UA839" s="5"/>
      <c r="UB839" s="5"/>
      <c r="UC839" s="5"/>
      <c r="UD839" s="5"/>
      <c r="UE839" s="5"/>
      <c r="UF839" s="5"/>
      <c r="UG839" s="5"/>
      <c r="UH839" s="5"/>
      <c r="UI839" s="5"/>
      <c r="UJ839" s="5"/>
      <c r="UK839" s="5"/>
      <c r="UL839" s="5"/>
      <c r="UM839" s="5"/>
      <c r="UN839" s="5"/>
      <c r="UO839" s="5"/>
      <c r="UP839" s="5"/>
      <c r="UQ839" s="5"/>
      <c r="UR839" s="5"/>
      <c r="US839" s="5"/>
      <c r="UT839" s="5"/>
      <c r="UU839" s="5"/>
      <c r="UV839" s="5"/>
      <c r="UW839" s="5"/>
      <c r="UX839" s="5"/>
      <c r="UY839" s="5"/>
      <c r="UZ839" s="5"/>
      <c r="VA839" s="5"/>
      <c r="VB839" s="5"/>
      <c r="VC839" s="5"/>
      <c r="VD839" s="5"/>
      <c r="VE839" s="5"/>
      <c r="VF839" s="5"/>
      <c r="VG839" s="5"/>
      <c r="VH839" s="5"/>
      <c r="VI839" s="5"/>
      <c r="VJ839" s="5"/>
      <c r="VK839" s="5"/>
      <c r="VL839" s="5"/>
      <c r="VM839" s="5"/>
      <c r="VN839" s="5"/>
      <c r="VO839" s="5"/>
      <c r="VP839" s="5"/>
      <c r="VQ839" s="5"/>
      <c r="VR839" s="5"/>
      <c r="VS839" s="5"/>
      <c r="VT839" s="5"/>
      <c r="VU839" s="5"/>
      <c r="VV839" s="5"/>
      <c r="VW839" s="5"/>
      <c r="VX839" s="5"/>
      <c r="VY839" s="5"/>
      <c r="VZ839" s="5"/>
      <c r="WA839" s="5"/>
      <c r="WB839" s="5"/>
      <c r="WC839" s="5"/>
      <c r="WD839" s="5"/>
      <c r="WE839" s="5"/>
      <c r="WF839" s="5"/>
      <c r="WG839" s="5"/>
      <c r="WH839" s="5"/>
      <c r="WI839" s="5"/>
      <c r="WJ839" s="5"/>
      <c r="WK839" s="5"/>
      <c r="WL839" s="5"/>
      <c r="WM839" s="5"/>
      <c r="WN839" s="5"/>
      <c r="WO839" s="5"/>
      <c r="WP839" s="5"/>
      <c r="WQ839" s="5"/>
      <c r="WR839" s="5"/>
      <c r="WS839" s="5"/>
      <c r="WT839" s="5"/>
      <c r="WU839" s="5"/>
      <c r="WV839" s="5"/>
      <c r="WW839" s="5"/>
      <c r="WX839" s="5"/>
      <c r="WY839" s="5"/>
      <c r="WZ839" s="5"/>
      <c r="XA839" s="5"/>
      <c r="XB839" s="5"/>
      <c r="XC839" s="5"/>
      <c r="XD839" s="5"/>
      <c r="XE839" s="5"/>
      <c r="XF839" s="5"/>
      <c r="XG839" s="5"/>
      <c r="XH839" s="5"/>
      <c r="XI839" s="5"/>
      <c r="XJ839" s="5"/>
      <c r="XK839" s="5"/>
      <c r="XL839" s="5"/>
      <c r="XM839" s="5"/>
      <c r="XN839" s="5"/>
      <c r="XO839" s="5"/>
      <c r="XP839" s="5"/>
      <c r="XQ839" s="5"/>
      <c r="XR839" s="5"/>
      <c r="XS839" s="5"/>
      <c r="XT839" s="5"/>
      <c r="XU839" s="5"/>
      <c r="XV839" s="5"/>
      <c r="XW839" s="5"/>
      <c r="XX839" s="5"/>
      <c r="XY839" s="5"/>
      <c r="XZ839" s="5"/>
      <c r="YA839" s="5"/>
      <c r="YB839" s="5"/>
      <c r="YC839" s="5"/>
      <c r="YD839" s="5"/>
      <c r="YE839" s="5"/>
      <c r="YF839" s="5"/>
      <c r="YG839" s="5"/>
      <c r="YH839" s="5"/>
      <c r="YI839" s="5"/>
      <c r="YJ839" s="5"/>
      <c r="YK839" s="5"/>
      <c r="YL839" s="5"/>
      <c r="YM839" s="5"/>
      <c r="YN839" s="5"/>
      <c r="YO839" s="5"/>
      <c r="YP839" s="5"/>
      <c r="YQ839" s="5"/>
      <c r="YR839" s="5"/>
      <c r="YS839" s="5"/>
      <c r="YT839" s="5"/>
      <c r="YU839" s="5"/>
      <c r="YV839" s="5"/>
      <c r="YW839" s="5"/>
      <c r="YX839" s="5"/>
      <c r="YY839" s="5"/>
      <c r="YZ839" s="5"/>
      <c r="ZA839" s="5"/>
      <c r="ZB839" s="5"/>
      <c r="ZC839" s="5"/>
      <c r="ZD839" s="5"/>
      <c r="ZE839" s="5"/>
      <c r="ZF839" s="5"/>
      <c r="ZG839" s="5"/>
      <c r="ZH839" s="5"/>
      <c r="ZI839" s="5"/>
      <c r="ZJ839" s="5"/>
      <c r="ZK839" s="5"/>
      <c r="ZL839" s="5"/>
      <c r="ZM839" s="5"/>
      <c r="ZN839" s="5"/>
      <c r="ZO839" s="5"/>
      <c r="ZP839" s="5"/>
      <c r="ZQ839" s="5"/>
      <c r="ZR839" s="5"/>
      <c r="ZS839" s="5"/>
      <c r="ZT839" s="5"/>
      <c r="ZU839" s="5"/>
      <c r="ZV839" s="5"/>
      <c r="ZW839" s="5"/>
      <c r="ZX839" s="5"/>
      <c r="ZY839" s="5"/>
      <c r="ZZ839" s="5"/>
      <c r="AAA839" s="5"/>
      <c r="AAB839" s="5"/>
      <c r="AAC839" s="5"/>
      <c r="AAD839" s="5"/>
      <c r="AAE839" s="5"/>
      <c r="AAF839" s="5"/>
      <c r="AAG839" s="5"/>
      <c r="AAH839" s="5"/>
      <c r="AAI839" s="5"/>
      <c r="AAJ839" s="5"/>
      <c r="AAK839" s="5"/>
      <c r="AAL839" s="5"/>
      <c r="AAM839" s="5"/>
      <c r="AAN839" s="5"/>
      <c r="AAO839" s="5"/>
      <c r="AAP839" s="5"/>
      <c r="AAQ839" s="5"/>
      <c r="AAR839" s="5"/>
      <c r="AAS839" s="5"/>
      <c r="AAT839" s="5"/>
      <c r="AAU839" s="5"/>
      <c r="AAV839" s="5"/>
      <c r="AAW839" s="5"/>
      <c r="AAX839" s="5"/>
      <c r="AAY839" s="5"/>
      <c r="AAZ839" s="5"/>
      <c r="ABA839" s="5"/>
      <c r="ABB839" s="5"/>
      <c r="ABC839" s="5"/>
      <c r="ABD839" s="5"/>
      <c r="ABE839" s="5"/>
      <c r="ABF839" s="5"/>
      <c r="ABG839" s="5"/>
      <c r="ABH839" s="5"/>
      <c r="ABI839" s="5"/>
      <c r="ABJ839" s="5"/>
      <c r="ABK839" s="5"/>
      <c r="ABL839" s="5"/>
      <c r="ABM839" s="5"/>
      <c r="ABN839" s="5"/>
      <c r="ABO839" s="5"/>
      <c r="ABP839" s="5"/>
      <c r="ABQ839" s="5"/>
      <c r="ABR839" s="5"/>
      <c r="ABS839" s="5"/>
      <c r="ABT839" s="5"/>
      <c r="ABU839" s="5"/>
      <c r="ABV839" s="5"/>
      <c r="ABW839" s="5"/>
      <c r="ABX839" s="5"/>
      <c r="ABY839" s="5"/>
      <c r="ABZ839" s="5"/>
      <c r="ACA839" s="5"/>
      <c r="ACB839" s="5"/>
      <c r="ACC839" s="5"/>
      <c r="ACD839" s="5"/>
      <c r="ACE839" s="5"/>
      <c r="ACF839" s="5"/>
      <c r="ACG839" s="5"/>
      <c r="ACH839" s="5"/>
      <c r="ACI839" s="5"/>
      <c r="ACJ839" s="5"/>
      <c r="ACK839" s="5"/>
      <c r="ACL839" s="5"/>
      <c r="ACM839" s="5"/>
      <c r="ACN839" s="5"/>
      <c r="ACO839" s="5"/>
      <c r="ACP839" s="5"/>
      <c r="ACQ839" s="5"/>
      <c r="ACR839" s="5"/>
      <c r="ACS839" s="5"/>
      <c r="ACT839" s="5"/>
      <c r="ACU839" s="5"/>
      <c r="ACV839" s="5"/>
      <c r="ACW839" s="5"/>
      <c r="ACX839" s="5"/>
      <c r="ACY839" s="5"/>
      <c r="ACZ839" s="5"/>
      <c r="ADA839" s="5"/>
      <c r="ADB839" s="5"/>
      <c r="ADC839" s="5"/>
      <c r="ADD839" s="5"/>
      <c r="ADE839" s="5"/>
      <c r="ADF839" s="5"/>
      <c r="ADG839" s="5"/>
      <c r="ADH839" s="5"/>
      <c r="ADI839" s="5"/>
      <c r="ADJ839" s="5"/>
      <c r="ADK839" s="5"/>
      <c r="ADL839" s="5"/>
      <c r="ADM839" s="5"/>
      <c r="ADN839" s="5"/>
      <c r="ADO839" s="5"/>
      <c r="ADP839" s="5"/>
      <c r="ADQ839" s="5"/>
      <c r="ADR839" s="5"/>
      <c r="ADS839" s="5"/>
      <c r="ADT839" s="5"/>
      <c r="ADU839" s="5"/>
      <c r="ADV839" s="5"/>
      <c r="ADW839" s="5"/>
      <c r="ADX839" s="5"/>
      <c r="ADY839" s="5"/>
      <c r="ADZ839" s="5"/>
      <c r="AEA839" s="5"/>
      <c r="AEB839" s="5"/>
      <c r="AEC839" s="5"/>
      <c r="AED839" s="5"/>
      <c r="AEE839" s="5"/>
      <c r="AEF839" s="5"/>
      <c r="AEG839" s="5"/>
      <c r="AEH839" s="5"/>
      <c r="AEI839" s="5"/>
      <c r="AEJ839" s="5"/>
      <c r="AEK839" s="5"/>
      <c r="AEL839" s="5"/>
      <c r="AEM839" s="5"/>
      <c r="AEN839" s="5"/>
      <c r="AEO839" s="5"/>
      <c r="AEP839" s="5"/>
      <c r="AEQ839" s="5"/>
      <c r="AER839" s="5"/>
      <c r="AES839" s="5"/>
      <c r="AET839" s="5"/>
      <c r="AEU839" s="5"/>
      <c r="AEV839" s="5"/>
      <c r="AEW839" s="5"/>
      <c r="AEX839" s="5"/>
      <c r="AEY839" s="5"/>
      <c r="AEZ839" s="5"/>
      <c r="AFA839" s="5"/>
      <c r="AFB839" s="5"/>
      <c r="AFC839" s="5"/>
      <c r="AFD839" s="5"/>
      <c r="AFE839" s="5"/>
      <c r="AFF839" s="5"/>
      <c r="AFG839" s="5"/>
      <c r="AFH839" s="5"/>
      <c r="AFI839" s="5"/>
      <c r="AFJ839" s="5"/>
      <c r="AFK839" s="5"/>
      <c r="AFL839" s="5"/>
      <c r="AFM839" s="5"/>
      <c r="AFN839" s="5"/>
      <c r="AFO839" s="5"/>
      <c r="AFP839" s="5"/>
      <c r="AFQ839" s="5"/>
      <c r="AFR839" s="5"/>
      <c r="AFS839" s="5"/>
      <c r="AFT839" s="5"/>
      <c r="AFU839" s="5"/>
      <c r="AFV839" s="5"/>
      <c r="AFW839" s="5"/>
      <c r="AFX839" s="5"/>
      <c r="AFY839" s="5"/>
      <c r="AFZ839" s="5"/>
      <c r="AGA839" s="5"/>
      <c r="AGB839" s="5"/>
      <c r="AGC839" s="5"/>
      <c r="AGD839" s="5"/>
      <c r="AGE839" s="5"/>
      <c r="AGF839" s="5"/>
      <c r="AGG839" s="5"/>
      <c r="AGH839" s="5"/>
      <c r="AGI839" s="5"/>
      <c r="AGJ839" s="5"/>
      <c r="AGK839" s="5"/>
      <c r="AGL839" s="5"/>
      <c r="AGM839" s="5"/>
      <c r="AGN839" s="5"/>
      <c r="AGO839" s="5"/>
      <c r="AGP839" s="5"/>
      <c r="AGQ839" s="5"/>
      <c r="AGR839" s="5"/>
      <c r="AGS839" s="5"/>
      <c r="AGT839" s="5"/>
      <c r="AGU839" s="5"/>
      <c r="AGV839" s="5"/>
      <c r="AGW839" s="5"/>
      <c r="AGX839" s="5"/>
      <c r="AGY839" s="5"/>
      <c r="AGZ839" s="5"/>
      <c r="AHA839" s="5"/>
      <c r="AHB839" s="5"/>
      <c r="AHC839" s="5"/>
      <c r="AHD839" s="5"/>
      <c r="AHE839" s="5"/>
      <c r="AHF839" s="5"/>
      <c r="AHG839" s="5"/>
      <c r="AHH839" s="5"/>
      <c r="AHI839" s="5"/>
      <c r="AHJ839" s="5"/>
      <c r="AHK839" s="5"/>
      <c r="AHL839" s="5"/>
      <c r="AHM839" s="5"/>
      <c r="AHN839" s="5"/>
      <c r="AHO839" s="5"/>
      <c r="AHP839" s="5"/>
      <c r="AHQ839" s="5"/>
      <c r="AHR839" s="5"/>
      <c r="AHS839" s="5"/>
      <c r="AHT839" s="5"/>
      <c r="AHU839" s="5"/>
      <c r="AHV839" s="5"/>
      <c r="AHW839" s="5"/>
      <c r="AHX839" s="5"/>
      <c r="AHY839" s="5"/>
      <c r="AHZ839" s="5"/>
      <c r="AIA839" s="5"/>
      <c r="AIB839" s="5"/>
      <c r="AIC839" s="5"/>
      <c r="AID839" s="5"/>
      <c r="AIE839" s="5"/>
      <c r="AIF839" s="5"/>
      <c r="AIG839" s="5"/>
      <c r="AIH839" s="5"/>
      <c r="AII839" s="5"/>
      <c r="AIJ839" s="5"/>
      <c r="AIK839" s="5"/>
      <c r="AIL839" s="5"/>
      <c r="AIM839" s="5"/>
      <c r="AIN839" s="5"/>
      <c r="AIO839" s="5"/>
      <c r="AIP839" s="5"/>
      <c r="AIQ839" s="5"/>
      <c r="AIR839" s="5"/>
      <c r="AIS839" s="5"/>
      <c r="AIT839" s="5"/>
      <c r="AIU839" s="5"/>
      <c r="AIV839" s="5"/>
      <c r="AIW839" s="5"/>
      <c r="AIX839" s="5"/>
      <c r="AIY839" s="5"/>
      <c r="AIZ839" s="5"/>
      <c r="AJA839" s="5"/>
      <c r="AJB839" s="5"/>
      <c r="AJC839" s="5"/>
      <c r="AJD839" s="5"/>
      <c r="AJE839" s="5"/>
      <c r="AJF839" s="5"/>
      <c r="AJG839" s="5"/>
      <c r="AJH839" s="5"/>
      <c r="AJI839" s="5"/>
      <c r="AJJ839" s="5"/>
      <c r="AJK839" s="5"/>
      <c r="AJL839" s="5"/>
      <c r="AJM839" s="5"/>
      <c r="AJN839" s="5"/>
      <c r="AJO839" s="5"/>
      <c r="AJP839" s="5"/>
      <c r="AJQ839" s="5"/>
      <c r="AJR839" s="5"/>
      <c r="AJS839" s="5"/>
      <c r="AJT839" s="5"/>
      <c r="AJU839" s="5"/>
      <c r="AJV839" s="5"/>
      <c r="AJW839" s="5"/>
      <c r="AJX839" s="5"/>
      <c r="AJY839" s="5"/>
      <c r="AJZ839" s="5"/>
      <c r="AKA839" s="5"/>
      <c r="AKB839" s="5"/>
      <c r="AKC839" s="5"/>
      <c r="AKD839" s="5"/>
      <c r="AKE839" s="5"/>
      <c r="AKF839" s="5"/>
      <c r="AKG839" s="5"/>
      <c r="AKH839" s="5"/>
      <c r="AKI839" s="5"/>
      <c r="AKJ839" s="5"/>
      <c r="AKK839" s="5"/>
      <c r="AKL839" s="5"/>
      <c r="AKM839" s="5"/>
      <c r="AKN839" s="5"/>
      <c r="AKO839" s="5"/>
      <c r="AKP839" s="5"/>
      <c r="AKQ839" s="5"/>
      <c r="AKR839" s="5"/>
      <c r="AKS839" s="5"/>
      <c r="AKT839" s="5"/>
      <c r="AKU839" s="5"/>
      <c r="AKV839" s="5"/>
      <c r="AKW839" s="5"/>
      <c r="AKX839" s="5"/>
      <c r="AKY839" s="5"/>
      <c r="AKZ839" s="5"/>
      <c r="ALA839" s="5"/>
      <c r="ALB839" s="5"/>
      <c r="ALC839" s="5"/>
    </row>
    <row r="840" spans="1:991">
      <c r="A840" s="4">
        <v>196</v>
      </c>
      <c r="B840" s="5" t="s">
        <v>112</v>
      </c>
      <c r="C840" s="4">
        <v>17</v>
      </c>
      <c r="D840" s="5" t="s">
        <v>46</v>
      </c>
      <c r="E840" s="4">
        <v>0.8</v>
      </c>
      <c r="F840" s="4">
        <v>5.0999999999999996</v>
      </c>
      <c r="G840" s="4">
        <v>1.8</v>
      </c>
      <c r="H840" s="4">
        <v>7.1</v>
      </c>
      <c r="I840" s="4">
        <v>7.9</v>
      </c>
      <c r="J840" s="4">
        <v>15.2</v>
      </c>
      <c r="K840" s="4">
        <v>2.7</v>
      </c>
      <c r="L840" s="4">
        <v>6.6</v>
      </c>
      <c r="M840" s="4">
        <v>5</v>
      </c>
      <c r="N840" s="4"/>
      <c r="O840" s="26">
        <v>27.8</v>
      </c>
      <c r="P840" s="26">
        <v>27.8</v>
      </c>
      <c r="Q840" s="26">
        <v>26.2</v>
      </c>
      <c r="R840" s="26">
        <v>24.9</v>
      </c>
      <c r="S840" s="26">
        <v>26.4</v>
      </c>
      <c r="T840" s="26">
        <v>25.3</v>
      </c>
      <c r="U840" s="26">
        <v>27.1</v>
      </c>
      <c r="V840" s="26">
        <v>29.2</v>
      </c>
      <c r="W840" s="26">
        <v>26.2</v>
      </c>
      <c r="Y840">
        <f t="shared" si="903"/>
        <v>240.89999999999998</v>
      </c>
      <c r="Z840" s="4">
        <v>0</v>
      </c>
      <c r="AA840" s="4">
        <v>0</v>
      </c>
      <c r="AB840" s="4">
        <v>2</v>
      </c>
      <c r="AC840" s="4">
        <v>0</v>
      </c>
      <c r="AD840" s="4">
        <v>0</v>
      </c>
      <c r="AE840" s="4">
        <v>2</v>
      </c>
      <c r="AF840" s="4">
        <v>0</v>
      </c>
      <c r="AG840" s="4">
        <v>0</v>
      </c>
      <c r="AH840" s="4">
        <v>0</v>
      </c>
      <c r="AI840" s="4"/>
      <c r="AJ840" s="4">
        <v>9</v>
      </c>
      <c r="AK840" s="4">
        <v>7</v>
      </c>
      <c r="AL840" s="4">
        <v>9</v>
      </c>
      <c r="AM840" s="4">
        <v>5</v>
      </c>
      <c r="AN840" s="4">
        <v>8</v>
      </c>
      <c r="AO840" s="4">
        <v>7</v>
      </c>
      <c r="AP840" s="4">
        <v>11</v>
      </c>
      <c r="AQ840" s="4">
        <v>2</v>
      </c>
      <c r="AR840" s="4">
        <v>5</v>
      </c>
      <c r="AS840" s="5"/>
      <c r="AU840">
        <f t="shared" si="904"/>
        <v>100</v>
      </c>
      <c r="AV840">
        <f t="shared" si="905"/>
        <v>100</v>
      </c>
      <c r="AW840">
        <f t="shared" si="906"/>
        <v>63.636363636363633</v>
      </c>
      <c r="AX840">
        <f t="shared" si="907"/>
        <v>100</v>
      </c>
      <c r="AY840">
        <f t="shared" si="908"/>
        <v>100</v>
      </c>
      <c r="AZ840">
        <f t="shared" si="909"/>
        <v>55.555555555555557</v>
      </c>
      <c r="BA840">
        <f t="shared" si="910"/>
        <v>100</v>
      </c>
      <c r="BB840">
        <f t="shared" si="911"/>
        <v>100</v>
      </c>
      <c r="BC840">
        <f t="shared" si="912"/>
        <v>100</v>
      </c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  <c r="QG840" s="5"/>
      <c r="QH840" s="5"/>
      <c r="QI840" s="5"/>
      <c r="QJ840" s="5"/>
      <c r="QK840" s="5"/>
      <c r="QL840" s="5"/>
      <c r="QM840" s="5"/>
      <c r="QN840" s="5"/>
      <c r="QO840" s="5"/>
      <c r="QP840" s="5"/>
      <c r="QQ840" s="5"/>
      <c r="QR840" s="5"/>
      <c r="QS840" s="5"/>
      <c r="QT840" s="5"/>
      <c r="QU840" s="5"/>
      <c r="QV840" s="5"/>
      <c r="QW840" s="5"/>
      <c r="QX840" s="5"/>
      <c r="QY840" s="5"/>
      <c r="QZ840" s="5"/>
      <c r="RA840" s="5"/>
      <c r="RB840" s="5"/>
      <c r="RC840" s="5"/>
      <c r="RD840" s="5"/>
      <c r="RE840" s="5"/>
      <c r="RF840" s="5"/>
      <c r="RG840" s="5"/>
      <c r="RH840" s="5"/>
      <c r="RI840" s="5"/>
      <c r="RJ840" s="5"/>
      <c r="RK840" s="5"/>
      <c r="RL840" s="5"/>
      <c r="RM840" s="5"/>
      <c r="RN840" s="5"/>
      <c r="RO840" s="5"/>
      <c r="RP840" s="5"/>
      <c r="RQ840" s="5"/>
      <c r="RR840" s="5"/>
      <c r="RS840" s="5"/>
      <c r="RT840" s="5"/>
      <c r="RU840" s="5"/>
      <c r="RV840" s="5"/>
      <c r="RW840" s="5"/>
      <c r="RX840" s="5"/>
      <c r="RY840" s="5"/>
      <c r="RZ840" s="5"/>
      <c r="SA840" s="5"/>
      <c r="SB840" s="5"/>
      <c r="SC840" s="5"/>
      <c r="SD840" s="5"/>
      <c r="SE840" s="5"/>
      <c r="SF840" s="5"/>
      <c r="SG840" s="5"/>
      <c r="SH840" s="5"/>
      <c r="SI840" s="5"/>
      <c r="SJ840" s="5"/>
      <c r="SK840" s="5"/>
      <c r="SL840" s="5"/>
      <c r="SM840" s="5"/>
      <c r="SN840" s="5"/>
      <c r="SO840" s="5"/>
      <c r="SP840" s="5"/>
      <c r="SQ840" s="5"/>
      <c r="SR840" s="5"/>
      <c r="SS840" s="5"/>
      <c r="ST840" s="5"/>
      <c r="SU840" s="5"/>
      <c r="SV840" s="5"/>
      <c r="SW840" s="5"/>
      <c r="SX840" s="5"/>
      <c r="SY840" s="5"/>
      <c r="SZ840" s="5"/>
      <c r="TA840" s="5"/>
      <c r="TB840" s="5"/>
      <c r="TC840" s="5"/>
      <c r="TD840" s="5"/>
      <c r="TE840" s="5"/>
      <c r="TF840" s="5"/>
      <c r="TG840" s="5"/>
      <c r="TH840" s="5"/>
      <c r="TI840" s="5"/>
      <c r="TJ840" s="5"/>
      <c r="TK840" s="5"/>
      <c r="TL840" s="5"/>
      <c r="TM840" s="5"/>
      <c r="TN840" s="5"/>
      <c r="TO840" s="5"/>
      <c r="TP840" s="5"/>
      <c r="TQ840" s="5"/>
      <c r="TR840" s="5"/>
      <c r="TS840" s="5"/>
      <c r="TT840" s="5"/>
      <c r="TU840" s="5"/>
      <c r="TV840" s="5"/>
      <c r="TW840" s="5"/>
      <c r="TX840" s="5"/>
      <c r="TY840" s="5"/>
      <c r="TZ840" s="5"/>
      <c r="UA840" s="5"/>
      <c r="UB840" s="5"/>
      <c r="UC840" s="5"/>
      <c r="UD840" s="5"/>
      <c r="UE840" s="5"/>
      <c r="UF840" s="5"/>
      <c r="UG840" s="5"/>
      <c r="UH840" s="5"/>
      <c r="UI840" s="5"/>
      <c r="UJ840" s="5"/>
      <c r="UK840" s="5"/>
      <c r="UL840" s="5"/>
      <c r="UM840" s="5"/>
      <c r="UN840" s="5"/>
      <c r="UO840" s="5"/>
      <c r="UP840" s="5"/>
      <c r="UQ840" s="5"/>
      <c r="UR840" s="5"/>
      <c r="US840" s="5"/>
      <c r="UT840" s="5"/>
      <c r="UU840" s="5"/>
      <c r="UV840" s="5"/>
      <c r="UW840" s="5"/>
      <c r="UX840" s="5"/>
      <c r="UY840" s="5"/>
      <c r="UZ840" s="5"/>
      <c r="VA840" s="5"/>
      <c r="VB840" s="5"/>
      <c r="VC840" s="5"/>
      <c r="VD840" s="5"/>
      <c r="VE840" s="5"/>
      <c r="VF840" s="5"/>
      <c r="VG840" s="5"/>
      <c r="VH840" s="5"/>
      <c r="VI840" s="5"/>
      <c r="VJ840" s="5"/>
      <c r="VK840" s="5"/>
      <c r="VL840" s="5"/>
      <c r="VM840" s="5"/>
      <c r="VN840" s="5"/>
      <c r="VO840" s="5"/>
      <c r="VP840" s="5"/>
      <c r="VQ840" s="5"/>
      <c r="VR840" s="5"/>
      <c r="VS840" s="5"/>
      <c r="VT840" s="5"/>
      <c r="VU840" s="5"/>
      <c r="VV840" s="5"/>
      <c r="VW840" s="5"/>
      <c r="VX840" s="5"/>
      <c r="VY840" s="5"/>
      <c r="VZ840" s="5"/>
      <c r="WA840" s="5"/>
      <c r="WB840" s="5"/>
      <c r="WC840" s="5"/>
      <c r="WD840" s="5"/>
      <c r="WE840" s="5"/>
      <c r="WF840" s="5"/>
      <c r="WG840" s="5"/>
      <c r="WH840" s="5"/>
      <c r="WI840" s="5"/>
      <c r="WJ840" s="5"/>
      <c r="WK840" s="5"/>
      <c r="WL840" s="5"/>
      <c r="WM840" s="5"/>
      <c r="WN840" s="5"/>
      <c r="WO840" s="5"/>
      <c r="WP840" s="5"/>
      <c r="WQ840" s="5"/>
      <c r="WR840" s="5"/>
      <c r="WS840" s="5"/>
      <c r="WT840" s="5"/>
      <c r="WU840" s="5"/>
      <c r="WV840" s="5"/>
      <c r="WW840" s="5"/>
      <c r="WX840" s="5"/>
      <c r="WY840" s="5"/>
      <c r="WZ840" s="5"/>
      <c r="XA840" s="5"/>
      <c r="XB840" s="5"/>
      <c r="XC840" s="5"/>
      <c r="XD840" s="5"/>
      <c r="XE840" s="5"/>
      <c r="XF840" s="5"/>
      <c r="XG840" s="5"/>
      <c r="XH840" s="5"/>
      <c r="XI840" s="5"/>
      <c r="XJ840" s="5"/>
      <c r="XK840" s="5"/>
      <c r="XL840" s="5"/>
      <c r="XM840" s="5"/>
      <c r="XN840" s="5"/>
      <c r="XO840" s="5"/>
      <c r="XP840" s="5"/>
      <c r="XQ840" s="5"/>
      <c r="XR840" s="5"/>
      <c r="XS840" s="5"/>
      <c r="XT840" s="5"/>
      <c r="XU840" s="5"/>
      <c r="XV840" s="5"/>
      <c r="XW840" s="5"/>
      <c r="XX840" s="5"/>
      <c r="XY840" s="5"/>
      <c r="XZ840" s="5"/>
      <c r="YA840" s="5"/>
      <c r="YB840" s="5"/>
      <c r="YC840" s="5"/>
      <c r="YD840" s="5"/>
      <c r="YE840" s="5"/>
      <c r="YF840" s="5"/>
      <c r="YG840" s="5"/>
      <c r="YH840" s="5"/>
      <c r="YI840" s="5"/>
      <c r="YJ840" s="5"/>
      <c r="YK840" s="5"/>
      <c r="YL840" s="5"/>
      <c r="YM840" s="5"/>
      <c r="YN840" s="5"/>
      <c r="YO840" s="5"/>
      <c r="YP840" s="5"/>
      <c r="YQ840" s="5"/>
      <c r="YR840" s="5"/>
      <c r="YS840" s="5"/>
      <c r="YT840" s="5"/>
      <c r="YU840" s="5"/>
      <c r="YV840" s="5"/>
      <c r="YW840" s="5"/>
      <c r="YX840" s="5"/>
      <c r="YY840" s="5"/>
      <c r="YZ840" s="5"/>
      <c r="ZA840" s="5"/>
      <c r="ZB840" s="5"/>
      <c r="ZC840" s="5"/>
      <c r="ZD840" s="5"/>
      <c r="ZE840" s="5"/>
      <c r="ZF840" s="5"/>
      <c r="ZG840" s="5"/>
      <c r="ZH840" s="5"/>
      <c r="ZI840" s="5"/>
      <c r="ZJ840" s="5"/>
      <c r="ZK840" s="5"/>
      <c r="ZL840" s="5"/>
      <c r="ZM840" s="5"/>
      <c r="ZN840" s="5"/>
      <c r="ZO840" s="5"/>
      <c r="ZP840" s="5"/>
      <c r="ZQ840" s="5"/>
      <c r="ZR840" s="5"/>
      <c r="ZS840" s="5"/>
      <c r="ZT840" s="5"/>
      <c r="ZU840" s="5"/>
      <c r="ZV840" s="5"/>
      <c r="ZW840" s="5"/>
      <c r="ZX840" s="5"/>
      <c r="ZY840" s="5"/>
      <c r="ZZ840" s="5"/>
      <c r="AAA840" s="5"/>
      <c r="AAB840" s="5"/>
      <c r="AAC840" s="5"/>
      <c r="AAD840" s="5"/>
      <c r="AAE840" s="5"/>
      <c r="AAF840" s="5"/>
      <c r="AAG840" s="5"/>
      <c r="AAH840" s="5"/>
      <c r="AAI840" s="5"/>
      <c r="AAJ840" s="5"/>
      <c r="AAK840" s="5"/>
      <c r="AAL840" s="5"/>
      <c r="AAM840" s="5"/>
      <c r="AAN840" s="5"/>
      <c r="AAO840" s="5"/>
      <c r="AAP840" s="5"/>
      <c r="AAQ840" s="5"/>
      <c r="AAR840" s="5"/>
      <c r="AAS840" s="5"/>
      <c r="AAT840" s="5"/>
      <c r="AAU840" s="5"/>
      <c r="AAV840" s="5"/>
      <c r="AAW840" s="5"/>
      <c r="AAX840" s="5"/>
      <c r="AAY840" s="5"/>
      <c r="AAZ840" s="5"/>
      <c r="ABA840" s="5"/>
      <c r="ABB840" s="5"/>
      <c r="ABC840" s="5"/>
      <c r="ABD840" s="5"/>
      <c r="ABE840" s="5"/>
      <c r="ABF840" s="5"/>
      <c r="ABG840" s="5"/>
      <c r="ABH840" s="5"/>
      <c r="ABI840" s="5"/>
      <c r="ABJ840" s="5"/>
      <c r="ABK840" s="5"/>
      <c r="ABL840" s="5"/>
      <c r="ABM840" s="5"/>
      <c r="ABN840" s="5"/>
      <c r="ABO840" s="5"/>
      <c r="ABP840" s="5"/>
      <c r="ABQ840" s="5"/>
      <c r="ABR840" s="5"/>
      <c r="ABS840" s="5"/>
      <c r="ABT840" s="5"/>
      <c r="ABU840" s="5"/>
      <c r="ABV840" s="5"/>
      <c r="ABW840" s="5"/>
      <c r="ABX840" s="5"/>
      <c r="ABY840" s="5"/>
      <c r="ABZ840" s="5"/>
      <c r="ACA840" s="5"/>
      <c r="ACB840" s="5"/>
      <c r="ACC840" s="5"/>
      <c r="ACD840" s="5"/>
      <c r="ACE840" s="5"/>
      <c r="ACF840" s="5"/>
      <c r="ACG840" s="5"/>
      <c r="ACH840" s="5"/>
      <c r="ACI840" s="5"/>
      <c r="ACJ840" s="5"/>
      <c r="ACK840" s="5"/>
      <c r="ACL840" s="5"/>
      <c r="ACM840" s="5"/>
      <c r="ACN840" s="5"/>
      <c r="ACO840" s="5"/>
      <c r="ACP840" s="5"/>
      <c r="ACQ840" s="5"/>
      <c r="ACR840" s="5"/>
      <c r="ACS840" s="5"/>
      <c r="ACT840" s="5"/>
      <c r="ACU840" s="5"/>
      <c r="ACV840" s="5"/>
      <c r="ACW840" s="5"/>
      <c r="ACX840" s="5"/>
      <c r="ACY840" s="5"/>
      <c r="ACZ840" s="5"/>
      <c r="ADA840" s="5"/>
      <c r="ADB840" s="5"/>
      <c r="ADC840" s="5"/>
      <c r="ADD840" s="5"/>
      <c r="ADE840" s="5"/>
      <c r="ADF840" s="5"/>
      <c r="ADG840" s="5"/>
      <c r="ADH840" s="5"/>
      <c r="ADI840" s="5"/>
      <c r="ADJ840" s="5"/>
      <c r="ADK840" s="5"/>
      <c r="ADL840" s="5"/>
      <c r="ADM840" s="5"/>
      <c r="ADN840" s="5"/>
      <c r="ADO840" s="5"/>
      <c r="ADP840" s="5"/>
      <c r="ADQ840" s="5"/>
      <c r="ADR840" s="5"/>
      <c r="ADS840" s="5"/>
      <c r="ADT840" s="5"/>
      <c r="ADU840" s="5"/>
      <c r="ADV840" s="5"/>
      <c r="ADW840" s="5"/>
      <c r="ADX840" s="5"/>
      <c r="ADY840" s="5"/>
      <c r="ADZ840" s="5"/>
      <c r="AEA840" s="5"/>
      <c r="AEB840" s="5"/>
      <c r="AEC840" s="5"/>
      <c r="AED840" s="5"/>
      <c r="AEE840" s="5"/>
      <c r="AEF840" s="5"/>
      <c r="AEG840" s="5"/>
      <c r="AEH840" s="5"/>
      <c r="AEI840" s="5"/>
      <c r="AEJ840" s="5"/>
      <c r="AEK840" s="5"/>
      <c r="AEL840" s="5"/>
      <c r="AEM840" s="5"/>
      <c r="AEN840" s="5"/>
      <c r="AEO840" s="5"/>
      <c r="AEP840" s="5"/>
      <c r="AEQ840" s="5"/>
      <c r="AER840" s="5"/>
      <c r="AES840" s="5"/>
      <c r="AET840" s="5"/>
      <c r="AEU840" s="5"/>
      <c r="AEV840" s="5"/>
      <c r="AEW840" s="5"/>
      <c r="AEX840" s="5"/>
      <c r="AEY840" s="5"/>
      <c r="AEZ840" s="5"/>
      <c r="AFA840" s="5"/>
      <c r="AFB840" s="5"/>
      <c r="AFC840" s="5"/>
      <c r="AFD840" s="5"/>
      <c r="AFE840" s="5"/>
      <c r="AFF840" s="5"/>
      <c r="AFG840" s="5"/>
      <c r="AFH840" s="5"/>
      <c r="AFI840" s="5"/>
      <c r="AFJ840" s="5"/>
      <c r="AFK840" s="5"/>
      <c r="AFL840" s="5"/>
      <c r="AFM840" s="5"/>
      <c r="AFN840" s="5"/>
      <c r="AFO840" s="5"/>
      <c r="AFP840" s="5"/>
      <c r="AFQ840" s="5"/>
      <c r="AFR840" s="5"/>
      <c r="AFS840" s="5"/>
      <c r="AFT840" s="5"/>
      <c r="AFU840" s="5"/>
      <c r="AFV840" s="5"/>
      <c r="AFW840" s="5"/>
      <c r="AFX840" s="5"/>
      <c r="AFY840" s="5"/>
      <c r="AFZ840" s="5"/>
      <c r="AGA840" s="5"/>
      <c r="AGB840" s="5"/>
      <c r="AGC840" s="5"/>
      <c r="AGD840" s="5"/>
      <c r="AGE840" s="5"/>
      <c r="AGF840" s="5"/>
      <c r="AGG840" s="5"/>
      <c r="AGH840" s="5"/>
      <c r="AGI840" s="5"/>
      <c r="AGJ840" s="5"/>
      <c r="AGK840" s="5"/>
      <c r="AGL840" s="5"/>
      <c r="AGM840" s="5"/>
      <c r="AGN840" s="5"/>
      <c r="AGO840" s="5"/>
      <c r="AGP840" s="5"/>
      <c r="AGQ840" s="5"/>
      <c r="AGR840" s="5"/>
      <c r="AGS840" s="5"/>
      <c r="AGT840" s="5"/>
      <c r="AGU840" s="5"/>
      <c r="AGV840" s="5"/>
      <c r="AGW840" s="5"/>
      <c r="AGX840" s="5"/>
      <c r="AGY840" s="5"/>
      <c r="AGZ840" s="5"/>
      <c r="AHA840" s="5"/>
      <c r="AHB840" s="5"/>
      <c r="AHC840" s="5"/>
      <c r="AHD840" s="5"/>
      <c r="AHE840" s="5"/>
      <c r="AHF840" s="5"/>
      <c r="AHG840" s="5"/>
      <c r="AHH840" s="5"/>
      <c r="AHI840" s="5"/>
      <c r="AHJ840" s="5"/>
      <c r="AHK840" s="5"/>
      <c r="AHL840" s="5"/>
      <c r="AHM840" s="5"/>
      <c r="AHN840" s="5"/>
      <c r="AHO840" s="5"/>
      <c r="AHP840" s="5"/>
      <c r="AHQ840" s="5"/>
      <c r="AHR840" s="5"/>
      <c r="AHS840" s="5"/>
      <c r="AHT840" s="5"/>
      <c r="AHU840" s="5"/>
      <c r="AHV840" s="5"/>
      <c r="AHW840" s="5"/>
      <c r="AHX840" s="5"/>
      <c r="AHY840" s="5"/>
      <c r="AHZ840" s="5"/>
      <c r="AIA840" s="5"/>
      <c r="AIB840" s="5"/>
      <c r="AIC840" s="5"/>
      <c r="AID840" s="5"/>
      <c r="AIE840" s="5"/>
      <c r="AIF840" s="5"/>
      <c r="AIG840" s="5"/>
      <c r="AIH840" s="5"/>
      <c r="AII840" s="5"/>
      <c r="AIJ840" s="5"/>
      <c r="AIK840" s="5"/>
      <c r="AIL840" s="5"/>
      <c r="AIM840" s="5"/>
      <c r="AIN840" s="5"/>
      <c r="AIO840" s="5"/>
      <c r="AIP840" s="5"/>
      <c r="AIQ840" s="5"/>
      <c r="AIR840" s="5"/>
      <c r="AIS840" s="5"/>
      <c r="AIT840" s="5"/>
      <c r="AIU840" s="5"/>
      <c r="AIV840" s="5"/>
      <c r="AIW840" s="5"/>
      <c r="AIX840" s="5"/>
      <c r="AIY840" s="5"/>
      <c r="AIZ840" s="5"/>
      <c r="AJA840" s="5"/>
      <c r="AJB840" s="5"/>
      <c r="AJC840" s="5"/>
      <c r="AJD840" s="5"/>
      <c r="AJE840" s="5"/>
      <c r="AJF840" s="5"/>
      <c r="AJG840" s="5"/>
      <c r="AJH840" s="5"/>
      <c r="AJI840" s="5"/>
      <c r="AJJ840" s="5"/>
      <c r="AJK840" s="5"/>
      <c r="AJL840" s="5"/>
      <c r="AJM840" s="5"/>
      <c r="AJN840" s="5"/>
      <c r="AJO840" s="5"/>
      <c r="AJP840" s="5"/>
      <c r="AJQ840" s="5"/>
      <c r="AJR840" s="5"/>
      <c r="AJS840" s="5"/>
      <c r="AJT840" s="5"/>
      <c r="AJU840" s="5"/>
      <c r="AJV840" s="5"/>
      <c r="AJW840" s="5"/>
      <c r="AJX840" s="5"/>
      <c r="AJY840" s="5"/>
      <c r="AJZ840" s="5"/>
      <c r="AKA840" s="5"/>
      <c r="AKB840" s="5"/>
      <c r="AKC840" s="5"/>
      <c r="AKD840" s="5"/>
      <c r="AKE840" s="5"/>
      <c r="AKF840" s="5"/>
      <c r="AKG840" s="5"/>
      <c r="AKH840" s="5"/>
      <c r="AKI840" s="5"/>
      <c r="AKJ840" s="5"/>
      <c r="AKK840" s="5"/>
      <c r="AKL840" s="5"/>
      <c r="AKM840" s="5"/>
      <c r="AKN840" s="5"/>
      <c r="AKO840" s="5"/>
      <c r="AKP840" s="5"/>
      <c r="AKQ840" s="5"/>
      <c r="AKR840" s="5"/>
      <c r="AKS840" s="5"/>
      <c r="AKT840" s="5"/>
      <c r="AKU840" s="5"/>
      <c r="AKV840" s="5"/>
      <c r="AKW840" s="5"/>
      <c r="AKX840" s="5"/>
      <c r="AKY840" s="5"/>
      <c r="AKZ840" s="5"/>
      <c r="ALA840" s="5"/>
      <c r="ALB840" s="5"/>
      <c r="ALC840" s="5"/>
    </row>
    <row r="841" spans="1:991">
      <c r="A841" s="4">
        <v>195</v>
      </c>
      <c r="B841" s="5" t="s">
        <v>113</v>
      </c>
      <c r="C841" s="4">
        <v>17</v>
      </c>
      <c r="D841" s="5" t="s">
        <v>48</v>
      </c>
      <c r="E841" s="4">
        <v>18.399999999999999</v>
      </c>
      <c r="F841" s="4">
        <v>17.399999999999999</v>
      </c>
      <c r="G841" s="4">
        <v>18.7</v>
      </c>
      <c r="H841" s="4">
        <v>16.3</v>
      </c>
      <c r="I841" s="4">
        <v>21.3</v>
      </c>
      <c r="J841" s="4">
        <v>11.2</v>
      </c>
      <c r="K841" s="4">
        <v>18.100000000000001</v>
      </c>
      <c r="L841" s="4">
        <v>14.4</v>
      </c>
      <c r="M841" s="4">
        <v>9.1</v>
      </c>
      <c r="N841" s="4"/>
      <c r="O841" s="26">
        <v>30</v>
      </c>
      <c r="P841" s="26">
        <v>30</v>
      </c>
      <c r="Q841" s="26">
        <v>30</v>
      </c>
      <c r="R841" s="26">
        <v>28.4</v>
      </c>
      <c r="S841" s="26">
        <v>28.1</v>
      </c>
      <c r="T841" s="26">
        <v>28.2</v>
      </c>
      <c r="U841" s="26">
        <v>27.3</v>
      </c>
      <c r="V841" s="26">
        <v>28.7</v>
      </c>
      <c r="W841" s="26">
        <v>26.6</v>
      </c>
      <c r="Y841">
        <f t="shared" si="903"/>
        <v>257.3</v>
      </c>
      <c r="Z841" s="4">
        <v>0</v>
      </c>
      <c r="AA841" s="4">
        <v>0</v>
      </c>
      <c r="AB841" s="4">
        <v>0</v>
      </c>
      <c r="AC841" s="4">
        <v>0</v>
      </c>
      <c r="AD841" s="4">
        <v>2</v>
      </c>
      <c r="AE841" s="4">
        <v>0</v>
      </c>
      <c r="AF841" s="4">
        <v>2</v>
      </c>
      <c r="AG841" s="4">
        <v>0</v>
      </c>
      <c r="AH841" s="4">
        <v>2</v>
      </c>
      <c r="AI841" s="4"/>
      <c r="AJ841" s="4">
        <v>15</v>
      </c>
      <c r="AK841" s="4">
        <v>13</v>
      </c>
      <c r="AL841" s="4">
        <v>7</v>
      </c>
      <c r="AM841" s="4">
        <v>10</v>
      </c>
      <c r="AN841" s="4">
        <v>5</v>
      </c>
      <c r="AO841" s="4">
        <v>10</v>
      </c>
      <c r="AP841" s="4">
        <v>11</v>
      </c>
      <c r="AQ841" s="4">
        <v>7</v>
      </c>
      <c r="AR841" s="4">
        <v>5</v>
      </c>
      <c r="AS841" s="5"/>
      <c r="AU841">
        <f t="shared" si="904"/>
        <v>100</v>
      </c>
      <c r="AV841">
        <f t="shared" si="905"/>
        <v>100</v>
      </c>
      <c r="AW841">
        <f t="shared" si="906"/>
        <v>100</v>
      </c>
      <c r="AX841">
        <f t="shared" si="907"/>
        <v>100</v>
      </c>
      <c r="AY841">
        <f t="shared" si="908"/>
        <v>42.857142857142854</v>
      </c>
      <c r="AZ841">
        <f t="shared" si="909"/>
        <v>100</v>
      </c>
      <c r="BA841">
        <f t="shared" si="910"/>
        <v>69.230769230769226</v>
      </c>
      <c r="BB841">
        <f t="shared" si="911"/>
        <v>100</v>
      </c>
      <c r="BC841">
        <f t="shared" si="912"/>
        <v>42.857142857142854</v>
      </c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  <c r="QG841" s="5"/>
      <c r="QH841" s="5"/>
      <c r="QI841" s="5"/>
      <c r="QJ841" s="5"/>
      <c r="QK841" s="5"/>
      <c r="QL841" s="5"/>
      <c r="QM841" s="5"/>
      <c r="QN841" s="5"/>
      <c r="QO841" s="5"/>
      <c r="QP841" s="5"/>
      <c r="QQ841" s="5"/>
      <c r="QR841" s="5"/>
      <c r="QS841" s="5"/>
      <c r="QT841" s="5"/>
      <c r="QU841" s="5"/>
      <c r="QV841" s="5"/>
      <c r="QW841" s="5"/>
      <c r="QX841" s="5"/>
      <c r="QY841" s="5"/>
      <c r="QZ841" s="5"/>
      <c r="RA841" s="5"/>
      <c r="RB841" s="5"/>
      <c r="RC841" s="5"/>
      <c r="RD841" s="5"/>
      <c r="RE841" s="5"/>
      <c r="RF841" s="5"/>
      <c r="RG841" s="5"/>
      <c r="RH841" s="5"/>
      <c r="RI841" s="5"/>
      <c r="RJ841" s="5"/>
      <c r="RK841" s="5"/>
      <c r="RL841" s="5"/>
      <c r="RM841" s="5"/>
      <c r="RN841" s="5"/>
      <c r="RO841" s="5"/>
      <c r="RP841" s="5"/>
      <c r="RQ841" s="5"/>
      <c r="RR841" s="5"/>
      <c r="RS841" s="5"/>
      <c r="RT841" s="5"/>
      <c r="RU841" s="5"/>
      <c r="RV841" s="5"/>
      <c r="RW841" s="5"/>
      <c r="RX841" s="5"/>
      <c r="RY841" s="5"/>
      <c r="RZ841" s="5"/>
      <c r="SA841" s="5"/>
      <c r="SB841" s="5"/>
      <c r="SC841" s="5"/>
      <c r="SD841" s="5"/>
      <c r="SE841" s="5"/>
      <c r="SF841" s="5"/>
      <c r="SG841" s="5"/>
      <c r="SH841" s="5"/>
      <c r="SI841" s="5"/>
      <c r="SJ841" s="5"/>
      <c r="SK841" s="5"/>
      <c r="SL841" s="5"/>
      <c r="SM841" s="5"/>
      <c r="SN841" s="5"/>
      <c r="SO841" s="5"/>
      <c r="SP841" s="5"/>
      <c r="SQ841" s="5"/>
      <c r="SR841" s="5"/>
      <c r="SS841" s="5"/>
      <c r="ST841" s="5"/>
      <c r="SU841" s="5"/>
      <c r="SV841" s="5"/>
      <c r="SW841" s="5"/>
      <c r="SX841" s="5"/>
      <c r="SY841" s="5"/>
      <c r="SZ841" s="5"/>
      <c r="TA841" s="5"/>
      <c r="TB841" s="5"/>
      <c r="TC841" s="5"/>
      <c r="TD841" s="5"/>
      <c r="TE841" s="5"/>
      <c r="TF841" s="5"/>
      <c r="TG841" s="5"/>
      <c r="TH841" s="5"/>
      <c r="TI841" s="5"/>
      <c r="TJ841" s="5"/>
      <c r="TK841" s="5"/>
      <c r="TL841" s="5"/>
      <c r="TM841" s="5"/>
      <c r="TN841" s="5"/>
      <c r="TO841" s="5"/>
      <c r="TP841" s="5"/>
      <c r="TQ841" s="5"/>
      <c r="TR841" s="5"/>
      <c r="TS841" s="5"/>
      <c r="TT841" s="5"/>
      <c r="TU841" s="5"/>
      <c r="TV841" s="5"/>
      <c r="TW841" s="5"/>
      <c r="TX841" s="5"/>
      <c r="TY841" s="5"/>
      <c r="TZ841" s="5"/>
      <c r="UA841" s="5"/>
      <c r="UB841" s="5"/>
      <c r="UC841" s="5"/>
      <c r="UD841" s="5"/>
      <c r="UE841" s="5"/>
      <c r="UF841" s="5"/>
      <c r="UG841" s="5"/>
      <c r="UH841" s="5"/>
      <c r="UI841" s="5"/>
      <c r="UJ841" s="5"/>
      <c r="UK841" s="5"/>
      <c r="UL841" s="5"/>
      <c r="UM841" s="5"/>
      <c r="UN841" s="5"/>
      <c r="UO841" s="5"/>
      <c r="UP841" s="5"/>
      <c r="UQ841" s="5"/>
      <c r="UR841" s="5"/>
      <c r="US841" s="5"/>
      <c r="UT841" s="5"/>
      <c r="UU841" s="5"/>
      <c r="UV841" s="5"/>
      <c r="UW841" s="5"/>
      <c r="UX841" s="5"/>
      <c r="UY841" s="5"/>
      <c r="UZ841" s="5"/>
      <c r="VA841" s="5"/>
      <c r="VB841" s="5"/>
      <c r="VC841" s="5"/>
      <c r="VD841" s="5"/>
      <c r="VE841" s="5"/>
      <c r="VF841" s="5"/>
      <c r="VG841" s="5"/>
      <c r="VH841" s="5"/>
      <c r="VI841" s="5"/>
      <c r="VJ841" s="5"/>
      <c r="VK841" s="5"/>
      <c r="VL841" s="5"/>
      <c r="VM841" s="5"/>
      <c r="VN841" s="5"/>
      <c r="VO841" s="5"/>
      <c r="VP841" s="5"/>
      <c r="VQ841" s="5"/>
      <c r="VR841" s="5"/>
      <c r="VS841" s="5"/>
      <c r="VT841" s="5"/>
      <c r="VU841" s="5"/>
      <c r="VV841" s="5"/>
      <c r="VW841" s="5"/>
      <c r="VX841" s="5"/>
      <c r="VY841" s="5"/>
      <c r="VZ841" s="5"/>
      <c r="WA841" s="5"/>
      <c r="WB841" s="5"/>
      <c r="WC841" s="5"/>
      <c r="WD841" s="5"/>
      <c r="WE841" s="5"/>
      <c r="WF841" s="5"/>
      <c r="WG841" s="5"/>
      <c r="WH841" s="5"/>
      <c r="WI841" s="5"/>
      <c r="WJ841" s="5"/>
      <c r="WK841" s="5"/>
      <c r="WL841" s="5"/>
      <c r="WM841" s="5"/>
      <c r="WN841" s="5"/>
      <c r="WO841" s="5"/>
      <c r="WP841" s="5"/>
      <c r="WQ841" s="5"/>
      <c r="WR841" s="5"/>
      <c r="WS841" s="5"/>
      <c r="WT841" s="5"/>
      <c r="WU841" s="5"/>
      <c r="WV841" s="5"/>
      <c r="WW841" s="5"/>
      <c r="WX841" s="5"/>
      <c r="WY841" s="5"/>
      <c r="WZ841" s="5"/>
      <c r="XA841" s="5"/>
      <c r="XB841" s="5"/>
      <c r="XC841" s="5"/>
      <c r="XD841" s="5"/>
      <c r="XE841" s="5"/>
      <c r="XF841" s="5"/>
      <c r="XG841" s="5"/>
      <c r="XH841" s="5"/>
      <c r="XI841" s="5"/>
      <c r="XJ841" s="5"/>
      <c r="XK841" s="5"/>
      <c r="XL841" s="5"/>
      <c r="XM841" s="5"/>
      <c r="XN841" s="5"/>
      <c r="XO841" s="5"/>
      <c r="XP841" s="5"/>
      <c r="XQ841" s="5"/>
      <c r="XR841" s="5"/>
      <c r="XS841" s="5"/>
      <c r="XT841" s="5"/>
      <c r="XU841" s="5"/>
      <c r="XV841" s="5"/>
      <c r="XW841" s="5"/>
      <c r="XX841" s="5"/>
      <c r="XY841" s="5"/>
      <c r="XZ841" s="5"/>
      <c r="YA841" s="5"/>
      <c r="YB841" s="5"/>
      <c r="YC841" s="5"/>
      <c r="YD841" s="5"/>
      <c r="YE841" s="5"/>
      <c r="YF841" s="5"/>
      <c r="YG841" s="5"/>
      <c r="YH841" s="5"/>
      <c r="YI841" s="5"/>
      <c r="YJ841" s="5"/>
      <c r="YK841" s="5"/>
      <c r="YL841" s="5"/>
      <c r="YM841" s="5"/>
      <c r="YN841" s="5"/>
      <c r="YO841" s="5"/>
      <c r="YP841" s="5"/>
      <c r="YQ841" s="5"/>
      <c r="YR841" s="5"/>
      <c r="YS841" s="5"/>
      <c r="YT841" s="5"/>
      <c r="YU841" s="5"/>
      <c r="YV841" s="5"/>
      <c r="YW841" s="5"/>
      <c r="YX841" s="5"/>
      <c r="YY841" s="5"/>
      <c r="YZ841" s="5"/>
      <c r="ZA841" s="5"/>
      <c r="ZB841" s="5"/>
      <c r="ZC841" s="5"/>
      <c r="ZD841" s="5"/>
      <c r="ZE841" s="5"/>
      <c r="ZF841" s="5"/>
      <c r="ZG841" s="5"/>
      <c r="ZH841" s="5"/>
      <c r="ZI841" s="5"/>
      <c r="ZJ841" s="5"/>
      <c r="ZK841" s="5"/>
      <c r="ZL841" s="5"/>
      <c r="ZM841" s="5"/>
      <c r="ZN841" s="5"/>
      <c r="ZO841" s="5"/>
      <c r="ZP841" s="5"/>
      <c r="ZQ841" s="5"/>
      <c r="ZR841" s="5"/>
      <c r="ZS841" s="5"/>
      <c r="ZT841" s="5"/>
      <c r="ZU841" s="5"/>
      <c r="ZV841" s="5"/>
      <c r="ZW841" s="5"/>
      <c r="ZX841" s="5"/>
      <c r="ZY841" s="5"/>
      <c r="ZZ841" s="5"/>
      <c r="AAA841" s="5"/>
      <c r="AAB841" s="5"/>
      <c r="AAC841" s="5"/>
      <c r="AAD841" s="5"/>
      <c r="AAE841" s="5"/>
      <c r="AAF841" s="5"/>
      <c r="AAG841" s="5"/>
      <c r="AAH841" s="5"/>
      <c r="AAI841" s="5"/>
      <c r="AAJ841" s="5"/>
      <c r="AAK841" s="5"/>
      <c r="AAL841" s="5"/>
      <c r="AAM841" s="5"/>
      <c r="AAN841" s="5"/>
      <c r="AAO841" s="5"/>
      <c r="AAP841" s="5"/>
      <c r="AAQ841" s="5"/>
      <c r="AAR841" s="5"/>
      <c r="AAS841" s="5"/>
      <c r="AAT841" s="5"/>
      <c r="AAU841" s="5"/>
      <c r="AAV841" s="5"/>
      <c r="AAW841" s="5"/>
      <c r="AAX841" s="5"/>
      <c r="AAY841" s="5"/>
      <c r="AAZ841" s="5"/>
      <c r="ABA841" s="5"/>
      <c r="ABB841" s="5"/>
      <c r="ABC841" s="5"/>
      <c r="ABD841" s="5"/>
      <c r="ABE841" s="5"/>
      <c r="ABF841" s="5"/>
      <c r="ABG841" s="5"/>
      <c r="ABH841" s="5"/>
      <c r="ABI841" s="5"/>
      <c r="ABJ841" s="5"/>
      <c r="ABK841" s="5"/>
      <c r="ABL841" s="5"/>
      <c r="ABM841" s="5"/>
      <c r="ABN841" s="5"/>
      <c r="ABO841" s="5"/>
      <c r="ABP841" s="5"/>
      <c r="ABQ841" s="5"/>
      <c r="ABR841" s="5"/>
      <c r="ABS841" s="5"/>
      <c r="ABT841" s="5"/>
      <c r="ABU841" s="5"/>
      <c r="ABV841" s="5"/>
      <c r="ABW841" s="5"/>
      <c r="ABX841" s="5"/>
      <c r="ABY841" s="5"/>
      <c r="ABZ841" s="5"/>
      <c r="ACA841" s="5"/>
      <c r="ACB841" s="5"/>
      <c r="ACC841" s="5"/>
      <c r="ACD841" s="5"/>
      <c r="ACE841" s="5"/>
      <c r="ACF841" s="5"/>
      <c r="ACG841" s="5"/>
      <c r="ACH841" s="5"/>
      <c r="ACI841" s="5"/>
      <c r="ACJ841" s="5"/>
      <c r="ACK841" s="5"/>
      <c r="ACL841" s="5"/>
      <c r="ACM841" s="5"/>
      <c r="ACN841" s="5"/>
      <c r="ACO841" s="5"/>
      <c r="ACP841" s="5"/>
      <c r="ACQ841" s="5"/>
      <c r="ACR841" s="5"/>
      <c r="ACS841" s="5"/>
      <c r="ACT841" s="5"/>
      <c r="ACU841" s="5"/>
      <c r="ACV841" s="5"/>
      <c r="ACW841" s="5"/>
      <c r="ACX841" s="5"/>
      <c r="ACY841" s="5"/>
      <c r="ACZ841" s="5"/>
      <c r="ADA841" s="5"/>
      <c r="ADB841" s="5"/>
      <c r="ADC841" s="5"/>
      <c r="ADD841" s="5"/>
      <c r="ADE841" s="5"/>
      <c r="ADF841" s="5"/>
      <c r="ADG841" s="5"/>
      <c r="ADH841" s="5"/>
      <c r="ADI841" s="5"/>
      <c r="ADJ841" s="5"/>
      <c r="ADK841" s="5"/>
      <c r="ADL841" s="5"/>
      <c r="ADM841" s="5"/>
      <c r="ADN841" s="5"/>
      <c r="ADO841" s="5"/>
      <c r="ADP841" s="5"/>
      <c r="ADQ841" s="5"/>
      <c r="ADR841" s="5"/>
      <c r="ADS841" s="5"/>
      <c r="ADT841" s="5"/>
      <c r="ADU841" s="5"/>
      <c r="ADV841" s="5"/>
      <c r="ADW841" s="5"/>
      <c r="ADX841" s="5"/>
      <c r="ADY841" s="5"/>
      <c r="ADZ841" s="5"/>
      <c r="AEA841" s="5"/>
      <c r="AEB841" s="5"/>
      <c r="AEC841" s="5"/>
      <c r="AED841" s="5"/>
      <c r="AEE841" s="5"/>
      <c r="AEF841" s="5"/>
      <c r="AEG841" s="5"/>
      <c r="AEH841" s="5"/>
      <c r="AEI841" s="5"/>
      <c r="AEJ841" s="5"/>
      <c r="AEK841" s="5"/>
      <c r="AEL841" s="5"/>
      <c r="AEM841" s="5"/>
      <c r="AEN841" s="5"/>
      <c r="AEO841" s="5"/>
      <c r="AEP841" s="5"/>
      <c r="AEQ841" s="5"/>
      <c r="AER841" s="5"/>
      <c r="AES841" s="5"/>
      <c r="AET841" s="5"/>
      <c r="AEU841" s="5"/>
      <c r="AEV841" s="5"/>
      <c r="AEW841" s="5"/>
      <c r="AEX841" s="5"/>
      <c r="AEY841" s="5"/>
      <c r="AEZ841" s="5"/>
      <c r="AFA841" s="5"/>
      <c r="AFB841" s="5"/>
      <c r="AFC841" s="5"/>
      <c r="AFD841" s="5"/>
      <c r="AFE841" s="5"/>
      <c r="AFF841" s="5"/>
      <c r="AFG841" s="5"/>
      <c r="AFH841" s="5"/>
      <c r="AFI841" s="5"/>
      <c r="AFJ841" s="5"/>
      <c r="AFK841" s="5"/>
      <c r="AFL841" s="5"/>
      <c r="AFM841" s="5"/>
      <c r="AFN841" s="5"/>
      <c r="AFO841" s="5"/>
      <c r="AFP841" s="5"/>
      <c r="AFQ841" s="5"/>
      <c r="AFR841" s="5"/>
      <c r="AFS841" s="5"/>
      <c r="AFT841" s="5"/>
      <c r="AFU841" s="5"/>
      <c r="AFV841" s="5"/>
      <c r="AFW841" s="5"/>
      <c r="AFX841" s="5"/>
      <c r="AFY841" s="5"/>
      <c r="AFZ841" s="5"/>
      <c r="AGA841" s="5"/>
      <c r="AGB841" s="5"/>
      <c r="AGC841" s="5"/>
      <c r="AGD841" s="5"/>
      <c r="AGE841" s="5"/>
      <c r="AGF841" s="5"/>
      <c r="AGG841" s="5"/>
      <c r="AGH841" s="5"/>
      <c r="AGI841" s="5"/>
      <c r="AGJ841" s="5"/>
      <c r="AGK841" s="5"/>
      <c r="AGL841" s="5"/>
      <c r="AGM841" s="5"/>
      <c r="AGN841" s="5"/>
      <c r="AGO841" s="5"/>
      <c r="AGP841" s="5"/>
      <c r="AGQ841" s="5"/>
      <c r="AGR841" s="5"/>
      <c r="AGS841" s="5"/>
      <c r="AGT841" s="5"/>
      <c r="AGU841" s="5"/>
      <c r="AGV841" s="5"/>
      <c r="AGW841" s="5"/>
      <c r="AGX841" s="5"/>
      <c r="AGY841" s="5"/>
      <c r="AGZ841" s="5"/>
      <c r="AHA841" s="5"/>
      <c r="AHB841" s="5"/>
      <c r="AHC841" s="5"/>
      <c r="AHD841" s="5"/>
      <c r="AHE841" s="5"/>
      <c r="AHF841" s="5"/>
      <c r="AHG841" s="5"/>
      <c r="AHH841" s="5"/>
      <c r="AHI841" s="5"/>
      <c r="AHJ841" s="5"/>
      <c r="AHK841" s="5"/>
      <c r="AHL841" s="5"/>
      <c r="AHM841" s="5"/>
      <c r="AHN841" s="5"/>
      <c r="AHO841" s="5"/>
      <c r="AHP841" s="5"/>
      <c r="AHQ841" s="5"/>
      <c r="AHR841" s="5"/>
      <c r="AHS841" s="5"/>
      <c r="AHT841" s="5"/>
      <c r="AHU841" s="5"/>
      <c r="AHV841" s="5"/>
      <c r="AHW841" s="5"/>
      <c r="AHX841" s="5"/>
      <c r="AHY841" s="5"/>
      <c r="AHZ841" s="5"/>
      <c r="AIA841" s="5"/>
      <c r="AIB841" s="5"/>
      <c r="AIC841" s="5"/>
      <c r="AID841" s="5"/>
      <c r="AIE841" s="5"/>
      <c r="AIF841" s="5"/>
      <c r="AIG841" s="5"/>
      <c r="AIH841" s="5"/>
      <c r="AII841" s="5"/>
      <c r="AIJ841" s="5"/>
      <c r="AIK841" s="5"/>
      <c r="AIL841" s="5"/>
      <c r="AIM841" s="5"/>
      <c r="AIN841" s="5"/>
      <c r="AIO841" s="5"/>
      <c r="AIP841" s="5"/>
      <c r="AIQ841" s="5"/>
      <c r="AIR841" s="5"/>
      <c r="AIS841" s="5"/>
      <c r="AIT841" s="5"/>
      <c r="AIU841" s="5"/>
      <c r="AIV841" s="5"/>
      <c r="AIW841" s="5"/>
      <c r="AIX841" s="5"/>
      <c r="AIY841" s="5"/>
      <c r="AIZ841" s="5"/>
      <c r="AJA841" s="5"/>
      <c r="AJB841" s="5"/>
      <c r="AJC841" s="5"/>
      <c r="AJD841" s="5"/>
      <c r="AJE841" s="5"/>
      <c r="AJF841" s="5"/>
      <c r="AJG841" s="5"/>
      <c r="AJH841" s="5"/>
      <c r="AJI841" s="5"/>
      <c r="AJJ841" s="5"/>
      <c r="AJK841" s="5"/>
      <c r="AJL841" s="5"/>
      <c r="AJM841" s="5"/>
      <c r="AJN841" s="5"/>
      <c r="AJO841" s="5"/>
      <c r="AJP841" s="5"/>
      <c r="AJQ841" s="5"/>
      <c r="AJR841" s="5"/>
      <c r="AJS841" s="5"/>
      <c r="AJT841" s="5"/>
      <c r="AJU841" s="5"/>
      <c r="AJV841" s="5"/>
      <c r="AJW841" s="5"/>
      <c r="AJX841" s="5"/>
      <c r="AJY841" s="5"/>
      <c r="AJZ841" s="5"/>
      <c r="AKA841" s="5"/>
      <c r="AKB841" s="5"/>
      <c r="AKC841" s="5"/>
      <c r="AKD841" s="5"/>
      <c r="AKE841" s="5"/>
      <c r="AKF841" s="5"/>
      <c r="AKG841" s="5"/>
      <c r="AKH841" s="5"/>
      <c r="AKI841" s="5"/>
      <c r="AKJ841" s="5"/>
      <c r="AKK841" s="5"/>
      <c r="AKL841" s="5"/>
      <c r="AKM841" s="5"/>
      <c r="AKN841" s="5"/>
      <c r="AKO841" s="5"/>
      <c r="AKP841" s="5"/>
      <c r="AKQ841" s="5"/>
      <c r="AKR841" s="5"/>
      <c r="AKS841" s="5"/>
      <c r="AKT841" s="5"/>
      <c r="AKU841" s="5"/>
      <c r="AKV841" s="5"/>
      <c r="AKW841" s="5"/>
      <c r="AKX841" s="5"/>
      <c r="AKY841" s="5"/>
      <c r="AKZ841" s="5"/>
      <c r="ALA841" s="5"/>
      <c r="ALB841" s="5"/>
      <c r="ALC841" s="5"/>
    </row>
    <row r="842" spans="1:991">
      <c r="A842" s="4">
        <v>199</v>
      </c>
      <c r="B842" s="5" t="s">
        <v>114</v>
      </c>
      <c r="C842" s="4">
        <v>17</v>
      </c>
      <c r="D842" s="5" t="s">
        <v>42</v>
      </c>
      <c r="E842" s="4">
        <v>3.2</v>
      </c>
      <c r="F842" s="4">
        <v>5.3</v>
      </c>
      <c r="G842" s="4">
        <v>2.8</v>
      </c>
      <c r="H842" s="4">
        <v>4.0999999999999996</v>
      </c>
      <c r="I842" s="4">
        <v>1.6</v>
      </c>
      <c r="J842" s="4">
        <v>2.9</v>
      </c>
      <c r="K842" s="4">
        <v>2.1</v>
      </c>
      <c r="L842" s="4">
        <v>1.1000000000000001</v>
      </c>
      <c r="M842" s="4">
        <v>2</v>
      </c>
      <c r="N842" s="4"/>
      <c r="O842" s="26">
        <v>27.5</v>
      </c>
      <c r="P842" s="26">
        <v>26.3</v>
      </c>
      <c r="Q842" s="26">
        <v>21.9</v>
      </c>
      <c r="R842" s="26">
        <v>24.9</v>
      </c>
      <c r="S842" s="26">
        <v>19.899999999999999</v>
      </c>
      <c r="T842" s="26">
        <v>26.4</v>
      </c>
      <c r="U842" s="26">
        <v>29.1</v>
      </c>
      <c r="V842" s="26">
        <v>22.1</v>
      </c>
      <c r="W842" s="26">
        <v>22.4</v>
      </c>
      <c r="Y842">
        <f t="shared" si="903"/>
        <v>220.5</v>
      </c>
      <c r="Z842" s="4">
        <v>0</v>
      </c>
      <c r="AA842" s="4">
        <v>0</v>
      </c>
      <c r="AB842" s="4">
        <v>2</v>
      </c>
      <c r="AC842" s="4">
        <v>2</v>
      </c>
      <c r="AD842" s="4">
        <v>2</v>
      </c>
      <c r="AE842" s="4">
        <v>0</v>
      </c>
      <c r="AF842" s="4">
        <v>0</v>
      </c>
      <c r="AG842" s="4">
        <v>2</v>
      </c>
      <c r="AH842" s="4">
        <v>0</v>
      </c>
      <c r="AI842" s="4"/>
      <c r="AJ842" s="4">
        <v>22</v>
      </c>
      <c r="AK842" s="4">
        <v>20</v>
      </c>
      <c r="AL842" s="4">
        <v>31</v>
      </c>
      <c r="AM842" s="4">
        <v>20</v>
      </c>
      <c r="AN842" s="4">
        <v>12</v>
      </c>
      <c r="AO842" s="4">
        <v>11</v>
      </c>
      <c r="AP842" s="4">
        <v>3</v>
      </c>
      <c r="AQ842" s="4">
        <v>3</v>
      </c>
      <c r="AR842" s="4">
        <v>7</v>
      </c>
      <c r="AS842" s="5"/>
      <c r="AU842">
        <f t="shared" si="904"/>
        <v>100</v>
      </c>
      <c r="AV842">
        <f t="shared" si="905"/>
        <v>100</v>
      </c>
      <c r="AW842">
        <f t="shared" si="906"/>
        <v>87.878787878787875</v>
      </c>
      <c r="AX842">
        <f t="shared" si="907"/>
        <v>81.818181818181827</v>
      </c>
      <c r="AY842">
        <f t="shared" si="908"/>
        <v>71.428571428571431</v>
      </c>
      <c r="AZ842">
        <f t="shared" si="909"/>
        <v>100</v>
      </c>
      <c r="BA842">
        <f t="shared" si="910"/>
        <v>100</v>
      </c>
      <c r="BB842">
        <f t="shared" si="911"/>
        <v>20</v>
      </c>
      <c r="BC842">
        <f t="shared" si="912"/>
        <v>100</v>
      </c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  <c r="QG842" s="5"/>
      <c r="QH842" s="5"/>
      <c r="QI842" s="5"/>
      <c r="QJ842" s="5"/>
      <c r="QK842" s="5"/>
      <c r="QL842" s="5"/>
      <c r="QM842" s="5"/>
      <c r="QN842" s="5"/>
      <c r="QO842" s="5"/>
      <c r="QP842" s="5"/>
      <c r="QQ842" s="5"/>
      <c r="QR842" s="5"/>
      <c r="QS842" s="5"/>
      <c r="QT842" s="5"/>
      <c r="QU842" s="5"/>
      <c r="QV842" s="5"/>
      <c r="QW842" s="5"/>
      <c r="QX842" s="5"/>
      <c r="QY842" s="5"/>
      <c r="QZ842" s="5"/>
      <c r="RA842" s="5"/>
      <c r="RB842" s="5"/>
      <c r="RC842" s="5"/>
      <c r="RD842" s="5"/>
      <c r="RE842" s="5"/>
      <c r="RF842" s="5"/>
      <c r="RG842" s="5"/>
      <c r="RH842" s="5"/>
      <c r="RI842" s="5"/>
      <c r="RJ842" s="5"/>
      <c r="RK842" s="5"/>
      <c r="RL842" s="5"/>
      <c r="RM842" s="5"/>
      <c r="RN842" s="5"/>
      <c r="RO842" s="5"/>
      <c r="RP842" s="5"/>
      <c r="RQ842" s="5"/>
      <c r="RR842" s="5"/>
      <c r="RS842" s="5"/>
      <c r="RT842" s="5"/>
      <c r="RU842" s="5"/>
      <c r="RV842" s="5"/>
      <c r="RW842" s="5"/>
      <c r="RX842" s="5"/>
      <c r="RY842" s="5"/>
      <c r="RZ842" s="5"/>
      <c r="SA842" s="5"/>
      <c r="SB842" s="5"/>
      <c r="SC842" s="5"/>
      <c r="SD842" s="5"/>
      <c r="SE842" s="5"/>
      <c r="SF842" s="5"/>
      <c r="SG842" s="5"/>
      <c r="SH842" s="5"/>
      <c r="SI842" s="5"/>
      <c r="SJ842" s="5"/>
      <c r="SK842" s="5"/>
      <c r="SL842" s="5"/>
      <c r="SM842" s="5"/>
      <c r="SN842" s="5"/>
      <c r="SO842" s="5"/>
      <c r="SP842" s="5"/>
      <c r="SQ842" s="5"/>
      <c r="SR842" s="5"/>
      <c r="SS842" s="5"/>
      <c r="ST842" s="5"/>
      <c r="SU842" s="5"/>
      <c r="SV842" s="5"/>
      <c r="SW842" s="5"/>
      <c r="SX842" s="5"/>
      <c r="SY842" s="5"/>
      <c r="SZ842" s="5"/>
      <c r="TA842" s="5"/>
      <c r="TB842" s="5"/>
      <c r="TC842" s="5"/>
      <c r="TD842" s="5"/>
      <c r="TE842" s="5"/>
      <c r="TF842" s="5"/>
      <c r="TG842" s="5"/>
      <c r="TH842" s="5"/>
      <c r="TI842" s="5"/>
      <c r="TJ842" s="5"/>
      <c r="TK842" s="5"/>
      <c r="TL842" s="5"/>
      <c r="TM842" s="5"/>
      <c r="TN842" s="5"/>
      <c r="TO842" s="5"/>
      <c r="TP842" s="5"/>
      <c r="TQ842" s="5"/>
      <c r="TR842" s="5"/>
      <c r="TS842" s="5"/>
      <c r="TT842" s="5"/>
      <c r="TU842" s="5"/>
      <c r="TV842" s="5"/>
      <c r="TW842" s="5"/>
      <c r="TX842" s="5"/>
      <c r="TY842" s="5"/>
      <c r="TZ842" s="5"/>
      <c r="UA842" s="5"/>
      <c r="UB842" s="5"/>
      <c r="UC842" s="5"/>
      <c r="UD842" s="5"/>
      <c r="UE842" s="5"/>
      <c r="UF842" s="5"/>
      <c r="UG842" s="5"/>
      <c r="UH842" s="5"/>
      <c r="UI842" s="5"/>
      <c r="UJ842" s="5"/>
      <c r="UK842" s="5"/>
      <c r="UL842" s="5"/>
      <c r="UM842" s="5"/>
      <c r="UN842" s="5"/>
      <c r="UO842" s="5"/>
      <c r="UP842" s="5"/>
      <c r="UQ842" s="5"/>
      <c r="UR842" s="5"/>
      <c r="US842" s="5"/>
      <c r="UT842" s="5"/>
      <c r="UU842" s="5"/>
      <c r="UV842" s="5"/>
      <c r="UW842" s="5"/>
      <c r="UX842" s="5"/>
      <c r="UY842" s="5"/>
      <c r="UZ842" s="5"/>
      <c r="VA842" s="5"/>
      <c r="VB842" s="5"/>
      <c r="VC842" s="5"/>
      <c r="VD842" s="5"/>
      <c r="VE842" s="5"/>
      <c r="VF842" s="5"/>
      <c r="VG842" s="5"/>
      <c r="VH842" s="5"/>
      <c r="VI842" s="5"/>
      <c r="VJ842" s="5"/>
      <c r="VK842" s="5"/>
      <c r="VL842" s="5"/>
      <c r="VM842" s="5"/>
      <c r="VN842" s="5"/>
      <c r="VO842" s="5"/>
      <c r="VP842" s="5"/>
      <c r="VQ842" s="5"/>
      <c r="VR842" s="5"/>
      <c r="VS842" s="5"/>
      <c r="VT842" s="5"/>
      <c r="VU842" s="5"/>
      <c r="VV842" s="5"/>
      <c r="VW842" s="5"/>
      <c r="VX842" s="5"/>
      <c r="VY842" s="5"/>
      <c r="VZ842" s="5"/>
      <c r="WA842" s="5"/>
      <c r="WB842" s="5"/>
      <c r="WC842" s="5"/>
      <c r="WD842" s="5"/>
      <c r="WE842" s="5"/>
      <c r="WF842" s="5"/>
      <c r="WG842" s="5"/>
      <c r="WH842" s="5"/>
      <c r="WI842" s="5"/>
      <c r="WJ842" s="5"/>
      <c r="WK842" s="5"/>
      <c r="WL842" s="5"/>
      <c r="WM842" s="5"/>
      <c r="WN842" s="5"/>
      <c r="WO842" s="5"/>
      <c r="WP842" s="5"/>
      <c r="WQ842" s="5"/>
      <c r="WR842" s="5"/>
      <c r="WS842" s="5"/>
      <c r="WT842" s="5"/>
      <c r="WU842" s="5"/>
      <c r="WV842" s="5"/>
      <c r="WW842" s="5"/>
      <c r="WX842" s="5"/>
      <c r="WY842" s="5"/>
      <c r="WZ842" s="5"/>
      <c r="XA842" s="5"/>
      <c r="XB842" s="5"/>
      <c r="XC842" s="5"/>
      <c r="XD842" s="5"/>
      <c r="XE842" s="5"/>
      <c r="XF842" s="5"/>
      <c r="XG842" s="5"/>
      <c r="XH842" s="5"/>
      <c r="XI842" s="5"/>
      <c r="XJ842" s="5"/>
      <c r="XK842" s="5"/>
      <c r="XL842" s="5"/>
      <c r="XM842" s="5"/>
      <c r="XN842" s="5"/>
      <c r="XO842" s="5"/>
      <c r="XP842" s="5"/>
      <c r="XQ842" s="5"/>
      <c r="XR842" s="5"/>
      <c r="XS842" s="5"/>
      <c r="XT842" s="5"/>
      <c r="XU842" s="5"/>
      <c r="XV842" s="5"/>
      <c r="XW842" s="5"/>
      <c r="XX842" s="5"/>
      <c r="XY842" s="5"/>
      <c r="XZ842" s="5"/>
      <c r="YA842" s="5"/>
      <c r="YB842" s="5"/>
      <c r="YC842" s="5"/>
      <c r="YD842" s="5"/>
      <c r="YE842" s="5"/>
      <c r="YF842" s="5"/>
      <c r="YG842" s="5"/>
      <c r="YH842" s="5"/>
      <c r="YI842" s="5"/>
      <c r="YJ842" s="5"/>
      <c r="YK842" s="5"/>
      <c r="YL842" s="5"/>
      <c r="YM842" s="5"/>
      <c r="YN842" s="5"/>
      <c r="YO842" s="5"/>
      <c r="YP842" s="5"/>
      <c r="YQ842" s="5"/>
      <c r="YR842" s="5"/>
      <c r="YS842" s="5"/>
      <c r="YT842" s="5"/>
      <c r="YU842" s="5"/>
      <c r="YV842" s="5"/>
      <c r="YW842" s="5"/>
      <c r="YX842" s="5"/>
      <c r="YY842" s="5"/>
      <c r="YZ842" s="5"/>
      <c r="ZA842" s="5"/>
      <c r="ZB842" s="5"/>
      <c r="ZC842" s="5"/>
      <c r="ZD842" s="5"/>
      <c r="ZE842" s="5"/>
      <c r="ZF842" s="5"/>
      <c r="ZG842" s="5"/>
      <c r="ZH842" s="5"/>
      <c r="ZI842" s="5"/>
      <c r="ZJ842" s="5"/>
      <c r="ZK842" s="5"/>
      <c r="ZL842" s="5"/>
      <c r="ZM842" s="5"/>
      <c r="ZN842" s="5"/>
      <c r="ZO842" s="5"/>
      <c r="ZP842" s="5"/>
      <c r="ZQ842" s="5"/>
      <c r="ZR842" s="5"/>
      <c r="ZS842" s="5"/>
      <c r="ZT842" s="5"/>
      <c r="ZU842" s="5"/>
      <c r="ZV842" s="5"/>
      <c r="ZW842" s="5"/>
      <c r="ZX842" s="5"/>
      <c r="ZY842" s="5"/>
      <c r="ZZ842" s="5"/>
      <c r="AAA842" s="5"/>
      <c r="AAB842" s="5"/>
      <c r="AAC842" s="5"/>
      <c r="AAD842" s="5"/>
      <c r="AAE842" s="5"/>
      <c r="AAF842" s="5"/>
      <c r="AAG842" s="5"/>
      <c r="AAH842" s="5"/>
      <c r="AAI842" s="5"/>
      <c r="AAJ842" s="5"/>
      <c r="AAK842" s="5"/>
      <c r="AAL842" s="5"/>
      <c r="AAM842" s="5"/>
      <c r="AAN842" s="5"/>
      <c r="AAO842" s="5"/>
      <c r="AAP842" s="5"/>
      <c r="AAQ842" s="5"/>
      <c r="AAR842" s="5"/>
      <c r="AAS842" s="5"/>
      <c r="AAT842" s="5"/>
      <c r="AAU842" s="5"/>
      <c r="AAV842" s="5"/>
      <c r="AAW842" s="5"/>
      <c r="AAX842" s="5"/>
      <c r="AAY842" s="5"/>
      <c r="AAZ842" s="5"/>
      <c r="ABA842" s="5"/>
      <c r="ABB842" s="5"/>
      <c r="ABC842" s="5"/>
      <c r="ABD842" s="5"/>
      <c r="ABE842" s="5"/>
      <c r="ABF842" s="5"/>
      <c r="ABG842" s="5"/>
      <c r="ABH842" s="5"/>
      <c r="ABI842" s="5"/>
      <c r="ABJ842" s="5"/>
      <c r="ABK842" s="5"/>
      <c r="ABL842" s="5"/>
      <c r="ABM842" s="5"/>
      <c r="ABN842" s="5"/>
      <c r="ABO842" s="5"/>
      <c r="ABP842" s="5"/>
      <c r="ABQ842" s="5"/>
      <c r="ABR842" s="5"/>
      <c r="ABS842" s="5"/>
      <c r="ABT842" s="5"/>
      <c r="ABU842" s="5"/>
      <c r="ABV842" s="5"/>
      <c r="ABW842" s="5"/>
      <c r="ABX842" s="5"/>
      <c r="ABY842" s="5"/>
      <c r="ABZ842" s="5"/>
      <c r="ACA842" s="5"/>
      <c r="ACB842" s="5"/>
      <c r="ACC842" s="5"/>
      <c r="ACD842" s="5"/>
      <c r="ACE842" s="5"/>
      <c r="ACF842" s="5"/>
      <c r="ACG842" s="5"/>
      <c r="ACH842" s="5"/>
      <c r="ACI842" s="5"/>
      <c r="ACJ842" s="5"/>
      <c r="ACK842" s="5"/>
      <c r="ACL842" s="5"/>
      <c r="ACM842" s="5"/>
      <c r="ACN842" s="5"/>
      <c r="ACO842" s="5"/>
      <c r="ACP842" s="5"/>
      <c r="ACQ842" s="5"/>
      <c r="ACR842" s="5"/>
      <c r="ACS842" s="5"/>
      <c r="ACT842" s="5"/>
      <c r="ACU842" s="5"/>
      <c r="ACV842" s="5"/>
      <c r="ACW842" s="5"/>
      <c r="ACX842" s="5"/>
      <c r="ACY842" s="5"/>
      <c r="ACZ842" s="5"/>
      <c r="ADA842" s="5"/>
      <c r="ADB842" s="5"/>
      <c r="ADC842" s="5"/>
      <c r="ADD842" s="5"/>
      <c r="ADE842" s="5"/>
      <c r="ADF842" s="5"/>
      <c r="ADG842" s="5"/>
      <c r="ADH842" s="5"/>
      <c r="ADI842" s="5"/>
      <c r="ADJ842" s="5"/>
      <c r="ADK842" s="5"/>
      <c r="ADL842" s="5"/>
      <c r="ADM842" s="5"/>
      <c r="ADN842" s="5"/>
      <c r="ADO842" s="5"/>
      <c r="ADP842" s="5"/>
      <c r="ADQ842" s="5"/>
      <c r="ADR842" s="5"/>
      <c r="ADS842" s="5"/>
      <c r="ADT842" s="5"/>
      <c r="ADU842" s="5"/>
      <c r="ADV842" s="5"/>
      <c r="ADW842" s="5"/>
      <c r="ADX842" s="5"/>
      <c r="ADY842" s="5"/>
      <c r="ADZ842" s="5"/>
      <c r="AEA842" s="5"/>
      <c r="AEB842" s="5"/>
      <c r="AEC842" s="5"/>
      <c r="AED842" s="5"/>
      <c r="AEE842" s="5"/>
      <c r="AEF842" s="5"/>
      <c r="AEG842" s="5"/>
      <c r="AEH842" s="5"/>
      <c r="AEI842" s="5"/>
      <c r="AEJ842" s="5"/>
      <c r="AEK842" s="5"/>
      <c r="AEL842" s="5"/>
      <c r="AEM842" s="5"/>
      <c r="AEN842" s="5"/>
      <c r="AEO842" s="5"/>
      <c r="AEP842" s="5"/>
      <c r="AEQ842" s="5"/>
      <c r="AER842" s="5"/>
      <c r="AES842" s="5"/>
      <c r="AET842" s="5"/>
      <c r="AEU842" s="5"/>
      <c r="AEV842" s="5"/>
      <c r="AEW842" s="5"/>
      <c r="AEX842" s="5"/>
      <c r="AEY842" s="5"/>
      <c r="AEZ842" s="5"/>
      <c r="AFA842" s="5"/>
      <c r="AFB842" s="5"/>
      <c r="AFC842" s="5"/>
      <c r="AFD842" s="5"/>
      <c r="AFE842" s="5"/>
      <c r="AFF842" s="5"/>
      <c r="AFG842" s="5"/>
      <c r="AFH842" s="5"/>
      <c r="AFI842" s="5"/>
      <c r="AFJ842" s="5"/>
      <c r="AFK842" s="5"/>
      <c r="AFL842" s="5"/>
      <c r="AFM842" s="5"/>
      <c r="AFN842" s="5"/>
      <c r="AFO842" s="5"/>
      <c r="AFP842" s="5"/>
      <c r="AFQ842" s="5"/>
      <c r="AFR842" s="5"/>
      <c r="AFS842" s="5"/>
      <c r="AFT842" s="5"/>
      <c r="AFU842" s="5"/>
      <c r="AFV842" s="5"/>
      <c r="AFW842" s="5"/>
      <c r="AFX842" s="5"/>
      <c r="AFY842" s="5"/>
      <c r="AFZ842" s="5"/>
      <c r="AGA842" s="5"/>
      <c r="AGB842" s="5"/>
      <c r="AGC842" s="5"/>
      <c r="AGD842" s="5"/>
      <c r="AGE842" s="5"/>
      <c r="AGF842" s="5"/>
      <c r="AGG842" s="5"/>
      <c r="AGH842" s="5"/>
      <c r="AGI842" s="5"/>
      <c r="AGJ842" s="5"/>
      <c r="AGK842" s="5"/>
      <c r="AGL842" s="5"/>
      <c r="AGM842" s="5"/>
      <c r="AGN842" s="5"/>
      <c r="AGO842" s="5"/>
      <c r="AGP842" s="5"/>
      <c r="AGQ842" s="5"/>
      <c r="AGR842" s="5"/>
      <c r="AGS842" s="5"/>
      <c r="AGT842" s="5"/>
      <c r="AGU842" s="5"/>
      <c r="AGV842" s="5"/>
      <c r="AGW842" s="5"/>
      <c r="AGX842" s="5"/>
      <c r="AGY842" s="5"/>
      <c r="AGZ842" s="5"/>
      <c r="AHA842" s="5"/>
      <c r="AHB842" s="5"/>
      <c r="AHC842" s="5"/>
      <c r="AHD842" s="5"/>
      <c r="AHE842" s="5"/>
      <c r="AHF842" s="5"/>
      <c r="AHG842" s="5"/>
      <c r="AHH842" s="5"/>
      <c r="AHI842" s="5"/>
      <c r="AHJ842" s="5"/>
      <c r="AHK842" s="5"/>
      <c r="AHL842" s="5"/>
      <c r="AHM842" s="5"/>
      <c r="AHN842" s="5"/>
      <c r="AHO842" s="5"/>
      <c r="AHP842" s="5"/>
      <c r="AHQ842" s="5"/>
      <c r="AHR842" s="5"/>
      <c r="AHS842" s="5"/>
      <c r="AHT842" s="5"/>
      <c r="AHU842" s="5"/>
      <c r="AHV842" s="5"/>
      <c r="AHW842" s="5"/>
      <c r="AHX842" s="5"/>
      <c r="AHY842" s="5"/>
      <c r="AHZ842" s="5"/>
      <c r="AIA842" s="5"/>
      <c r="AIB842" s="5"/>
      <c r="AIC842" s="5"/>
      <c r="AID842" s="5"/>
      <c r="AIE842" s="5"/>
      <c r="AIF842" s="5"/>
      <c r="AIG842" s="5"/>
      <c r="AIH842" s="5"/>
      <c r="AII842" s="5"/>
      <c r="AIJ842" s="5"/>
      <c r="AIK842" s="5"/>
      <c r="AIL842" s="5"/>
      <c r="AIM842" s="5"/>
      <c r="AIN842" s="5"/>
      <c r="AIO842" s="5"/>
      <c r="AIP842" s="5"/>
      <c r="AIQ842" s="5"/>
      <c r="AIR842" s="5"/>
      <c r="AIS842" s="5"/>
      <c r="AIT842" s="5"/>
      <c r="AIU842" s="5"/>
      <c r="AIV842" s="5"/>
      <c r="AIW842" s="5"/>
      <c r="AIX842" s="5"/>
      <c r="AIY842" s="5"/>
      <c r="AIZ842" s="5"/>
      <c r="AJA842" s="5"/>
      <c r="AJB842" s="5"/>
      <c r="AJC842" s="5"/>
      <c r="AJD842" s="5"/>
      <c r="AJE842" s="5"/>
      <c r="AJF842" s="5"/>
      <c r="AJG842" s="5"/>
      <c r="AJH842" s="5"/>
      <c r="AJI842" s="5"/>
      <c r="AJJ842" s="5"/>
      <c r="AJK842" s="5"/>
      <c r="AJL842" s="5"/>
      <c r="AJM842" s="5"/>
      <c r="AJN842" s="5"/>
      <c r="AJO842" s="5"/>
      <c r="AJP842" s="5"/>
      <c r="AJQ842" s="5"/>
      <c r="AJR842" s="5"/>
      <c r="AJS842" s="5"/>
      <c r="AJT842" s="5"/>
      <c r="AJU842" s="5"/>
      <c r="AJV842" s="5"/>
      <c r="AJW842" s="5"/>
      <c r="AJX842" s="5"/>
      <c r="AJY842" s="5"/>
      <c r="AJZ842" s="5"/>
      <c r="AKA842" s="5"/>
      <c r="AKB842" s="5"/>
      <c r="AKC842" s="5"/>
      <c r="AKD842" s="5"/>
      <c r="AKE842" s="5"/>
      <c r="AKF842" s="5"/>
      <c r="AKG842" s="5"/>
      <c r="AKH842" s="5"/>
      <c r="AKI842" s="5"/>
      <c r="AKJ842" s="5"/>
      <c r="AKK842" s="5"/>
      <c r="AKL842" s="5"/>
      <c r="AKM842" s="5"/>
      <c r="AKN842" s="5"/>
      <c r="AKO842" s="5"/>
      <c r="AKP842" s="5"/>
      <c r="AKQ842" s="5"/>
      <c r="AKR842" s="5"/>
      <c r="AKS842" s="5"/>
      <c r="AKT842" s="5"/>
      <c r="AKU842" s="5"/>
      <c r="AKV842" s="5"/>
      <c r="AKW842" s="5"/>
      <c r="AKX842" s="5"/>
      <c r="AKY842" s="5"/>
      <c r="AKZ842" s="5"/>
      <c r="ALA842" s="5"/>
      <c r="ALB842" s="5"/>
      <c r="ALC842" s="5"/>
    </row>
    <row r="843" spans="1:991">
      <c r="A843" s="4">
        <v>197</v>
      </c>
      <c r="B843" s="5" t="s">
        <v>115</v>
      </c>
      <c r="C843" s="4">
        <v>17</v>
      </c>
      <c r="D843" s="5" t="s">
        <v>44</v>
      </c>
      <c r="E843" s="4">
        <v>6</v>
      </c>
      <c r="F843" s="4">
        <v>1.2</v>
      </c>
      <c r="G843" s="4">
        <v>1.7</v>
      </c>
      <c r="H843" s="4">
        <v>2</v>
      </c>
      <c r="I843" s="4">
        <v>10.4</v>
      </c>
      <c r="J843" s="4">
        <v>11.9</v>
      </c>
      <c r="K843" s="4">
        <v>2.5</v>
      </c>
      <c r="L843" s="4">
        <v>10.199999999999999</v>
      </c>
      <c r="M843" s="4">
        <v>11.2</v>
      </c>
      <c r="N843" s="4"/>
      <c r="O843" s="26">
        <v>26.6</v>
      </c>
      <c r="P843" s="26">
        <v>27.8</v>
      </c>
      <c r="Q843" s="26">
        <v>25</v>
      </c>
      <c r="R843" s="26">
        <v>30</v>
      </c>
      <c r="S843" s="26">
        <v>28.7</v>
      </c>
      <c r="T843" s="26">
        <v>25.9</v>
      </c>
      <c r="U843" s="26">
        <v>27.4</v>
      </c>
      <c r="V843" s="26">
        <v>27.1</v>
      </c>
      <c r="W843" s="26">
        <v>25.6</v>
      </c>
      <c r="Y843">
        <f t="shared" si="903"/>
        <v>244.1</v>
      </c>
      <c r="Z843" s="4">
        <v>0</v>
      </c>
      <c r="AA843" s="4">
        <v>0</v>
      </c>
      <c r="AB843" s="4">
        <v>2</v>
      </c>
      <c r="AC843" s="4">
        <v>0</v>
      </c>
      <c r="AD843" s="4">
        <v>0</v>
      </c>
      <c r="AE843" s="4">
        <v>2</v>
      </c>
      <c r="AF843" s="4">
        <v>0</v>
      </c>
      <c r="AG843" s="4">
        <v>0</v>
      </c>
      <c r="AH843" s="4">
        <v>2</v>
      </c>
      <c r="AI843" s="4"/>
      <c r="AJ843" s="4">
        <v>16</v>
      </c>
      <c r="AK843" s="4">
        <v>13</v>
      </c>
      <c r="AL843" s="4">
        <v>20</v>
      </c>
      <c r="AM843" s="4">
        <v>3</v>
      </c>
      <c r="AN843" s="4">
        <v>18</v>
      </c>
      <c r="AO843" s="4">
        <v>14</v>
      </c>
      <c r="AP843" s="4">
        <v>17</v>
      </c>
      <c r="AQ843" s="4">
        <v>12</v>
      </c>
      <c r="AR843" s="4">
        <v>9</v>
      </c>
      <c r="AS843" s="5"/>
      <c r="AU843">
        <f t="shared" si="904"/>
        <v>100</v>
      </c>
      <c r="AV843">
        <f t="shared" si="905"/>
        <v>100</v>
      </c>
      <c r="AW843">
        <f t="shared" si="906"/>
        <v>81.818181818181827</v>
      </c>
      <c r="AX843">
        <f t="shared" si="907"/>
        <v>100</v>
      </c>
      <c r="AY843">
        <f t="shared" si="908"/>
        <v>100</v>
      </c>
      <c r="AZ843">
        <f t="shared" si="909"/>
        <v>75</v>
      </c>
      <c r="BA843">
        <f t="shared" si="910"/>
        <v>100</v>
      </c>
      <c r="BB843">
        <f t="shared" si="911"/>
        <v>100</v>
      </c>
      <c r="BC843">
        <f t="shared" si="912"/>
        <v>63.636363636363633</v>
      </c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  <c r="QG843" s="5"/>
      <c r="QH843" s="5"/>
      <c r="QI843" s="5"/>
      <c r="QJ843" s="5"/>
      <c r="QK843" s="5"/>
      <c r="QL843" s="5"/>
      <c r="QM843" s="5"/>
      <c r="QN843" s="5"/>
      <c r="QO843" s="5"/>
      <c r="QP843" s="5"/>
      <c r="QQ843" s="5"/>
      <c r="QR843" s="5"/>
      <c r="QS843" s="5"/>
      <c r="QT843" s="5"/>
      <c r="QU843" s="5"/>
      <c r="QV843" s="5"/>
      <c r="QW843" s="5"/>
      <c r="QX843" s="5"/>
      <c r="QY843" s="5"/>
      <c r="QZ843" s="5"/>
      <c r="RA843" s="5"/>
      <c r="RB843" s="5"/>
      <c r="RC843" s="5"/>
      <c r="RD843" s="5"/>
      <c r="RE843" s="5"/>
      <c r="RF843" s="5"/>
      <c r="RG843" s="5"/>
      <c r="RH843" s="5"/>
      <c r="RI843" s="5"/>
      <c r="RJ843" s="5"/>
      <c r="RK843" s="5"/>
      <c r="RL843" s="5"/>
      <c r="RM843" s="5"/>
      <c r="RN843" s="5"/>
      <c r="RO843" s="5"/>
      <c r="RP843" s="5"/>
      <c r="RQ843" s="5"/>
      <c r="RR843" s="5"/>
      <c r="RS843" s="5"/>
      <c r="RT843" s="5"/>
      <c r="RU843" s="5"/>
      <c r="RV843" s="5"/>
      <c r="RW843" s="5"/>
      <c r="RX843" s="5"/>
      <c r="RY843" s="5"/>
      <c r="RZ843" s="5"/>
      <c r="SA843" s="5"/>
      <c r="SB843" s="5"/>
      <c r="SC843" s="5"/>
      <c r="SD843" s="5"/>
      <c r="SE843" s="5"/>
      <c r="SF843" s="5"/>
      <c r="SG843" s="5"/>
      <c r="SH843" s="5"/>
      <c r="SI843" s="5"/>
      <c r="SJ843" s="5"/>
      <c r="SK843" s="5"/>
      <c r="SL843" s="5"/>
      <c r="SM843" s="5"/>
      <c r="SN843" s="5"/>
      <c r="SO843" s="5"/>
      <c r="SP843" s="5"/>
      <c r="SQ843" s="5"/>
      <c r="SR843" s="5"/>
      <c r="SS843" s="5"/>
      <c r="ST843" s="5"/>
      <c r="SU843" s="5"/>
      <c r="SV843" s="5"/>
      <c r="SW843" s="5"/>
      <c r="SX843" s="5"/>
      <c r="SY843" s="5"/>
      <c r="SZ843" s="5"/>
      <c r="TA843" s="5"/>
      <c r="TB843" s="5"/>
      <c r="TC843" s="5"/>
      <c r="TD843" s="5"/>
      <c r="TE843" s="5"/>
      <c r="TF843" s="5"/>
      <c r="TG843" s="5"/>
      <c r="TH843" s="5"/>
      <c r="TI843" s="5"/>
      <c r="TJ843" s="5"/>
      <c r="TK843" s="5"/>
      <c r="TL843" s="5"/>
      <c r="TM843" s="5"/>
      <c r="TN843" s="5"/>
      <c r="TO843" s="5"/>
      <c r="TP843" s="5"/>
      <c r="TQ843" s="5"/>
      <c r="TR843" s="5"/>
      <c r="TS843" s="5"/>
      <c r="TT843" s="5"/>
      <c r="TU843" s="5"/>
      <c r="TV843" s="5"/>
      <c r="TW843" s="5"/>
      <c r="TX843" s="5"/>
      <c r="TY843" s="5"/>
      <c r="TZ843" s="5"/>
      <c r="UA843" s="5"/>
      <c r="UB843" s="5"/>
      <c r="UC843" s="5"/>
      <c r="UD843" s="5"/>
      <c r="UE843" s="5"/>
      <c r="UF843" s="5"/>
      <c r="UG843" s="5"/>
      <c r="UH843" s="5"/>
      <c r="UI843" s="5"/>
      <c r="UJ843" s="5"/>
      <c r="UK843" s="5"/>
      <c r="UL843" s="5"/>
      <c r="UM843" s="5"/>
      <c r="UN843" s="5"/>
      <c r="UO843" s="5"/>
      <c r="UP843" s="5"/>
      <c r="UQ843" s="5"/>
      <c r="UR843" s="5"/>
      <c r="US843" s="5"/>
      <c r="UT843" s="5"/>
      <c r="UU843" s="5"/>
      <c r="UV843" s="5"/>
      <c r="UW843" s="5"/>
      <c r="UX843" s="5"/>
      <c r="UY843" s="5"/>
      <c r="UZ843" s="5"/>
      <c r="VA843" s="5"/>
      <c r="VB843" s="5"/>
      <c r="VC843" s="5"/>
      <c r="VD843" s="5"/>
      <c r="VE843" s="5"/>
      <c r="VF843" s="5"/>
      <c r="VG843" s="5"/>
      <c r="VH843" s="5"/>
      <c r="VI843" s="5"/>
      <c r="VJ843" s="5"/>
      <c r="VK843" s="5"/>
      <c r="VL843" s="5"/>
      <c r="VM843" s="5"/>
      <c r="VN843" s="5"/>
      <c r="VO843" s="5"/>
      <c r="VP843" s="5"/>
      <c r="VQ843" s="5"/>
      <c r="VR843" s="5"/>
      <c r="VS843" s="5"/>
      <c r="VT843" s="5"/>
      <c r="VU843" s="5"/>
      <c r="VV843" s="5"/>
      <c r="VW843" s="5"/>
      <c r="VX843" s="5"/>
      <c r="VY843" s="5"/>
      <c r="VZ843" s="5"/>
      <c r="WA843" s="5"/>
      <c r="WB843" s="5"/>
      <c r="WC843" s="5"/>
      <c r="WD843" s="5"/>
      <c r="WE843" s="5"/>
      <c r="WF843" s="5"/>
      <c r="WG843" s="5"/>
      <c r="WH843" s="5"/>
      <c r="WI843" s="5"/>
      <c r="WJ843" s="5"/>
      <c r="WK843" s="5"/>
      <c r="WL843" s="5"/>
      <c r="WM843" s="5"/>
      <c r="WN843" s="5"/>
      <c r="WO843" s="5"/>
      <c r="WP843" s="5"/>
      <c r="WQ843" s="5"/>
      <c r="WR843" s="5"/>
      <c r="WS843" s="5"/>
      <c r="WT843" s="5"/>
      <c r="WU843" s="5"/>
      <c r="WV843" s="5"/>
      <c r="WW843" s="5"/>
      <c r="WX843" s="5"/>
      <c r="WY843" s="5"/>
      <c r="WZ843" s="5"/>
      <c r="XA843" s="5"/>
      <c r="XB843" s="5"/>
      <c r="XC843" s="5"/>
      <c r="XD843" s="5"/>
      <c r="XE843" s="5"/>
      <c r="XF843" s="5"/>
      <c r="XG843" s="5"/>
      <c r="XH843" s="5"/>
      <c r="XI843" s="5"/>
      <c r="XJ843" s="5"/>
      <c r="XK843" s="5"/>
      <c r="XL843" s="5"/>
      <c r="XM843" s="5"/>
      <c r="XN843" s="5"/>
      <c r="XO843" s="5"/>
      <c r="XP843" s="5"/>
      <c r="XQ843" s="5"/>
      <c r="XR843" s="5"/>
      <c r="XS843" s="5"/>
      <c r="XT843" s="5"/>
      <c r="XU843" s="5"/>
      <c r="XV843" s="5"/>
      <c r="XW843" s="5"/>
      <c r="XX843" s="5"/>
      <c r="XY843" s="5"/>
      <c r="XZ843" s="5"/>
      <c r="YA843" s="5"/>
      <c r="YB843" s="5"/>
      <c r="YC843" s="5"/>
      <c r="YD843" s="5"/>
      <c r="YE843" s="5"/>
      <c r="YF843" s="5"/>
      <c r="YG843" s="5"/>
      <c r="YH843" s="5"/>
      <c r="YI843" s="5"/>
      <c r="YJ843" s="5"/>
      <c r="YK843" s="5"/>
      <c r="YL843" s="5"/>
      <c r="YM843" s="5"/>
      <c r="YN843" s="5"/>
      <c r="YO843" s="5"/>
      <c r="YP843" s="5"/>
      <c r="YQ843" s="5"/>
      <c r="YR843" s="5"/>
      <c r="YS843" s="5"/>
      <c r="YT843" s="5"/>
      <c r="YU843" s="5"/>
      <c r="YV843" s="5"/>
      <c r="YW843" s="5"/>
      <c r="YX843" s="5"/>
      <c r="YY843" s="5"/>
      <c r="YZ843" s="5"/>
      <c r="ZA843" s="5"/>
      <c r="ZB843" s="5"/>
      <c r="ZC843" s="5"/>
      <c r="ZD843" s="5"/>
      <c r="ZE843" s="5"/>
      <c r="ZF843" s="5"/>
      <c r="ZG843" s="5"/>
      <c r="ZH843" s="5"/>
      <c r="ZI843" s="5"/>
      <c r="ZJ843" s="5"/>
      <c r="ZK843" s="5"/>
      <c r="ZL843" s="5"/>
      <c r="ZM843" s="5"/>
      <c r="ZN843" s="5"/>
      <c r="ZO843" s="5"/>
      <c r="ZP843" s="5"/>
      <c r="ZQ843" s="5"/>
      <c r="ZR843" s="5"/>
      <c r="ZS843" s="5"/>
      <c r="ZT843" s="5"/>
      <c r="ZU843" s="5"/>
      <c r="ZV843" s="5"/>
      <c r="ZW843" s="5"/>
      <c r="ZX843" s="5"/>
      <c r="ZY843" s="5"/>
      <c r="ZZ843" s="5"/>
      <c r="AAA843" s="5"/>
      <c r="AAB843" s="5"/>
      <c r="AAC843" s="5"/>
      <c r="AAD843" s="5"/>
      <c r="AAE843" s="5"/>
      <c r="AAF843" s="5"/>
      <c r="AAG843" s="5"/>
      <c r="AAH843" s="5"/>
      <c r="AAI843" s="5"/>
      <c r="AAJ843" s="5"/>
      <c r="AAK843" s="5"/>
      <c r="AAL843" s="5"/>
      <c r="AAM843" s="5"/>
      <c r="AAN843" s="5"/>
      <c r="AAO843" s="5"/>
      <c r="AAP843" s="5"/>
      <c r="AAQ843" s="5"/>
      <c r="AAR843" s="5"/>
      <c r="AAS843" s="5"/>
      <c r="AAT843" s="5"/>
      <c r="AAU843" s="5"/>
      <c r="AAV843" s="5"/>
      <c r="AAW843" s="5"/>
      <c r="AAX843" s="5"/>
      <c r="AAY843" s="5"/>
      <c r="AAZ843" s="5"/>
      <c r="ABA843" s="5"/>
      <c r="ABB843" s="5"/>
      <c r="ABC843" s="5"/>
      <c r="ABD843" s="5"/>
      <c r="ABE843" s="5"/>
      <c r="ABF843" s="5"/>
      <c r="ABG843" s="5"/>
      <c r="ABH843" s="5"/>
      <c r="ABI843" s="5"/>
      <c r="ABJ843" s="5"/>
      <c r="ABK843" s="5"/>
      <c r="ABL843" s="5"/>
      <c r="ABM843" s="5"/>
      <c r="ABN843" s="5"/>
      <c r="ABO843" s="5"/>
      <c r="ABP843" s="5"/>
      <c r="ABQ843" s="5"/>
      <c r="ABR843" s="5"/>
      <c r="ABS843" s="5"/>
      <c r="ABT843" s="5"/>
      <c r="ABU843" s="5"/>
      <c r="ABV843" s="5"/>
      <c r="ABW843" s="5"/>
      <c r="ABX843" s="5"/>
      <c r="ABY843" s="5"/>
      <c r="ABZ843" s="5"/>
      <c r="ACA843" s="5"/>
      <c r="ACB843" s="5"/>
      <c r="ACC843" s="5"/>
      <c r="ACD843" s="5"/>
      <c r="ACE843" s="5"/>
      <c r="ACF843" s="5"/>
      <c r="ACG843" s="5"/>
      <c r="ACH843" s="5"/>
      <c r="ACI843" s="5"/>
      <c r="ACJ843" s="5"/>
      <c r="ACK843" s="5"/>
      <c r="ACL843" s="5"/>
      <c r="ACM843" s="5"/>
      <c r="ACN843" s="5"/>
      <c r="ACO843" s="5"/>
      <c r="ACP843" s="5"/>
      <c r="ACQ843" s="5"/>
      <c r="ACR843" s="5"/>
      <c r="ACS843" s="5"/>
      <c r="ACT843" s="5"/>
      <c r="ACU843" s="5"/>
      <c r="ACV843" s="5"/>
      <c r="ACW843" s="5"/>
      <c r="ACX843" s="5"/>
      <c r="ACY843" s="5"/>
      <c r="ACZ843" s="5"/>
      <c r="ADA843" s="5"/>
      <c r="ADB843" s="5"/>
      <c r="ADC843" s="5"/>
      <c r="ADD843" s="5"/>
      <c r="ADE843" s="5"/>
      <c r="ADF843" s="5"/>
      <c r="ADG843" s="5"/>
      <c r="ADH843" s="5"/>
      <c r="ADI843" s="5"/>
      <c r="ADJ843" s="5"/>
      <c r="ADK843" s="5"/>
      <c r="ADL843" s="5"/>
      <c r="ADM843" s="5"/>
      <c r="ADN843" s="5"/>
      <c r="ADO843" s="5"/>
      <c r="ADP843" s="5"/>
      <c r="ADQ843" s="5"/>
      <c r="ADR843" s="5"/>
      <c r="ADS843" s="5"/>
      <c r="ADT843" s="5"/>
      <c r="ADU843" s="5"/>
      <c r="ADV843" s="5"/>
      <c r="ADW843" s="5"/>
      <c r="ADX843" s="5"/>
      <c r="ADY843" s="5"/>
      <c r="ADZ843" s="5"/>
      <c r="AEA843" s="5"/>
      <c r="AEB843" s="5"/>
      <c r="AEC843" s="5"/>
      <c r="AED843" s="5"/>
      <c r="AEE843" s="5"/>
      <c r="AEF843" s="5"/>
      <c r="AEG843" s="5"/>
      <c r="AEH843" s="5"/>
      <c r="AEI843" s="5"/>
      <c r="AEJ843" s="5"/>
      <c r="AEK843" s="5"/>
      <c r="AEL843" s="5"/>
      <c r="AEM843" s="5"/>
      <c r="AEN843" s="5"/>
      <c r="AEO843" s="5"/>
      <c r="AEP843" s="5"/>
      <c r="AEQ843" s="5"/>
      <c r="AER843" s="5"/>
      <c r="AES843" s="5"/>
      <c r="AET843" s="5"/>
      <c r="AEU843" s="5"/>
      <c r="AEV843" s="5"/>
      <c r="AEW843" s="5"/>
      <c r="AEX843" s="5"/>
      <c r="AEY843" s="5"/>
      <c r="AEZ843" s="5"/>
      <c r="AFA843" s="5"/>
      <c r="AFB843" s="5"/>
      <c r="AFC843" s="5"/>
      <c r="AFD843" s="5"/>
      <c r="AFE843" s="5"/>
      <c r="AFF843" s="5"/>
      <c r="AFG843" s="5"/>
      <c r="AFH843" s="5"/>
      <c r="AFI843" s="5"/>
      <c r="AFJ843" s="5"/>
      <c r="AFK843" s="5"/>
      <c r="AFL843" s="5"/>
      <c r="AFM843" s="5"/>
      <c r="AFN843" s="5"/>
      <c r="AFO843" s="5"/>
      <c r="AFP843" s="5"/>
      <c r="AFQ843" s="5"/>
      <c r="AFR843" s="5"/>
      <c r="AFS843" s="5"/>
      <c r="AFT843" s="5"/>
      <c r="AFU843" s="5"/>
      <c r="AFV843" s="5"/>
      <c r="AFW843" s="5"/>
      <c r="AFX843" s="5"/>
      <c r="AFY843" s="5"/>
      <c r="AFZ843" s="5"/>
      <c r="AGA843" s="5"/>
      <c r="AGB843" s="5"/>
      <c r="AGC843" s="5"/>
      <c r="AGD843" s="5"/>
      <c r="AGE843" s="5"/>
      <c r="AGF843" s="5"/>
      <c r="AGG843" s="5"/>
      <c r="AGH843" s="5"/>
      <c r="AGI843" s="5"/>
      <c r="AGJ843" s="5"/>
      <c r="AGK843" s="5"/>
      <c r="AGL843" s="5"/>
      <c r="AGM843" s="5"/>
      <c r="AGN843" s="5"/>
      <c r="AGO843" s="5"/>
      <c r="AGP843" s="5"/>
      <c r="AGQ843" s="5"/>
      <c r="AGR843" s="5"/>
      <c r="AGS843" s="5"/>
      <c r="AGT843" s="5"/>
      <c r="AGU843" s="5"/>
      <c r="AGV843" s="5"/>
      <c r="AGW843" s="5"/>
      <c r="AGX843" s="5"/>
      <c r="AGY843" s="5"/>
      <c r="AGZ843" s="5"/>
      <c r="AHA843" s="5"/>
      <c r="AHB843" s="5"/>
      <c r="AHC843" s="5"/>
      <c r="AHD843" s="5"/>
      <c r="AHE843" s="5"/>
      <c r="AHF843" s="5"/>
      <c r="AHG843" s="5"/>
      <c r="AHH843" s="5"/>
      <c r="AHI843" s="5"/>
      <c r="AHJ843" s="5"/>
      <c r="AHK843" s="5"/>
      <c r="AHL843" s="5"/>
      <c r="AHM843" s="5"/>
      <c r="AHN843" s="5"/>
      <c r="AHO843" s="5"/>
      <c r="AHP843" s="5"/>
      <c r="AHQ843" s="5"/>
      <c r="AHR843" s="5"/>
      <c r="AHS843" s="5"/>
      <c r="AHT843" s="5"/>
      <c r="AHU843" s="5"/>
      <c r="AHV843" s="5"/>
      <c r="AHW843" s="5"/>
      <c r="AHX843" s="5"/>
      <c r="AHY843" s="5"/>
      <c r="AHZ843" s="5"/>
      <c r="AIA843" s="5"/>
      <c r="AIB843" s="5"/>
      <c r="AIC843" s="5"/>
      <c r="AID843" s="5"/>
      <c r="AIE843" s="5"/>
      <c r="AIF843" s="5"/>
      <c r="AIG843" s="5"/>
      <c r="AIH843" s="5"/>
      <c r="AII843" s="5"/>
      <c r="AIJ843" s="5"/>
      <c r="AIK843" s="5"/>
      <c r="AIL843" s="5"/>
      <c r="AIM843" s="5"/>
      <c r="AIN843" s="5"/>
      <c r="AIO843" s="5"/>
      <c r="AIP843" s="5"/>
      <c r="AIQ843" s="5"/>
      <c r="AIR843" s="5"/>
      <c r="AIS843" s="5"/>
      <c r="AIT843" s="5"/>
      <c r="AIU843" s="5"/>
      <c r="AIV843" s="5"/>
      <c r="AIW843" s="5"/>
      <c r="AIX843" s="5"/>
      <c r="AIY843" s="5"/>
      <c r="AIZ843" s="5"/>
      <c r="AJA843" s="5"/>
      <c r="AJB843" s="5"/>
      <c r="AJC843" s="5"/>
      <c r="AJD843" s="5"/>
      <c r="AJE843" s="5"/>
      <c r="AJF843" s="5"/>
      <c r="AJG843" s="5"/>
      <c r="AJH843" s="5"/>
      <c r="AJI843" s="5"/>
      <c r="AJJ843" s="5"/>
      <c r="AJK843" s="5"/>
      <c r="AJL843" s="5"/>
      <c r="AJM843" s="5"/>
      <c r="AJN843" s="5"/>
      <c r="AJO843" s="5"/>
      <c r="AJP843" s="5"/>
      <c r="AJQ843" s="5"/>
      <c r="AJR843" s="5"/>
      <c r="AJS843" s="5"/>
      <c r="AJT843" s="5"/>
      <c r="AJU843" s="5"/>
      <c r="AJV843" s="5"/>
      <c r="AJW843" s="5"/>
      <c r="AJX843" s="5"/>
      <c r="AJY843" s="5"/>
      <c r="AJZ843" s="5"/>
      <c r="AKA843" s="5"/>
      <c r="AKB843" s="5"/>
      <c r="AKC843" s="5"/>
      <c r="AKD843" s="5"/>
      <c r="AKE843" s="5"/>
      <c r="AKF843" s="5"/>
      <c r="AKG843" s="5"/>
      <c r="AKH843" s="5"/>
      <c r="AKI843" s="5"/>
      <c r="AKJ843" s="5"/>
      <c r="AKK843" s="5"/>
      <c r="AKL843" s="5"/>
      <c r="AKM843" s="5"/>
      <c r="AKN843" s="5"/>
      <c r="AKO843" s="5"/>
      <c r="AKP843" s="5"/>
      <c r="AKQ843" s="5"/>
      <c r="AKR843" s="5"/>
      <c r="AKS843" s="5"/>
      <c r="AKT843" s="5"/>
      <c r="AKU843" s="5"/>
      <c r="AKV843" s="5"/>
      <c r="AKW843" s="5"/>
      <c r="AKX843" s="5"/>
      <c r="AKY843" s="5"/>
      <c r="AKZ843" s="5"/>
      <c r="ALA843" s="5"/>
      <c r="ALB843" s="5"/>
      <c r="ALC843" s="5"/>
    </row>
    <row r="844" spans="1:991">
      <c r="A844" s="4">
        <v>200</v>
      </c>
      <c r="B844" s="5" t="s">
        <v>116</v>
      </c>
      <c r="C844" s="4">
        <v>17</v>
      </c>
      <c r="D844" s="5" t="s">
        <v>46</v>
      </c>
      <c r="E844" s="4">
        <v>9.6999999999999993</v>
      </c>
      <c r="F844" s="4">
        <v>12.8</v>
      </c>
      <c r="G844" s="4">
        <v>4.7</v>
      </c>
      <c r="H844" s="4">
        <v>20.6</v>
      </c>
      <c r="I844" s="4">
        <v>14.1</v>
      </c>
      <c r="J844" s="4">
        <v>10.3</v>
      </c>
      <c r="K844" s="4">
        <v>18.600000000000001</v>
      </c>
      <c r="L844" s="4">
        <v>5.8</v>
      </c>
      <c r="M844" s="4">
        <v>8.8000000000000007</v>
      </c>
      <c r="N844" s="4"/>
      <c r="O844" s="26">
        <v>28.8</v>
      </c>
      <c r="P844" s="26">
        <v>28.7</v>
      </c>
      <c r="Q844" s="26">
        <v>21.7</v>
      </c>
      <c r="R844" s="26">
        <v>30</v>
      </c>
      <c r="S844" s="26">
        <v>28.9</v>
      </c>
      <c r="T844" s="26">
        <v>27</v>
      </c>
      <c r="U844" s="26">
        <v>28</v>
      </c>
      <c r="V844" s="26">
        <v>30</v>
      </c>
      <c r="W844" s="26">
        <v>27.7</v>
      </c>
      <c r="Y844">
        <f t="shared" si="903"/>
        <v>250.79999999999998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/>
      <c r="AJ844" s="4">
        <v>7</v>
      </c>
      <c r="AK844" s="4">
        <v>2</v>
      </c>
      <c r="AL844" s="4">
        <v>0</v>
      </c>
      <c r="AM844" s="4">
        <v>0</v>
      </c>
      <c r="AN844" s="4">
        <v>7</v>
      </c>
      <c r="AO844" s="4">
        <v>3</v>
      </c>
      <c r="AP844" s="4">
        <v>7</v>
      </c>
      <c r="AQ844" s="4">
        <v>2</v>
      </c>
      <c r="AR844" s="4">
        <v>0</v>
      </c>
      <c r="AS844" s="5"/>
      <c r="AU844">
        <f t="shared" si="904"/>
        <v>100</v>
      </c>
      <c r="AV844">
        <f t="shared" si="905"/>
        <v>100</v>
      </c>
      <c r="AW844">
        <v>0</v>
      </c>
      <c r="AX844">
        <v>0</v>
      </c>
      <c r="AY844">
        <f t="shared" si="908"/>
        <v>100</v>
      </c>
      <c r="AZ844">
        <f t="shared" si="909"/>
        <v>100</v>
      </c>
      <c r="BA844">
        <f t="shared" si="910"/>
        <v>100</v>
      </c>
      <c r="BB844">
        <f t="shared" si="911"/>
        <v>100</v>
      </c>
      <c r="BC844">
        <v>0</v>
      </c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  <c r="QG844" s="5"/>
      <c r="QH844" s="5"/>
      <c r="QI844" s="5"/>
      <c r="QJ844" s="5"/>
      <c r="QK844" s="5"/>
      <c r="QL844" s="5"/>
      <c r="QM844" s="5"/>
      <c r="QN844" s="5"/>
      <c r="QO844" s="5"/>
      <c r="QP844" s="5"/>
      <c r="QQ844" s="5"/>
      <c r="QR844" s="5"/>
      <c r="QS844" s="5"/>
      <c r="QT844" s="5"/>
      <c r="QU844" s="5"/>
      <c r="QV844" s="5"/>
      <c r="QW844" s="5"/>
      <c r="QX844" s="5"/>
      <c r="QY844" s="5"/>
      <c r="QZ844" s="5"/>
      <c r="RA844" s="5"/>
      <c r="RB844" s="5"/>
      <c r="RC844" s="5"/>
      <c r="RD844" s="5"/>
      <c r="RE844" s="5"/>
      <c r="RF844" s="5"/>
      <c r="RG844" s="5"/>
      <c r="RH844" s="5"/>
      <c r="RI844" s="5"/>
      <c r="RJ844" s="5"/>
      <c r="RK844" s="5"/>
      <c r="RL844" s="5"/>
      <c r="RM844" s="5"/>
      <c r="RN844" s="5"/>
      <c r="RO844" s="5"/>
      <c r="RP844" s="5"/>
      <c r="RQ844" s="5"/>
      <c r="RR844" s="5"/>
      <c r="RS844" s="5"/>
      <c r="RT844" s="5"/>
      <c r="RU844" s="5"/>
      <c r="RV844" s="5"/>
      <c r="RW844" s="5"/>
      <c r="RX844" s="5"/>
      <c r="RY844" s="5"/>
      <c r="RZ844" s="5"/>
      <c r="SA844" s="5"/>
      <c r="SB844" s="5"/>
      <c r="SC844" s="5"/>
      <c r="SD844" s="5"/>
      <c r="SE844" s="5"/>
      <c r="SF844" s="5"/>
      <c r="SG844" s="5"/>
      <c r="SH844" s="5"/>
      <c r="SI844" s="5"/>
      <c r="SJ844" s="5"/>
      <c r="SK844" s="5"/>
      <c r="SL844" s="5"/>
      <c r="SM844" s="5"/>
      <c r="SN844" s="5"/>
      <c r="SO844" s="5"/>
      <c r="SP844" s="5"/>
      <c r="SQ844" s="5"/>
      <c r="SR844" s="5"/>
      <c r="SS844" s="5"/>
      <c r="ST844" s="5"/>
      <c r="SU844" s="5"/>
      <c r="SV844" s="5"/>
      <c r="SW844" s="5"/>
      <c r="SX844" s="5"/>
      <c r="SY844" s="5"/>
      <c r="SZ844" s="5"/>
      <c r="TA844" s="5"/>
      <c r="TB844" s="5"/>
      <c r="TC844" s="5"/>
      <c r="TD844" s="5"/>
      <c r="TE844" s="5"/>
      <c r="TF844" s="5"/>
      <c r="TG844" s="5"/>
      <c r="TH844" s="5"/>
      <c r="TI844" s="5"/>
      <c r="TJ844" s="5"/>
      <c r="TK844" s="5"/>
      <c r="TL844" s="5"/>
      <c r="TM844" s="5"/>
      <c r="TN844" s="5"/>
      <c r="TO844" s="5"/>
      <c r="TP844" s="5"/>
      <c r="TQ844" s="5"/>
      <c r="TR844" s="5"/>
      <c r="TS844" s="5"/>
      <c r="TT844" s="5"/>
      <c r="TU844" s="5"/>
      <c r="TV844" s="5"/>
      <c r="TW844" s="5"/>
      <c r="TX844" s="5"/>
      <c r="TY844" s="5"/>
      <c r="TZ844" s="5"/>
      <c r="UA844" s="5"/>
      <c r="UB844" s="5"/>
      <c r="UC844" s="5"/>
      <c r="UD844" s="5"/>
      <c r="UE844" s="5"/>
      <c r="UF844" s="5"/>
      <c r="UG844" s="5"/>
      <c r="UH844" s="5"/>
      <c r="UI844" s="5"/>
      <c r="UJ844" s="5"/>
      <c r="UK844" s="5"/>
      <c r="UL844" s="5"/>
      <c r="UM844" s="5"/>
      <c r="UN844" s="5"/>
      <c r="UO844" s="5"/>
      <c r="UP844" s="5"/>
      <c r="UQ844" s="5"/>
      <c r="UR844" s="5"/>
      <c r="US844" s="5"/>
      <c r="UT844" s="5"/>
      <c r="UU844" s="5"/>
      <c r="UV844" s="5"/>
      <c r="UW844" s="5"/>
      <c r="UX844" s="5"/>
      <c r="UY844" s="5"/>
      <c r="UZ844" s="5"/>
      <c r="VA844" s="5"/>
      <c r="VB844" s="5"/>
      <c r="VC844" s="5"/>
      <c r="VD844" s="5"/>
      <c r="VE844" s="5"/>
      <c r="VF844" s="5"/>
      <c r="VG844" s="5"/>
      <c r="VH844" s="5"/>
      <c r="VI844" s="5"/>
      <c r="VJ844" s="5"/>
      <c r="VK844" s="5"/>
      <c r="VL844" s="5"/>
      <c r="VM844" s="5"/>
      <c r="VN844" s="5"/>
      <c r="VO844" s="5"/>
      <c r="VP844" s="5"/>
      <c r="VQ844" s="5"/>
      <c r="VR844" s="5"/>
      <c r="VS844" s="5"/>
      <c r="VT844" s="5"/>
      <c r="VU844" s="5"/>
      <c r="VV844" s="5"/>
      <c r="VW844" s="5"/>
      <c r="VX844" s="5"/>
      <c r="VY844" s="5"/>
      <c r="VZ844" s="5"/>
      <c r="WA844" s="5"/>
      <c r="WB844" s="5"/>
      <c r="WC844" s="5"/>
      <c r="WD844" s="5"/>
      <c r="WE844" s="5"/>
      <c r="WF844" s="5"/>
      <c r="WG844" s="5"/>
      <c r="WH844" s="5"/>
      <c r="WI844" s="5"/>
      <c r="WJ844" s="5"/>
      <c r="WK844" s="5"/>
      <c r="WL844" s="5"/>
      <c r="WM844" s="5"/>
      <c r="WN844" s="5"/>
      <c r="WO844" s="5"/>
      <c r="WP844" s="5"/>
      <c r="WQ844" s="5"/>
      <c r="WR844" s="5"/>
      <c r="WS844" s="5"/>
      <c r="WT844" s="5"/>
      <c r="WU844" s="5"/>
      <c r="WV844" s="5"/>
      <c r="WW844" s="5"/>
      <c r="WX844" s="5"/>
      <c r="WY844" s="5"/>
      <c r="WZ844" s="5"/>
      <c r="XA844" s="5"/>
      <c r="XB844" s="5"/>
      <c r="XC844" s="5"/>
      <c r="XD844" s="5"/>
      <c r="XE844" s="5"/>
      <c r="XF844" s="5"/>
      <c r="XG844" s="5"/>
      <c r="XH844" s="5"/>
      <c r="XI844" s="5"/>
      <c r="XJ844" s="5"/>
      <c r="XK844" s="5"/>
      <c r="XL844" s="5"/>
      <c r="XM844" s="5"/>
      <c r="XN844" s="5"/>
      <c r="XO844" s="5"/>
      <c r="XP844" s="5"/>
      <c r="XQ844" s="5"/>
      <c r="XR844" s="5"/>
      <c r="XS844" s="5"/>
      <c r="XT844" s="5"/>
      <c r="XU844" s="5"/>
      <c r="XV844" s="5"/>
      <c r="XW844" s="5"/>
      <c r="XX844" s="5"/>
      <c r="XY844" s="5"/>
      <c r="XZ844" s="5"/>
      <c r="YA844" s="5"/>
      <c r="YB844" s="5"/>
      <c r="YC844" s="5"/>
      <c r="YD844" s="5"/>
      <c r="YE844" s="5"/>
      <c r="YF844" s="5"/>
      <c r="YG844" s="5"/>
      <c r="YH844" s="5"/>
      <c r="YI844" s="5"/>
      <c r="YJ844" s="5"/>
      <c r="YK844" s="5"/>
      <c r="YL844" s="5"/>
      <c r="YM844" s="5"/>
      <c r="YN844" s="5"/>
      <c r="YO844" s="5"/>
      <c r="YP844" s="5"/>
      <c r="YQ844" s="5"/>
      <c r="YR844" s="5"/>
      <c r="YS844" s="5"/>
      <c r="YT844" s="5"/>
      <c r="YU844" s="5"/>
      <c r="YV844" s="5"/>
      <c r="YW844" s="5"/>
      <c r="YX844" s="5"/>
      <c r="YY844" s="5"/>
      <c r="YZ844" s="5"/>
      <c r="ZA844" s="5"/>
      <c r="ZB844" s="5"/>
      <c r="ZC844" s="5"/>
      <c r="ZD844" s="5"/>
      <c r="ZE844" s="5"/>
      <c r="ZF844" s="5"/>
      <c r="ZG844" s="5"/>
      <c r="ZH844" s="5"/>
      <c r="ZI844" s="5"/>
      <c r="ZJ844" s="5"/>
      <c r="ZK844" s="5"/>
      <c r="ZL844" s="5"/>
      <c r="ZM844" s="5"/>
      <c r="ZN844" s="5"/>
      <c r="ZO844" s="5"/>
      <c r="ZP844" s="5"/>
      <c r="ZQ844" s="5"/>
      <c r="ZR844" s="5"/>
      <c r="ZS844" s="5"/>
      <c r="ZT844" s="5"/>
      <c r="ZU844" s="5"/>
      <c r="ZV844" s="5"/>
      <c r="ZW844" s="5"/>
      <c r="ZX844" s="5"/>
      <c r="ZY844" s="5"/>
      <c r="ZZ844" s="5"/>
      <c r="AAA844" s="5"/>
      <c r="AAB844" s="5"/>
      <c r="AAC844" s="5"/>
      <c r="AAD844" s="5"/>
      <c r="AAE844" s="5"/>
      <c r="AAF844" s="5"/>
      <c r="AAG844" s="5"/>
      <c r="AAH844" s="5"/>
      <c r="AAI844" s="5"/>
      <c r="AAJ844" s="5"/>
      <c r="AAK844" s="5"/>
      <c r="AAL844" s="5"/>
      <c r="AAM844" s="5"/>
      <c r="AAN844" s="5"/>
      <c r="AAO844" s="5"/>
      <c r="AAP844" s="5"/>
      <c r="AAQ844" s="5"/>
      <c r="AAR844" s="5"/>
      <c r="AAS844" s="5"/>
      <c r="AAT844" s="5"/>
      <c r="AAU844" s="5"/>
      <c r="AAV844" s="5"/>
      <c r="AAW844" s="5"/>
      <c r="AAX844" s="5"/>
      <c r="AAY844" s="5"/>
      <c r="AAZ844" s="5"/>
      <c r="ABA844" s="5"/>
      <c r="ABB844" s="5"/>
      <c r="ABC844" s="5"/>
      <c r="ABD844" s="5"/>
      <c r="ABE844" s="5"/>
      <c r="ABF844" s="5"/>
      <c r="ABG844" s="5"/>
      <c r="ABH844" s="5"/>
      <c r="ABI844" s="5"/>
      <c r="ABJ844" s="5"/>
      <c r="ABK844" s="5"/>
      <c r="ABL844" s="5"/>
      <c r="ABM844" s="5"/>
      <c r="ABN844" s="5"/>
      <c r="ABO844" s="5"/>
      <c r="ABP844" s="5"/>
      <c r="ABQ844" s="5"/>
      <c r="ABR844" s="5"/>
      <c r="ABS844" s="5"/>
      <c r="ABT844" s="5"/>
      <c r="ABU844" s="5"/>
      <c r="ABV844" s="5"/>
      <c r="ABW844" s="5"/>
      <c r="ABX844" s="5"/>
      <c r="ABY844" s="5"/>
      <c r="ABZ844" s="5"/>
      <c r="ACA844" s="5"/>
      <c r="ACB844" s="5"/>
      <c r="ACC844" s="5"/>
      <c r="ACD844" s="5"/>
      <c r="ACE844" s="5"/>
      <c r="ACF844" s="5"/>
      <c r="ACG844" s="5"/>
      <c r="ACH844" s="5"/>
      <c r="ACI844" s="5"/>
      <c r="ACJ844" s="5"/>
      <c r="ACK844" s="5"/>
      <c r="ACL844" s="5"/>
      <c r="ACM844" s="5"/>
      <c r="ACN844" s="5"/>
      <c r="ACO844" s="5"/>
      <c r="ACP844" s="5"/>
      <c r="ACQ844" s="5"/>
      <c r="ACR844" s="5"/>
      <c r="ACS844" s="5"/>
      <c r="ACT844" s="5"/>
      <c r="ACU844" s="5"/>
      <c r="ACV844" s="5"/>
      <c r="ACW844" s="5"/>
      <c r="ACX844" s="5"/>
      <c r="ACY844" s="5"/>
      <c r="ACZ844" s="5"/>
      <c r="ADA844" s="5"/>
      <c r="ADB844" s="5"/>
      <c r="ADC844" s="5"/>
      <c r="ADD844" s="5"/>
      <c r="ADE844" s="5"/>
      <c r="ADF844" s="5"/>
      <c r="ADG844" s="5"/>
      <c r="ADH844" s="5"/>
      <c r="ADI844" s="5"/>
      <c r="ADJ844" s="5"/>
      <c r="ADK844" s="5"/>
      <c r="ADL844" s="5"/>
      <c r="ADM844" s="5"/>
      <c r="ADN844" s="5"/>
      <c r="ADO844" s="5"/>
      <c r="ADP844" s="5"/>
      <c r="ADQ844" s="5"/>
      <c r="ADR844" s="5"/>
      <c r="ADS844" s="5"/>
      <c r="ADT844" s="5"/>
      <c r="ADU844" s="5"/>
      <c r="ADV844" s="5"/>
      <c r="ADW844" s="5"/>
      <c r="ADX844" s="5"/>
      <c r="ADY844" s="5"/>
      <c r="ADZ844" s="5"/>
      <c r="AEA844" s="5"/>
      <c r="AEB844" s="5"/>
      <c r="AEC844" s="5"/>
      <c r="AED844" s="5"/>
      <c r="AEE844" s="5"/>
      <c r="AEF844" s="5"/>
      <c r="AEG844" s="5"/>
      <c r="AEH844" s="5"/>
      <c r="AEI844" s="5"/>
      <c r="AEJ844" s="5"/>
      <c r="AEK844" s="5"/>
      <c r="AEL844" s="5"/>
      <c r="AEM844" s="5"/>
      <c r="AEN844" s="5"/>
      <c r="AEO844" s="5"/>
      <c r="AEP844" s="5"/>
      <c r="AEQ844" s="5"/>
      <c r="AER844" s="5"/>
      <c r="AES844" s="5"/>
      <c r="AET844" s="5"/>
      <c r="AEU844" s="5"/>
      <c r="AEV844" s="5"/>
      <c r="AEW844" s="5"/>
      <c r="AEX844" s="5"/>
      <c r="AEY844" s="5"/>
      <c r="AEZ844" s="5"/>
      <c r="AFA844" s="5"/>
      <c r="AFB844" s="5"/>
      <c r="AFC844" s="5"/>
      <c r="AFD844" s="5"/>
      <c r="AFE844" s="5"/>
      <c r="AFF844" s="5"/>
      <c r="AFG844" s="5"/>
      <c r="AFH844" s="5"/>
      <c r="AFI844" s="5"/>
      <c r="AFJ844" s="5"/>
      <c r="AFK844" s="5"/>
      <c r="AFL844" s="5"/>
      <c r="AFM844" s="5"/>
      <c r="AFN844" s="5"/>
      <c r="AFO844" s="5"/>
      <c r="AFP844" s="5"/>
      <c r="AFQ844" s="5"/>
      <c r="AFR844" s="5"/>
      <c r="AFS844" s="5"/>
      <c r="AFT844" s="5"/>
      <c r="AFU844" s="5"/>
      <c r="AFV844" s="5"/>
      <c r="AFW844" s="5"/>
      <c r="AFX844" s="5"/>
      <c r="AFY844" s="5"/>
      <c r="AFZ844" s="5"/>
      <c r="AGA844" s="5"/>
      <c r="AGB844" s="5"/>
      <c r="AGC844" s="5"/>
      <c r="AGD844" s="5"/>
      <c r="AGE844" s="5"/>
      <c r="AGF844" s="5"/>
      <c r="AGG844" s="5"/>
      <c r="AGH844" s="5"/>
      <c r="AGI844" s="5"/>
      <c r="AGJ844" s="5"/>
      <c r="AGK844" s="5"/>
      <c r="AGL844" s="5"/>
      <c r="AGM844" s="5"/>
      <c r="AGN844" s="5"/>
      <c r="AGO844" s="5"/>
      <c r="AGP844" s="5"/>
      <c r="AGQ844" s="5"/>
      <c r="AGR844" s="5"/>
      <c r="AGS844" s="5"/>
      <c r="AGT844" s="5"/>
      <c r="AGU844" s="5"/>
      <c r="AGV844" s="5"/>
      <c r="AGW844" s="5"/>
      <c r="AGX844" s="5"/>
      <c r="AGY844" s="5"/>
      <c r="AGZ844" s="5"/>
      <c r="AHA844" s="5"/>
      <c r="AHB844" s="5"/>
      <c r="AHC844" s="5"/>
      <c r="AHD844" s="5"/>
      <c r="AHE844" s="5"/>
      <c r="AHF844" s="5"/>
      <c r="AHG844" s="5"/>
      <c r="AHH844" s="5"/>
      <c r="AHI844" s="5"/>
      <c r="AHJ844" s="5"/>
      <c r="AHK844" s="5"/>
      <c r="AHL844" s="5"/>
      <c r="AHM844" s="5"/>
      <c r="AHN844" s="5"/>
      <c r="AHO844" s="5"/>
      <c r="AHP844" s="5"/>
      <c r="AHQ844" s="5"/>
      <c r="AHR844" s="5"/>
      <c r="AHS844" s="5"/>
      <c r="AHT844" s="5"/>
      <c r="AHU844" s="5"/>
      <c r="AHV844" s="5"/>
      <c r="AHW844" s="5"/>
      <c r="AHX844" s="5"/>
      <c r="AHY844" s="5"/>
      <c r="AHZ844" s="5"/>
      <c r="AIA844" s="5"/>
      <c r="AIB844" s="5"/>
      <c r="AIC844" s="5"/>
      <c r="AID844" s="5"/>
      <c r="AIE844" s="5"/>
      <c r="AIF844" s="5"/>
      <c r="AIG844" s="5"/>
      <c r="AIH844" s="5"/>
      <c r="AII844" s="5"/>
      <c r="AIJ844" s="5"/>
      <c r="AIK844" s="5"/>
      <c r="AIL844" s="5"/>
      <c r="AIM844" s="5"/>
      <c r="AIN844" s="5"/>
      <c r="AIO844" s="5"/>
      <c r="AIP844" s="5"/>
      <c r="AIQ844" s="5"/>
      <c r="AIR844" s="5"/>
      <c r="AIS844" s="5"/>
      <c r="AIT844" s="5"/>
      <c r="AIU844" s="5"/>
      <c r="AIV844" s="5"/>
      <c r="AIW844" s="5"/>
      <c r="AIX844" s="5"/>
      <c r="AIY844" s="5"/>
      <c r="AIZ844" s="5"/>
      <c r="AJA844" s="5"/>
      <c r="AJB844" s="5"/>
      <c r="AJC844" s="5"/>
      <c r="AJD844" s="5"/>
      <c r="AJE844" s="5"/>
      <c r="AJF844" s="5"/>
      <c r="AJG844" s="5"/>
      <c r="AJH844" s="5"/>
      <c r="AJI844" s="5"/>
      <c r="AJJ844" s="5"/>
      <c r="AJK844" s="5"/>
      <c r="AJL844" s="5"/>
      <c r="AJM844" s="5"/>
      <c r="AJN844" s="5"/>
      <c r="AJO844" s="5"/>
      <c r="AJP844" s="5"/>
      <c r="AJQ844" s="5"/>
      <c r="AJR844" s="5"/>
      <c r="AJS844" s="5"/>
      <c r="AJT844" s="5"/>
      <c r="AJU844" s="5"/>
      <c r="AJV844" s="5"/>
      <c r="AJW844" s="5"/>
      <c r="AJX844" s="5"/>
      <c r="AJY844" s="5"/>
      <c r="AJZ844" s="5"/>
      <c r="AKA844" s="5"/>
      <c r="AKB844" s="5"/>
      <c r="AKC844" s="5"/>
      <c r="AKD844" s="5"/>
      <c r="AKE844" s="5"/>
      <c r="AKF844" s="5"/>
      <c r="AKG844" s="5"/>
      <c r="AKH844" s="5"/>
      <c r="AKI844" s="5"/>
      <c r="AKJ844" s="5"/>
      <c r="AKK844" s="5"/>
      <c r="AKL844" s="5"/>
      <c r="AKM844" s="5"/>
      <c r="AKN844" s="5"/>
      <c r="AKO844" s="5"/>
      <c r="AKP844" s="5"/>
      <c r="AKQ844" s="5"/>
      <c r="AKR844" s="5"/>
      <c r="AKS844" s="5"/>
      <c r="AKT844" s="5"/>
      <c r="AKU844" s="5"/>
      <c r="AKV844" s="5"/>
      <c r="AKW844" s="5"/>
      <c r="AKX844" s="5"/>
      <c r="AKY844" s="5"/>
      <c r="AKZ844" s="5"/>
      <c r="ALA844" s="5"/>
      <c r="ALB844" s="5"/>
      <c r="ALC844" s="5"/>
    </row>
    <row r="845" spans="1:991">
      <c r="A845" s="4">
        <v>198</v>
      </c>
      <c r="B845" s="5" t="s">
        <v>117</v>
      </c>
      <c r="C845" s="4">
        <v>17</v>
      </c>
      <c r="D845" s="5" t="s">
        <v>48</v>
      </c>
      <c r="E845" s="4">
        <v>2.4</v>
      </c>
      <c r="F845" s="4">
        <v>2.8</v>
      </c>
      <c r="G845" s="4">
        <v>2.5</v>
      </c>
      <c r="H845" s="4">
        <v>2.2999999999999998</v>
      </c>
      <c r="I845" s="4">
        <v>2.4</v>
      </c>
      <c r="J845" s="4">
        <v>0.4</v>
      </c>
      <c r="K845" s="4">
        <v>2.1</v>
      </c>
      <c r="L845" s="4">
        <v>1.5</v>
      </c>
      <c r="M845" s="4">
        <v>7.2</v>
      </c>
      <c r="N845" s="4"/>
      <c r="O845" s="26">
        <v>28.2</v>
      </c>
      <c r="P845" s="26">
        <v>27.1</v>
      </c>
      <c r="Q845" s="26">
        <v>28.1</v>
      </c>
      <c r="R845" s="26">
        <v>26.6</v>
      </c>
      <c r="S845" s="26">
        <v>26.6</v>
      </c>
      <c r="T845" s="26">
        <v>26.5</v>
      </c>
      <c r="U845" s="26">
        <v>25.2</v>
      </c>
      <c r="V845" s="26">
        <v>28.4</v>
      </c>
      <c r="W845" s="26">
        <v>25</v>
      </c>
      <c r="Y845">
        <f t="shared" si="903"/>
        <v>241.7</v>
      </c>
      <c r="Z845" s="4">
        <v>0</v>
      </c>
      <c r="AA845" s="4">
        <v>2</v>
      </c>
      <c r="AB845" s="4">
        <v>0</v>
      </c>
      <c r="AC845" s="4">
        <v>0</v>
      </c>
      <c r="AD845" s="4">
        <v>0</v>
      </c>
      <c r="AE845" s="4">
        <v>2</v>
      </c>
      <c r="AF845" s="4">
        <v>0</v>
      </c>
      <c r="AG845" s="4">
        <v>0</v>
      </c>
      <c r="AH845" s="4">
        <v>2</v>
      </c>
      <c r="AI845" s="4"/>
      <c r="AJ845" s="4">
        <v>14</v>
      </c>
      <c r="AK845" s="4">
        <v>12</v>
      </c>
      <c r="AL845" s="4">
        <v>14</v>
      </c>
      <c r="AM845" s="4">
        <v>18</v>
      </c>
      <c r="AN845" s="4">
        <v>10</v>
      </c>
      <c r="AO845" s="4">
        <v>11</v>
      </c>
      <c r="AP845" s="4">
        <v>14</v>
      </c>
      <c r="AQ845" s="4">
        <v>6</v>
      </c>
      <c r="AR845" s="4">
        <v>8</v>
      </c>
      <c r="AS845" s="5"/>
      <c r="AU845">
        <f t="shared" si="904"/>
        <v>100</v>
      </c>
      <c r="AV845">
        <f t="shared" si="905"/>
        <v>71.428571428571431</v>
      </c>
      <c r="AW845">
        <f t="shared" si="906"/>
        <v>100</v>
      </c>
      <c r="AX845">
        <f t="shared" si="907"/>
        <v>100</v>
      </c>
      <c r="AY845">
        <f t="shared" si="908"/>
        <v>100</v>
      </c>
      <c r="AZ845">
        <f t="shared" si="909"/>
        <v>69.230769230769226</v>
      </c>
      <c r="BA845">
        <f t="shared" si="910"/>
        <v>100</v>
      </c>
      <c r="BB845">
        <f t="shared" si="911"/>
        <v>100</v>
      </c>
      <c r="BC845">
        <f t="shared" si="912"/>
        <v>60</v>
      </c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  <c r="QG845" s="5"/>
      <c r="QH845" s="5"/>
      <c r="QI845" s="5"/>
      <c r="QJ845" s="5"/>
      <c r="QK845" s="5"/>
      <c r="QL845" s="5"/>
      <c r="QM845" s="5"/>
      <c r="QN845" s="5"/>
      <c r="QO845" s="5"/>
      <c r="QP845" s="5"/>
      <c r="QQ845" s="5"/>
      <c r="QR845" s="5"/>
      <c r="QS845" s="5"/>
      <c r="QT845" s="5"/>
      <c r="QU845" s="5"/>
      <c r="QV845" s="5"/>
      <c r="QW845" s="5"/>
      <c r="QX845" s="5"/>
      <c r="QY845" s="5"/>
      <c r="QZ845" s="5"/>
      <c r="RA845" s="5"/>
      <c r="RB845" s="5"/>
      <c r="RC845" s="5"/>
      <c r="RD845" s="5"/>
      <c r="RE845" s="5"/>
      <c r="RF845" s="5"/>
      <c r="RG845" s="5"/>
      <c r="RH845" s="5"/>
      <c r="RI845" s="5"/>
      <c r="RJ845" s="5"/>
      <c r="RK845" s="5"/>
      <c r="RL845" s="5"/>
      <c r="RM845" s="5"/>
      <c r="RN845" s="5"/>
      <c r="RO845" s="5"/>
      <c r="RP845" s="5"/>
      <c r="RQ845" s="5"/>
      <c r="RR845" s="5"/>
      <c r="RS845" s="5"/>
      <c r="RT845" s="5"/>
      <c r="RU845" s="5"/>
      <c r="RV845" s="5"/>
      <c r="RW845" s="5"/>
      <c r="RX845" s="5"/>
      <c r="RY845" s="5"/>
      <c r="RZ845" s="5"/>
      <c r="SA845" s="5"/>
      <c r="SB845" s="5"/>
      <c r="SC845" s="5"/>
      <c r="SD845" s="5"/>
      <c r="SE845" s="5"/>
      <c r="SF845" s="5"/>
      <c r="SG845" s="5"/>
      <c r="SH845" s="5"/>
      <c r="SI845" s="5"/>
      <c r="SJ845" s="5"/>
      <c r="SK845" s="5"/>
      <c r="SL845" s="5"/>
      <c r="SM845" s="5"/>
      <c r="SN845" s="5"/>
      <c r="SO845" s="5"/>
      <c r="SP845" s="5"/>
      <c r="SQ845" s="5"/>
      <c r="SR845" s="5"/>
      <c r="SS845" s="5"/>
      <c r="ST845" s="5"/>
      <c r="SU845" s="5"/>
      <c r="SV845" s="5"/>
      <c r="SW845" s="5"/>
      <c r="SX845" s="5"/>
      <c r="SY845" s="5"/>
      <c r="SZ845" s="5"/>
      <c r="TA845" s="5"/>
      <c r="TB845" s="5"/>
      <c r="TC845" s="5"/>
      <c r="TD845" s="5"/>
      <c r="TE845" s="5"/>
      <c r="TF845" s="5"/>
      <c r="TG845" s="5"/>
      <c r="TH845" s="5"/>
      <c r="TI845" s="5"/>
      <c r="TJ845" s="5"/>
      <c r="TK845" s="5"/>
      <c r="TL845" s="5"/>
      <c r="TM845" s="5"/>
      <c r="TN845" s="5"/>
      <c r="TO845" s="5"/>
      <c r="TP845" s="5"/>
      <c r="TQ845" s="5"/>
      <c r="TR845" s="5"/>
      <c r="TS845" s="5"/>
      <c r="TT845" s="5"/>
      <c r="TU845" s="5"/>
      <c r="TV845" s="5"/>
      <c r="TW845" s="5"/>
      <c r="TX845" s="5"/>
      <c r="TY845" s="5"/>
      <c r="TZ845" s="5"/>
      <c r="UA845" s="5"/>
      <c r="UB845" s="5"/>
      <c r="UC845" s="5"/>
      <c r="UD845" s="5"/>
      <c r="UE845" s="5"/>
      <c r="UF845" s="5"/>
      <c r="UG845" s="5"/>
      <c r="UH845" s="5"/>
      <c r="UI845" s="5"/>
      <c r="UJ845" s="5"/>
      <c r="UK845" s="5"/>
      <c r="UL845" s="5"/>
      <c r="UM845" s="5"/>
      <c r="UN845" s="5"/>
      <c r="UO845" s="5"/>
      <c r="UP845" s="5"/>
      <c r="UQ845" s="5"/>
      <c r="UR845" s="5"/>
      <c r="US845" s="5"/>
      <c r="UT845" s="5"/>
      <c r="UU845" s="5"/>
      <c r="UV845" s="5"/>
      <c r="UW845" s="5"/>
      <c r="UX845" s="5"/>
      <c r="UY845" s="5"/>
      <c r="UZ845" s="5"/>
      <c r="VA845" s="5"/>
      <c r="VB845" s="5"/>
      <c r="VC845" s="5"/>
      <c r="VD845" s="5"/>
      <c r="VE845" s="5"/>
      <c r="VF845" s="5"/>
      <c r="VG845" s="5"/>
      <c r="VH845" s="5"/>
      <c r="VI845" s="5"/>
      <c r="VJ845" s="5"/>
      <c r="VK845" s="5"/>
      <c r="VL845" s="5"/>
      <c r="VM845" s="5"/>
      <c r="VN845" s="5"/>
      <c r="VO845" s="5"/>
      <c r="VP845" s="5"/>
      <c r="VQ845" s="5"/>
      <c r="VR845" s="5"/>
      <c r="VS845" s="5"/>
      <c r="VT845" s="5"/>
      <c r="VU845" s="5"/>
      <c r="VV845" s="5"/>
      <c r="VW845" s="5"/>
      <c r="VX845" s="5"/>
      <c r="VY845" s="5"/>
      <c r="VZ845" s="5"/>
      <c r="WA845" s="5"/>
      <c r="WB845" s="5"/>
      <c r="WC845" s="5"/>
      <c r="WD845" s="5"/>
      <c r="WE845" s="5"/>
      <c r="WF845" s="5"/>
      <c r="WG845" s="5"/>
      <c r="WH845" s="5"/>
      <c r="WI845" s="5"/>
      <c r="WJ845" s="5"/>
      <c r="WK845" s="5"/>
      <c r="WL845" s="5"/>
      <c r="WM845" s="5"/>
      <c r="WN845" s="5"/>
      <c r="WO845" s="5"/>
      <c r="WP845" s="5"/>
      <c r="WQ845" s="5"/>
      <c r="WR845" s="5"/>
      <c r="WS845" s="5"/>
      <c r="WT845" s="5"/>
      <c r="WU845" s="5"/>
      <c r="WV845" s="5"/>
      <c r="WW845" s="5"/>
      <c r="WX845" s="5"/>
      <c r="WY845" s="5"/>
      <c r="WZ845" s="5"/>
      <c r="XA845" s="5"/>
      <c r="XB845" s="5"/>
      <c r="XC845" s="5"/>
      <c r="XD845" s="5"/>
      <c r="XE845" s="5"/>
      <c r="XF845" s="5"/>
      <c r="XG845" s="5"/>
      <c r="XH845" s="5"/>
      <c r="XI845" s="5"/>
      <c r="XJ845" s="5"/>
      <c r="XK845" s="5"/>
      <c r="XL845" s="5"/>
      <c r="XM845" s="5"/>
      <c r="XN845" s="5"/>
      <c r="XO845" s="5"/>
      <c r="XP845" s="5"/>
      <c r="XQ845" s="5"/>
      <c r="XR845" s="5"/>
      <c r="XS845" s="5"/>
      <c r="XT845" s="5"/>
      <c r="XU845" s="5"/>
      <c r="XV845" s="5"/>
      <c r="XW845" s="5"/>
      <c r="XX845" s="5"/>
      <c r="XY845" s="5"/>
      <c r="XZ845" s="5"/>
      <c r="YA845" s="5"/>
      <c r="YB845" s="5"/>
      <c r="YC845" s="5"/>
      <c r="YD845" s="5"/>
      <c r="YE845" s="5"/>
      <c r="YF845" s="5"/>
      <c r="YG845" s="5"/>
      <c r="YH845" s="5"/>
      <c r="YI845" s="5"/>
      <c r="YJ845" s="5"/>
      <c r="YK845" s="5"/>
      <c r="YL845" s="5"/>
      <c r="YM845" s="5"/>
      <c r="YN845" s="5"/>
      <c r="YO845" s="5"/>
      <c r="YP845" s="5"/>
      <c r="YQ845" s="5"/>
      <c r="YR845" s="5"/>
      <c r="YS845" s="5"/>
      <c r="YT845" s="5"/>
      <c r="YU845" s="5"/>
      <c r="YV845" s="5"/>
      <c r="YW845" s="5"/>
      <c r="YX845" s="5"/>
      <c r="YY845" s="5"/>
      <c r="YZ845" s="5"/>
      <c r="ZA845" s="5"/>
      <c r="ZB845" s="5"/>
      <c r="ZC845" s="5"/>
      <c r="ZD845" s="5"/>
      <c r="ZE845" s="5"/>
      <c r="ZF845" s="5"/>
      <c r="ZG845" s="5"/>
      <c r="ZH845" s="5"/>
      <c r="ZI845" s="5"/>
      <c r="ZJ845" s="5"/>
      <c r="ZK845" s="5"/>
      <c r="ZL845" s="5"/>
      <c r="ZM845" s="5"/>
      <c r="ZN845" s="5"/>
      <c r="ZO845" s="5"/>
      <c r="ZP845" s="5"/>
      <c r="ZQ845" s="5"/>
      <c r="ZR845" s="5"/>
      <c r="ZS845" s="5"/>
      <c r="ZT845" s="5"/>
      <c r="ZU845" s="5"/>
      <c r="ZV845" s="5"/>
      <c r="ZW845" s="5"/>
      <c r="ZX845" s="5"/>
      <c r="ZY845" s="5"/>
      <c r="ZZ845" s="5"/>
      <c r="AAA845" s="5"/>
      <c r="AAB845" s="5"/>
      <c r="AAC845" s="5"/>
      <c r="AAD845" s="5"/>
      <c r="AAE845" s="5"/>
      <c r="AAF845" s="5"/>
      <c r="AAG845" s="5"/>
      <c r="AAH845" s="5"/>
      <c r="AAI845" s="5"/>
      <c r="AAJ845" s="5"/>
      <c r="AAK845" s="5"/>
      <c r="AAL845" s="5"/>
      <c r="AAM845" s="5"/>
      <c r="AAN845" s="5"/>
      <c r="AAO845" s="5"/>
      <c r="AAP845" s="5"/>
      <c r="AAQ845" s="5"/>
      <c r="AAR845" s="5"/>
      <c r="AAS845" s="5"/>
      <c r="AAT845" s="5"/>
      <c r="AAU845" s="5"/>
      <c r="AAV845" s="5"/>
      <c r="AAW845" s="5"/>
      <c r="AAX845" s="5"/>
      <c r="AAY845" s="5"/>
      <c r="AAZ845" s="5"/>
      <c r="ABA845" s="5"/>
      <c r="ABB845" s="5"/>
      <c r="ABC845" s="5"/>
      <c r="ABD845" s="5"/>
      <c r="ABE845" s="5"/>
      <c r="ABF845" s="5"/>
      <c r="ABG845" s="5"/>
      <c r="ABH845" s="5"/>
      <c r="ABI845" s="5"/>
      <c r="ABJ845" s="5"/>
      <c r="ABK845" s="5"/>
      <c r="ABL845" s="5"/>
      <c r="ABM845" s="5"/>
      <c r="ABN845" s="5"/>
      <c r="ABO845" s="5"/>
      <c r="ABP845" s="5"/>
      <c r="ABQ845" s="5"/>
      <c r="ABR845" s="5"/>
      <c r="ABS845" s="5"/>
      <c r="ABT845" s="5"/>
      <c r="ABU845" s="5"/>
      <c r="ABV845" s="5"/>
      <c r="ABW845" s="5"/>
      <c r="ABX845" s="5"/>
      <c r="ABY845" s="5"/>
      <c r="ABZ845" s="5"/>
      <c r="ACA845" s="5"/>
      <c r="ACB845" s="5"/>
      <c r="ACC845" s="5"/>
      <c r="ACD845" s="5"/>
      <c r="ACE845" s="5"/>
      <c r="ACF845" s="5"/>
      <c r="ACG845" s="5"/>
      <c r="ACH845" s="5"/>
      <c r="ACI845" s="5"/>
      <c r="ACJ845" s="5"/>
      <c r="ACK845" s="5"/>
      <c r="ACL845" s="5"/>
      <c r="ACM845" s="5"/>
      <c r="ACN845" s="5"/>
      <c r="ACO845" s="5"/>
      <c r="ACP845" s="5"/>
      <c r="ACQ845" s="5"/>
      <c r="ACR845" s="5"/>
      <c r="ACS845" s="5"/>
      <c r="ACT845" s="5"/>
      <c r="ACU845" s="5"/>
      <c r="ACV845" s="5"/>
      <c r="ACW845" s="5"/>
      <c r="ACX845" s="5"/>
      <c r="ACY845" s="5"/>
      <c r="ACZ845" s="5"/>
      <c r="ADA845" s="5"/>
      <c r="ADB845" s="5"/>
      <c r="ADC845" s="5"/>
      <c r="ADD845" s="5"/>
      <c r="ADE845" s="5"/>
      <c r="ADF845" s="5"/>
      <c r="ADG845" s="5"/>
      <c r="ADH845" s="5"/>
      <c r="ADI845" s="5"/>
      <c r="ADJ845" s="5"/>
      <c r="ADK845" s="5"/>
      <c r="ADL845" s="5"/>
      <c r="ADM845" s="5"/>
      <c r="ADN845" s="5"/>
      <c r="ADO845" s="5"/>
      <c r="ADP845" s="5"/>
      <c r="ADQ845" s="5"/>
      <c r="ADR845" s="5"/>
      <c r="ADS845" s="5"/>
      <c r="ADT845" s="5"/>
      <c r="ADU845" s="5"/>
      <c r="ADV845" s="5"/>
      <c r="ADW845" s="5"/>
      <c r="ADX845" s="5"/>
      <c r="ADY845" s="5"/>
      <c r="ADZ845" s="5"/>
      <c r="AEA845" s="5"/>
      <c r="AEB845" s="5"/>
      <c r="AEC845" s="5"/>
      <c r="AED845" s="5"/>
      <c r="AEE845" s="5"/>
      <c r="AEF845" s="5"/>
      <c r="AEG845" s="5"/>
      <c r="AEH845" s="5"/>
      <c r="AEI845" s="5"/>
      <c r="AEJ845" s="5"/>
      <c r="AEK845" s="5"/>
      <c r="AEL845" s="5"/>
      <c r="AEM845" s="5"/>
      <c r="AEN845" s="5"/>
      <c r="AEO845" s="5"/>
      <c r="AEP845" s="5"/>
      <c r="AEQ845" s="5"/>
      <c r="AER845" s="5"/>
      <c r="AES845" s="5"/>
      <c r="AET845" s="5"/>
      <c r="AEU845" s="5"/>
      <c r="AEV845" s="5"/>
      <c r="AEW845" s="5"/>
      <c r="AEX845" s="5"/>
      <c r="AEY845" s="5"/>
      <c r="AEZ845" s="5"/>
      <c r="AFA845" s="5"/>
      <c r="AFB845" s="5"/>
      <c r="AFC845" s="5"/>
      <c r="AFD845" s="5"/>
      <c r="AFE845" s="5"/>
      <c r="AFF845" s="5"/>
      <c r="AFG845" s="5"/>
      <c r="AFH845" s="5"/>
      <c r="AFI845" s="5"/>
      <c r="AFJ845" s="5"/>
      <c r="AFK845" s="5"/>
      <c r="AFL845" s="5"/>
      <c r="AFM845" s="5"/>
      <c r="AFN845" s="5"/>
      <c r="AFO845" s="5"/>
      <c r="AFP845" s="5"/>
      <c r="AFQ845" s="5"/>
      <c r="AFR845" s="5"/>
      <c r="AFS845" s="5"/>
      <c r="AFT845" s="5"/>
      <c r="AFU845" s="5"/>
      <c r="AFV845" s="5"/>
      <c r="AFW845" s="5"/>
      <c r="AFX845" s="5"/>
      <c r="AFY845" s="5"/>
      <c r="AFZ845" s="5"/>
      <c r="AGA845" s="5"/>
      <c r="AGB845" s="5"/>
      <c r="AGC845" s="5"/>
      <c r="AGD845" s="5"/>
      <c r="AGE845" s="5"/>
      <c r="AGF845" s="5"/>
      <c r="AGG845" s="5"/>
      <c r="AGH845" s="5"/>
      <c r="AGI845" s="5"/>
      <c r="AGJ845" s="5"/>
      <c r="AGK845" s="5"/>
      <c r="AGL845" s="5"/>
      <c r="AGM845" s="5"/>
      <c r="AGN845" s="5"/>
      <c r="AGO845" s="5"/>
      <c r="AGP845" s="5"/>
      <c r="AGQ845" s="5"/>
      <c r="AGR845" s="5"/>
      <c r="AGS845" s="5"/>
      <c r="AGT845" s="5"/>
      <c r="AGU845" s="5"/>
      <c r="AGV845" s="5"/>
      <c r="AGW845" s="5"/>
      <c r="AGX845" s="5"/>
      <c r="AGY845" s="5"/>
      <c r="AGZ845" s="5"/>
      <c r="AHA845" s="5"/>
      <c r="AHB845" s="5"/>
      <c r="AHC845" s="5"/>
      <c r="AHD845" s="5"/>
      <c r="AHE845" s="5"/>
      <c r="AHF845" s="5"/>
      <c r="AHG845" s="5"/>
      <c r="AHH845" s="5"/>
      <c r="AHI845" s="5"/>
      <c r="AHJ845" s="5"/>
      <c r="AHK845" s="5"/>
      <c r="AHL845" s="5"/>
      <c r="AHM845" s="5"/>
      <c r="AHN845" s="5"/>
      <c r="AHO845" s="5"/>
      <c r="AHP845" s="5"/>
      <c r="AHQ845" s="5"/>
      <c r="AHR845" s="5"/>
      <c r="AHS845" s="5"/>
      <c r="AHT845" s="5"/>
      <c r="AHU845" s="5"/>
      <c r="AHV845" s="5"/>
      <c r="AHW845" s="5"/>
      <c r="AHX845" s="5"/>
      <c r="AHY845" s="5"/>
      <c r="AHZ845" s="5"/>
      <c r="AIA845" s="5"/>
      <c r="AIB845" s="5"/>
      <c r="AIC845" s="5"/>
      <c r="AID845" s="5"/>
      <c r="AIE845" s="5"/>
      <c r="AIF845" s="5"/>
      <c r="AIG845" s="5"/>
      <c r="AIH845" s="5"/>
      <c r="AII845" s="5"/>
      <c r="AIJ845" s="5"/>
      <c r="AIK845" s="5"/>
      <c r="AIL845" s="5"/>
      <c r="AIM845" s="5"/>
      <c r="AIN845" s="5"/>
      <c r="AIO845" s="5"/>
      <c r="AIP845" s="5"/>
      <c r="AIQ845" s="5"/>
      <c r="AIR845" s="5"/>
      <c r="AIS845" s="5"/>
      <c r="AIT845" s="5"/>
      <c r="AIU845" s="5"/>
      <c r="AIV845" s="5"/>
      <c r="AIW845" s="5"/>
      <c r="AIX845" s="5"/>
      <c r="AIY845" s="5"/>
      <c r="AIZ845" s="5"/>
      <c r="AJA845" s="5"/>
      <c r="AJB845" s="5"/>
      <c r="AJC845" s="5"/>
      <c r="AJD845" s="5"/>
      <c r="AJE845" s="5"/>
      <c r="AJF845" s="5"/>
      <c r="AJG845" s="5"/>
      <c r="AJH845" s="5"/>
      <c r="AJI845" s="5"/>
      <c r="AJJ845" s="5"/>
      <c r="AJK845" s="5"/>
      <c r="AJL845" s="5"/>
      <c r="AJM845" s="5"/>
      <c r="AJN845" s="5"/>
      <c r="AJO845" s="5"/>
      <c r="AJP845" s="5"/>
      <c r="AJQ845" s="5"/>
      <c r="AJR845" s="5"/>
      <c r="AJS845" s="5"/>
      <c r="AJT845" s="5"/>
      <c r="AJU845" s="5"/>
      <c r="AJV845" s="5"/>
      <c r="AJW845" s="5"/>
      <c r="AJX845" s="5"/>
      <c r="AJY845" s="5"/>
      <c r="AJZ845" s="5"/>
      <c r="AKA845" s="5"/>
      <c r="AKB845" s="5"/>
      <c r="AKC845" s="5"/>
      <c r="AKD845" s="5"/>
      <c r="AKE845" s="5"/>
      <c r="AKF845" s="5"/>
      <c r="AKG845" s="5"/>
      <c r="AKH845" s="5"/>
      <c r="AKI845" s="5"/>
      <c r="AKJ845" s="5"/>
      <c r="AKK845" s="5"/>
      <c r="AKL845" s="5"/>
      <c r="AKM845" s="5"/>
      <c r="AKN845" s="5"/>
      <c r="AKO845" s="5"/>
      <c r="AKP845" s="5"/>
      <c r="AKQ845" s="5"/>
      <c r="AKR845" s="5"/>
      <c r="AKS845" s="5"/>
      <c r="AKT845" s="5"/>
      <c r="AKU845" s="5"/>
      <c r="AKV845" s="5"/>
      <c r="AKW845" s="5"/>
      <c r="AKX845" s="5"/>
      <c r="AKY845" s="5"/>
      <c r="AKZ845" s="5"/>
      <c r="ALA845" s="5"/>
      <c r="ALB845" s="5"/>
      <c r="ALC845" s="5"/>
    </row>
    <row r="846" spans="1:991">
      <c r="A846" s="4">
        <v>202</v>
      </c>
      <c r="B846" s="5" t="s">
        <v>118</v>
      </c>
      <c r="C846" s="4">
        <v>17</v>
      </c>
      <c r="D846" s="5" t="s">
        <v>42</v>
      </c>
      <c r="E846" s="4">
        <v>5.7</v>
      </c>
      <c r="F846" s="4">
        <v>2.7</v>
      </c>
      <c r="G846" s="4">
        <v>12.2</v>
      </c>
      <c r="H846" s="4">
        <v>11</v>
      </c>
      <c r="I846" s="4">
        <v>4.8</v>
      </c>
      <c r="J846" s="4">
        <v>9.3000000000000007</v>
      </c>
      <c r="K846" s="4">
        <v>9</v>
      </c>
      <c r="L846" s="4">
        <v>23.3</v>
      </c>
      <c r="M846" s="4">
        <v>13.2</v>
      </c>
      <c r="N846" s="4"/>
      <c r="O846" s="26">
        <v>28.2</v>
      </c>
      <c r="P846" s="26">
        <v>27.6</v>
      </c>
      <c r="Q846" s="26">
        <v>25.1</v>
      </c>
      <c r="R846" s="26">
        <v>25.9</v>
      </c>
      <c r="S846" s="26">
        <v>28.1</v>
      </c>
      <c r="T846" s="26">
        <v>26.6</v>
      </c>
      <c r="U846" s="26">
        <v>30</v>
      </c>
      <c r="V846" s="26">
        <v>30</v>
      </c>
      <c r="W846" s="26">
        <v>28.8</v>
      </c>
      <c r="Y846">
        <f t="shared" si="903"/>
        <v>250.3</v>
      </c>
      <c r="Z846" s="4">
        <v>0</v>
      </c>
      <c r="AA846" s="4">
        <v>0</v>
      </c>
      <c r="AB846" s="4">
        <v>2</v>
      </c>
      <c r="AC846" s="4">
        <v>2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/>
      <c r="AJ846" s="4">
        <v>9</v>
      </c>
      <c r="AK846" s="4">
        <v>13</v>
      </c>
      <c r="AL846" s="4">
        <v>13</v>
      </c>
      <c r="AM846" s="4">
        <v>17</v>
      </c>
      <c r="AN846" s="4">
        <v>18</v>
      </c>
      <c r="AO846" s="4">
        <v>14</v>
      </c>
      <c r="AP846" s="4">
        <v>1</v>
      </c>
      <c r="AQ846" s="4">
        <v>8</v>
      </c>
      <c r="AR846" s="4">
        <v>4</v>
      </c>
      <c r="AS846" s="5"/>
      <c r="AU846">
        <f t="shared" si="904"/>
        <v>100</v>
      </c>
      <c r="AV846">
        <f t="shared" si="905"/>
        <v>100</v>
      </c>
      <c r="AW846">
        <f t="shared" si="906"/>
        <v>73.333333333333329</v>
      </c>
      <c r="AX846">
        <f t="shared" si="907"/>
        <v>78.94736842105263</v>
      </c>
      <c r="AY846">
        <f t="shared" si="908"/>
        <v>100</v>
      </c>
      <c r="AZ846">
        <f t="shared" si="909"/>
        <v>100</v>
      </c>
      <c r="BA846">
        <f t="shared" si="910"/>
        <v>100</v>
      </c>
      <c r="BB846">
        <f t="shared" si="911"/>
        <v>100</v>
      </c>
      <c r="BC846">
        <f t="shared" si="912"/>
        <v>100</v>
      </c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  <c r="QG846" s="5"/>
      <c r="QH846" s="5"/>
      <c r="QI846" s="5"/>
      <c r="QJ846" s="5"/>
      <c r="QK846" s="5"/>
      <c r="QL846" s="5"/>
      <c r="QM846" s="5"/>
      <c r="QN846" s="5"/>
      <c r="QO846" s="5"/>
      <c r="QP846" s="5"/>
      <c r="QQ846" s="5"/>
      <c r="QR846" s="5"/>
      <c r="QS846" s="5"/>
      <c r="QT846" s="5"/>
      <c r="QU846" s="5"/>
      <c r="QV846" s="5"/>
      <c r="QW846" s="5"/>
      <c r="QX846" s="5"/>
      <c r="QY846" s="5"/>
      <c r="QZ846" s="5"/>
      <c r="RA846" s="5"/>
      <c r="RB846" s="5"/>
      <c r="RC846" s="5"/>
      <c r="RD846" s="5"/>
      <c r="RE846" s="5"/>
      <c r="RF846" s="5"/>
      <c r="RG846" s="5"/>
      <c r="RH846" s="5"/>
      <c r="RI846" s="5"/>
      <c r="RJ846" s="5"/>
      <c r="RK846" s="5"/>
      <c r="RL846" s="5"/>
      <c r="RM846" s="5"/>
      <c r="RN846" s="5"/>
      <c r="RO846" s="5"/>
      <c r="RP846" s="5"/>
      <c r="RQ846" s="5"/>
      <c r="RR846" s="5"/>
      <c r="RS846" s="5"/>
      <c r="RT846" s="5"/>
      <c r="RU846" s="5"/>
      <c r="RV846" s="5"/>
      <c r="RW846" s="5"/>
      <c r="RX846" s="5"/>
      <c r="RY846" s="5"/>
      <c r="RZ846" s="5"/>
      <c r="SA846" s="5"/>
      <c r="SB846" s="5"/>
      <c r="SC846" s="5"/>
      <c r="SD846" s="5"/>
      <c r="SE846" s="5"/>
      <c r="SF846" s="5"/>
      <c r="SG846" s="5"/>
      <c r="SH846" s="5"/>
      <c r="SI846" s="5"/>
      <c r="SJ846" s="5"/>
      <c r="SK846" s="5"/>
      <c r="SL846" s="5"/>
      <c r="SM846" s="5"/>
      <c r="SN846" s="5"/>
      <c r="SO846" s="5"/>
      <c r="SP846" s="5"/>
      <c r="SQ846" s="5"/>
      <c r="SR846" s="5"/>
      <c r="SS846" s="5"/>
      <c r="ST846" s="5"/>
      <c r="SU846" s="5"/>
      <c r="SV846" s="5"/>
      <c r="SW846" s="5"/>
      <c r="SX846" s="5"/>
      <c r="SY846" s="5"/>
      <c r="SZ846" s="5"/>
      <c r="TA846" s="5"/>
      <c r="TB846" s="5"/>
      <c r="TC846" s="5"/>
      <c r="TD846" s="5"/>
      <c r="TE846" s="5"/>
      <c r="TF846" s="5"/>
      <c r="TG846" s="5"/>
      <c r="TH846" s="5"/>
      <c r="TI846" s="5"/>
      <c r="TJ846" s="5"/>
      <c r="TK846" s="5"/>
      <c r="TL846" s="5"/>
      <c r="TM846" s="5"/>
      <c r="TN846" s="5"/>
      <c r="TO846" s="5"/>
      <c r="TP846" s="5"/>
      <c r="TQ846" s="5"/>
      <c r="TR846" s="5"/>
      <c r="TS846" s="5"/>
      <c r="TT846" s="5"/>
      <c r="TU846" s="5"/>
      <c r="TV846" s="5"/>
      <c r="TW846" s="5"/>
      <c r="TX846" s="5"/>
      <c r="TY846" s="5"/>
      <c r="TZ846" s="5"/>
      <c r="UA846" s="5"/>
      <c r="UB846" s="5"/>
      <c r="UC846" s="5"/>
      <c r="UD846" s="5"/>
      <c r="UE846" s="5"/>
      <c r="UF846" s="5"/>
      <c r="UG846" s="5"/>
      <c r="UH846" s="5"/>
      <c r="UI846" s="5"/>
      <c r="UJ846" s="5"/>
      <c r="UK846" s="5"/>
      <c r="UL846" s="5"/>
      <c r="UM846" s="5"/>
      <c r="UN846" s="5"/>
      <c r="UO846" s="5"/>
      <c r="UP846" s="5"/>
      <c r="UQ846" s="5"/>
      <c r="UR846" s="5"/>
      <c r="US846" s="5"/>
      <c r="UT846" s="5"/>
      <c r="UU846" s="5"/>
      <c r="UV846" s="5"/>
      <c r="UW846" s="5"/>
      <c r="UX846" s="5"/>
      <c r="UY846" s="5"/>
      <c r="UZ846" s="5"/>
      <c r="VA846" s="5"/>
      <c r="VB846" s="5"/>
      <c r="VC846" s="5"/>
      <c r="VD846" s="5"/>
      <c r="VE846" s="5"/>
      <c r="VF846" s="5"/>
      <c r="VG846" s="5"/>
      <c r="VH846" s="5"/>
      <c r="VI846" s="5"/>
      <c r="VJ846" s="5"/>
      <c r="VK846" s="5"/>
      <c r="VL846" s="5"/>
      <c r="VM846" s="5"/>
      <c r="VN846" s="5"/>
      <c r="VO846" s="5"/>
      <c r="VP846" s="5"/>
      <c r="VQ846" s="5"/>
      <c r="VR846" s="5"/>
      <c r="VS846" s="5"/>
      <c r="VT846" s="5"/>
      <c r="VU846" s="5"/>
      <c r="VV846" s="5"/>
      <c r="VW846" s="5"/>
      <c r="VX846" s="5"/>
      <c r="VY846" s="5"/>
      <c r="VZ846" s="5"/>
      <c r="WA846" s="5"/>
      <c r="WB846" s="5"/>
      <c r="WC846" s="5"/>
      <c r="WD846" s="5"/>
      <c r="WE846" s="5"/>
      <c r="WF846" s="5"/>
      <c r="WG846" s="5"/>
      <c r="WH846" s="5"/>
      <c r="WI846" s="5"/>
      <c r="WJ846" s="5"/>
      <c r="WK846" s="5"/>
      <c r="WL846" s="5"/>
      <c r="WM846" s="5"/>
      <c r="WN846" s="5"/>
      <c r="WO846" s="5"/>
      <c r="WP846" s="5"/>
      <c r="WQ846" s="5"/>
      <c r="WR846" s="5"/>
      <c r="WS846" s="5"/>
      <c r="WT846" s="5"/>
      <c r="WU846" s="5"/>
      <c r="WV846" s="5"/>
      <c r="WW846" s="5"/>
      <c r="WX846" s="5"/>
      <c r="WY846" s="5"/>
      <c r="WZ846" s="5"/>
      <c r="XA846" s="5"/>
      <c r="XB846" s="5"/>
      <c r="XC846" s="5"/>
      <c r="XD846" s="5"/>
      <c r="XE846" s="5"/>
      <c r="XF846" s="5"/>
      <c r="XG846" s="5"/>
      <c r="XH846" s="5"/>
      <c r="XI846" s="5"/>
      <c r="XJ846" s="5"/>
      <c r="XK846" s="5"/>
      <c r="XL846" s="5"/>
      <c r="XM846" s="5"/>
      <c r="XN846" s="5"/>
      <c r="XO846" s="5"/>
      <c r="XP846" s="5"/>
      <c r="XQ846" s="5"/>
      <c r="XR846" s="5"/>
      <c r="XS846" s="5"/>
      <c r="XT846" s="5"/>
      <c r="XU846" s="5"/>
      <c r="XV846" s="5"/>
      <c r="XW846" s="5"/>
      <c r="XX846" s="5"/>
      <c r="XY846" s="5"/>
      <c r="XZ846" s="5"/>
      <c r="YA846" s="5"/>
      <c r="YB846" s="5"/>
      <c r="YC846" s="5"/>
      <c r="YD846" s="5"/>
      <c r="YE846" s="5"/>
      <c r="YF846" s="5"/>
      <c r="YG846" s="5"/>
      <c r="YH846" s="5"/>
      <c r="YI846" s="5"/>
      <c r="YJ846" s="5"/>
      <c r="YK846" s="5"/>
      <c r="YL846" s="5"/>
      <c r="YM846" s="5"/>
      <c r="YN846" s="5"/>
      <c r="YO846" s="5"/>
      <c r="YP846" s="5"/>
      <c r="YQ846" s="5"/>
      <c r="YR846" s="5"/>
      <c r="YS846" s="5"/>
      <c r="YT846" s="5"/>
      <c r="YU846" s="5"/>
      <c r="YV846" s="5"/>
      <c r="YW846" s="5"/>
      <c r="YX846" s="5"/>
      <c r="YY846" s="5"/>
      <c r="YZ846" s="5"/>
      <c r="ZA846" s="5"/>
      <c r="ZB846" s="5"/>
      <c r="ZC846" s="5"/>
      <c r="ZD846" s="5"/>
      <c r="ZE846" s="5"/>
      <c r="ZF846" s="5"/>
      <c r="ZG846" s="5"/>
      <c r="ZH846" s="5"/>
      <c r="ZI846" s="5"/>
      <c r="ZJ846" s="5"/>
      <c r="ZK846" s="5"/>
      <c r="ZL846" s="5"/>
      <c r="ZM846" s="5"/>
      <c r="ZN846" s="5"/>
      <c r="ZO846" s="5"/>
      <c r="ZP846" s="5"/>
      <c r="ZQ846" s="5"/>
      <c r="ZR846" s="5"/>
      <c r="ZS846" s="5"/>
      <c r="ZT846" s="5"/>
      <c r="ZU846" s="5"/>
      <c r="ZV846" s="5"/>
      <c r="ZW846" s="5"/>
      <c r="ZX846" s="5"/>
      <c r="ZY846" s="5"/>
      <c r="ZZ846" s="5"/>
      <c r="AAA846" s="5"/>
      <c r="AAB846" s="5"/>
      <c r="AAC846" s="5"/>
      <c r="AAD846" s="5"/>
      <c r="AAE846" s="5"/>
      <c r="AAF846" s="5"/>
      <c r="AAG846" s="5"/>
      <c r="AAH846" s="5"/>
      <c r="AAI846" s="5"/>
      <c r="AAJ846" s="5"/>
      <c r="AAK846" s="5"/>
      <c r="AAL846" s="5"/>
      <c r="AAM846" s="5"/>
      <c r="AAN846" s="5"/>
      <c r="AAO846" s="5"/>
      <c r="AAP846" s="5"/>
      <c r="AAQ846" s="5"/>
      <c r="AAR846" s="5"/>
      <c r="AAS846" s="5"/>
      <c r="AAT846" s="5"/>
      <c r="AAU846" s="5"/>
      <c r="AAV846" s="5"/>
      <c r="AAW846" s="5"/>
      <c r="AAX846" s="5"/>
      <c r="AAY846" s="5"/>
      <c r="AAZ846" s="5"/>
      <c r="ABA846" s="5"/>
      <c r="ABB846" s="5"/>
      <c r="ABC846" s="5"/>
      <c r="ABD846" s="5"/>
      <c r="ABE846" s="5"/>
      <c r="ABF846" s="5"/>
      <c r="ABG846" s="5"/>
      <c r="ABH846" s="5"/>
      <c r="ABI846" s="5"/>
      <c r="ABJ846" s="5"/>
      <c r="ABK846" s="5"/>
      <c r="ABL846" s="5"/>
      <c r="ABM846" s="5"/>
      <c r="ABN846" s="5"/>
      <c r="ABO846" s="5"/>
      <c r="ABP846" s="5"/>
      <c r="ABQ846" s="5"/>
      <c r="ABR846" s="5"/>
      <c r="ABS846" s="5"/>
      <c r="ABT846" s="5"/>
      <c r="ABU846" s="5"/>
      <c r="ABV846" s="5"/>
      <c r="ABW846" s="5"/>
      <c r="ABX846" s="5"/>
      <c r="ABY846" s="5"/>
      <c r="ABZ846" s="5"/>
      <c r="ACA846" s="5"/>
      <c r="ACB846" s="5"/>
      <c r="ACC846" s="5"/>
      <c r="ACD846" s="5"/>
      <c r="ACE846" s="5"/>
      <c r="ACF846" s="5"/>
      <c r="ACG846" s="5"/>
      <c r="ACH846" s="5"/>
      <c r="ACI846" s="5"/>
      <c r="ACJ846" s="5"/>
      <c r="ACK846" s="5"/>
      <c r="ACL846" s="5"/>
      <c r="ACM846" s="5"/>
      <c r="ACN846" s="5"/>
      <c r="ACO846" s="5"/>
      <c r="ACP846" s="5"/>
      <c r="ACQ846" s="5"/>
      <c r="ACR846" s="5"/>
      <c r="ACS846" s="5"/>
      <c r="ACT846" s="5"/>
      <c r="ACU846" s="5"/>
      <c r="ACV846" s="5"/>
      <c r="ACW846" s="5"/>
      <c r="ACX846" s="5"/>
      <c r="ACY846" s="5"/>
      <c r="ACZ846" s="5"/>
      <c r="ADA846" s="5"/>
      <c r="ADB846" s="5"/>
      <c r="ADC846" s="5"/>
      <c r="ADD846" s="5"/>
      <c r="ADE846" s="5"/>
      <c r="ADF846" s="5"/>
      <c r="ADG846" s="5"/>
      <c r="ADH846" s="5"/>
      <c r="ADI846" s="5"/>
      <c r="ADJ846" s="5"/>
      <c r="ADK846" s="5"/>
      <c r="ADL846" s="5"/>
      <c r="ADM846" s="5"/>
      <c r="ADN846" s="5"/>
      <c r="ADO846" s="5"/>
      <c r="ADP846" s="5"/>
      <c r="ADQ846" s="5"/>
      <c r="ADR846" s="5"/>
      <c r="ADS846" s="5"/>
      <c r="ADT846" s="5"/>
      <c r="ADU846" s="5"/>
      <c r="ADV846" s="5"/>
      <c r="ADW846" s="5"/>
      <c r="ADX846" s="5"/>
      <c r="ADY846" s="5"/>
      <c r="ADZ846" s="5"/>
      <c r="AEA846" s="5"/>
      <c r="AEB846" s="5"/>
      <c r="AEC846" s="5"/>
      <c r="AED846" s="5"/>
      <c r="AEE846" s="5"/>
      <c r="AEF846" s="5"/>
      <c r="AEG846" s="5"/>
      <c r="AEH846" s="5"/>
      <c r="AEI846" s="5"/>
      <c r="AEJ846" s="5"/>
      <c r="AEK846" s="5"/>
      <c r="AEL846" s="5"/>
      <c r="AEM846" s="5"/>
      <c r="AEN846" s="5"/>
      <c r="AEO846" s="5"/>
      <c r="AEP846" s="5"/>
      <c r="AEQ846" s="5"/>
      <c r="AER846" s="5"/>
      <c r="AES846" s="5"/>
      <c r="AET846" s="5"/>
      <c r="AEU846" s="5"/>
      <c r="AEV846" s="5"/>
      <c r="AEW846" s="5"/>
      <c r="AEX846" s="5"/>
      <c r="AEY846" s="5"/>
      <c r="AEZ846" s="5"/>
      <c r="AFA846" s="5"/>
      <c r="AFB846" s="5"/>
      <c r="AFC846" s="5"/>
      <c r="AFD846" s="5"/>
      <c r="AFE846" s="5"/>
      <c r="AFF846" s="5"/>
      <c r="AFG846" s="5"/>
      <c r="AFH846" s="5"/>
      <c r="AFI846" s="5"/>
      <c r="AFJ846" s="5"/>
      <c r="AFK846" s="5"/>
      <c r="AFL846" s="5"/>
      <c r="AFM846" s="5"/>
      <c r="AFN846" s="5"/>
      <c r="AFO846" s="5"/>
      <c r="AFP846" s="5"/>
      <c r="AFQ846" s="5"/>
      <c r="AFR846" s="5"/>
      <c r="AFS846" s="5"/>
      <c r="AFT846" s="5"/>
      <c r="AFU846" s="5"/>
      <c r="AFV846" s="5"/>
      <c r="AFW846" s="5"/>
      <c r="AFX846" s="5"/>
      <c r="AFY846" s="5"/>
      <c r="AFZ846" s="5"/>
      <c r="AGA846" s="5"/>
      <c r="AGB846" s="5"/>
      <c r="AGC846" s="5"/>
      <c r="AGD846" s="5"/>
      <c r="AGE846" s="5"/>
      <c r="AGF846" s="5"/>
      <c r="AGG846" s="5"/>
      <c r="AGH846" s="5"/>
      <c r="AGI846" s="5"/>
      <c r="AGJ846" s="5"/>
      <c r="AGK846" s="5"/>
      <c r="AGL846" s="5"/>
      <c r="AGM846" s="5"/>
      <c r="AGN846" s="5"/>
      <c r="AGO846" s="5"/>
      <c r="AGP846" s="5"/>
      <c r="AGQ846" s="5"/>
      <c r="AGR846" s="5"/>
      <c r="AGS846" s="5"/>
      <c r="AGT846" s="5"/>
      <c r="AGU846" s="5"/>
      <c r="AGV846" s="5"/>
      <c r="AGW846" s="5"/>
      <c r="AGX846" s="5"/>
      <c r="AGY846" s="5"/>
      <c r="AGZ846" s="5"/>
      <c r="AHA846" s="5"/>
      <c r="AHB846" s="5"/>
      <c r="AHC846" s="5"/>
      <c r="AHD846" s="5"/>
      <c r="AHE846" s="5"/>
      <c r="AHF846" s="5"/>
      <c r="AHG846" s="5"/>
      <c r="AHH846" s="5"/>
      <c r="AHI846" s="5"/>
      <c r="AHJ846" s="5"/>
      <c r="AHK846" s="5"/>
      <c r="AHL846" s="5"/>
      <c r="AHM846" s="5"/>
      <c r="AHN846" s="5"/>
      <c r="AHO846" s="5"/>
      <c r="AHP846" s="5"/>
      <c r="AHQ846" s="5"/>
      <c r="AHR846" s="5"/>
      <c r="AHS846" s="5"/>
      <c r="AHT846" s="5"/>
      <c r="AHU846" s="5"/>
      <c r="AHV846" s="5"/>
      <c r="AHW846" s="5"/>
      <c r="AHX846" s="5"/>
      <c r="AHY846" s="5"/>
      <c r="AHZ846" s="5"/>
      <c r="AIA846" s="5"/>
      <c r="AIB846" s="5"/>
      <c r="AIC846" s="5"/>
      <c r="AID846" s="5"/>
      <c r="AIE846" s="5"/>
      <c r="AIF846" s="5"/>
      <c r="AIG846" s="5"/>
      <c r="AIH846" s="5"/>
      <c r="AII846" s="5"/>
      <c r="AIJ846" s="5"/>
      <c r="AIK846" s="5"/>
      <c r="AIL846" s="5"/>
      <c r="AIM846" s="5"/>
      <c r="AIN846" s="5"/>
      <c r="AIO846" s="5"/>
      <c r="AIP846" s="5"/>
      <c r="AIQ846" s="5"/>
      <c r="AIR846" s="5"/>
      <c r="AIS846" s="5"/>
      <c r="AIT846" s="5"/>
      <c r="AIU846" s="5"/>
      <c r="AIV846" s="5"/>
      <c r="AIW846" s="5"/>
      <c r="AIX846" s="5"/>
      <c r="AIY846" s="5"/>
      <c r="AIZ846" s="5"/>
      <c r="AJA846" s="5"/>
      <c r="AJB846" s="5"/>
      <c r="AJC846" s="5"/>
      <c r="AJD846" s="5"/>
      <c r="AJE846" s="5"/>
      <c r="AJF846" s="5"/>
      <c r="AJG846" s="5"/>
      <c r="AJH846" s="5"/>
      <c r="AJI846" s="5"/>
      <c r="AJJ846" s="5"/>
      <c r="AJK846" s="5"/>
      <c r="AJL846" s="5"/>
      <c r="AJM846" s="5"/>
      <c r="AJN846" s="5"/>
      <c r="AJO846" s="5"/>
      <c r="AJP846" s="5"/>
      <c r="AJQ846" s="5"/>
      <c r="AJR846" s="5"/>
      <c r="AJS846" s="5"/>
      <c r="AJT846" s="5"/>
      <c r="AJU846" s="5"/>
      <c r="AJV846" s="5"/>
      <c r="AJW846" s="5"/>
      <c r="AJX846" s="5"/>
      <c r="AJY846" s="5"/>
      <c r="AJZ846" s="5"/>
      <c r="AKA846" s="5"/>
      <c r="AKB846" s="5"/>
      <c r="AKC846" s="5"/>
      <c r="AKD846" s="5"/>
      <c r="AKE846" s="5"/>
      <c r="AKF846" s="5"/>
      <c r="AKG846" s="5"/>
      <c r="AKH846" s="5"/>
      <c r="AKI846" s="5"/>
      <c r="AKJ846" s="5"/>
      <c r="AKK846" s="5"/>
      <c r="AKL846" s="5"/>
      <c r="AKM846" s="5"/>
      <c r="AKN846" s="5"/>
      <c r="AKO846" s="5"/>
      <c r="AKP846" s="5"/>
      <c r="AKQ846" s="5"/>
      <c r="AKR846" s="5"/>
      <c r="AKS846" s="5"/>
      <c r="AKT846" s="5"/>
      <c r="AKU846" s="5"/>
      <c r="AKV846" s="5"/>
      <c r="AKW846" s="5"/>
      <c r="AKX846" s="5"/>
      <c r="AKY846" s="5"/>
      <c r="AKZ846" s="5"/>
      <c r="ALA846" s="5"/>
      <c r="ALB846" s="5"/>
      <c r="ALC846" s="5"/>
    </row>
    <row r="847" spans="1:991">
      <c r="A847" s="4">
        <v>203</v>
      </c>
      <c r="B847" s="5" t="s">
        <v>119</v>
      </c>
      <c r="C847" s="4">
        <v>17</v>
      </c>
      <c r="D847" s="5" t="s">
        <v>44</v>
      </c>
      <c r="E847" s="4">
        <v>2.7</v>
      </c>
      <c r="F847" s="4">
        <v>12.5</v>
      </c>
      <c r="G847" s="4">
        <v>8.6</v>
      </c>
      <c r="H847" s="4">
        <v>19.899999999999999</v>
      </c>
      <c r="I847" s="4">
        <v>8.6999999999999993</v>
      </c>
      <c r="J847" s="4">
        <v>8.6</v>
      </c>
      <c r="K847" s="4">
        <v>8.4</v>
      </c>
      <c r="L847" s="4">
        <v>16.3</v>
      </c>
      <c r="M847" s="4">
        <v>12.1</v>
      </c>
      <c r="N847" s="4"/>
      <c r="O847" s="26">
        <v>29.4</v>
      </c>
      <c r="P847" s="26">
        <v>26.6</v>
      </c>
      <c r="Q847" s="26">
        <v>27.6</v>
      </c>
      <c r="R847" s="26">
        <v>30</v>
      </c>
      <c r="S847" s="26">
        <v>27.1</v>
      </c>
      <c r="T847" s="26">
        <v>28.5</v>
      </c>
      <c r="U847" s="26">
        <v>27.7</v>
      </c>
      <c r="V847" s="26">
        <v>30</v>
      </c>
      <c r="W847" s="26">
        <v>26.6</v>
      </c>
      <c r="Y847">
        <f t="shared" si="903"/>
        <v>253.49999999999997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/>
      <c r="AJ847" s="4">
        <v>32</v>
      </c>
      <c r="AK847" s="4">
        <v>28</v>
      </c>
      <c r="AL847" s="4">
        <v>24</v>
      </c>
      <c r="AM847" s="4">
        <v>26</v>
      </c>
      <c r="AN847" s="4">
        <v>14</v>
      </c>
      <c r="AO847" s="4">
        <v>19</v>
      </c>
      <c r="AP847" s="4">
        <v>17</v>
      </c>
      <c r="AQ847" s="4">
        <v>2</v>
      </c>
      <c r="AR847" s="4">
        <v>1</v>
      </c>
      <c r="AS847" s="5"/>
      <c r="AU847">
        <f t="shared" si="904"/>
        <v>100</v>
      </c>
      <c r="AV847">
        <f t="shared" si="905"/>
        <v>100</v>
      </c>
      <c r="AW847">
        <f t="shared" si="906"/>
        <v>100</v>
      </c>
      <c r="AX847">
        <f t="shared" si="907"/>
        <v>100</v>
      </c>
      <c r="AY847">
        <f t="shared" si="908"/>
        <v>100</v>
      </c>
      <c r="AZ847">
        <f t="shared" si="909"/>
        <v>100</v>
      </c>
      <c r="BA847">
        <f t="shared" si="910"/>
        <v>100</v>
      </c>
      <c r="BB847">
        <f t="shared" si="911"/>
        <v>100</v>
      </c>
      <c r="BC847">
        <f t="shared" si="912"/>
        <v>100</v>
      </c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  <c r="QG847" s="5"/>
      <c r="QH847" s="5"/>
      <c r="QI847" s="5"/>
      <c r="QJ847" s="5"/>
      <c r="QK847" s="5"/>
      <c r="QL847" s="5"/>
      <c r="QM847" s="5"/>
      <c r="QN847" s="5"/>
      <c r="QO847" s="5"/>
      <c r="QP847" s="5"/>
      <c r="QQ847" s="5"/>
      <c r="QR847" s="5"/>
      <c r="QS847" s="5"/>
      <c r="QT847" s="5"/>
      <c r="QU847" s="5"/>
      <c r="QV847" s="5"/>
      <c r="QW847" s="5"/>
      <c r="QX847" s="5"/>
      <c r="QY847" s="5"/>
      <c r="QZ847" s="5"/>
      <c r="RA847" s="5"/>
      <c r="RB847" s="5"/>
      <c r="RC847" s="5"/>
      <c r="RD847" s="5"/>
      <c r="RE847" s="5"/>
      <c r="RF847" s="5"/>
      <c r="RG847" s="5"/>
      <c r="RH847" s="5"/>
      <c r="RI847" s="5"/>
      <c r="RJ847" s="5"/>
      <c r="RK847" s="5"/>
      <c r="RL847" s="5"/>
      <c r="RM847" s="5"/>
      <c r="RN847" s="5"/>
      <c r="RO847" s="5"/>
      <c r="RP847" s="5"/>
      <c r="RQ847" s="5"/>
      <c r="RR847" s="5"/>
      <c r="RS847" s="5"/>
      <c r="RT847" s="5"/>
      <c r="RU847" s="5"/>
      <c r="RV847" s="5"/>
      <c r="RW847" s="5"/>
      <c r="RX847" s="5"/>
      <c r="RY847" s="5"/>
      <c r="RZ847" s="5"/>
      <c r="SA847" s="5"/>
      <c r="SB847" s="5"/>
      <c r="SC847" s="5"/>
      <c r="SD847" s="5"/>
      <c r="SE847" s="5"/>
      <c r="SF847" s="5"/>
      <c r="SG847" s="5"/>
      <c r="SH847" s="5"/>
      <c r="SI847" s="5"/>
      <c r="SJ847" s="5"/>
      <c r="SK847" s="5"/>
      <c r="SL847" s="5"/>
      <c r="SM847" s="5"/>
      <c r="SN847" s="5"/>
      <c r="SO847" s="5"/>
      <c r="SP847" s="5"/>
      <c r="SQ847" s="5"/>
      <c r="SR847" s="5"/>
      <c r="SS847" s="5"/>
      <c r="ST847" s="5"/>
      <c r="SU847" s="5"/>
      <c r="SV847" s="5"/>
      <c r="SW847" s="5"/>
      <c r="SX847" s="5"/>
      <c r="SY847" s="5"/>
      <c r="SZ847" s="5"/>
      <c r="TA847" s="5"/>
      <c r="TB847" s="5"/>
      <c r="TC847" s="5"/>
      <c r="TD847" s="5"/>
      <c r="TE847" s="5"/>
      <c r="TF847" s="5"/>
      <c r="TG847" s="5"/>
      <c r="TH847" s="5"/>
      <c r="TI847" s="5"/>
      <c r="TJ847" s="5"/>
      <c r="TK847" s="5"/>
      <c r="TL847" s="5"/>
      <c r="TM847" s="5"/>
      <c r="TN847" s="5"/>
      <c r="TO847" s="5"/>
      <c r="TP847" s="5"/>
      <c r="TQ847" s="5"/>
      <c r="TR847" s="5"/>
      <c r="TS847" s="5"/>
      <c r="TT847" s="5"/>
      <c r="TU847" s="5"/>
      <c r="TV847" s="5"/>
      <c r="TW847" s="5"/>
      <c r="TX847" s="5"/>
      <c r="TY847" s="5"/>
      <c r="TZ847" s="5"/>
      <c r="UA847" s="5"/>
      <c r="UB847" s="5"/>
      <c r="UC847" s="5"/>
      <c r="UD847" s="5"/>
      <c r="UE847" s="5"/>
      <c r="UF847" s="5"/>
      <c r="UG847" s="5"/>
      <c r="UH847" s="5"/>
      <c r="UI847" s="5"/>
      <c r="UJ847" s="5"/>
      <c r="UK847" s="5"/>
      <c r="UL847" s="5"/>
      <c r="UM847" s="5"/>
      <c r="UN847" s="5"/>
      <c r="UO847" s="5"/>
      <c r="UP847" s="5"/>
      <c r="UQ847" s="5"/>
      <c r="UR847" s="5"/>
      <c r="US847" s="5"/>
      <c r="UT847" s="5"/>
      <c r="UU847" s="5"/>
      <c r="UV847" s="5"/>
      <c r="UW847" s="5"/>
      <c r="UX847" s="5"/>
      <c r="UY847" s="5"/>
      <c r="UZ847" s="5"/>
      <c r="VA847" s="5"/>
      <c r="VB847" s="5"/>
      <c r="VC847" s="5"/>
      <c r="VD847" s="5"/>
      <c r="VE847" s="5"/>
      <c r="VF847" s="5"/>
      <c r="VG847" s="5"/>
      <c r="VH847" s="5"/>
      <c r="VI847" s="5"/>
      <c r="VJ847" s="5"/>
      <c r="VK847" s="5"/>
      <c r="VL847" s="5"/>
      <c r="VM847" s="5"/>
      <c r="VN847" s="5"/>
      <c r="VO847" s="5"/>
      <c r="VP847" s="5"/>
      <c r="VQ847" s="5"/>
      <c r="VR847" s="5"/>
      <c r="VS847" s="5"/>
      <c r="VT847" s="5"/>
      <c r="VU847" s="5"/>
      <c r="VV847" s="5"/>
      <c r="VW847" s="5"/>
      <c r="VX847" s="5"/>
      <c r="VY847" s="5"/>
      <c r="VZ847" s="5"/>
      <c r="WA847" s="5"/>
      <c r="WB847" s="5"/>
      <c r="WC847" s="5"/>
      <c r="WD847" s="5"/>
      <c r="WE847" s="5"/>
      <c r="WF847" s="5"/>
      <c r="WG847" s="5"/>
      <c r="WH847" s="5"/>
      <c r="WI847" s="5"/>
      <c r="WJ847" s="5"/>
      <c r="WK847" s="5"/>
      <c r="WL847" s="5"/>
      <c r="WM847" s="5"/>
      <c r="WN847" s="5"/>
      <c r="WO847" s="5"/>
      <c r="WP847" s="5"/>
      <c r="WQ847" s="5"/>
      <c r="WR847" s="5"/>
      <c r="WS847" s="5"/>
      <c r="WT847" s="5"/>
      <c r="WU847" s="5"/>
      <c r="WV847" s="5"/>
      <c r="WW847" s="5"/>
      <c r="WX847" s="5"/>
      <c r="WY847" s="5"/>
      <c r="WZ847" s="5"/>
      <c r="XA847" s="5"/>
      <c r="XB847" s="5"/>
      <c r="XC847" s="5"/>
      <c r="XD847" s="5"/>
      <c r="XE847" s="5"/>
      <c r="XF847" s="5"/>
      <c r="XG847" s="5"/>
      <c r="XH847" s="5"/>
      <c r="XI847" s="5"/>
      <c r="XJ847" s="5"/>
      <c r="XK847" s="5"/>
      <c r="XL847" s="5"/>
      <c r="XM847" s="5"/>
      <c r="XN847" s="5"/>
      <c r="XO847" s="5"/>
      <c r="XP847" s="5"/>
      <c r="XQ847" s="5"/>
      <c r="XR847" s="5"/>
      <c r="XS847" s="5"/>
      <c r="XT847" s="5"/>
      <c r="XU847" s="5"/>
      <c r="XV847" s="5"/>
      <c r="XW847" s="5"/>
      <c r="XX847" s="5"/>
      <c r="XY847" s="5"/>
      <c r="XZ847" s="5"/>
      <c r="YA847" s="5"/>
      <c r="YB847" s="5"/>
      <c r="YC847" s="5"/>
      <c r="YD847" s="5"/>
      <c r="YE847" s="5"/>
      <c r="YF847" s="5"/>
      <c r="YG847" s="5"/>
      <c r="YH847" s="5"/>
      <c r="YI847" s="5"/>
      <c r="YJ847" s="5"/>
      <c r="YK847" s="5"/>
      <c r="YL847" s="5"/>
      <c r="YM847" s="5"/>
      <c r="YN847" s="5"/>
      <c r="YO847" s="5"/>
      <c r="YP847" s="5"/>
      <c r="YQ847" s="5"/>
      <c r="YR847" s="5"/>
      <c r="YS847" s="5"/>
      <c r="YT847" s="5"/>
      <c r="YU847" s="5"/>
      <c r="YV847" s="5"/>
      <c r="YW847" s="5"/>
      <c r="YX847" s="5"/>
      <c r="YY847" s="5"/>
      <c r="YZ847" s="5"/>
      <c r="ZA847" s="5"/>
      <c r="ZB847" s="5"/>
      <c r="ZC847" s="5"/>
      <c r="ZD847" s="5"/>
      <c r="ZE847" s="5"/>
      <c r="ZF847" s="5"/>
      <c r="ZG847" s="5"/>
      <c r="ZH847" s="5"/>
      <c r="ZI847" s="5"/>
      <c r="ZJ847" s="5"/>
      <c r="ZK847" s="5"/>
      <c r="ZL847" s="5"/>
      <c r="ZM847" s="5"/>
      <c r="ZN847" s="5"/>
      <c r="ZO847" s="5"/>
      <c r="ZP847" s="5"/>
      <c r="ZQ847" s="5"/>
      <c r="ZR847" s="5"/>
      <c r="ZS847" s="5"/>
      <c r="ZT847" s="5"/>
      <c r="ZU847" s="5"/>
      <c r="ZV847" s="5"/>
      <c r="ZW847" s="5"/>
      <c r="ZX847" s="5"/>
      <c r="ZY847" s="5"/>
      <c r="ZZ847" s="5"/>
      <c r="AAA847" s="5"/>
      <c r="AAB847" s="5"/>
      <c r="AAC847" s="5"/>
      <c r="AAD847" s="5"/>
      <c r="AAE847" s="5"/>
      <c r="AAF847" s="5"/>
      <c r="AAG847" s="5"/>
      <c r="AAH847" s="5"/>
      <c r="AAI847" s="5"/>
      <c r="AAJ847" s="5"/>
      <c r="AAK847" s="5"/>
      <c r="AAL847" s="5"/>
      <c r="AAM847" s="5"/>
      <c r="AAN847" s="5"/>
      <c r="AAO847" s="5"/>
      <c r="AAP847" s="5"/>
      <c r="AAQ847" s="5"/>
      <c r="AAR847" s="5"/>
      <c r="AAS847" s="5"/>
      <c r="AAT847" s="5"/>
      <c r="AAU847" s="5"/>
      <c r="AAV847" s="5"/>
      <c r="AAW847" s="5"/>
      <c r="AAX847" s="5"/>
      <c r="AAY847" s="5"/>
      <c r="AAZ847" s="5"/>
      <c r="ABA847" s="5"/>
      <c r="ABB847" s="5"/>
      <c r="ABC847" s="5"/>
      <c r="ABD847" s="5"/>
      <c r="ABE847" s="5"/>
      <c r="ABF847" s="5"/>
      <c r="ABG847" s="5"/>
      <c r="ABH847" s="5"/>
      <c r="ABI847" s="5"/>
      <c r="ABJ847" s="5"/>
      <c r="ABK847" s="5"/>
      <c r="ABL847" s="5"/>
      <c r="ABM847" s="5"/>
      <c r="ABN847" s="5"/>
      <c r="ABO847" s="5"/>
      <c r="ABP847" s="5"/>
      <c r="ABQ847" s="5"/>
      <c r="ABR847" s="5"/>
      <c r="ABS847" s="5"/>
      <c r="ABT847" s="5"/>
      <c r="ABU847" s="5"/>
      <c r="ABV847" s="5"/>
      <c r="ABW847" s="5"/>
      <c r="ABX847" s="5"/>
      <c r="ABY847" s="5"/>
      <c r="ABZ847" s="5"/>
      <c r="ACA847" s="5"/>
      <c r="ACB847" s="5"/>
      <c r="ACC847" s="5"/>
      <c r="ACD847" s="5"/>
      <c r="ACE847" s="5"/>
      <c r="ACF847" s="5"/>
      <c r="ACG847" s="5"/>
      <c r="ACH847" s="5"/>
      <c r="ACI847" s="5"/>
      <c r="ACJ847" s="5"/>
      <c r="ACK847" s="5"/>
      <c r="ACL847" s="5"/>
      <c r="ACM847" s="5"/>
      <c r="ACN847" s="5"/>
      <c r="ACO847" s="5"/>
      <c r="ACP847" s="5"/>
      <c r="ACQ847" s="5"/>
      <c r="ACR847" s="5"/>
      <c r="ACS847" s="5"/>
      <c r="ACT847" s="5"/>
      <c r="ACU847" s="5"/>
      <c r="ACV847" s="5"/>
      <c r="ACW847" s="5"/>
      <c r="ACX847" s="5"/>
      <c r="ACY847" s="5"/>
      <c r="ACZ847" s="5"/>
      <c r="ADA847" s="5"/>
      <c r="ADB847" s="5"/>
      <c r="ADC847" s="5"/>
      <c r="ADD847" s="5"/>
      <c r="ADE847" s="5"/>
      <c r="ADF847" s="5"/>
      <c r="ADG847" s="5"/>
      <c r="ADH847" s="5"/>
      <c r="ADI847" s="5"/>
      <c r="ADJ847" s="5"/>
      <c r="ADK847" s="5"/>
      <c r="ADL847" s="5"/>
      <c r="ADM847" s="5"/>
      <c r="ADN847" s="5"/>
      <c r="ADO847" s="5"/>
      <c r="ADP847" s="5"/>
      <c r="ADQ847" s="5"/>
      <c r="ADR847" s="5"/>
      <c r="ADS847" s="5"/>
      <c r="ADT847" s="5"/>
      <c r="ADU847" s="5"/>
      <c r="ADV847" s="5"/>
      <c r="ADW847" s="5"/>
      <c r="ADX847" s="5"/>
      <c r="ADY847" s="5"/>
      <c r="ADZ847" s="5"/>
      <c r="AEA847" s="5"/>
      <c r="AEB847" s="5"/>
      <c r="AEC847" s="5"/>
      <c r="AED847" s="5"/>
      <c r="AEE847" s="5"/>
      <c r="AEF847" s="5"/>
      <c r="AEG847" s="5"/>
      <c r="AEH847" s="5"/>
      <c r="AEI847" s="5"/>
      <c r="AEJ847" s="5"/>
      <c r="AEK847" s="5"/>
      <c r="AEL847" s="5"/>
      <c r="AEM847" s="5"/>
      <c r="AEN847" s="5"/>
      <c r="AEO847" s="5"/>
      <c r="AEP847" s="5"/>
      <c r="AEQ847" s="5"/>
      <c r="AER847" s="5"/>
      <c r="AES847" s="5"/>
      <c r="AET847" s="5"/>
      <c r="AEU847" s="5"/>
      <c r="AEV847" s="5"/>
      <c r="AEW847" s="5"/>
      <c r="AEX847" s="5"/>
      <c r="AEY847" s="5"/>
      <c r="AEZ847" s="5"/>
      <c r="AFA847" s="5"/>
      <c r="AFB847" s="5"/>
      <c r="AFC847" s="5"/>
      <c r="AFD847" s="5"/>
      <c r="AFE847" s="5"/>
      <c r="AFF847" s="5"/>
      <c r="AFG847" s="5"/>
      <c r="AFH847" s="5"/>
      <c r="AFI847" s="5"/>
      <c r="AFJ847" s="5"/>
      <c r="AFK847" s="5"/>
      <c r="AFL847" s="5"/>
      <c r="AFM847" s="5"/>
      <c r="AFN847" s="5"/>
      <c r="AFO847" s="5"/>
      <c r="AFP847" s="5"/>
      <c r="AFQ847" s="5"/>
      <c r="AFR847" s="5"/>
      <c r="AFS847" s="5"/>
      <c r="AFT847" s="5"/>
      <c r="AFU847" s="5"/>
      <c r="AFV847" s="5"/>
      <c r="AFW847" s="5"/>
      <c r="AFX847" s="5"/>
      <c r="AFY847" s="5"/>
      <c r="AFZ847" s="5"/>
      <c r="AGA847" s="5"/>
      <c r="AGB847" s="5"/>
      <c r="AGC847" s="5"/>
      <c r="AGD847" s="5"/>
      <c r="AGE847" s="5"/>
      <c r="AGF847" s="5"/>
      <c r="AGG847" s="5"/>
      <c r="AGH847" s="5"/>
      <c r="AGI847" s="5"/>
      <c r="AGJ847" s="5"/>
      <c r="AGK847" s="5"/>
      <c r="AGL847" s="5"/>
      <c r="AGM847" s="5"/>
      <c r="AGN847" s="5"/>
      <c r="AGO847" s="5"/>
      <c r="AGP847" s="5"/>
      <c r="AGQ847" s="5"/>
      <c r="AGR847" s="5"/>
      <c r="AGS847" s="5"/>
      <c r="AGT847" s="5"/>
      <c r="AGU847" s="5"/>
      <c r="AGV847" s="5"/>
      <c r="AGW847" s="5"/>
      <c r="AGX847" s="5"/>
      <c r="AGY847" s="5"/>
      <c r="AGZ847" s="5"/>
      <c r="AHA847" s="5"/>
      <c r="AHB847" s="5"/>
      <c r="AHC847" s="5"/>
      <c r="AHD847" s="5"/>
      <c r="AHE847" s="5"/>
      <c r="AHF847" s="5"/>
      <c r="AHG847" s="5"/>
      <c r="AHH847" s="5"/>
      <c r="AHI847" s="5"/>
      <c r="AHJ847" s="5"/>
      <c r="AHK847" s="5"/>
      <c r="AHL847" s="5"/>
      <c r="AHM847" s="5"/>
      <c r="AHN847" s="5"/>
      <c r="AHO847" s="5"/>
      <c r="AHP847" s="5"/>
      <c r="AHQ847" s="5"/>
      <c r="AHR847" s="5"/>
      <c r="AHS847" s="5"/>
      <c r="AHT847" s="5"/>
      <c r="AHU847" s="5"/>
      <c r="AHV847" s="5"/>
      <c r="AHW847" s="5"/>
      <c r="AHX847" s="5"/>
      <c r="AHY847" s="5"/>
      <c r="AHZ847" s="5"/>
      <c r="AIA847" s="5"/>
      <c r="AIB847" s="5"/>
      <c r="AIC847" s="5"/>
      <c r="AID847" s="5"/>
      <c r="AIE847" s="5"/>
      <c r="AIF847" s="5"/>
      <c r="AIG847" s="5"/>
      <c r="AIH847" s="5"/>
      <c r="AII847" s="5"/>
      <c r="AIJ847" s="5"/>
      <c r="AIK847" s="5"/>
      <c r="AIL847" s="5"/>
      <c r="AIM847" s="5"/>
      <c r="AIN847" s="5"/>
      <c r="AIO847" s="5"/>
      <c r="AIP847" s="5"/>
      <c r="AIQ847" s="5"/>
      <c r="AIR847" s="5"/>
      <c r="AIS847" s="5"/>
      <c r="AIT847" s="5"/>
      <c r="AIU847" s="5"/>
      <c r="AIV847" s="5"/>
      <c r="AIW847" s="5"/>
      <c r="AIX847" s="5"/>
      <c r="AIY847" s="5"/>
      <c r="AIZ847" s="5"/>
      <c r="AJA847" s="5"/>
      <c r="AJB847" s="5"/>
      <c r="AJC847" s="5"/>
      <c r="AJD847" s="5"/>
      <c r="AJE847" s="5"/>
      <c r="AJF847" s="5"/>
      <c r="AJG847" s="5"/>
      <c r="AJH847" s="5"/>
      <c r="AJI847" s="5"/>
      <c r="AJJ847" s="5"/>
      <c r="AJK847" s="5"/>
      <c r="AJL847" s="5"/>
      <c r="AJM847" s="5"/>
      <c r="AJN847" s="5"/>
      <c r="AJO847" s="5"/>
      <c r="AJP847" s="5"/>
      <c r="AJQ847" s="5"/>
      <c r="AJR847" s="5"/>
      <c r="AJS847" s="5"/>
      <c r="AJT847" s="5"/>
      <c r="AJU847" s="5"/>
      <c r="AJV847" s="5"/>
      <c r="AJW847" s="5"/>
      <c r="AJX847" s="5"/>
      <c r="AJY847" s="5"/>
      <c r="AJZ847" s="5"/>
      <c r="AKA847" s="5"/>
      <c r="AKB847" s="5"/>
      <c r="AKC847" s="5"/>
      <c r="AKD847" s="5"/>
      <c r="AKE847" s="5"/>
      <c r="AKF847" s="5"/>
      <c r="AKG847" s="5"/>
      <c r="AKH847" s="5"/>
      <c r="AKI847" s="5"/>
      <c r="AKJ847" s="5"/>
      <c r="AKK847" s="5"/>
      <c r="AKL847" s="5"/>
      <c r="AKM847" s="5"/>
      <c r="AKN847" s="5"/>
      <c r="AKO847" s="5"/>
      <c r="AKP847" s="5"/>
      <c r="AKQ847" s="5"/>
      <c r="AKR847" s="5"/>
      <c r="AKS847" s="5"/>
      <c r="AKT847" s="5"/>
      <c r="AKU847" s="5"/>
      <c r="AKV847" s="5"/>
      <c r="AKW847" s="5"/>
      <c r="AKX847" s="5"/>
      <c r="AKY847" s="5"/>
      <c r="AKZ847" s="5"/>
      <c r="ALA847" s="5"/>
      <c r="ALB847" s="5"/>
      <c r="ALC847" s="5"/>
    </row>
    <row r="848" spans="1:991">
      <c r="A848" s="4">
        <v>204</v>
      </c>
      <c r="B848" s="5" t="s">
        <v>120</v>
      </c>
      <c r="C848" s="4">
        <v>17</v>
      </c>
      <c r="D848" s="5" t="s">
        <v>46</v>
      </c>
      <c r="E848" s="4">
        <v>12.9</v>
      </c>
      <c r="F848" s="4">
        <v>7.8</v>
      </c>
      <c r="G848" s="4">
        <v>7</v>
      </c>
      <c r="H848" s="4">
        <v>7.3</v>
      </c>
      <c r="I848" s="4">
        <v>23.6</v>
      </c>
      <c r="J848" s="4">
        <v>11.2</v>
      </c>
      <c r="K848" s="4">
        <v>10</v>
      </c>
      <c r="L848" s="4">
        <v>7</v>
      </c>
      <c r="M848" s="4">
        <v>10.7</v>
      </c>
      <c r="N848" s="4"/>
      <c r="O848" s="26">
        <v>28.8</v>
      </c>
      <c r="P848" s="26">
        <v>28.2</v>
      </c>
      <c r="Q848" s="26">
        <v>27.2</v>
      </c>
      <c r="R848" s="26">
        <v>30</v>
      </c>
      <c r="S848" s="26">
        <v>30</v>
      </c>
      <c r="T848" s="26">
        <v>30</v>
      </c>
      <c r="U848" s="26">
        <v>28.3</v>
      </c>
      <c r="V848" s="26">
        <v>17.7</v>
      </c>
      <c r="W848" s="26">
        <v>27.7</v>
      </c>
      <c r="Y848">
        <f t="shared" si="903"/>
        <v>247.89999999999998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/>
      <c r="AJ848" s="4">
        <v>0</v>
      </c>
      <c r="AK848" s="4">
        <v>1</v>
      </c>
      <c r="AL848" s="4">
        <v>0</v>
      </c>
      <c r="AM848" s="4">
        <v>0</v>
      </c>
      <c r="AN848" s="4">
        <v>0</v>
      </c>
      <c r="AO848" s="4">
        <v>0</v>
      </c>
      <c r="AP848" s="4">
        <v>2</v>
      </c>
      <c r="AQ848" s="4">
        <v>3</v>
      </c>
      <c r="AR848" s="4">
        <v>1</v>
      </c>
      <c r="AS848" s="5"/>
      <c r="AU848">
        <v>0</v>
      </c>
      <c r="AV848">
        <f t="shared" si="905"/>
        <v>100</v>
      </c>
      <c r="AW848">
        <v>0</v>
      </c>
      <c r="AX848">
        <v>0</v>
      </c>
      <c r="AY848">
        <v>0</v>
      </c>
      <c r="AZ848">
        <v>0</v>
      </c>
      <c r="BA848">
        <f t="shared" si="910"/>
        <v>100</v>
      </c>
      <c r="BB848">
        <f t="shared" si="911"/>
        <v>100</v>
      </c>
      <c r="BC848">
        <f t="shared" si="912"/>
        <v>100</v>
      </c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  <c r="QG848" s="5"/>
      <c r="QH848" s="5"/>
      <c r="QI848" s="5"/>
      <c r="QJ848" s="5"/>
      <c r="QK848" s="5"/>
      <c r="QL848" s="5"/>
      <c r="QM848" s="5"/>
      <c r="QN848" s="5"/>
      <c r="QO848" s="5"/>
      <c r="QP848" s="5"/>
      <c r="QQ848" s="5"/>
      <c r="QR848" s="5"/>
      <c r="QS848" s="5"/>
      <c r="QT848" s="5"/>
      <c r="QU848" s="5"/>
      <c r="QV848" s="5"/>
      <c r="QW848" s="5"/>
      <c r="QX848" s="5"/>
      <c r="QY848" s="5"/>
      <c r="QZ848" s="5"/>
      <c r="RA848" s="5"/>
      <c r="RB848" s="5"/>
      <c r="RC848" s="5"/>
      <c r="RD848" s="5"/>
      <c r="RE848" s="5"/>
      <c r="RF848" s="5"/>
      <c r="RG848" s="5"/>
      <c r="RH848" s="5"/>
      <c r="RI848" s="5"/>
      <c r="RJ848" s="5"/>
      <c r="RK848" s="5"/>
      <c r="RL848" s="5"/>
      <c r="RM848" s="5"/>
      <c r="RN848" s="5"/>
      <c r="RO848" s="5"/>
      <c r="RP848" s="5"/>
      <c r="RQ848" s="5"/>
      <c r="RR848" s="5"/>
      <c r="RS848" s="5"/>
      <c r="RT848" s="5"/>
      <c r="RU848" s="5"/>
      <c r="RV848" s="5"/>
      <c r="RW848" s="5"/>
      <c r="RX848" s="5"/>
      <c r="RY848" s="5"/>
      <c r="RZ848" s="5"/>
      <c r="SA848" s="5"/>
      <c r="SB848" s="5"/>
      <c r="SC848" s="5"/>
      <c r="SD848" s="5"/>
      <c r="SE848" s="5"/>
      <c r="SF848" s="5"/>
      <c r="SG848" s="5"/>
      <c r="SH848" s="5"/>
      <c r="SI848" s="5"/>
      <c r="SJ848" s="5"/>
      <c r="SK848" s="5"/>
      <c r="SL848" s="5"/>
      <c r="SM848" s="5"/>
      <c r="SN848" s="5"/>
      <c r="SO848" s="5"/>
      <c r="SP848" s="5"/>
      <c r="SQ848" s="5"/>
      <c r="SR848" s="5"/>
      <c r="SS848" s="5"/>
      <c r="ST848" s="5"/>
      <c r="SU848" s="5"/>
      <c r="SV848" s="5"/>
      <c r="SW848" s="5"/>
      <c r="SX848" s="5"/>
      <c r="SY848" s="5"/>
      <c r="SZ848" s="5"/>
      <c r="TA848" s="5"/>
      <c r="TB848" s="5"/>
      <c r="TC848" s="5"/>
      <c r="TD848" s="5"/>
      <c r="TE848" s="5"/>
      <c r="TF848" s="5"/>
      <c r="TG848" s="5"/>
      <c r="TH848" s="5"/>
      <c r="TI848" s="5"/>
      <c r="TJ848" s="5"/>
      <c r="TK848" s="5"/>
      <c r="TL848" s="5"/>
      <c r="TM848" s="5"/>
      <c r="TN848" s="5"/>
      <c r="TO848" s="5"/>
      <c r="TP848" s="5"/>
      <c r="TQ848" s="5"/>
      <c r="TR848" s="5"/>
      <c r="TS848" s="5"/>
      <c r="TT848" s="5"/>
      <c r="TU848" s="5"/>
      <c r="TV848" s="5"/>
      <c r="TW848" s="5"/>
      <c r="TX848" s="5"/>
      <c r="TY848" s="5"/>
      <c r="TZ848" s="5"/>
      <c r="UA848" s="5"/>
      <c r="UB848" s="5"/>
      <c r="UC848" s="5"/>
      <c r="UD848" s="5"/>
      <c r="UE848" s="5"/>
      <c r="UF848" s="5"/>
      <c r="UG848" s="5"/>
      <c r="UH848" s="5"/>
      <c r="UI848" s="5"/>
      <c r="UJ848" s="5"/>
      <c r="UK848" s="5"/>
      <c r="UL848" s="5"/>
      <c r="UM848" s="5"/>
      <c r="UN848" s="5"/>
      <c r="UO848" s="5"/>
      <c r="UP848" s="5"/>
      <c r="UQ848" s="5"/>
      <c r="UR848" s="5"/>
      <c r="US848" s="5"/>
      <c r="UT848" s="5"/>
      <c r="UU848" s="5"/>
      <c r="UV848" s="5"/>
      <c r="UW848" s="5"/>
      <c r="UX848" s="5"/>
      <c r="UY848" s="5"/>
      <c r="UZ848" s="5"/>
      <c r="VA848" s="5"/>
      <c r="VB848" s="5"/>
      <c r="VC848" s="5"/>
      <c r="VD848" s="5"/>
      <c r="VE848" s="5"/>
      <c r="VF848" s="5"/>
      <c r="VG848" s="5"/>
      <c r="VH848" s="5"/>
      <c r="VI848" s="5"/>
      <c r="VJ848" s="5"/>
      <c r="VK848" s="5"/>
      <c r="VL848" s="5"/>
      <c r="VM848" s="5"/>
      <c r="VN848" s="5"/>
      <c r="VO848" s="5"/>
      <c r="VP848" s="5"/>
      <c r="VQ848" s="5"/>
      <c r="VR848" s="5"/>
      <c r="VS848" s="5"/>
      <c r="VT848" s="5"/>
      <c r="VU848" s="5"/>
      <c r="VV848" s="5"/>
      <c r="VW848" s="5"/>
      <c r="VX848" s="5"/>
      <c r="VY848" s="5"/>
      <c r="VZ848" s="5"/>
      <c r="WA848" s="5"/>
      <c r="WB848" s="5"/>
      <c r="WC848" s="5"/>
      <c r="WD848" s="5"/>
      <c r="WE848" s="5"/>
      <c r="WF848" s="5"/>
      <c r="WG848" s="5"/>
      <c r="WH848" s="5"/>
      <c r="WI848" s="5"/>
      <c r="WJ848" s="5"/>
      <c r="WK848" s="5"/>
      <c r="WL848" s="5"/>
      <c r="WM848" s="5"/>
      <c r="WN848" s="5"/>
      <c r="WO848" s="5"/>
      <c r="WP848" s="5"/>
      <c r="WQ848" s="5"/>
      <c r="WR848" s="5"/>
      <c r="WS848" s="5"/>
      <c r="WT848" s="5"/>
      <c r="WU848" s="5"/>
      <c r="WV848" s="5"/>
      <c r="WW848" s="5"/>
      <c r="WX848" s="5"/>
      <c r="WY848" s="5"/>
      <c r="WZ848" s="5"/>
      <c r="XA848" s="5"/>
      <c r="XB848" s="5"/>
      <c r="XC848" s="5"/>
      <c r="XD848" s="5"/>
      <c r="XE848" s="5"/>
      <c r="XF848" s="5"/>
      <c r="XG848" s="5"/>
      <c r="XH848" s="5"/>
      <c r="XI848" s="5"/>
      <c r="XJ848" s="5"/>
      <c r="XK848" s="5"/>
      <c r="XL848" s="5"/>
      <c r="XM848" s="5"/>
      <c r="XN848" s="5"/>
      <c r="XO848" s="5"/>
      <c r="XP848" s="5"/>
      <c r="XQ848" s="5"/>
      <c r="XR848" s="5"/>
      <c r="XS848" s="5"/>
      <c r="XT848" s="5"/>
      <c r="XU848" s="5"/>
      <c r="XV848" s="5"/>
      <c r="XW848" s="5"/>
      <c r="XX848" s="5"/>
      <c r="XY848" s="5"/>
      <c r="XZ848" s="5"/>
      <c r="YA848" s="5"/>
      <c r="YB848" s="5"/>
      <c r="YC848" s="5"/>
      <c r="YD848" s="5"/>
      <c r="YE848" s="5"/>
      <c r="YF848" s="5"/>
      <c r="YG848" s="5"/>
      <c r="YH848" s="5"/>
      <c r="YI848" s="5"/>
      <c r="YJ848" s="5"/>
      <c r="YK848" s="5"/>
      <c r="YL848" s="5"/>
      <c r="YM848" s="5"/>
      <c r="YN848" s="5"/>
      <c r="YO848" s="5"/>
      <c r="YP848" s="5"/>
      <c r="YQ848" s="5"/>
      <c r="YR848" s="5"/>
      <c r="YS848" s="5"/>
      <c r="YT848" s="5"/>
      <c r="YU848" s="5"/>
      <c r="YV848" s="5"/>
      <c r="YW848" s="5"/>
      <c r="YX848" s="5"/>
      <c r="YY848" s="5"/>
      <c r="YZ848" s="5"/>
      <c r="ZA848" s="5"/>
      <c r="ZB848" s="5"/>
      <c r="ZC848" s="5"/>
      <c r="ZD848" s="5"/>
      <c r="ZE848" s="5"/>
      <c r="ZF848" s="5"/>
      <c r="ZG848" s="5"/>
      <c r="ZH848" s="5"/>
      <c r="ZI848" s="5"/>
      <c r="ZJ848" s="5"/>
      <c r="ZK848" s="5"/>
      <c r="ZL848" s="5"/>
      <c r="ZM848" s="5"/>
      <c r="ZN848" s="5"/>
      <c r="ZO848" s="5"/>
      <c r="ZP848" s="5"/>
      <c r="ZQ848" s="5"/>
      <c r="ZR848" s="5"/>
      <c r="ZS848" s="5"/>
      <c r="ZT848" s="5"/>
      <c r="ZU848" s="5"/>
      <c r="ZV848" s="5"/>
      <c r="ZW848" s="5"/>
      <c r="ZX848" s="5"/>
      <c r="ZY848" s="5"/>
      <c r="ZZ848" s="5"/>
      <c r="AAA848" s="5"/>
      <c r="AAB848" s="5"/>
      <c r="AAC848" s="5"/>
      <c r="AAD848" s="5"/>
      <c r="AAE848" s="5"/>
      <c r="AAF848" s="5"/>
      <c r="AAG848" s="5"/>
      <c r="AAH848" s="5"/>
      <c r="AAI848" s="5"/>
      <c r="AAJ848" s="5"/>
      <c r="AAK848" s="5"/>
      <c r="AAL848" s="5"/>
      <c r="AAM848" s="5"/>
      <c r="AAN848" s="5"/>
      <c r="AAO848" s="5"/>
      <c r="AAP848" s="5"/>
      <c r="AAQ848" s="5"/>
      <c r="AAR848" s="5"/>
      <c r="AAS848" s="5"/>
      <c r="AAT848" s="5"/>
      <c r="AAU848" s="5"/>
      <c r="AAV848" s="5"/>
      <c r="AAW848" s="5"/>
      <c r="AAX848" s="5"/>
      <c r="AAY848" s="5"/>
      <c r="AAZ848" s="5"/>
      <c r="ABA848" s="5"/>
      <c r="ABB848" s="5"/>
      <c r="ABC848" s="5"/>
      <c r="ABD848" s="5"/>
      <c r="ABE848" s="5"/>
      <c r="ABF848" s="5"/>
      <c r="ABG848" s="5"/>
      <c r="ABH848" s="5"/>
      <c r="ABI848" s="5"/>
      <c r="ABJ848" s="5"/>
      <c r="ABK848" s="5"/>
      <c r="ABL848" s="5"/>
      <c r="ABM848" s="5"/>
      <c r="ABN848" s="5"/>
      <c r="ABO848" s="5"/>
      <c r="ABP848" s="5"/>
      <c r="ABQ848" s="5"/>
      <c r="ABR848" s="5"/>
      <c r="ABS848" s="5"/>
      <c r="ABT848" s="5"/>
      <c r="ABU848" s="5"/>
      <c r="ABV848" s="5"/>
      <c r="ABW848" s="5"/>
      <c r="ABX848" s="5"/>
      <c r="ABY848" s="5"/>
      <c r="ABZ848" s="5"/>
      <c r="ACA848" s="5"/>
      <c r="ACB848" s="5"/>
      <c r="ACC848" s="5"/>
      <c r="ACD848" s="5"/>
      <c r="ACE848" s="5"/>
      <c r="ACF848" s="5"/>
      <c r="ACG848" s="5"/>
      <c r="ACH848" s="5"/>
      <c r="ACI848" s="5"/>
      <c r="ACJ848" s="5"/>
      <c r="ACK848" s="5"/>
      <c r="ACL848" s="5"/>
      <c r="ACM848" s="5"/>
      <c r="ACN848" s="5"/>
      <c r="ACO848" s="5"/>
      <c r="ACP848" s="5"/>
      <c r="ACQ848" s="5"/>
      <c r="ACR848" s="5"/>
      <c r="ACS848" s="5"/>
      <c r="ACT848" s="5"/>
      <c r="ACU848" s="5"/>
      <c r="ACV848" s="5"/>
      <c r="ACW848" s="5"/>
      <c r="ACX848" s="5"/>
      <c r="ACY848" s="5"/>
      <c r="ACZ848" s="5"/>
      <c r="ADA848" s="5"/>
      <c r="ADB848" s="5"/>
      <c r="ADC848" s="5"/>
      <c r="ADD848" s="5"/>
      <c r="ADE848" s="5"/>
      <c r="ADF848" s="5"/>
      <c r="ADG848" s="5"/>
      <c r="ADH848" s="5"/>
      <c r="ADI848" s="5"/>
      <c r="ADJ848" s="5"/>
      <c r="ADK848" s="5"/>
      <c r="ADL848" s="5"/>
      <c r="ADM848" s="5"/>
      <c r="ADN848" s="5"/>
      <c r="ADO848" s="5"/>
      <c r="ADP848" s="5"/>
      <c r="ADQ848" s="5"/>
      <c r="ADR848" s="5"/>
      <c r="ADS848" s="5"/>
      <c r="ADT848" s="5"/>
      <c r="ADU848" s="5"/>
      <c r="ADV848" s="5"/>
      <c r="ADW848" s="5"/>
      <c r="ADX848" s="5"/>
      <c r="ADY848" s="5"/>
      <c r="ADZ848" s="5"/>
      <c r="AEA848" s="5"/>
      <c r="AEB848" s="5"/>
      <c r="AEC848" s="5"/>
      <c r="AED848" s="5"/>
      <c r="AEE848" s="5"/>
      <c r="AEF848" s="5"/>
      <c r="AEG848" s="5"/>
      <c r="AEH848" s="5"/>
      <c r="AEI848" s="5"/>
      <c r="AEJ848" s="5"/>
      <c r="AEK848" s="5"/>
      <c r="AEL848" s="5"/>
      <c r="AEM848" s="5"/>
      <c r="AEN848" s="5"/>
      <c r="AEO848" s="5"/>
      <c r="AEP848" s="5"/>
      <c r="AEQ848" s="5"/>
      <c r="AER848" s="5"/>
      <c r="AES848" s="5"/>
      <c r="AET848" s="5"/>
      <c r="AEU848" s="5"/>
      <c r="AEV848" s="5"/>
      <c r="AEW848" s="5"/>
      <c r="AEX848" s="5"/>
      <c r="AEY848" s="5"/>
      <c r="AEZ848" s="5"/>
      <c r="AFA848" s="5"/>
      <c r="AFB848" s="5"/>
      <c r="AFC848" s="5"/>
      <c r="AFD848" s="5"/>
      <c r="AFE848" s="5"/>
      <c r="AFF848" s="5"/>
      <c r="AFG848" s="5"/>
      <c r="AFH848" s="5"/>
      <c r="AFI848" s="5"/>
      <c r="AFJ848" s="5"/>
      <c r="AFK848" s="5"/>
      <c r="AFL848" s="5"/>
      <c r="AFM848" s="5"/>
      <c r="AFN848" s="5"/>
      <c r="AFO848" s="5"/>
      <c r="AFP848" s="5"/>
      <c r="AFQ848" s="5"/>
      <c r="AFR848" s="5"/>
      <c r="AFS848" s="5"/>
      <c r="AFT848" s="5"/>
      <c r="AFU848" s="5"/>
      <c r="AFV848" s="5"/>
      <c r="AFW848" s="5"/>
      <c r="AFX848" s="5"/>
      <c r="AFY848" s="5"/>
      <c r="AFZ848" s="5"/>
      <c r="AGA848" s="5"/>
      <c r="AGB848" s="5"/>
      <c r="AGC848" s="5"/>
      <c r="AGD848" s="5"/>
      <c r="AGE848" s="5"/>
      <c r="AGF848" s="5"/>
      <c r="AGG848" s="5"/>
      <c r="AGH848" s="5"/>
      <c r="AGI848" s="5"/>
      <c r="AGJ848" s="5"/>
      <c r="AGK848" s="5"/>
      <c r="AGL848" s="5"/>
      <c r="AGM848" s="5"/>
      <c r="AGN848" s="5"/>
      <c r="AGO848" s="5"/>
      <c r="AGP848" s="5"/>
      <c r="AGQ848" s="5"/>
      <c r="AGR848" s="5"/>
      <c r="AGS848" s="5"/>
      <c r="AGT848" s="5"/>
      <c r="AGU848" s="5"/>
      <c r="AGV848" s="5"/>
      <c r="AGW848" s="5"/>
      <c r="AGX848" s="5"/>
      <c r="AGY848" s="5"/>
      <c r="AGZ848" s="5"/>
      <c r="AHA848" s="5"/>
      <c r="AHB848" s="5"/>
      <c r="AHC848" s="5"/>
      <c r="AHD848" s="5"/>
      <c r="AHE848" s="5"/>
      <c r="AHF848" s="5"/>
      <c r="AHG848" s="5"/>
      <c r="AHH848" s="5"/>
      <c r="AHI848" s="5"/>
      <c r="AHJ848" s="5"/>
      <c r="AHK848" s="5"/>
      <c r="AHL848" s="5"/>
      <c r="AHM848" s="5"/>
      <c r="AHN848" s="5"/>
      <c r="AHO848" s="5"/>
      <c r="AHP848" s="5"/>
      <c r="AHQ848" s="5"/>
      <c r="AHR848" s="5"/>
      <c r="AHS848" s="5"/>
      <c r="AHT848" s="5"/>
      <c r="AHU848" s="5"/>
      <c r="AHV848" s="5"/>
      <c r="AHW848" s="5"/>
      <c r="AHX848" s="5"/>
      <c r="AHY848" s="5"/>
      <c r="AHZ848" s="5"/>
      <c r="AIA848" s="5"/>
      <c r="AIB848" s="5"/>
      <c r="AIC848" s="5"/>
      <c r="AID848" s="5"/>
      <c r="AIE848" s="5"/>
      <c r="AIF848" s="5"/>
      <c r="AIG848" s="5"/>
      <c r="AIH848" s="5"/>
      <c r="AII848" s="5"/>
      <c r="AIJ848" s="5"/>
      <c r="AIK848" s="5"/>
      <c r="AIL848" s="5"/>
      <c r="AIM848" s="5"/>
      <c r="AIN848" s="5"/>
      <c r="AIO848" s="5"/>
      <c r="AIP848" s="5"/>
      <c r="AIQ848" s="5"/>
      <c r="AIR848" s="5"/>
      <c r="AIS848" s="5"/>
      <c r="AIT848" s="5"/>
      <c r="AIU848" s="5"/>
      <c r="AIV848" s="5"/>
      <c r="AIW848" s="5"/>
      <c r="AIX848" s="5"/>
      <c r="AIY848" s="5"/>
      <c r="AIZ848" s="5"/>
      <c r="AJA848" s="5"/>
      <c r="AJB848" s="5"/>
      <c r="AJC848" s="5"/>
      <c r="AJD848" s="5"/>
      <c r="AJE848" s="5"/>
      <c r="AJF848" s="5"/>
      <c r="AJG848" s="5"/>
      <c r="AJH848" s="5"/>
      <c r="AJI848" s="5"/>
      <c r="AJJ848" s="5"/>
      <c r="AJK848" s="5"/>
      <c r="AJL848" s="5"/>
      <c r="AJM848" s="5"/>
      <c r="AJN848" s="5"/>
      <c r="AJO848" s="5"/>
      <c r="AJP848" s="5"/>
      <c r="AJQ848" s="5"/>
      <c r="AJR848" s="5"/>
      <c r="AJS848" s="5"/>
      <c r="AJT848" s="5"/>
      <c r="AJU848" s="5"/>
      <c r="AJV848" s="5"/>
      <c r="AJW848" s="5"/>
      <c r="AJX848" s="5"/>
      <c r="AJY848" s="5"/>
      <c r="AJZ848" s="5"/>
      <c r="AKA848" s="5"/>
      <c r="AKB848" s="5"/>
      <c r="AKC848" s="5"/>
      <c r="AKD848" s="5"/>
      <c r="AKE848" s="5"/>
      <c r="AKF848" s="5"/>
      <c r="AKG848" s="5"/>
      <c r="AKH848" s="5"/>
      <c r="AKI848" s="5"/>
      <c r="AKJ848" s="5"/>
      <c r="AKK848" s="5"/>
      <c r="AKL848" s="5"/>
      <c r="AKM848" s="5"/>
      <c r="AKN848" s="5"/>
      <c r="AKO848" s="5"/>
      <c r="AKP848" s="5"/>
      <c r="AKQ848" s="5"/>
      <c r="AKR848" s="5"/>
      <c r="AKS848" s="5"/>
      <c r="AKT848" s="5"/>
      <c r="AKU848" s="5"/>
      <c r="AKV848" s="5"/>
      <c r="AKW848" s="5"/>
      <c r="AKX848" s="5"/>
      <c r="AKY848" s="5"/>
      <c r="AKZ848" s="5"/>
      <c r="ALA848" s="5"/>
      <c r="ALB848" s="5"/>
      <c r="ALC848" s="5"/>
    </row>
    <row r="849" spans="1:991">
      <c r="A849" s="4">
        <v>201</v>
      </c>
      <c r="B849" s="5" t="s">
        <v>121</v>
      </c>
      <c r="C849" s="4">
        <v>17</v>
      </c>
      <c r="D849" s="5" t="s">
        <v>48</v>
      </c>
      <c r="E849" s="4">
        <v>1.6</v>
      </c>
      <c r="F849" s="4">
        <v>7.5</v>
      </c>
      <c r="G849" s="4">
        <v>8.5</v>
      </c>
      <c r="H849" s="4">
        <v>9.6999999999999993</v>
      </c>
      <c r="I849" s="4">
        <v>2.6</v>
      </c>
      <c r="J849" s="4">
        <v>10.7</v>
      </c>
      <c r="K849" s="4">
        <v>7.3</v>
      </c>
      <c r="L849" s="4">
        <v>12.9</v>
      </c>
      <c r="M849" s="4">
        <v>11.2</v>
      </c>
      <c r="N849" s="4"/>
      <c r="O849" s="26">
        <v>29.4</v>
      </c>
      <c r="P849" s="26">
        <v>27.4</v>
      </c>
      <c r="Q849" s="26">
        <v>28.8</v>
      </c>
      <c r="R849" s="26">
        <v>25.2</v>
      </c>
      <c r="S849" s="26">
        <v>25.7</v>
      </c>
      <c r="T849" s="26">
        <v>26.6</v>
      </c>
      <c r="U849" s="26">
        <v>28.4</v>
      </c>
      <c r="V849" s="26">
        <v>28.9</v>
      </c>
      <c r="W849" s="26">
        <v>29</v>
      </c>
      <c r="Y849">
        <f t="shared" si="903"/>
        <v>249.4</v>
      </c>
      <c r="Z849" s="4">
        <v>0</v>
      </c>
      <c r="AA849" s="4">
        <v>0</v>
      </c>
      <c r="AB849" s="4">
        <v>0</v>
      </c>
      <c r="AC849" s="4">
        <v>2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/>
      <c r="AJ849" s="4">
        <v>14</v>
      </c>
      <c r="AK849" s="4">
        <v>6</v>
      </c>
      <c r="AL849" s="4">
        <v>10</v>
      </c>
      <c r="AM849" s="4">
        <v>9</v>
      </c>
      <c r="AN849" s="4">
        <v>8</v>
      </c>
      <c r="AO849" s="4">
        <v>5</v>
      </c>
      <c r="AP849" s="4">
        <v>3</v>
      </c>
      <c r="AQ849" s="4">
        <v>8</v>
      </c>
      <c r="AR849" s="4">
        <v>6</v>
      </c>
      <c r="AS849" s="5"/>
      <c r="AU849">
        <f t="shared" si="904"/>
        <v>100</v>
      </c>
      <c r="AV849">
        <f t="shared" si="905"/>
        <v>100</v>
      </c>
      <c r="AW849">
        <f t="shared" si="906"/>
        <v>100</v>
      </c>
      <c r="AX849">
        <f t="shared" si="907"/>
        <v>63.636363636363633</v>
      </c>
      <c r="AY849">
        <f t="shared" si="908"/>
        <v>100</v>
      </c>
      <c r="AZ849">
        <f t="shared" si="909"/>
        <v>100</v>
      </c>
      <c r="BA849">
        <f t="shared" si="910"/>
        <v>100</v>
      </c>
      <c r="BB849">
        <f t="shared" si="911"/>
        <v>100</v>
      </c>
      <c r="BC849">
        <f t="shared" si="912"/>
        <v>100</v>
      </c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  <c r="QG849" s="5"/>
      <c r="QH849" s="5"/>
      <c r="QI849" s="5"/>
      <c r="QJ849" s="5"/>
      <c r="QK849" s="5"/>
      <c r="QL849" s="5"/>
      <c r="QM849" s="5"/>
      <c r="QN849" s="5"/>
      <c r="QO849" s="5"/>
      <c r="QP849" s="5"/>
      <c r="QQ849" s="5"/>
      <c r="QR849" s="5"/>
      <c r="QS849" s="5"/>
      <c r="QT849" s="5"/>
      <c r="QU849" s="5"/>
      <c r="QV849" s="5"/>
      <c r="QW849" s="5"/>
      <c r="QX849" s="5"/>
      <c r="QY849" s="5"/>
      <c r="QZ849" s="5"/>
      <c r="RA849" s="5"/>
      <c r="RB849" s="5"/>
      <c r="RC849" s="5"/>
      <c r="RD849" s="5"/>
      <c r="RE849" s="5"/>
      <c r="RF849" s="5"/>
      <c r="RG849" s="5"/>
      <c r="RH849" s="5"/>
      <c r="RI849" s="5"/>
      <c r="RJ849" s="5"/>
      <c r="RK849" s="5"/>
      <c r="RL849" s="5"/>
      <c r="RM849" s="5"/>
      <c r="RN849" s="5"/>
      <c r="RO849" s="5"/>
      <c r="RP849" s="5"/>
      <c r="RQ849" s="5"/>
      <c r="RR849" s="5"/>
      <c r="RS849" s="5"/>
      <c r="RT849" s="5"/>
      <c r="RU849" s="5"/>
      <c r="RV849" s="5"/>
      <c r="RW849" s="5"/>
      <c r="RX849" s="5"/>
      <c r="RY849" s="5"/>
      <c r="RZ849" s="5"/>
      <c r="SA849" s="5"/>
      <c r="SB849" s="5"/>
      <c r="SC849" s="5"/>
      <c r="SD849" s="5"/>
      <c r="SE849" s="5"/>
      <c r="SF849" s="5"/>
      <c r="SG849" s="5"/>
      <c r="SH849" s="5"/>
      <c r="SI849" s="5"/>
      <c r="SJ849" s="5"/>
      <c r="SK849" s="5"/>
      <c r="SL849" s="5"/>
      <c r="SM849" s="5"/>
      <c r="SN849" s="5"/>
      <c r="SO849" s="5"/>
      <c r="SP849" s="5"/>
      <c r="SQ849" s="5"/>
      <c r="SR849" s="5"/>
      <c r="SS849" s="5"/>
      <c r="ST849" s="5"/>
      <c r="SU849" s="5"/>
      <c r="SV849" s="5"/>
      <c r="SW849" s="5"/>
      <c r="SX849" s="5"/>
      <c r="SY849" s="5"/>
      <c r="SZ849" s="5"/>
      <c r="TA849" s="5"/>
      <c r="TB849" s="5"/>
      <c r="TC849" s="5"/>
      <c r="TD849" s="5"/>
      <c r="TE849" s="5"/>
      <c r="TF849" s="5"/>
      <c r="TG849" s="5"/>
      <c r="TH849" s="5"/>
      <c r="TI849" s="5"/>
      <c r="TJ849" s="5"/>
      <c r="TK849" s="5"/>
      <c r="TL849" s="5"/>
      <c r="TM849" s="5"/>
      <c r="TN849" s="5"/>
      <c r="TO849" s="5"/>
      <c r="TP849" s="5"/>
      <c r="TQ849" s="5"/>
      <c r="TR849" s="5"/>
      <c r="TS849" s="5"/>
      <c r="TT849" s="5"/>
      <c r="TU849" s="5"/>
      <c r="TV849" s="5"/>
      <c r="TW849" s="5"/>
      <c r="TX849" s="5"/>
      <c r="TY849" s="5"/>
      <c r="TZ849" s="5"/>
      <c r="UA849" s="5"/>
      <c r="UB849" s="5"/>
      <c r="UC849" s="5"/>
      <c r="UD849" s="5"/>
      <c r="UE849" s="5"/>
      <c r="UF849" s="5"/>
      <c r="UG849" s="5"/>
      <c r="UH849" s="5"/>
      <c r="UI849" s="5"/>
      <c r="UJ849" s="5"/>
      <c r="UK849" s="5"/>
      <c r="UL849" s="5"/>
      <c r="UM849" s="5"/>
      <c r="UN849" s="5"/>
      <c r="UO849" s="5"/>
      <c r="UP849" s="5"/>
      <c r="UQ849" s="5"/>
      <c r="UR849" s="5"/>
      <c r="US849" s="5"/>
      <c r="UT849" s="5"/>
      <c r="UU849" s="5"/>
      <c r="UV849" s="5"/>
      <c r="UW849" s="5"/>
      <c r="UX849" s="5"/>
      <c r="UY849" s="5"/>
      <c r="UZ849" s="5"/>
      <c r="VA849" s="5"/>
      <c r="VB849" s="5"/>
      <c r="VC849" s="5"/>
      <c r="VD849" s="5"/>
      <c r="VE849" s="5"/>
      <c r="VF849" s="5"/>
      <c r="VG849" s="5"/>
      <c r="VH849" s="5"/>
      <c r="VI849" s="5"/>
      <c r="VJ849" s="5"/>
      <c r="VK849" s="5"/>
      <c r="VL849" s="5"/>
      <c r="VM849" s="5"/>
      <c r="VN849" s="5"/>
      <c r="VO849" s="5"/>
      <c r="VP849" s="5"/>
      <c r="VQ849" s="5"/>
      <c r="VR849" s="5"/>
      <c r="VS849" s="5"/>
      <c r="VT849" s="5"/>
      <c r="VU849" s="5"/>
      <c r="VV849" s="5"/>
      <c r="VW849" s="5"/>
      <c r="VX849" s="5"/>
      <c r="VY849" s="5"/>
      <c r="VZ849" s="5"/>
      <c r="WA849" s="5"/>
      <c r="WB849" s="5"/>
      <c r="WC849" s="5"/>
      <c r="WD849" s="5"/>
      <c r="WE849" s="5"/>
      <c r="WF849" s="5"/>
      <c r="WG849" s="5"/>
      <c r="WH849" s="5"/>
      <c r="WI849" s="5"/>
      <c r="WJ849" s="5"/>
      <c r="WK849" s="5"/>
      <c r="WL849" s="5"/>
      <c r="WM849" s="5"/>
      <c r="WN849" s="5"/>
      <c r="WO849" s="5"/>
      <c r="WP849" s="5"/>
      <c r="WQ849" s="5"/>
      <c r="WR849" s="5"/>
      <c r="WS849" s="5"/>
      <c r="WT849" s="5"/>
      <c r="WU849" s="5"/>
      <c r="WV849" s="5"/>
      <c r="WW849" s="5"/>
      <c r="WX849" s="5"/>
      <c r="WY849" s="5"/>
      <c r="WZ849" s="5"/>
      <c r="XA849" s="5"/>
      <c r="XB849" s="5"/>
      <c r="XC849" s="5"/>
      <c r="XD849" s="5"/>
      <c r="XE849" s="5"/>
      <c r="XF849" s="5"/>
      <c r="XG849" s="5"/>
      <c r="XH849" s="5"/>
      <c r="XI849" s="5"/>
      <c r="XJ849" s="5"/>
      <c r="XK849" s="5"/>
      <c r="XL849" s="5"/>
      <c r="XM849" s="5"/>
      <c r="XN849" s="5"/>
      <c r="XO849" s="5"/>
      <c r="XP849" s="5"/>
      <c r="XQ849" s="5"/>
      <c r="XR849" s="5"/>
      <c r="XS849" s="5"/>
      <c r="XT849" s="5"/>
      <c r="XU849" s="5"/>
      <c r="XV849" s="5"/>
      <c r="XW849" s="5"/>
      <c r="XX849" s="5"/>
      <c r="XY849" s="5"/>
      <c r="XZ849" s="5"/>
      <c r="YA849" s="5"/>
      <c r="YB849" s="5"/>
      <c r="YC849" s="5"/>
      <c r="YD849" s="5"/>
      <c r="YE849" s="5"/>
      <c r="YF849" s="5"/>
      <c r="YG849" s="5"/>
      <c r="YH849" s="5"/>
      <c r="YI849" s="5"/>
      <c r="YJ849" s="5"/>
      <c r="YK849" s="5"/>
      <c r="YL849" s="5"/>
      <c r="YM849" s="5"/>
      <c r="YN849" s="5"/>
      <c r="YO849" s="5"/>
      <c r="YP849" s="5"/>
      <c r="YQ849" s="5"/>
      <c r="YR849" s="5"/>
      <c r="YS849" s="5"/>
      <c r="YT849" s="5"/>
      <c r="YU849" s="5"/>
      <c r="YV849" s="5"/>
      <c r="YW849" s="5"/>
      <c r="YX849" s="5"/>
      <c r="YY849" s="5"/>
      <c r="YZ849" s="5"/>
      <c r="ZA849" s="5"/>
      <c r="ZB849" s="5"/>
      <c r="ZC849" s="5"/>
      <c r="ZD849" s="5"/>
      <c r="ZE849" s="5"/>
      <c r="ZF849" s="5"/>
      <c r="ZG849" s="5"/>
      <c r="ZH849" s="5"/>
      <c r="ZI849" s="5"/>
      <c r="ZJ849" s="5"/>
      <c r="ZK849" s="5"/>
      <c r="ZL849" s="5"/>
      <c r="ZM849" s="5"/>
      <c r="ZN849" s="5"/>
      <c r="ZO849" s="5"/>
      <c r="ZP849" s="5"/>
      <c r="ZQ849" s="5"/>
      <c r="ZR849" s="5"/>
      <c r="ZS849" s="5"/>
      <c r="ZT849" s="5"/>
      <c r="ZU849" s="5"/>
      <c r="ZV849" s="5"/>
      <c r="ZW849" s="5"/>
      <c r="ZX849" s="5"/>
      <c r="ZY849" s="5"/>
      <c r="ZZ849" s="5"/>
      <c r="AAA849" s="5"/>
      <c r="AAB849" s="5"/>
      <c r="AAC849" s="5"/>
      <c r="AAD849" s="5"/>
      <c r="AAE849" s="5"/>
      <c r="AAF849" s="5"/>
      <c r="AAG849" s="5"/>
      <c r="AAH849" s="5"/>
      <c r="AAI849" s="5"/>
      <c r="AAJ849" s="5"/>
      <c r="AAK849" s="5"/>
      <c r="AAL849" s="5"/>
      <c r="AAM849" s="5"/>
      <c r="AAN849" s="5"/>
      <c r="AAO849" s="5"/>
      <c r="AAP849" s="5"/>
      <c r="AAQ849" s="5"/>
      <c r="AAR849" s="5"/>
      <c r="AAS849" s="5"/>
      <c r="AAT849" s="5"/>
      <c r="AAU849" s="5"/>
      <c r="AAV849" s="5"/>
      <c r="AAW849" s="5"/>
      <c r="AAX849" s="5"/>
      <c r="AAY849" s="5"/>
      <c r="AAZ849" s="5"/>
      <c r="ABA849" s="5"/>
      <c r="ABB849" s="5"/>
      <c r="ABC849" s="5"/>
      <c r="ABD849" s="5"/>
      <c r="ABE849" s="5"/>
      <c r="ABF849" s="5"/>
      <c r="ABG849" s="5"/>
      <c r="ABH849" s="5"/>
      <c r="ABI849" s="5"/>
      <c r="ABJ849" s="5"/>
      <c r="ABK849" s="5"/>
      <c r="ABL849" s="5"/>
      <c r="ABM849" s="5"/>
      <c r="ABN849" s="5"/>
      <c r="ABO849" s="5"/>
      <c r="ABP849" s="5"/>
      <c r="ABQ849" s="5"/>
      <c r="ABR849" s="5"/>
      <c r="ABS849" s="5"/>
      <c r="ABT849" s="5"/>
      <c r="ABU849" s="5"/>
      <c r="ABV849" s="5"/>
      <c r="ABW849" s="5"/>
      <c r="ABX849" s="5"/>
      <c r="ABY849" s="5"/>
      <c r="ABZ849" s="5"/>
      <c r="ACA849" s="5"/>
      <c r="ACB849" s="5"/>
      <c r="ACC849" s="5"/>
      <c r="ACD849" s="5"/>
      <c r="ACE849" s="5"/>
      <c r="ACF849" s="5"/>
      <c r="ACG849" s="5"/>
      <c r="ACH849" s="5"/>
      <c r="ACI849" s="5"/>
      <c r="ACJ849" s="5"/>
      <c r="ACK849" s="5"/>
      <c r="ACL849" s="5"/>
      <c r="ACM849" s="5"/>
      <c r="ACN849" s="5"/>
      <c r="ACO849" s="5"/>
      <c r="ACP849" s="5"/>
      <c r="ACQ849" s="5"/>
      <c r="ACR849" s="5"/>
      <c r="ACS849" s="5"/>
      <c r="ACT849" s="5"/>
      <c r="ACU849" s="5"/>
      <c r="ACV849" s="5"/>
      <c r="ACW849" s="5"/>
      <c r="ACX849" s="5"/>
      <c r="ACY849" s="5"/>
      <c r="ACZ849" s="5"/>
      <c r="ADA849" s="5"/>
      <c r="ADB849" s="5"/>
      <c r="ADC849" s="5"/>
      <c r="ADD849" s="5"/>
      <c r="ADE849" s="5"/>
      <c r="ADF849" s="5"/>
      <c r="ADG849" s="5"/>
      <c r="ADH849" s="5"/>
      <c r="ADI849" s="5"/>
      <c r="ADJ849" s="5"/>
      <c r="ADK849" s="5"/>
      <c r="ADL849" s="5"/>
      <c r="ADM849" s="5"/>
      <c r="ADN849" s="5"/>
      <c r="ADO849" s="5"/>
      <c r="ADP849" s="5"/>
      <c r="ADQ849" s="5"/>
      <c r="ADR849" s="5"/>
      <c r="ADS849" s="5"/>
      <c r="ADT849" s="5"/>
      <c r="ADU849" s="5"/>
      <c r="ADV849" s="5"/>
      <c r="ADW849" s="5"/>
      <c r="ADX849" s="5"/>
      <c r="ADY849" s="5"/>
      <c r="ADZ849" s="5"/>
      <c r="AEA849" s="5"/>
      <c r="AEB849" s="5"/>
      <c r="AEC849" s="5"/>
      <c r="AED849" s="5"/>
      <c r="AEE849" s="5"/>
      <c r="AEF849" s="5"/>
      <c r="AEG849" s="5"/>
      <c r="AEH849" s="5"/>
      <c r="AEI849" s="5"/>
      <c r="AEJ849" s="5"/>
      <c r="AEK849" s="5"/>
      <c r="AEL849" s="5"/>
      <c r="AEM849" s="5"/>
      <c r="AEN849" s="5"/>
      <c r="AEO849" s="5"/>
      <c r="AEP849" s="5"/>
      <c r="AEQ849" s="5"/>
      <c r="AER849" s="5"/>
      <c r="AES849" s="5"/>
      <c r="AET849" s="5"/>
      <c r="AEU849" s="5"/>
      <c r="AEV849" s="5"/>
      <c r="AEW849" s="5"/>
      <c r="AEX849" s="5"/>
      <c r="AEY849" s="5"/>
      <c r="AEZ849" s="5"/>
      <c r="AFA849" s="5"/>
      <c r="AFB849" s="5"/>
      <c r="AFC849" s="5"/>
      <c r="AFD849" s="5"/>
      <c r="AFE849" s="5"/>
      <c r="AFF849" s="5"/>
      <c r="AFG849" s="5"/>
      <c r="AFH849" s="5"/>
      <c r="AFI849" s="5"/>
      <c r="AFJ849" s="5"/>
      <c r="AFK849" s="5"/>
      <c r="AFL849" s="5"/>
      <c r="AFM849" s="5"/>
      <c r="AFN849" s="5"/>
      <c r="AFO849" s="5"/>
      <c r="AFP849" s="5"/>
      <c r="AFQ849" s="5"/>
      <c r="AFR849" s="5"/>
      <c r="AFS849" s="5"/>
      <c r="AFT849" s="5"/>
      <c r="AFU849" s="5"/>
      <c r="AFV849" s="5"/>
      <c r="AFW849" s="5"/>
      <c r="AFX849" s="5"/>
      <c r="AFY849" s="5"/>
      <c r="AFZ849" s="5"/>
      <c r="AGA849" s="5"/>
      <c r="AGB849" s="5"/>
      <c r="AGC849" s="5"/>
      <c r="AGD849" s="5"/>
      <c r="AGE849" s="5"/>
      <c r="AGF849" s="5"/>
      <c r="AGG849" s="5"/>
      <c r="AGH849" s="5"/>
      <c r="AGI849" s="5"/>
      <c r="AGJ849" s="5"/>
      <c r="AGK849" s="5"/>
      <c r="AGL849" s="5"/>
      <c r="AGM849" s="5"/>
      <c r="AGN849" s="5"/>
      <c r="AGO849" s="5"/>
      <c r="AGP849" s="5"/>
      <c r="AGQ849" s="5"/>
      <c r="AGR849" s="5"/>
      <c r="AGS849" s="5"/>
      <c r="AGT849" s="5"/>
      <c r="AGU849" s="5"/>
      <c r="AGV849" s="5"/>
      <c r="AGW849" s="5"/>
      <c r="AGX849" s="5"/>
      <c r="AGY849" s="5"/>
      <c r="AGZ849" s="5"/>
      <c r="AHA849" s="5"/>
      <c r="AHB849" s="5"/>
      <c r="AHC849" s="5"/>
      <c r="AHD849" s="5"/>
      <c r="AHE849" s="5"/>
      <c r="AHF849" s="5"/>
      <c r="AHG849" s="5"/>
      <c r="AHH849" s="5"/>
      <c r="AHI849" s="5"/>
      <c r="AHJ849" s="5"/>
      <c r="AHK849" s="5"/>
      <c r="AHL849" s="5"/>
      <c r="AHM849" s="5"/>
      <c r="AHN849" s="5"/>
      <c r="AHO849" s="5"/>
      <c r="AHP849" s="5"/>
      <c r="AHQ849" s="5"/>
      <c r="AHR849" s="5"/>
      <c r="AHS849" s="5"/>
      <c r="AHT849" s="5"/>
      <c r="AHU849" s="5"/>
      <c r="AHV849" s="5"/>
      <c r="AHW849" s="5"/>
      <c r="AHX849" s="5"/>
      <c r="AHY849" s="5"/>
      <c r="AHZ849" s="5"/>
      <c r="AIA849" s="5"/>
      <c r="AIB849" s="5"/>
      <c r="AIC849" s="5"/>
      <c r="AID849" s="5"/>
      <c r="AIE849" s="5"/>
      <c r="AIF849" s="5"/>
      <c r="AIG849" s="5"/>
      <c r="AIH849" s="5"/>
      <c r="AII849" s="5"/>
      <c r="AIJ849" s="5"/>
      <c r="AIK849" s="5"/>
      <c r="AIL849" s="5"/>
      <c r="AIM849" s="5"/>
      <c r="AIN849" s="5"/>
      <c r="AIO849" s="5"/>
      <c r="AIP849" s="5"/>
      <c r="AIQ849" s="5"/>
      <c r="AIR849" s="5"/>
      <c r="AIS849" s="5"/>
      <c r="AIT849" s="5"/>
      <c r="AIU849" s="5"/>
      <c r="AIV849" s="5"/>
      <c r="AIW849" s="5"/>
      <c r="AIX849" s="5"/>
      <c r="AIY849" s="5"/>
      <c r="AIZ849" s="5"/>
      <c r="AJA849" s="5"/>
      <c r="AJB849" s="5"/>
      <c r="AJC849" s="5"/>
      <c r="AJD849" s="5"/>
      <c r="AJE849" s="5"/>
      <c r="AJF849" s="5"/>
      <c r="AJG849" s="5"/>
      <c r="AJH849" s="5"/>
      <c r="AJI849" s="5"/>
      <c r="AJJ849" s="5"/>
      <c r="AJK849" s="5"/>
      <c r="AJL849" s="5"/>
      <c r="AJM849" s="5"/>
      <c r="AJN849" s="5"/>
      <c r="AJO849" s="5"/>
      <c r="AJP849" s="5"/>
      <c r="AJQ849" s="5"/>
      <c r="AJR849" s="5"/>
      <c r="AJS849" s="5"/>
      <c r="AJT849" s="5"/>
      <c r="AJU849" s="5"/>
      <c r="AJV849" s="5"/>
      <c r="AJW849" s="5"/>
      <c r="AJX849" s="5"/>
      <c r="AJY849" s="5"/>
      <c r="AJZ849" s="5"/>
      <c r="AKA849" s="5"/>
      <c r="AKB849" s="5"/>
      <c r="AKC849" s="5"/>
      <c r="AKD849" s="5"/>
      <c r="AKE849" s="5"/>
      <c r="AKF849" s="5"/>
      <c r="AKG849" s="5"/>
      <c r="AKH849" s="5"/>
      <c r="AKI849" s="5"/>
      <c r="AKJ849" s="5"/>
      <c r="AKK849" s="5"/>
      <c r="AKL849" s="5"/>
      <c r="AKM849" s="5"/>
      <c r="AKN849" s="5"/>
      <c r="AKO849" s="5"/>
      <c r="AKP849" s="5"/>
      <c r="AKQ849" s="5"/>
      <c r="AKR849" s="5"/>
      <c r="AKS849" s="5"/>
      <c r="AKT849" s="5"/>
      <c r="AKU849" s="5"/>
      <c r="AKV849" s="5"/>
      <c r="AKW849" s="5"/>
      <c r="AKX849" s="5"/>
      <c r="AKY849" s="5"/>
      <c r="AKZ849" s="5"/>
      <c r="ALA849" s="5"/>
      <c r="ALB849" s="5"/>
      <c r="ALC849" s="5"/>
    </row>
    <row r="850" spans="1:991">
      <c r="A850">
        <v>28</v>
      </c>
      <c r="B850" t="s">
        <v>269</v>
      </c>
      <c r="C850">
        <v>17</v>
      </c>
      <c r="D850" t="s">
        <v>42</v>
      </c>
      <c r="E850">
        <v>3.4</v>
      </c>
      <c r="F850">
        <v>12.3</v>
      </c>
      <c r="G850">
        <v>14.3</v>
      </c>
      <c r="H850">
        <v>7.5</v>
      </c>
      <c r="I850">
        <v>8.6</v>
      </c>
      <c r="J850">
        <v>5.7</v>
      </c>
      <c r="K850">
        <v>9.3000000000000007</v>
      </c>
      <c r="L850">
        <v>4</v>
      </c>
      <c r="M850">
        <v>14.1</v>
      </c>
      <c r="O850" s="23">
        <v>28.9</v>
      </c>
      <c r="P850" s="23">
        <v>30</v>
      </c>
      <c r="Q850" s="23">
        <v>29.2</v>
      </c>
      <c r="R850" s="23">
        <v>30</v>
      </c>
      <c r="S850" s="23">
        <v>28.9</v>
      </c>
      <c r="T850" s="23">
        <v>27.8</v>
      </c>
      <c r="U850" s="23">
        <v>26.9</v>
      </c>
      <c r="V850" s="23">
        <v>28.4</v>
      </c>
      <c r="W850" s="23">
        <v>28.4</v>
      </c>
      <c r="Y850">
        <f t="shared" si="903"/>
        <v>258.5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J850">
        <v>6</v>
      </c>
      <c r="AK850">
        <v>8</v>
      </c>
      <c r="AL850">
        <v>10</v>
      </c>
      <c r="AM850">
        <v>9</v>
      </c>
      <c r="AN850">
        <v>11</v>
      </c>
      <c r="AO850">
        <v>8</v>
      </c>
      <c r="AP850">
        <v>9</v>
      </c>
      <c r="AQ850">
        <v>15</v>
      </c>
      <c r="AR850">
        <v>7</v>
      </c>
    </row>
    <row r="851" spans="1:991">
      <c r="A851">
        <v>25</v>
      </c>
      <c r="B851" t="s">
        <v>270</v>
      </c>
      <c r="C851">
        <v>17</v>
      </c>
      <c r="D851" t="s">
        <v>44</v>
      </c>
      <c r="E851">
        <v>21.1</v>
      </c>
      <c r="F851">
        <v>23.5</v>
      </c>
      <c r="G851">
        <v>21.3</v>
      </c>
      <c r="H851">
        <v>22.4</v>
      </c>
      <c r="I851">
        <v>20.7</v>
      </c>
      <c r="J851">
        <v>17.7</v>
      </c>
      <c r="K851">
        <v>20</v>
      </c>
      <c r="L851">
        <v>13.9</v>
      </c>
      <c r="M851">
        <v>21.2</v>
      </c>
      <c r="O851" s="23">
        <v>26.5</v>
      </c>
      <c r="P851" s="23">
        <v>30</v>
      </c>
      <c r="Q851" s="23">
        <v>27.7</v>
      </c>
      <c r="R851" s="23">
        <v>27.5</v>
      </c>
      <c r="S851" s="23">
        <v>27.4</v>
      </c>
      <c r="T851" s="23">
        <v>27.7</v>
      </c>
      <c r="U851" s="23">
        <v>28.5</v>
      </c>
      <c r="V851" s="23">
        <v>27.8</v>
      </c>
      <c r="W851" s="23">
        <v>27.3</v>
      </c>
      <c r="Y851">
        <f t="shared" si="903"/>
        <v>250.4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J851">
        <v>23</v>
      </c>
      <c r="AK851">
        <v>0</v>
      </c>
      <c r="AL851">
        <v>7</v>
      </c>
      <c r="AM851">
        <v>6</v>
      </c>
      <c r="AN851">
        <v>6</v>
      </c>
      <c r="AO851">
        <v>13</v>
      </c>
      <c r="AP851">
        <v>15</v>
      </c>
      <c r="AQ851">
        <v>8</v>
      </c>
      <c r="AR851">
        <v>14</v>
      </c>
    </row>
    <row r="852" spans="1:991">
      <c r="A852">
        <v>26</v>
      </c>
      <c r="B852" t="s">
        <v>271</v>
      </c>
      <c r="C852">
        <v>17</v>
      </c>
      <c r="D852" t="s">
        <v>46</v>
      </c>
      <c r="E852">
        <v>1.4</v>
      </c>
      <c r="F852">
        <v>3.6</v>
      </c>
      <c r="G852">
        <v>2.5</v>
      </c>
      <c r="H852">
        <v>1.7</v>
      </c>
      <c r="I852">
        <v>5.0999999999999996</v>
      </c>
      <c r="J852">
        <v>2.1</v>
      </c>
      <c r="K852">
        <v>1.2</v>
      </c>
      <c r="L852">
        <v>3.2</v>
      </c>
      <c r="M852">
        <v>7.3</v>
      </c>
      <c r="O852" s="23">
        <v>29.6</v>
      </c>
      <c r="P852" s="23">
        <v>28</v>
      </c>
      <c r="Q852" s="23">
        <v>24.6</v>
      </c>
      <c r="R852" s="23">
        <v>28.4</v>
      </c>
      <c r="S852" s="23">
        <v>27.3</v>
      </c>
      <c r="T852" s="23">
        <v>27.8</v>
      </c>
      <c r="U852" s="23">
        <v>26.7</v>
      </c>
      <c r="V852" s="23">
        <v>27</v>
      </c>
      <c r="W852" s="23">
        <v>26.5</v>
      </c>
      <c r="Y852">
        <f t="shared" si="903"/>
        <v>245.9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J852">
        <v>10</v>
      </c>
      <c r="AK852">
        <v>7</v>
      </c>
      <c r="AL852">
        <v>9</v>
      </c>
      <c r="AM852">
        <v>11</v>
      </c>
      <c r="AN852">
        <v>2</v>
      </c>
      <c r="AO852">
        <v>7</v>
      </c>
      <c r="AP852">
        <v>13</v>
      </c>
      <c r="AQ852">
        <v>5</v>
      </c>
      <c r="AR852">
        <v>8</v>
      </c>
    </row>
    <row r="853" spans="1:991">
      <c r="A853">
        <v>27</v>
      </c>
      <c r="B853" t="s">
        <v>272</v>
      </c>
      <c r="C853">
        <v>17</v>
      </c>
      <c r="D853" t="s">
        <v>48</v>
      </c>
      <c r="E853">
        <v>17.100000000000001</v>
      </c>
      <c r="F853">
        <v>20.399999999999999</v>
      </c>
      <c r="G853">
        <v>21.7</v>
      </c>
      <c r="H853">
        <v>22.5</v>
      </c>
      <c r="I853">
        <v>22.9</v>
      </c>
      <c r="J853">
        <v>15.9</v>
      </c>
      <c r="K853">
        <v>20.9</v>
      </c>
      <c r="L853">
        <v>18.100000000000001</v>
      </c>
      <c r="M853">
        <v>18</v>
      </c>
      <c r="O853" s="23">
        <v>30</v>
      </c>
      <c r="P853" s="23">
        <v>27.8</v>
      </c>
      <c r="Q853" s="23">
        <v>27.4</v>
      </c>
      <c r="R853" s="23">
        <v>27.4</v>
      </c>
      <c r="S853" s="23">
        <v>28.8</v>
      </c>
      <c r="T853" s="23">
        <v>27.8</v>
      </c>
      <c r="U853" s="23">
        <v>30</v>
      </c>
      <c r="V853" s="23">
        <v>27.7</v>
      </c>
      <c r="W853" s="23">
        <v>28</v>
      </c>
      <c r="Y853">
        <f t="shared" si="903"/>
        <v>254.9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</v>
      </c>
      <c r="AF853">
        <v>0</v>
      </c>
      <c r="AG853">
        <v>0</v>
      </c>
      <c r="AH853">
        <v>0</v>
      </c>
      <c r="AJ853">
        <v>5</v>
      </c>
      <c r="AK853">
        <v>5</v>
      </c>
      <c r="AL853">
        <v>4</v>
      </c>
      <c r="AM853">
        <v>4</v>
      </c>
      <c r="AN853">
        <v>8</v>
      </c>
      <c r="AO853">
        <v>17</v>
      </c>
      <c r="AP853">
        <v>13</v>
      </c>
      <c r="AQ853">
        <v>11</v>
      </c>
      <c r="AR853">
        <v>16</v>
      </c>
    </row>
    <row r="854" spans="1:991">
      <c r="A854">
        <v>30</v>
      </c>
      <c r="B854" t="s">
        <v>273</v>
      </c>
      <c r="C854">
        <v>17</v>
      </c>
      <c r="D854" t="s">
        <v>42</v>
      </c>
      <c r="E854">
        <v>5.5</v>
      </c>
      <c r="F854">
        <v>1.9</v>
      </c>
      <c r="G854">
        <v>2.9</v>
      </c>
      <c r="H854">
        <v>9.1</v>
      </c>
      <c r="I854">
        <v>5.8</v>
      </c>
      <c r="J854">
        <v>5</v>
      </c>
      <c r="K854">
        <v>0.3</v>
      </c>
      <c r="L854">
        <v>0</v>
      </c>
      <c r="M854">
        <v>4.9000000000000004</v>
      </c>
      <c r="O854" s="23">
        <v>29.9</v>
      </c>
      <c r="P854" s="23">
        <v>30</v>
      </c>
      <c r="Q854" s="23">
        <v>29.1</v>
      </c>
      <c r="R854" s="23">
        <v>24.4</v>
      </c>
      <c r="S854" s="23">
        <v>30</v>
      </c>
      <c r="T854" s="23">
        <v>27.3</v>
      </c>
      <c r="U854" s="23">
        <v>28.6</v>
      </c>
      <c r="V854" s="23">
        <v>21.2</v>
      </c>
      <c r="W854" s="23">
        <v>30</v>
      </c>
      <c r="Y854">
        <f t="shared" si="903"/>
        <v>250.5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J854">
        <v>4</v>
      </c>
      <c r="AK854">
        <v>5</v>
      </c>
      <c r="AL854">
        <v>9</v>
      </c>
      <c r="AM854">
        <v>5</v>
      </c>
      <c r="AN854">
        <v>6</v>
      </c>
      <c r="AO854">
        <v>6</v>
      </c>
      <c r="AP854">
        <v>5</v>
      </c>
      <c r="AQ854">
        <v>3</v>
      </c>
      <c r="AR854">
        <v>4</v>
      </c>
    </row>
    <row r="855" spans="1:991">
      <c r="A855">
        <v>29</v>
      </c>
      <c r="B855" t="s">
        <v>274</v>
      </c>
      <c r="C855">
        <v>17</v>
      </c>
      <c r="D855" t="s">
        <v>44</v>
      </c>
      <c r="E855">
        <v>13.9</v>
      </c>
      <c r="F855">
        <v>12.5</v>
      </c>
      <c r="G855">
        <v>17.899999999999999</v>
      </c>
      <c r="H855">
        <v>15.9</v>
      </c>
      <c r="I855">
        <v>17.7</v>
      </c>
      <c r="J855">
        <v>13.4</v>
      </c>
      <c r="K855">
        <v>14.5</v>
      </c>
      <c r="L855">
        <v>13</v>
      </c>
      <c r="M855">
        <v>11.7</v>
      </c>
      <c r="O855" s="23">
        <v>29.8</v>
      </c>
      <c r="P855" s="23">
        <v>27.7</v>
      </c>
      <c r="Q855" s="23">
        <v>30</v>
      </c>
      <c r="R855" s="23">
        <v>27.1</v>
      </c>
      <c r="S855" s="23">
        <v>26.9</v>
      </c>
      <c r="T855" s="23">
        <v>23.8</v>
      </c>
      <c r="U855" s="23">
        <v>26.6</v>
      </c>
      <c r="V855" s="23">
        <v>26.4</v>
      </c>
      <c r="W855" s="23">
        <v>25.9</v>
      </c>
      <c r="Y855">
        <f t="shared" si="903"/>
        <v>244.20000000000002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2</v>
      </c>
      <c r="AG855">
        <v>0</v>
      </c>
      <c r="AH855">
        <v>0</v>
      </c>
      <c r="AJ855">
        <v>6</v>
      </c>
      <c r="AK855">
        <v>7</v>
      </c>
      <c r="AL855">
        <v>8</v>
      </c>
      <c r="AM855">
        <v>9</v>
      </c>
      <c r="AN855">
        <v>13</v>
      </c>
      <c r="AO855">
        <v>5</v>
      </c>
      <c r="AP855">
        <v>13</v>
      </c>
      <c r="AQ855">
        <v>8</v>
      </c>
      <c r="AR855">
        <v>4</v>
      </c>
    </row>
    <row r="856" spans="1:991">
      <c r="E856" s="8">
        <f>AVERAGE(E816:E855)/30*100</f>
        <v>25.925000000000004</v>
      </c>
      <c r="F856" s="8">
        <f t="shared" ref="F856" si="913">AVERAGE(F816:F855)/30*100</f>
        <v>33.375</v>
      </c>
      <c r="G856" s="8">
        <f t="shared" ref="G856" si="914">AVERAGE(G816:G855)/30*100</f>
        <v>30.991666666666667</v>
      </c>
      <c r="H856" s="8">
        <f t="shared" ref="H856" si="915">AVERAGE(H816:H855)/30*100</f>
        <v>35.341666666666669</v>
      </c>
      <c r="I856" s="8">
        <f t="shared" ref="I856" si="916">AVERAGE(I816:I855)/30*100</f>
        <v>35.675000000000004</v>
      </c>
      <c r="J856" s="8">
        <f t="shared" ref="J856" si="917">AVERAGE(J816:J855)/30*100</f>
        <v>32.60833333333332</v>
      </c>
      <c r="K856" s="8">
        <f t="shared" ref="K856" si="918">AVERAGE(K816:K855)/30*100</f>
        <v>33.875000000000007</v>
      </c>
      <c r="L856" s="8">
        <f t="shared" ref="L856" si="919">AVERAGE(L816:L855)/30*100</f>
        <v>30.716666666666665</v>
      </c>
      <c r="M856" s="8">
        <f t="shared" ref="M856" si="920">AVERAGE(M816:M855)/30*100</f>
        <v>31.2</v>
      </c>
      <c r="N856" s="8"/>
      <c r="O856" s="27">
        <f>AVERAGE(O816:O855)/30*100</f>
        <v>93.125</v>
      </c>
      <c r="P856" s="27">
        <f t="shared" ref="P856" si="921">AVERAGE(P816:P855)/30*100</f>
        <v>90.724999999999994</v>
      </c>
      <c r="Q856" s="27">
        <f t="shared" ref="Q856" si="922">AVERAGE(Q816:Q855)/30*100</f>
        <v>89.116666666666688</v>
      </c>
      <c r="R856" s="27">
        <f t="shared" ref="R856" si="923">AVERAGE(R816:R855)/30*100</f>
        <v>90.033333333333331</v>
      </c>
      <c r="S856" s="27">
        <f t="shared" ref="S856" si="924">AVERAGE(S816:S855)/30*100</f>
        <v>90.183333333333337</v>
      </c>
      <c r="T856" s="27">
        <f t="shared" ref="T856" si="925">AVERAGE(T816:T855)/30*100</f>
        <v>90</v>
      </c>
      <c r="U856" s="27">
        <f t="shared" ref="U856" si="926">AVERAGE(U816:U855)/30*100</f>
        <v>89.49166666666666</v>
      </c>
      <c r="V856" s="27">
        <f t="shared" ref="V856" si="927">AVERAGE(V816:V855)/30*100</f>
        <v>88.175000000000011</v>
      </c>
      <c r="W856" s="27">
        <f t="shared" ref="W856" si="928">AVERAGE(W816:W855)/30*100</f>
        <v>87.958333333333329</v>
      </c>
      <c r="Y856" s="8"/>
      <c r="Z856" s="8">
        <f>AVERAGE(Z816:Z855)</f>
        <v>0.3</v>
      </c>
      <c r="AA856" s="8">
        <f t="shared" ref="AA856" si="929">AVERAGE(AA816:AA855)</f>
        <v>0.3</v>
      </c>
      <c r="AB856" s="8">
        <f t="shared" ref="AB856" si="930">AVERAGE(AB816:AB855)</f>
        <v>0.75</v>
      </c>
      <c r="AC856" s="8">
        <f t="shared" ref="AC856" si="931">AVERAGE(AC816:AC855)</f>
        <v>0.55000000000000004</v>
      </c>
      <c r="AD856" s="8">
        <f t="shared" ref="AD856" si="932">AVERAGE(AD816:AD855)</f>
        <v>0.35</v>
      </c>
      <c r="AE856" s="8">
        <f t="shared" ref="AE856" si="933">AVERAGE(AE816:AE855)</f>
        <v>0.4</v>
      </c>
      <c r="AF856" s="8">
        <f t="shared" ref="AF856" si="934">AVERAGE(AF816:AF855)</f>
        <v>0.5</v>
      </c>
      <c r="AG856" s="8">
        <f t="shared" ref="AG856" si="935">AVERAGE(AG816:AG855)</f>
        <v>0.55000000000000004</v>
      </c>
      <c r="AH856" s="8">
        <f t="shared" ref="AH856" si="936">AVERAGE(AH816:AH855)</f>
        <v>0.25</v>
      </c>
      <c r="AI856" s="8"/>
      <c r="AJ856" s="8">
        <f>AVERAGE(AJ816:AJ855)</f>
        <v>15</v>
      </c>
      <c r="AK856" s="8">
        <f t="shared" ref="AK856" si="937">AVERAGE(AK816:AK855)</f>
        <v>11.675000000000001</v>
      </c>
      <c r="AL856" s="8">
        <f t="shared" ref="AL856" si="938">AVERAGE(AL816:AL855)</f>
        <v>12.85</v>
      </c>
      <c r="AM856" s="8">
        <f t="shared" ref="AM856" si="939">AVERAGE(AM816:AM855)</f>
        <v>12.4</v>
      </c>
      <c r="AN856" s="8">
        <f t="shared" ref="AN856" si="940">AVERAGE(AN816:AN855)</f>
        <v>11.15</v>
      </c>
      <c r="AO856" s="8">
        <f t="shared" ref="AO856" si="941">AVERAGE(AO816:AO855)</f>
        <v>10.625</v>
      </c>
      <c r="AP856" s="8">
        <f t="shared" ref="AP856" si="942">AVERAGE(AP816:AP855)</f>
        <v>12.65</v>
      </c>
      <c r="AQ856" s="8">
        <f t="shared" ref="AQ856" si="943">AVERAGE(AQ816:AQ855)</f>
        <v>9.8249999999999993</v>
      </c>
      <c r="AR856" s="8">
        <f t="shared" ref="AR856" si="944">AVERAGE(AR816:AR855)</f>
        <v>10.074999999999999</v>
      </c>
      <c r="AU856" s="8">
        <f>AVERAGE(AU816:AU855)</f>
        <v>89.487179487179489</v>
      </c>
      <c r="AV856" s="8">
        <f t="shared" ref="AV856" si="945">AVERAGE(AV816:AV855)</f>
        <v>86.904761904761926</v>
      </c>
      <c r="AW856" s="8">
        <f t="shared" ref="AW856" si="946">AVERAGE(AW816:AW855)</f>
        <v>80.237660581473975</v>
      </c>
      <c r="AX856" s="8">
        <f t="shared" ref="AX856" si="947">AVERAGE(AX816:AX855)</f>
        <v>82.005816680739272</v>
      </c>
      <c r="AY856" s="8">
        <f t="shared" ref="AY856" si="948">AVERAGE(AY816:AY855)</f>
        <v>84.32391138273492</v>
      </c>
      <c r="AZ856" s="8">
        <f t="shared" ref="AZ856" si="949">AVERAGE(AZ816:AZ855)</f>
        <v>86.870798283841765</v>
      </c>
      <c r="BA856" s="8">
        <f t="shared" ref="BA856" si="950">AVERAGE(BA816:BA855)</f>
        <v>92.593474636818286</v>
      </c>
      <c r="BB856" s="8">
        <f t="shared" ref="BB856" si="951">AVERAGE(BB816:BB855)</f>
        <v>88.385405444228965</v>
      </c>
      <c r="BC856" s="8">
        <f t="shared" ref="BC856" si="952">AVERAGE(BC816:BC855)</f>
        <v>89.319525790114014</v>
      </c>
    </row>
    <row r="857" spans="1:991">
      <c r="E857" s="8">
        <f>(STDEV(E816:E855)/SQRT(40))/30*100</f>
        <v>3.5966407146390678</v>
      </c>
      <c r="F857" s="8">
        <f t="shared" ref="F857:H857" si="953">(STDEV(F816:F855)/SQRT(40))/30*100</f>
        <v>3.7684245860039258</v>
      </c>
      <c r="G857" s="8">
        <f t="shared" si="953"/>
        <v>3.8521553425940374</v>
      </c>
      <c r="H857" s="8">
        <f t="shared" si="953"/>
        <v>3.5686288934949775</v>
      </c>
      <c r="I857" s="8">
        <f>(STDEV(I816:I855)/SQRT(40))/30*100</f>
        <v>3.894760296030138</v>
      </c>
      <c r="J857" s="8">
        <f t="shared" ref="J857:L857" si="954">(STDEV(J816:J855)/SQRT(40))/30*100</f>
        <v>2.8942640862816269</v>
      </c>
      <c r="K857" s="8">
        <f t="shared" si="954"/>
        <v>3.7750245277594123</v>
      </c>
      <c r="L857" s="8">
        <f t="shared" si="954"/>
        <v>3.6148347008583834</v>
      </c>
      <c r="M857" s="8">
        <f>(STDEV(M816:M855)/SQRT(40))/30*100</f>
        <v>2.8953445292434448</v>
      </c>
      <c r="N857" s="8"/>
      <c r="O857" s="27">
        <f>(STDEV(O816:O855)/SQRT(40))/30*100</f>
        <v>1.1245567344526679</v>
      </c>
      <c r="P857" s="27">
        <f t="shared" ref="P857:W857" si="955">(STDEV(P816:P855)/SQRT(40))/30*100</f>
        <v>1.9536614576655893</v>
      </c>
      <c r="Q857" s="27">
        <f t="shared" si="955"/>
        <v>1.5634514197378195</v>
      </c>
      <c r="R857" s="27">
        <f t="shared" si="955"/>
        <v>1.7158885465768405</v>
      </c>
      <c r="S857" s="27">
        <f t="shared" si="955"/>
        <v>1.2277623079815918</v>
      </c>
      <c r="T857" s="27">
        <f t="shared" si="955"/>
        <v>1.280246593055939</v>
      </c>
      <c r="U857" s="27">
        <f t="shared" si="955"/>
        <v>1.7633490660600948</v>
      </c>
      <c r="V857" s="27">
        <f t="shared" si="955"/>
        <v>1.8335270876636982</v>
      </c>
      <c r="W857" s="27">
        <f t="shared" si="955"/>
        <v>1.6267085035603674</v>
      </c>
      <c r="Y857" s="8"/>
      <c r="Z857" s="8">
        <f>STDEV(Z816:Z855)/SQRT(40)</f>
        <v>0.20939473213563384</v>
      </c>
      <c r="AA857" s="8">
        <f t="shared" ref="AA857:AH857" si="956">STDEV(AA816:AA855)/SQRT(40)</f>
        <v>0.1349263806863884</v>
      </c>
      <c r="AB857" s="8">
        <f t="shared" si="956"/>
        <v>0.19855245383292777</v>
      </c>
      <c r="AC857" s="8">
        <f t="shared" si="956"/>
        <v>0.23737344806476113</v>
      </c>
      <c r="AD857" s="8">
        <f t="shared" si="956"/>
        <v>0.17375933843194638</v>
      </c>
      <c r="AE857" s="8">
        <f t="shared" si="956"/>
        <v>0.12810252304406972</v>
      </c>
      <c r="AF857" s="8">
        <f t="shared" si="956"/>
        <v>0.27502913598567269</v>
      </c>
      <c r="AG857" s="8">
        <f t="shared" si="956"/>
        <v>0.27723451148616823</v>
      </c>
      <c r="AH857" s="8">
        <f t="shared" si="956"/>
        <v>0.12785207798918968</v>
      </c>
      <c r="AI857" s="8"/>
      <c r="AJ857" s="8">
        <f>STDEV(AJ816:AJ855)/SQRT(40)</f>
        <v>1.4901385239342082</v>
      </c>
      <c r="AK857" s="8">
        <f t="shared" ref="AK857:AR857" si="957">STDEV(AK816:AK855)/SQRT(40)</f>
        <v>1.3484975019704384</v>
      </c>
      <c r="AL857" s="8">
        <f t="shared" si="957"/>
        <v>1.3842289346743708</v>
      </c>
      <c r="AM857" s="8">
        <f t="shared" si="957"/>
        <v>1.5540682755684208</v>
      </c>
      <c r="AN857" s="8">
        <f t="shared" si="957"/>
        <v>1.1932233869992876</v>
      </c>
      <c r="AO857" s="8">
        <f t="shared" si="957"/>
        <v>1.1439290703311624</v>
      </c>
      <c r="AP857" s="8">
        <f t="shared" si="957"/>
        <v>1.1759066333074282</v>
      </c>
      <c r="AQ857" s="8">
        <f t="shared" si="957"/>
        <v>0.9980028133149802</v>
      </c>
      <c r="AR857" s="8">
        <f t="shared" si="957"/>
        <v>1.0021691218142517</v>
      </c>
      <c r="AU857" s="8">
        <f>STDEV(AU816:AU855)/SQRT(40)</f>
        <v>4.6845057228773683</v>
      </c>
      <c r="AV857" s="8">
        <f t="shared" ref="AV857:BC857" si="958">STDEV(AV816:AV855)/SQRT(40)</f>
        <v>5.1867049607936009</v>
      </c>
      <c r="AW857" s="8">
        <f t="shared" si="958"/>
        <v>5.5563233176221498</v>
      </c>
      <c r="AX857" s="8">
        <f t="shared" si="958"/>
        <v>5.8465793920620737</v>
      </c>
      <c r="AY857" s="8">
        <f t="shared" si="958"/>
        <v>5.3906404553087564</v>
      </c>
      <c r="AZ857" s="8">
        <f t="shared" si="958"/>
        <v>4.6395395009020266</v>
      </c>
      <c r="BA857" s="8">
        <f t="shared" si="958"/>
        <v>3.3242180947925997</v>
      </c>
      <c r="BB857" s="8">
        <f t="shared" si="958"/>
        <v>4.316273099151128</v>
      </c>
      <c r="BC857" s="8">
        <f t="shared" si="958"/>
        <v>4.1911766199047227</v>
      </c>
    </row>
    <row r="858" spans="1:991">
      <c r="O858" s="27">
        <f>AVERAGE(O816:O855)</f>
        <v>27.9375</v>
      </c>
      <c r="P858" s="27">
        <f t="shared" ref="P858:V858" si="959">AVERAGE(P816:P855)</f>
        <v>27.217500000000001</v>
      </c>
      <c r="Q858" s="27">
        <f t="shared" si="959"/>
        <v>26.735000000000007</v>
      </c>
      <c r="R858" s="27">
        <f t="shared" si="959"/>
        <v>27.009999999999998</v>
      </c>
      <c r="S858" s="27">
        <f t="shared" si="959"/>
        <v>27.055</v>
      </c>
      <c r="T858" s="27">
        <f t="shared" si="959"/>
        <v>27</v>
      </c>
      <c r="U858" s="27">
        <f t="shared" si="959"/>
        <v>26.847499999999997</v>
      </c>
      <c r="V858" s="27">
        <f t="shared" si="959"/>
        <v>26.452500000000004</v>
      </c>
      <c r="W858" s="27">
        <f>AVERAGE(W816:W855)</f>
        <v>26.387499999999999</v>
      </c>
      <c r="Y858" s="10">
        <f>SUM(O858:W858)</f>
        <v>242.64250000000001</v>
      </c>
    </row>
    <row r="868" spans="1:55">
      <c r="A868">
        <v>242</v>
      </c>
      <c r="B868" t="s">
        <v>41</v>
      </c>
      <c r="C868">
        <v>18</v>
      </c>
      <c r="D868" t="s">
        <v>42</v>
      </c>
      <c r="E868">
        <v>1.9</v>
      </c>
      <c r="F868">
        <v>17.100000000000001</v>
      </c>
      <c r="G868">
        <v>13.7</v>
      </c>
      <c r="H868">
        <v>18.7</v>
      </c>
      <c r="I868">
        <v>14.4</v>
      </c>
      <c r="J868">
        <v>12.8</v>
      </c>
      <c r="K868">
        <v>6.7</v>
      </c>
      <c r="L868">
        <v>4.5</v>
      </c>
      <c r="M868">
        <v>4.9000000000000004</v>
      </c>
      <c r="O868" s="23">
        <v>26.5</v>
      </c>
      <c r="P868" s="23">
        <v>30</v>
      </c>
      <c r="Q868" s="23">
        <v>30</v>
      </c>
      <c r="R868" s="23">
        <v>30</v>
      </c>
      <c r="S868" s="23">
        <v>30</v>
      </c>
      <c r="T868" s="23">
        <v>30</v>
      </c>
      <c r="U868" s="23">
        <v>27.8</v>
      </c>
      <c r="V868" s="23">
        <v>27.2</v>
      </c>
      <c r="W868" s="23">
        <v>22.2</v>
      </c>
      <c r="Y868">
        <f>SUM(O868:W868)</f>
        <v>253.7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0</v>
      </c>
      <c r="AJ868">
        <v>16</v>
      </c>
      <c r="AK868">
        <v>0</v>
      </c>
      <c r="AL868">
        <v>0</v>
      </c>
      <c r="AM868">
        <v>0</v>
      </c>
      <c r="AN868">
        <v>0</v>
      </c>
      <c r="AO868">
        <v>5</v>
      </c>
      <c r="AP868">
        <v>12</v>
      </c>
      <c r="AQ868">
        <v>14</v>
      </c>
      <c r="AR868">
        <v>14</v>
      </c>
      <c r="AU868">
        <f>(AJ868-Z868)/(AJ868+Z868)*100</f>
        <v>77.777777777777786</v>
      </c>
      <c r="AV868">
        <v>0</v>
      </c>
      <c r="AW868">
        <v>0</v>
      </c>
      <c r="AX868">
        <v>0</v>
      </c>
      <c r="AY868">
        <v>0</v>
      </c>
      <c r="AZ868">
        <f t="shared" ref="AV868:BC883" si="960">(AO868-AE868)/(AO868+AE868)*100</f>
        <v>100</v>
      </c>
      <c r="BA868">
        <f t="shared" si="960"/>
        <v>100</v>
      </c>
      <c r="BB868">
        <f t="shared" si="960"/>
        <v>75</v>
      </c>
      <c r="BC868">
        <f t="shared" si="960"/>
        <v>100</v>
      </c>
    </row>
    <row r="869" spans="1:55">
      <c r="A869">
        <v>241</v>
      </c>
      <c r="B869" t="s">
        <v>43</v>
      </c>
      <c r="C869">
        <v>18</v>
      </c>
      <c r="D869" t="s">
        <v>44</v>
      </c>
      <c r="E869">
        <v>11.7</v>
      </c>
      <c r="F869">
        <v>11.1</v>
      </c>
      <c r="G869">
        <v>11.6</v>
      </c>
      <c r="H869">
        <v>4.5</v>
      </c>
      <c r="I869">
        <v>6</v>
      </c>
      <c r="J869">
        <v>8.1999999999999993</v>
      </c>
      <c r="K869">
        <v>4</v>
      </c>
      <c r="L869">
        <v>5.2</v>
      </c>
      <c r="M869">
        <v>8.8000000000000007</v>
      </c>
      <c r="O869" s="23">
        <v>28.6</v>
      </c>
      <c r="P869" s="23">
        <v>28.3</v>
      </c>
      <c r="Q869" s="23">
        <v>25.5</v>
      </c>
      <c r="R869" s="23">
        <v>27.6</v>
      </c>
      <c r="S869" s="23">
        <v>23.4</v>
      </c>
      <c r="T869" s="23">
        <v>24.2</v>
      </c>
      <c r="U869" s="23">
        <v>25</v>
      </c>
      <c r="V869" s="23">
        <v>29</v>
      </c>
      <c r="W869" s="23">
        <v>26</v>
      </c>
      <c r="Y869">
        <f t="shared" ref="Y869:Y907" si="961">SUM(O869:W869)</f>
        <v>237.6</v>
      </c>
      <c r="Z869">
        <v>0</v>
      </c>
      <c r="AA869">
        <v>0</v>
      </c>
      <c r="AB869">
        <v>0</v>
      </c>
      <c r="AC869">
        <v>0</v>
      </c>
      <c r="AD869">
        <v>2</v>
      </c>
      <c r="AE869">
        <v>0</v>
      </c>
      <c r="AF869">
        <v>0</v>
      </c>
      <c r="AG869">
        <v>0</v>
      </c>
      <c r="AH869">
        <v>0</v>
      </c>
      <c r="AJ869">
        <v>18</v>
      </c>
      <c r="AK869">
        <v>8</v>
      </c>
      <c r="AL869">
        <v>12</v>
      </c>
      <c r="AM869">
        <v>10</v>
      </c>
      <c r="AN869">
        <v>6</v>
      </c>
      <c r="AO869">
        <v>11</v>
      </c>
      <c r="AP869">
        <v>6</v>
      </c>
      <c r="AQ869">
        <v>5</v>
      </c>
      <c r="AR869">
        <v>6</v>
      </c>
      <c r="AU869">
        <f t="shared" ref="AU869:AU901" si="962">(AJ869-Z869)/(AJ869+Z869)*100</f>
        <v>100</v>
      </c>
      <c r="AV869">
        <f t="shared" si="960"/>
        <v>100</v>
      </c>
      <c r="AW869">
        <f t="shared" si="960"/>
        <v>100</v>
      </c>
      <c r="AX869">
        <f t="shared" si="960"/>
        <v>100</v>
      </c>
      <c r="AY869">
        <f t="shared" si="960"/>
        <v>50</v>
      </c>
      <c r="AZ869">
        <f t="shared" si="960"/>
        <v>100</v>
      </c>
      <c r="BA869">
        <f t="shared" si="960"/>
        <v>100</v>
      </c>
      <c r="BB869">
        <f t="shared" si="960"/>
        <v>100</v>
      </c>
      <c r="BC869">
        <f t="shared" si="960"/>
        <v>100</v>
      </c>
    </row>
    <row r="870" spans="1:55">
      <c r="A870">
        <v>240</v>
      </c>
      <c r="B870" t="s">
        <v>45</v>
      </c>
      <c r="C870">
        <v>18</v>
      </c>
      <c r="D870" t="s">
        <v>46</v>
      </c>
      <c r="E870">
        <v>7</v>
      </c>
      <c r="F870">
        <v>0</v>
      </c>
      <c r="G870">
        <v>0.7</v>
      </c>
      <c r="H870">
        <v>4.2</v>
      </c>
      <c r="I870">
        <v>1.1000000000000001</v>
      </c>
      <c r="J870">
        <v>0.8</v>
      </c>
      <c r="K870">
        <v>2.9</v>
      </c>
      <c r="L870">
        <v>3.5</v>
      </c>
      <c r="M870">
        <v>1.3</v>
      </c>
      <c r="O870" s="23">
        <v>24.4</v>
      </c>
      <c r="P870" s="23">
        <v>24.7</v>
      </c>
      <c r="Q870" s="23">
        <v>24.3</v>
      </c>
      <c r="R870" s="23">
        <v>19.2</v>
      </c>
      <c r="S870" s="23">
        <v>24.8</v>
      </c>
      <c r="T870" s="23">
        <v>1.5</v>
      </c>
      <c r="U870" s="23">
        <v>22.6</v>
      </c>
      <c r="V870" s="23">
        <v>22.9</v>
      </c>
      <c r="W870" s="23">
        <v>22.3</v>
      </c>
      <c r="Y870">
        <f t="shared" si="961"/>
        <v>186.70000000000002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</v>
      </c>
      <c r="AF870">
        <v>0</v>
      </c>
      <c r="AG870">
        <v>0</v>
      </c>
      <c r="AH870">
        <v>0</v>
      </c>
      <c r="AJ870">
        <v>19</v>
      </c>
      <c r="AK870">
        <v>8</v>
      </c>
      <c r="AL870">
        <v>8</v>
      </c>
      <c r="AM870">
        <v>17</v>
      </c>
      <c r="AN870">
        <v>8</v>
      </c>
      <c r="AO870">
        <v>8</v>
      </c>
      <c r="AP870">
        <v>5</v>
      </c>
      <c r="AQ870">
        <v>12</v>
      </c>
      <c r="AR870">
        <v>4</v>
      </c>
      <c r="AU870">
        <f t="shared" si="962"/>
        <v>100</v>
      </c>
      <c r="AV870">
        <f t="shared" si="960"/>
        <v>100</v>
      </c>
      <c r="AW870">
        <f t="shared" si="960"/>
        <v>100</v>
      </c>
      <c r="AX870">
        <f t="shared" si="960"/>
        <v>100</v>
      </c>
      <c r="AY870">
        <f t="shared" si="960"/>
        <v>100</v>
      </c>
      <c r="AZ870">
        <f t="shared" si="960"/>
        <v>14.285714285714285</v>
      </c>
      <c r="BA870">
        <f t="shared" si="960"/>
        <v>100</v>
      </c>
      <c r="BB870">
        <f t="shared" si="960"/>
        <v>100</v>
      </c>
      <c r="BC870">
        <f t="shared" si="960"/>
        <v>100</v>
      </c>
    </row>
    <row r="871" spans="1:55">
      <c r="A871">
        <v>239</v>
      </c>
      <c r="B871" t="s">
        <v>47</v>
      </c>
      <c r="C871">
        <v>18</v>
      </c>
      <c r="D871" t="s">
        <v>48</v>
      </c>
      <c r="E871">
        <v>0.8</v>
      </c>
      <c r="F871">
        <v>0</v>
      </c>
      <c r="G871">
        <v>0</v>
      </c>
      <c r="H871">
        <v>0.4</v>
      </c>
      <c r="I871">
        <v>0.6</v>
      </c>
      <c r="J871">
        <v>0.4</v>
      </c>
      <c r="K871">
        <v>0.4</v>
      </c>
      <c r="L871">
        <v>1.9</v>
      </c>
      <c r="M871">
        <v>0</v>
      </c>
      <c r="O871" s="23">
        <v>28.9</v>
      </c>
      <c r="P871" s="23">
        <v>28.8</v>
      </c>
      <c r="Q871" s="23">
        <v>28.3</v>
      </c>
      <c r="R871" s="23">
        <v>27.9</v>
      </c>
      <c r="S871" s="23">
        <v>25.8</v>
      </c>
      <c r="T871" s="23">
        <v>28.6</v>
      </c>
      <c r="U871" s="23">
        <v>28.3</v>
      </c>
      <c r="V871" s="23">
        <v>28.5</v>
      </c>
      <c r="W871" s="23">
        <v>29.1</v>
      </c>
      <c r="Y871">
        <f t="shared" si="961"/>
        <v>254.20000000000002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J871">
        <v>9</v>
      </c>
      <c r="AK871">
        <v>9</v>
      </c>
      <c r="AL871">
        <v>2</v>
      </c>
      <c r="AM871">
        <v>12</v>
      </c>
      <c r="AN871">
        <v>13</v>
      </c>
      <c r="AO871">
        <v>5</v>
      </c>
      <c r="AP871">
        <v>18</v>
      </c>
      <c r="AQ871">
        <v>14</v>
      </c>
      <c r="AR871">
        <v>15</v>
      </c>
      <c r="AU871">
        <f t="shared" si="962"/>
        <v>100</v>
      </c>
      <c r="AV871">
        <f t="shared" si="960"/>
        <v>100</v>
      </c>
      <c r="AW871">
        <f t="shared" si="960"/>
        <v>100</v>
      </c>
      <c r="AX871">
        <f t="shared" si="960"/>
        <v>100</v>
      </c>
      <c r="AY871">
        <f t="shared" si="960"/>
        <v>100</v>
      </c>
      <c r="AZ871">
        <f t="shared" si="960"/>
        <v>100</v>
      </c>
      <c r="BA871">
        <f t="shared" si="960"/>
        <v>100</v>
      </c>
      <c r="BB871">
        <f t="shared" si="960"/>
        <v>100</v>
      </c>
      <c r="BC871">
        <f t="shared" si="960"/>
        <v>100</v>
      </c>
    </row>
    <row r="872" spans="1:55">
      <c r="A872">
        <v>246</v>
      </c>
      <c r="B872" t="s">
        <v>49</v>
      </c>
      <c r="C872">
        <v>18</v>
      </c>
      <c r="D872" t="s">
        <v>42</v>
      </c>
      <c r="E872">
        <v>9.3000000000000007</v>
      </c>
      <c r="F872">
        <v>10.4</v>
      </c>
      <c r="G872">
        <v>8.9</v>
      </c>
      <c r="H872">
        <v>9.4</v>
      </c>
      <c r="I872">
        <v>14.6</v>
      </c>
      <c r="J872">
        <v>6.7</v>
      </c>
      <c r="K872">
        <v>4.8</v>
      </c>
      <c r="L872">
        <v>8.3000000000000007</v>
      </c>
      <c r="M872">
        <v>14.5</v>
      </c>
      <c r="O872" s="23">
        <v>29.3</v>
      </c>
      <c r="P872" s="23">
        <v>30</v>
      </c>
      <c r="Q872" s="23">
        <v>22.7</v>
      </c>
      <c r="R872" s="23">
        <v>25.8</v>
      </c>
      <c r="S872" s="23">
        <v>27.1</v>
      </c>
      <c r="T872" s="23">
        <v>14.7</v>
      </c>
      <c r="U872" s="23">
        <v>21.4</v>
      </c>
      <c r="V872" s="23">
        <v>30</v>
      </c>
      <c r="W872" s="23">
        <v>27.2</v>
      </c>
      <c r="Y872">
        <f t="shared" si="961"/>
        <v>228.2</v>
      </c>
      <c r="Z872">
        <v>0</v>
      </c>
      <c r="AA872">
        <v>0</v>
      </c>
      <c r="AB872">
        <v>4</v>
      </c>
      <c r="AC872">
        <v>2</v>
      </c>
      <c r="AD872">
        <v>0</v>
      </c>
      <c r="AE872">
        <v>8</v>
      </c>
      <c r="AF872">
        <v>2</v>
      </c>
      <c r="AG872">
        <v>0</v>
      </c>
      <c r="AH872">
        <v>0</v>
      </c>
      <c r="AJ872">
        <v>36</v>
      </c>
      <c r="AK872">
        <v>15</v>
      </c>
      <c r="AL872">
        <v>35</v>
      </c>
      <c r="AM872">
        <v>16</v>
      </c>
      <c r="AN872">
        <v>10</v>
      </c>
      <c r="AO872">
        <v>41</v>
      </c>
      <c r="AP872">
        <v>17</v>
      </c>
      <c r="AQ872">
        <v>13</v>
      </c>
      <c r="AR872">
        <v>10</v>
      </c>
      <c r="AU872">
        <f t="shared" si="962"/>
        <v>100</v>
      </c>
      <c r="AV872">
        <f t="shared" si="960"/>
        <v>100</v>
      </c>
      <c r="AW872">
        <f t="shared" si="960"/>
        <v>79.487179487179489</v>
      </c>
      <c r="AX872">
        <f t="shared" si="960"/>
        <v>77.777777777777786</v>
      </c>
      <c r="AY872">
        <f t="shared" si="960"/>
        <v>100</v>
      </c>
      <c r="AZ872">
        <f t="shared" si="960"/>
        <v>67.346938775510196</v>
      </c>
      <c r="BA872">
        <f t="shared" si="960"/>
        <v>78.94736842105263</v>
      </c>
      <c r="BB872">
        <f t="shared" si="960"/>
        <v>100</v>
      </c>
      <c r="BC872">
        <f t="shared" si="960"/>
        <v>100</v>
      </c>
    </row>
    <row r="873" spans="1:55">
      <c r="A873">
        <v>243</v>
      </c>
      <c r="B873" t="s">
        <v>50</v>
      </c>
      <c r="C873">
        <v>18</v>
      </c>
      <c r="D873" t="s">
        <v>44</v>
      </c>
      <c r="E873">
        <v>15.8</v>
      </c>
      <c r="F873">
        <v>15.6</v>
      </c>
      <c r="G873">
        <v>14.9</v>
      </c>
      <c r="H873">
        <v>16.7</v>
      </c>
      <c r="I873">
        <v>18.100000000000001</v>
      </c>
      <c r="J873">
        <v>21.8</v>
      </c>
      <c r="K873">
        <v>20</v>
      </c>
      <c r="L873">
        <v>13.7</v>
      </c>
      <c r="M873">
        <v>19.7</v>
      </c>
      <c r="O873" s="23">
        <v>28.7</v>
      </c>
      <c r="P873" s="23">
        <v>28.8</v>
      </c>
      <c r="Q873" s="23">
        <v>27.7</v>
      </c>
      <c r="R873" s="23">
        <v>28.5</v>
      </c>
      <c r="S873" s="23">
        <v>29.6</v>
      </c>
      <c r="T873" s="23">
        <v>28.7</v>
      </c>
      <c r="U873" s="23">
        <v>27.7</v>
      </c>
      <c r="V873" s="23">
        <v>25.8</v>
      </c>
      <c r="W873" s="23">
        <v>28.7</v>
      </c>
      <c r="Y873">
        <f t="shared" si="961"/>
        <v>254.2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0</v>
      </c>
      <c r="AF873">
        <v>2</v>
      </c>
      <c r="AG873">
        <v>0</v>
      </c>
      <c r="AH873">
        <v>0</v>
      </c>
      <c r="AJ873">
        <v>13</v>
      </c>
      <c r="AK873">
        <v>22</v>
      </c>
      <c r="AL873">
        <v>20</v>
      </c>
      <c r="AM873">
        <v>15</v>
      </c>
      <c r="AN873">
        <v>9</v>
      </c>
      <c r="AO873">
        <v>8</v>
      </c>
      <c r="AP873">
        <v>12</v>
      </c>
      <c r="AQ873">
        <v>22</v>
      </c>
      <c r="AR873">
        <v>11</v>
      </c>
      <c r="AU873">
        <f t="shared" si="962"/>
        <v>100</v>
      </c>
      <c r="AV873">
        <f t="shared" si="960"/>
        <v>100</v>
      </c>
      <c r="AW873">
        <f t="shared" si="960"/>
        <v>81.818181818181827</v>
      </c>
      <c r="AX873">
        <f t="shared" si="960"/>
        <v>100</v>
      </c>
      <c r="AY873">
        <f t="shared" si="960"/>
        <v>100</v>
      </c>
      <c r="AZ873">
        <f t="shared" si="960"/>
        <v>100</v>
      </c>
      <c r="BA873">
        <f t="shared" si="960"/>
        <v>71.428571428571431</v>
      </c>
      <c r="BB873">
        <f t="shared" si="960"/>
        <v>100</v>
      </c>
      <c r="BC873">
        <f t="shared" si="960"/>
        <v>100</v>
      </c>
    </row>
    <row r="874" spans="1:55">
      <c r="A874">
        <v>244</v>
      </c>
      <c r="B874" t="s">
        <v>51</v>
      </c>
      <c r="C874">
        <v>18</v>
      </c>
      <c r="D874" t="s">
        <v>46</v>
      </c>
      <c r="E874">
        <v>4.7</v>
      </c>
      <c r="F874">
        <v>7.4</v>
      </c>
      <c r="G874">
        <v>0.7</v>
      </c>
      <c r="H874">
        <v>15.4</v>
      </c>
      <c r="I874">
        <v>14.7</v>
      </c>
      <c r="J874">
        <v>12.4</v>
      </c>
      <c r="K874">
        <v>8.8000000000000007</v>
      </c>
      <c r="L874">
        <v>16.8</v>
      </c>
      <c r="M874">
        <v>9.8000000000000007</v>
      </c>
      <c r="O874" s="23">
        <v>30</v>
      </c>
      <c r="P874" s="23">
        <v>27.2</v>
      </c>
      <c r="Q874" s="23">
        <v>0.9</v>
      </c>
      <c r="R874" s="23">
        <v>26.8</v>
      </c>
      <c r="S874" s="23">
        <v>27.3</v>
      </c>
      <c r="T874" s="23">
        <v>29.3</v>
      </c>
      <c r="U874" s="23">
        <v>25.3</v>
      </c>
      <c r="V874" s="23">
        <v>28.5</v>
      </c>
      <c r="W874" s="23">
        <v>29</v>
      </c>
      <c r="Y874">
        <f t="shared" si="961"/>
        <v>224.3</v>
      </c>
      <c r="Z874">
        <v>0</v>
      </c>
      <c r="AA874">
        <v>0</v>
      </c>
      <c r="AB874">
        <v>18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</v>
      </c>
      <c r="AJ874">
        <v>17</v>
      </c>
      <c r="AK874">
        <v>21</v>
      </c>
      <c r="AL874">
        <v>20</v>
      </c>
      <c r="AM874">
        <v>6</v>
      </c>
      <c r="AN874">
        <v>10</v>
      </c>
      <c r="AO874">
        <v>7</v>
      </c>
      <c r="AP874">
        <v>5</v>
      </c>
      <c r="AQ874">
        <v>9</v>
      </c>
      <c r="AR874">
        <v>14</v>
      </c>
      <c r="AU874">
        <f t="shared" si="962"/>
        <v>100</v>
      </c>
      <c r="AV874">
        <f t="shared" si="960"/>
        <v>100</v>
      </c>
      <c r="AW874">
        <f t="shared" si="960"/>
        <v>5.2631578947368416</v>
      </c>
      <c r="AX874">
        <f t="shared" si="960"/>
        <v>50</v>
      </c>
      <c r="AY874">
        <f t="shared" si="960"/>
        <v>100</v>
      </c>
      <c r="AZ874">
        <f t="shared" si="960"/>
        <v>100</v>
      </c>
      <c r="BA874">
        <f t="shared" si="960"/>
        <v>100</v>
      </c>
      <c r="BB874">
        <f t="shared" si="960"/>
        <v>100</v>
      </c>
      <c r="BC874">
        <f t="shared" si="960"/>
        <v>100</v>
      </c>
    </row>
    <row r="875" spans="1:55">
      <c r="A875">
        <v>245</v>
      </c>
      <c r="B875" t="s">
        <v>52</v>
      </c>
      <c r="C875">
        <v>18</v>
      </c>
      <c r="D875" t="s">
        <v>48</v>
      </c>
      <c r="E875">
        <v>0</v>
      </c>
      <c r="F875">
        <v>2.2000000000000002</v>
      </c>
      <c r="G875">
        <v>0.3</v>
      </c>
      <c r="H875">
        <v>0.9</v>
      </c>
      <c r="I875">
        <v>0</v>
      </c>
      <c r="J875">
        <v>0</v>
      </c>
      <c r="K875">
        <v>0</v>
      </c>
      <c r="L875">
        <v>1.7</v>
      </c>
      <c r="M875">
        <v>3.2</v>
      </c>
      <c r="O875" s="23">
        <v>28.7</v>
      </c>
      <c r="P875" s="23">
        <v>28.4</v>
      </c>
      <c r="Q875" s="23">
        <v>26.5</v>
      </c>
      <c r="R875" s="23">
        <v>26.8</v>
      </c>
      <c r="S875" s="23">
        <v>27.2</v>
      </c>
      <c r="T875" s="23">
        <v>25.4</v>
      </c>
      <c r="U875" s="23">
        <v>26.1</v>
      </c>
      <c r="V875" s="23">
        <v>26.5</v>
      </c>
      <c r="W875" s="23">
        <v>26.3</v>
      </c>
      <c r="Y875">
        <f t="shared" si="961"/>
        <v>241.9</v>
      </c>
      <c r="Z875">
        <v>0</v>
      </c>
      <c r="AA875">
        <v>0</v>
      </c>
      <c r="AB875">
        <v>0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J875">
        <v>14</v>
      </c>
      <c r="AK875">
        <v>13</v>
      </c>
      <c r="AL875">
        <v>12</v>
      </c>
      <c r="AM875">
        <v>22</v>
      </c>
      <c r="AN875">
        <v>15</v>
      </c>
      <c r="AO875">
        <v>6</v>
      </c>
      <c r="AP875">
        <v>17</v>
      </c>
      <c r="AQ875">
        <v>4</v>
      </c>
      <c r="AR875">
        <v>3</v>
      </c>
      <c r="AU875">
        <f t="shared" si="962"/>
        <v>100</v>
      </c>
      <c r="AV875">
        <f t="shared" si="960"/>
        <v>100</v>
      </c>
      <c r="AW875">
        <f t="shared" si="960"/>
        <v>100</v>
      </c>
      <c r="AX875">
        <f t="shared" si="960"/>
        <v>100</v>
      </c>
      <c r="AY875">
        <f t="shared" si="960"/>
        <v>76.470588235294116</v>
      </c>
      <c r="AZ875">
        <f t="shared" si="960"/>
        <v>100</v>
      </c>
      <c r="BA875">
        <f t="shared" si="960"/>
        <v>100</v>
      </c>
      <c r="BB875">
        <f t="shared" si="960"/>
        <v>100</v>
      </c>
      <c r="BC875">
        <f t="shared" si="960"/>
        <v>100</v>
      </c>
    </row>
    <row r="876" spans="1:55">
      <c r="A876">
        <v>248</v>
      </c>
      <c r="B876" t="s">
        <v>53</v>
      </c>
      <c r="C876">
        <v>18</v>
      </c>
      <c r="D876" t="s">
        <v>42</v>
      </c>
      <c r="E876">
        <v>19.3</v>
      </c>
      <c r="F876">
        <v>11.8</v>
      </c>
      <c r="G876">
        <v>19.399999999999999</v>
      </c>
      <c r="H876">
        <v>13.9</v>
      </c>
      <c r="I876">
        <v>3.5</v>
      </c>
      <c r="J876">
        <v>8.5</v>
      </c>
      <c r="K876">
        <v>0</v>
      </c>
      <c r="L876">
        <v>22.1</v>
      </c>
      <c r="M876">
        <v>22.5</v>
      </c>
      <c r="O876" s="23">
        <v>27.9</v>
      </c>
      <c r="P876" s="23">
        <v>30</v>
      </c>
      <c r="Q876" s="23">
        <v>26.4</v>
      </c>
      <c r="R876" s="23">
        <v>19.3</v>
      </c>
      <c r="S876" s="23">
        <v>16.899999999999999</v>
      </c>
      <c r="T876" s="23">
        <v>18.100000000000001</v>
      </c>
      <c r="U876" s="23">
        <v>6.2</v>
      </c>
      <c r="V876" s="23">
        <v>30</v>
      </c>
      <c r="W876" s="23">
        <v>30</v>
      </c>
      <c r="Y876">
        <f t="shared" si="961"/>
        <v>204.79999999999998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</v>
      </c>
      <c r="AG876">
        <v>0</v>
      </c>
      <c r="AH876">
        <v>0</v>
      </c>
      <c r="AJ876">
        <v>26</v>
      </c>
      <c r="AK876">
        <v>15</v>
      </c>
      <c r="AL876">
        <v>21</v>
      </c>
      <c r="AM876">
        <v>13</v>
      </c>
      <c r="AN876">
        <v>23</v>
      </c>
      <c r="AO876">
        <v>27</v>
      </c>
      <c r="AP876">
        <v>12</v>
      </c>
      <c r="AQ876">
        <v>2</v>
      </c>
      <c r="AR876">
        <v>4</v>
      </c>
      <c r="AU876">
        <f t="shared" si="962"/>
        <v>100</v>
      </c>
      <c r="AV876">
        <f t="shared" si="960"/>
        <v>100</v>
      </c>
      <c r="AW876">
        <f t="shared" si="960"/>
        <v>100</v>
      </c>
      <c r="AX876">
        <f t="shared" si="960"/>
        <v>100</v>
      </c>
      <c r="AY876">
        <f t="shared" si="960"/>
        <v>100</v>
      </c>
      <c r="AZ876">
        <f t="shared" si="960"/>
        <v>100</v>
      </c>
      <c r="BA876">
        <f t="shared" si="960"/>
        <v>33.333333333333329</v>
      </c>
      <c r="BB876">
        <f t="shared" si="960"/>
        <v>100</v>
      </c>
      <c r="BC876">
        <f t="shared" si="960"/>
        <v>100</v>
      </c>
    </row>
    <row r="877" spans="1:55">
      <c r="A877">
        <v>247</v>
      </c>
      <c r="B877" t="s">
        <v>54</v>
      </c>
      <c r="C877">
        <v>18</v>
      </c>
      <c r="D877" t="s">
        <v>44</v>
      </c>
      <c r="E877">
        <v>7.1</v>
      </c>
      <c r="F877">
        <v>4.4000000000000004</v>
      </c>
      <c r="G877">
        <v>2.1</v>
      </c>
      <c r="H877">
        <v>4.4000000000000004</v>
      </c>
      <c r="I877">
        <v>16.2</v>
      </c>
      <c r="J877">
        <v>6.5</v>
      </c>
      <c r="K877">
        <v>18</v>
      </c>
      <c r="L877">
        <v>8</v>
      </c>
      <c r="M877">
        <v>1.5</v>
      </c>
      <c r="O877" s="23">
        <v>28.8</v>
      </c>
      <c r="P877" s="23">
        <v>30</v>
      </c>
      <c r="Q877" s="23">
        <v>25.5</v>
      </c>
      <c r="R877" s="23">
        <v>28.2</v>
      </c>
      <c r="S877" s="23">
        <v>25.5</v>
      </c>
      <c r="T877" s="23">
        <v>27.9</v>
      </c>
      <c r="U877" s="23">
        <v>27.4</v>
      </c>
      <c r="V877" s="23">
        <v>23.7</v>
      </c>
      <c r="W877" s="23">
        <v>17.399999999999999</v>
      </c>
      <c r="Y877">
        <f t="shared" si="961"/>
        <v>234.4</v>
      </c>
      <c r="Z877">
        <v>0</v>
      </c>
      <c r="AA877">
        <v>0</v>
      </c>
      <c r="AB877">
        <v>4</v>
      </c>
      <c r="AC877">
        <v>0</v>
      </c>
      <c r="AD877">
        <v>0</v>
      </c>
      <c r="AE877">
        <v>0</v>
      </c>
      <c r="AF877">
        <v>2</v>
      </c>
      <c r="AG877">
        <v>4</v>
      </c>
      <c r="AH877">
        <v>4</v>
      </c>
      <c r="AJ877">
        <v>21</v>
      </c>
      <c r="AK877">
        <v>12</v>
      </c>
      <c r="AL877">
        <v>17</v>
      </c>
      <c r="AM877">
        <v>24</v>
      </c>
      <c r="AN877">
        <v>19</v>
      </c>
      <c r="AO877">
        <v>10</v>
      </c>
      <c r="AP877">
        <v>11</v>
      </c>
      <c r="AQ877">
        <v>15</v>
      </c>
      <c r="AR877">
        <v>18</v>
      </c>
      <c r="AU877">
        <f t="shared" si="962"/>
        <v>100</v>
      </c>
      <c r="AV877">
        <f t="shared" si="960"/>
        <v>100</v>
      </c>
      <c r="AW877">
        <f t="shared" si="960"/>
        <v>61.904761904761905</v>
      </c>
      <c r="AX877">
        <f t="shared" si="960"/>
        <v>100</v>
      </c>
      <c r="AY877">
        <f t="shared" si="960"/>
        <v>100</v>
      </c>
      <c r="AZ877">
        <f t="shared" si="960"/>
        <v>100</v>
      </c>
      <c r="BA877">
        <f t="shared" si="960"/>
        <v>69.230769230769226</v>
      </c>
      <c r="BB877">
        <f t="shared" si="960"/>
        <v>57.894736842105267</v>
      </c>
      <c r="BC877">
        <f t="shared" si="960"/>
        <v>63.636363636363633</v>
      </c>
    </row>
    <row r="878" spans="1:55">
      <c r="A878">
        <v>249</v>
      </c>
      <c r="B878" t="s">
        <v>55</v>
      </c>
      <c r="C878">
        <v>18</v>
      </c>
      <c r="D878" t="s">
        <v>46</v>
      </c>
      <c r="E878">
        <v>9.1</v>
      </c>
      <c r="F878">
        <v>12.1</v>
      </c>
      <c r="G878">
        <v>14.9</v>
      </c>
      <c r="H878">
        <v>11.5</v>
      </c>
      <c r="I878">
        <v>7.3</v>
      </c>
      <c r="J878">
        <v>19.2</v>
      </c>
      <c r="K878">
        <v>10.6</v>
      </c>
      <c r="L878">
        <v>11.7</v>
      </c>
      <c r="M878">
        <v>12.8</v>
      </c>
      <c r="O878" s="23">
        <v>30</v>
      </c>
      <c r="P878" s="23">
        <v>30</v>
      </c>
      <c r="Q878" s="23">
        <v>26.2</v>
      </c>
      <c r="R878" s="23">
        <v>26.6</v>
      </c>
      <c r="S878" s="23">
        <v>28.6</v>
      </c>
      <c r="T878" s="23">
        <v>30</v>
      </c>
      <c r="U878" s="23">
        <v>23.9</v>
      </c>
      <c r="V878" s="23">
        <v>24.4</v>
      </c>
      <c r="W878" s="23">
        <v>28.7</v>
      </c>
      <c r="Y878">
        <f t="shared" si="961"/>
        <v>248.4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0</v>
      </c>
      <c r="AH878">
        <v>0</v>
      </c>
      <c r="AJ878">
        <v>8</v>
      </c>
      <c r="AK878">
        <v>7</v>
      </c>
      <c r="AL878">
        <v>15</v>
      </c>
      <c r="AM878">
        <v>11</v>
      </c>
      <c r="AN878">
        <v>9</v>
      </c>
      <c r="AO878">
        <v>4</v>
      </c>
      <c r="AP878">
        <v>5</v>
      </c>
      <c r="AQ878">
        <v>3</v>
      </c>
      <c r="AR878">
        <v>5</v>
      </c>
      <c r="AU878">
        <f t="shared" si="962"/>
        <v>100</v>
      </c>
      <c r="AV878">
        <f t="shared" si="960"/>
        <v>100</v>
      </c>
      <c r="AW878">
        <f t="shared" si="960"/>
        <v>100</v>
      </c>
      <c r="AX878">
        <f t="shared" si="960"/>
        <v>100</v>
      </c>
      <c r="AY878">
        <f t="shared" si="960"/>
        <v>100</v>
      </c>
      <c r="AZ878">
        <f t="shared" si="960"/>
        <v>100</v>
      </c>
      <c r="BA878">
        <f t="shared" si="960"/>
        <v>42.857142857142854</v>
      </c>
      <c r="BB878">
        <f t="shared" si="960"/>
        <v>100</v>
      </c>
      <c r="BC878">
        <f t="shared" si="960"/>
        <v>100</v>
      </c>
    </row>
    <row r="879" spans="1:55">
      <c r="A879">
        <v>250</v>
      </c>
      <c r="B879" t="s">
        <v>56</v>
      </c>
      <c r="C879">
        <v>18</v>
      </c>
      <c r="D879" t="s">
        <v>48</v>
      </c>
      <c r="E879">
        <v>0</v>
      </c>
      <c r="F879">
        <v>0</v>
      </c>
      <c r="G879">
        <v>0.7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 s="23">
        <v>28.2</v>
      </c>
      <c r="P879" s="23">
        <v>28.1</v>
      </c>
      <c r="Q879" s="23">
        <v>28.6</v>
      </c>
      <c r="R879" s="23">
        <v>30</v>
      </c>
      <c r="S879" s="23">
        <v>28.9</v>
      </c>
      <c r="T879" s="23">
        <v>28.8</v>
      </c>
      <c r="U879" s="23">
        <v>28</v>
      </c>
      <c r="V879" s="23">
        <v>28.8</v>
      </c>
      <c r="W879" s="23">
        <v>25.9</v>
      </c>
      <c r="Y879">
        <f t="shared" si="961"/>
        <v>255.30000000000004</v>
      </c>
      <c r="Z879">
        <v>0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J879">
        <v>4</v>
      </c>
      <c r="AK879">
        <v>11</v>
      </c>
      <c r="AL879">
        <v>10</v>
      </c>
      <c r="AM879">
        <v>9</v>
      </c>
      <c r="AN879">
        <v>6</v>
      </c>
      <c r="AO879">
        <v>8</v>
      </c>
      <c r="AP879">
        <v>8</v>
      </c>
      <c r="AQ879">
        <v>7</v>
      </c>
      <c r="AR879">
        <v>6</v>
      </c>
      <c r="AU879">
        <f t="shared" si="962"/>
        <v>100</v>
      </c>
      <c r="AV879">
        <f t="shared" si="960"/>
        <v>69.230769230769226</v>
      </c>
      <c r="AW879">
        <f t="shared" si="960"/>
        <v>100</v>
      </c>
      <c r="AX879">
        <f t="shared" si="960"/>
        <v>100</v>
      </c>
      <c r="AY879">
        <f t="shared" si="960"/>
        <v>100</v>
      </c>
      <c r="AZ879">
        <f t="shared" si="960"/>
        <v>100</v>
      </c>
      <c r="BA879">
        <f t="shared" si="960"/>
        <v>100</v>
      </c>
      <c r="BB879">
        <f t="shared" si="960"/>
        <v>100</v>
      </c>
      <c r="BC879">
        <f t="shared" si="960"/>
        <v>100</v>
      </c>
    </row>
    <row r="880" spans="1:55">
      <c r="A880">
        <v>252</v>
      </c>
      <c r="B880" t="s">
        <v>57</v>
      </c>
      <c r="C880">
        <v>18</v>
      </c>
      <c r="D880" t="s">
        <v>42</v>
      </c>
      <c r="E880">
        <v>12.6</v>
      </c>
      <c r="F880">
        <v>22.3</v>
      </c>
      <c r="G880">
        <v>25.4</v>
      </c>
      <c r="H880">
        <v>14.9</v>
      </c>
      <c r="I880">
        <v>23.8</v>
      </c>
      <c r="J880">
        <v>19.8</v>
      </c>
      <c r="K880">
        <v>8.4</v>
      </c>
      <c r="L880">
        <v>5.9</v>
      </c>
      <c r="M880">
        <v>4.5999999999999996</v>
      </c>
      <c r="O880" s="23">
        <v>27.9</v>
      </c>
      <c r="P880" s="23">
        <v>30</v>
      </c>
      <c r="Q880" s="23">
        <v>30</v>
      </c>
      <c r="R880" s="23">
        <v>29.6</v>
      </c>
      <c r="S880" s="23">
        <v>30</v>
      </c>
      <c r="T880" s="23">
        <v>28.4</v>
      </c>
      <c r="U880" s="23">
        <v>27.8</v>
      </c>
      <c r="V880" s="23">
        <v>17.399999999999999</v>
      </c>
      <c r="W880" s="23">
        <v>24.4</v>
      </c>
      <c r="Y880">
        <f t="shared" si="961"/>
        <v>245.50000000000003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J880">
        <v>2</v>
      </c>
      <c r="AK880">
        <v>0</v>
      </c>
      <c r="AL880">
        <v>0</v>
      </c>
      <c r="AM880">
        <v>0</v>
      </c>
      <c r="AN880">
        <v>0</v>
      </c>
      <c r="AO880">
        <v>25</v>
      </c>
      <c r="AP880">
        <v>2</v>
      </c>
      <c r="AQ880">
        <v>4</v>
      </c>
      <c r="AR880">
        <v>17</v>
      </c>
      <c r="AU880">
        <f t="shared" si="962"/>
        <v>100</v>
      </c>
      <c r="AV880">
        <v>0</v>
      </c>
      <c r="AW880">
        <v>0</v>
      </c>
      <c r="AX880">
        <v>0</v>
      </c>
      <c r="AY880">
        <v>0</v>
      </c>
      <c r="AZ880">
        <f t="shared" si="960"/>
        <v>100</v>
      </c>
      <c r="BA880">
        <f t="shared" si="960"/>
        <v>100</v>
      </c>
      <c r="BB880">
        <f t="shared" si="960"/>
        <v>100</v>
      </c>
      <c r="BC880">
        <f t="shared" si="960"/>
        <v>100</v>
      </c>
    </row>
    <row r="881" spans="1:991">
      <c r="A881">
        <v>251</v>
      </c>
      <c r="B881" t="s">
        <v>58</v>
      </c>
      <c r="C881">
        <v>18</v>
      </c>
      <c r="D881" t="s">
        <v>44</v>
      </c>
      <c r="E881">
        <v>12.5</v>
      </c>
      <c r="F881">
        <v>8.9</v>
      </c>
      <c r="G881">
        <v>6.6</v>
      </c>
      <c r="H881">
        <v>7.8</v>
      </c>
      <c r="I881">
        <v>12.2</v>
      </c>
      <c r="J881">
        <v>2.4</v>
      </c>
      <c r="K881">
        <v>4.2</v>
      </c>
      <c r="L881">
        <v>8.9</v>
      </c>
      <c r="M881">
        <v>2.4</v>
      </c>
      <c r="O881" s="23">
        <v>30</v>
      </c>
      <c r="P881" s="23">
        <v>27.1</v>
      </c>
      <c r="Q881" s="23">
        <v>23.8</v>
      </c>
      <c r="R881" s="23">
        <v>22.4</v>
      </c>
      <c r="S881" s="23">
        <v>23.8</v>
      </c>
      <c r="T881" s="23">
        <v>22</v>
      </c>
      <c r="U881" s="23">
        <v>21.6</v>
      </c>
      <c r="V881" s="23">
        <v>22</v>
      </c>
      <c r="W881" s="23">
        <v>20.100000000000001</v>
      </c>
      <c r="Y881">
        <f t="shared" si="961"/>
        <v>212.8</v>
      </c>
      <c r="Z881">
        <v>0</v>
      </c>
      <c r="AA881">
        <v>2</v>
      </c>
      <c r="AB881">
        <v>2</v>
      </c>
      <c r="AC881">
        <v>2</v>
      </c>
      <c r="AD881">
        <v>2</v>
      </c>
      <c r="AE881">
        <v>4</v>
      </c>
      <c r="AF881">
        <v>10</v>
      </c>
      <c r="AG881">
        <v>6</v>
      </c>
      <c r="AH881">
        <v>6</v>
      </c>
      <c r="AJ881">
        <v>4</v>
      </c>
      <c r="AK881">
        <v>1</v>
      </c>
      <c r="AL881">
        <v>2</v>
      </c>
      <c r="AM881">
        <v>6</v>
      </c>
      <c r="AN881">
        <v>7</v>
      </c>
      <c r="AO881">
        <v>11</v>
      </c>
      <c r="AP881">
        <v>5</v>
      </c>
      <c r="AQ881">
        <v>1</v>
      </c>
      <c r="AR881">
        <v>5</v>
      </c>
      <c r="AU881">
        <f t="shared" si="962"/>
        <v>100</v>
      </c>
      <c r="AV881">
        <f t="shared" si="960"/>
        <v>-33.333333333333329</v>
      </c>
      <c r="AW881">
        <f t="shared" si="960"/>
        <v>0</v>
      </c>
      <c r="AX881">
        <f t="shared" si="960"/>
        <v>50</v>
      </c>
      <c r="AY881">
        <f t="shared" si="960"/>
        <v>55.555555555555557</v>
      </c>
      <c r="AZ881">
        <f t="shared" si="960"/>
        <v>46.666666666666664</v>
      </c>
      <c r="BA881">
        <f t="shared" si="960"/>
        <v>-33.333333333333329</v>
      </c>
      <c r="BB881">
        <f t="shared" si="960"/>
        <v>-71.428571428571431</v>
      </c>
      <c r="BC881">
        <f t="shared" si="960"/>
        <v>-9.0909090909090917</v>
      </c>
    </row>
    <row r="882" spans="1:991">
      <c r="A882">
        <v>138</v>
      </c>
      <c r="B882" t="s">
        <v>102</v>
      </c>
      <c r="C882">
        <v>18</v>
      </c>
      <c r="D882" t="s">
        <v>42</v>
      </c>
      <c r="E882">
        <v>22</v>
      </c>
      <c r="F882">
        <v>20.5</v>
      </c>
      <c r="G882">
        <v>19.399999999999999</v>
      </c>
      <c r="H882">
        <v>11</v>
      </c>
      <c r="I882">
        <v>5</v>
      </c>
      <c r="J882">
        <v>22</v>
      </c>
      <c r="K882">
        <v>16.3</v>
      </c>
      <c r="L882">
        <v>22.3</v>
      </c>
      <c r="M882">
        <v>26.1</v>
      </c>
      <c r="O882" s="23">
        <v>26.6</v>
      </c>
      <c r="P882" s="23">
        <v>28.9</v>
      </c>
      <c r="Q882" s="23">
        <v>25.2</v>
      </c>
      <c r="R882" s="23">
        <v>25.6</v>
      </c>
      <c r="S882" s="23">
        <v>19</v>
      </c>
      <c r="T882" s="23">
        <v>30</v>
      </c>
      <c r="U882" s="23">
        <v>30</v>
      </c>
      <c r="V882" s="23">
        <v>30</v>
      </c>
      <c r="W882" s="23">
        <v>30</v>
      </c>
      <c r="Y882">
        <f t="shared" si="961"/>
        <v>245.3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0</v>
      </c>
      <c r="AJ882">
        <v>12</v>
      </c>
      <c r="AK882">
        <v>1</v>
      </c>
      <c r="AL882">
        <v>16</v>
      </c>
      <c r="AM882">
        <v>10</v>
      </c>
      <c r="AN882">
        <v>8</v>
      </c>
      <c r="AO882">
        <v>0</v>
      </c>
      <c r="AP882">
        <v>0</v>
      </c>
      <c r="AQ882">
        <v>0</v>
      </c>
      <c r="AR882">
        <v>0</v>
      </c>
      <c r="AU882">
        <f t="shared" si="962"/>
        <v>100</v>
      </c>
      <c r="AV882">
        <f t="shared" si="960"/>
        <v>100</v>
      </c>
      <c r="AW882">
        <f t="shared" si="960"/>
        <v>100</v>
      </c>
      <c r="AX882">
        <f t="shared" si="960"/>
        <v>100</v>
      </c>
      <c r="AY882">
        <f t="shared" si="960"/>
        <v>60</v>
      </c>
      <c r="AZ882">
        <v>0</v>
      </c>
      <c r="BA882">
        <v>0</v>
      </c>
      <c r="BB882">
        <v>0</v>
      </c>
      <c r="BC882">
        <v>0</v>
      </c>
    </row>
    <row r="883" spans="1:991">
      <c r="A883">
        <v>137</v>
      </c>
      <c r="B883" t="s">
        <v>103</v>
      </c>
      <c r="C883">
        <v>18</v>
      </c>
      <c r="D883" t="s">
        <v>44</v>
      </c>
      <c r="E883">
        <v>7.1</v>
      </c>
      <c r="F883">
        <v>15.5</v>
      </c>
      <c r="G883">
        <v>12.3</v>
      </c>
      <c r="H883">
        <v>12.8</v>
      </c>
      <c r="I883">
        <v>10.9</v>
      </c>
      <c r="J883">
        <v>15.9</v>
      </c>
      <c r="K883">
        <v>12.6</v>
      </c>
      <c r="L883">
        <v>8.6999999999999993</v>
      </c>
      <c r="M883">
        <v>6.2</v>
      </c>
      <c r="O883" s="23">
        <v>27.2</v>
      </c>
      <c r="P883" s="23">
        <v>30</v>
      </c>
      <c r="Q883" s="23">
        <v>30</v>
      </c>
      <c r="R883" s="23">
        <v>28.1</v>
      </c>
      <c r="S883" s="23">
        <v>27.9</v>
      </c>
      <c r="T883" s="23">
        <v>27.2</v>
      </c>
      <c r="U883" s="23">
        <v>21.7</v>
      </c>
      <c r="V883" s="23">
        <v>27.4</v>
      </c>
      <c r="W883" s="23">
        <v>29.8</v>
      </c>
      <c r="Y883">
        <f t="shared" si="961"/>
        <v>249.3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2</v>
      </c>
      <c r="AG883">
        <v>0</v>
      </c>
      <c r="AH883">
        <v>0</v>
      </c>
      <c r="AJ883">
        <v>31</v>
      </c>
      <c r="AK883">
        <v>10</v>
      </c>
      <c r="AL883">
        <v>9</v>
      </c>
      <c r="AM883">
        <v>12</v>
      </c>
      <c r="AN883">
        <v>25</v>
      </c>
      <c r="AO883">
        <v>24</v>
      </c>
      <c r="AP883">
        <v>20</v>
      </c>
      <c r="AQ883">
        <v>6</v>
      </c>
      <c r="AR883">
        <v>12</v>
      </c>
      <c r="AU883">
        <f t="shared" si="962"/>
        <v>100</v>
      </c>
      <c r="AV883">
        <f t="shared" si="960"/>
        <v>100</v>
      </c>
      <c r="AW883">
        <f t="shared" si="960"/>
        <v>100</v>
      </c>
      <c r="AX883">
        <f t="shared" si="960"/>
        <v>100</v>
      </c>
      <c r="AY883">
        <f t="shared" si="960"/>
        <v>100</v>
      </c>
      <c r="AZ883">
        <f t="shared" si="960"/>
        <v>84.615384615384613</v>
      </c>
      <c r="BA883">
        <f t="shared" si="960"/>
        <v>81.818181818181827</v>
      </c>
      <c r="BB883">
        <f t="shared" si="960"/>
        <v>100</v>
      </c>
      <c r="BC883">
        <f t="shared" si="960"/>
        <v>100</v>
      </c>
    </row>
    <row r="884" spans="1:991">
      <c r="A884">
        <v>139</v>
      </c>
      <c r="B884" t="s">
        <v>104</v>
      </c>
      <c r="C884">
        <v>18</v>
      </c>
      <c r="D884" t="s">
        <v>46</v>
      </c>
      <c r="E884">
        <v>14.2</v>
      </c>
      <c r="F884">
        <v>16.2</v>
      </c>
      <c r="G884">
        <v>24.6</v>
      </c>
      <c r="H884">
        <v>19.8</v>
      </c>
      <c r="I884">
        <v>18</v>
      </c>
      <c r="J884">
        <v>20.3</v>
      </c>
      <c r="K884">
        <v>16.3</v>
      </c>
      <c r="L884">
        <v>22.1</v>
      </c>
      <c r="M884">
        <v>21.2</v>
      </c>
      <c r="O884" s="23">
        <v>30</v>
      </c>
      <c r="P884" s="23">
        <v>28.8</v>
      </c>
      <c r="Q884" s="23">
        <v>28.4</v>
      </c>
      <c r="R884" s="23">
        <v>27.8</v>
      </c>
      <c r="S884" s="23">
        <v>26.7</v>
      </c>
      <c r="T884" s="23">
        <v>27.6</v>
      </c>
      <c r="U884" s="23">
        <v>17.5</v>
      </c>
      <c r="V884" s="23">
        <v>26.7</v>
      </c>
      <c r="W884" s="23">
        <v>26.8</v>
      </c>
      <c r="Y884">
        <f t="shared" si="961"/>
        <v>240.29999999999998</v>
      </c>
      <c r="Z884">
        <v>0</v>
      </c>
      <c r="AA884">
        <v>0</v>
      </c>
      <c r="AB884">
        <v>0</v>
      </c>
      <c r="AC884">
        <v>0</v>
      </c>
      <c r="AD884">
        <v>2</v>
      </c>
      <c r="AE884">
        <v>0</v>
      </c>
      <c r="AF884">
        <v>2</v>
      </c>
      <c r="AG884">
        <v>0</v>
      </c>
      <c r="AH884">
        <v>0</v>
      </c>
      <c r="AJ884">
        <v>41</v>
      </c>
      <c r="AK884">
        <v>27</v>
      </c>
      <c r="AL884">
        <v>22</v>
      </c>
      <c r="AM884">
        <v>17</v>
      </c>
      <c r="AN884">
        <v>23</v>
      </c>
      <c r="AO884">
        <v>17</v>
      </c>
      <c r="AP884">
        <v>12</v>
      </c>
      <c r="AQ884">
        <v>9</v>
      </c>
      <c r="AR884">
        <v>9</v>
      </c>
      <c r="AU884">
        <f t="shared" si="962"/>
        <v>100</v>
      </c>
      <c r="AV884">
        <f t="shared" ref="AV884:AV901" si="963">(AK884-AA884)/(AK884+AA884)*100</f>
        <v>100</v>
      </c>
      <c r="AW884">
        <f t="shared" ref="AW884:AW901" si="964">(AL884-AB884)/(AL884+AB884)*100</f>
        <v>100</v>
      </c>
      <c r="AX884">
        <f t="shared" ref="AX884:AX901" si="965">(AM884-AC884)/(AM884+AC884)*100</f>
        <v>100</v>
      </c>
      <c r="AY884">
        <f t="shared" ref="AY884:AY901" si="966">(AN884-AD884)/(AN884+AD884)*100</f>
        <v>84</v>
      </c>
      <c r="AZ884">
        <f t="shared" ref="AZ884:AZ901" si="967">(AO884-AE884)/(AO884+AE884)*100</f>
        <v>100</v>
      </c>
      <c r="BA884">
        <f t="shared" ref="BA884:BA901" si="968">(AP884-AF884)/(AP884+AF884)*100</f>
        <v>71.428571428571431</v>
      </c>
      <c r="BB884">
        <f t="shared" ref="BB884:BB901" si="969">(AQ884-AG884)/(AQ884+AG884)*100</f>
        <v>100</v>
      </c>
      <c r="BC884">
        <f t="shared" ref="BC884:BC901" si="970">(AR884-AH884)/(AR884+AH884)*100</f>
        <v>100</v>
      </c>
    </row>
    <row r="885" spans="1:991">
      <c r="A885">
        <v>140</v>
      </c>
      <c r="B885" t="s">
        <v>105</v>
      </c>
      <c r="C885">
        <v>18</v>
      </c>
      <c r="D885" t="s">
        <v>48</v>
      </c>
      <c r="E885">
        <v>2.2999999999999998</v>
      </c>
      <c r="F885">
        <v>1.7</v>
      </c>
      <c r="G885">
        <v>2.5</v>
      </c>
      <c r="H885">
        <v>2.9</v>
      </c>
      <c r="I885">
        <v>2.2000000000000002</v>
      </c>
      <c r="J885">
        <v>5.0999999999999996</v>
      </c>
      <c r="K885">
        <v>1.4</v>
      </c>
      <c r="L885">
        <v>2.2999999999999998</v>
      </c>
      <c r="M885">
        <v>1.8</v>
      </c>
      <c r="O885" s="23">
        <v>28.8</v>
      </c>
      <c r="P885" s="23">
        <v>28.5</v>
      </c>
      <c r="Q885" s="23">
        <v>27.6</v>
      </c>
      <c r="R885" s="23">
        <v>26.4</v>
      </c>
      <c r="S885" s="23">
        <v>25.8</v>
      </c>
      <c r="T885" s="23">
        <v>27</v>
      </c>
      <c r="U885" s="23">
        <v>26.8</v>
      </c>
      <c r="V885" s="23">
        <v>20.9</v>
      </c>
      <c r="W885" s="23">
        <v>29.1</v>
      </c>
      <c r="Y885">
        <f t="shared" si="961"/>
        <v>240.90000000000003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4</v>
      </c>
      <c r="AH885">
        <v>0</v>
      </c>
      <c r="AJ885">
        <v>16</v>
      </c>
      <c r="AK885">
        <v>13</v>
      </c>
      <c r="AL885">
        <v>17</v>
      </c>
      <c r="AM885">
        <v>11</v>
      </c>
      <c r="AN885">
        <v>14</v>
      </c>
      <c r="AO885">
        <v>12</v>
      </c>
      <c r="AP885">
        <v>14</v>
      </c>
      <c r="AQ885">
        <v>11</v>
      </c>
      <c r="AR885">
        <v>7</v>
      </c>
      <c r="AU885">
        <f t="shared" si="962"/>
        <v>100</v>
      </c>
      <c r="AV885">
        <f t="shared" si="963"/>
        <v>100</v>
      </c>
      <c r="AW885">
        <f t="shared" si="964"/>
        <v>100</v>
      </c>
      <c r="AX885">
        <f t="shared" si="965"/>
        <v>100</v>
      </c>
      <c r="AY885">
        <f t="shared" si="966"/>
        <v>100</v>
      </c>
      <c r="AZ885">
        <f t="shared" si="967"/>
        <v>100</v>
      </c>
      <c r="BA885">
        <f t="shared" si="968"/>
        <v>100</v>
      </c>
      <c r="BB885">
        <f t="shared" si="969"/>
        <v>46.666666666666664</v>
      </c>
      <c r="BC885">
        <f t="shared" si="970"/>
        <v>100</v>
      </c>
    </row>
    <row r="886" spans="1:991">
      <c r="A886">
        <v>142</v>
      </c>
      <c r="B886" t="s">
        <v>106</v>
      </c>
      <c r="C886">
        <v>18</v>
      </c>
      <c r="D886" t="s">
        <v>42</v>
      </c>
      <c r="E886">
        <v>9.6</v>
      </c>
      <c r="F886">
        <v>4.2</v>
      </c>
      <c r="G886">
        <v>14.9</v>
      </c>
      <c r="H886">
        <v>7.6</v>
      </c>
      <c r="I886">
        <v>7.1</v>
      </c>
      <c r="J886">
        <v>5</v>
      </c>
      <c r="K886">
        <v>15.9</v>
      </c>
      <c r="L886">
        <v>8.5</v>
      </c>
      <c r="M886">
        <v>4.5999999999999996</v>
      </c>
      <c r="O886" s="23">
        <v>29.4</v>
      </c>
      <c r="P886" s="23">
        <v>28.3</v>
      </c>
      <c r="Q886" s="23">
        <v>27.4</v>
      </c>
      <c r="R886" s="23">
        <v>26.8</v>
      </c>
      <c r="S886" s="23">
        <v>28.8</v>
      </c>
      <c r="T886" s="23">
        <v>27</v>
      </c>
      <c r="U886" s="23">
        <v>28.4</v>
      </c>
      <c r="V886" s="23">
        <v>25.8</v>
      </c>
      <c r="W886" s="23">
        <v>25.5</v>
      </c>
      <c r="Y886">
        <f t="shared" si="961"/>
        <v>247.4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J886">
        <v>30</v>
      </c>
      <c r="AK886">
        <v>32</v>
      </c>
      <c r="AL886">
        <v>31</v>
      </c>
      <c r="AM886">
        <v>22</v>
      </c>
      <c r="AN886">
        <v>17</v>
      </c>
      <c r="AO886">
        <v>56</v>
      </c>
      <c r="AP886">
        <v>40</v>
      </c>
      <c r="AQ886">
        <v>23</v>
      </c>
      <c r="AR886">
        <v>31</v>
      </c>
      <c r="AU886">
        <f t="shared" si="962"/>
        <v>100</v>
      </c>
      <c r="AV886">
        <f t="shared" si="963"/>
        <v>100</v>
      </c>
      <c r="AW886">
        <f t="shared" si="964"/>
        <v>100</v>
      </c>
      <c r="AX886">
        <f t="shared" si="965"/>
        <v>100</v>
      </c>
      <c r="AY886">
        <f t="shared" si="966"/>
        <v>100</v>
      </c>
      <c r="AZ886">
        <f t="shared" si="967"/>
        <v>100</v>
      </c>
      <c r="BA886">
        <f t="shared" si="968"/>
        <v>100</v>
      </c>
      <c r="BB886">
        <f t="shared" si="969"/>
        <v>100</v>
      </c>
      <c r="BC886">
        <f t="shared" si="970"/>
        <v>100</v>
      </c>
    </row>
    <row r="887" spans="1:991">
      <c r="A887">
        <v>144</v>
      </c>
      <c r="B887" t="s">
        <v>107</v>
      </c>
      <c r="C887">
        <v>18</v>
      </c>
      <c r="D887" t="s">
        <v>44</v>
      </c>
      <c r="E887">
        <v>4.8</v>
      </c>
      <c r="F887">
        <v>2.2999999999999998</v>
      </c>
      <c r="G887">
        <v>4.8</v>
      </c>
      <c r="H887">
        <v>2.6</v>
      </c>
      <c r="I887">
        <v>1.2</v>
      </c>
      <c r="J887">
        <v>0</v>
      </c>
      <c r="K887">
        <v>1.7</v>
      </c>
      <c r="L887">
        <v>1.8</v>
      </c>
      <c r="M887">
        <v>2.1</v>
      </c>
      <c r="O887" s="23">
        <v>28.1</v>
      </c>
      <c r="P887" s="23">
        <v>27.9</v>
      </c>
      <c r="Q887" s="23">
        <v>28.1</v>
      </c>
      <c r="R887" s="23">
        <v>27.8</v>
      </c>
      <c r="S887" s="23">
        <v>26.6</v>
      </c>
      <c r="T887" s="23">
        <v>25.4</v>
      </c>
      <c r="U887" s="23">
        <v>22</v>
      </c>
      <c r="V887" s="23">
        <v>29.3</v>
      </c>
      <c r="W887" s="23">
        <v>26.7</v>
      </c>
      <c r="Y887">
        <f t="shared" si="961"/>
        <v>241.9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0</v>
      </c>
      <c r="AF887">
        <v>4</v>
      </c>
      <c r="AG887">
        <v>0</v>
      </c>
      <c r="AH887">
        <v>0</v>
      </c>
      <c r="AJ887">
        <v>30</v>
      </c>
      <c r="AK887">
        <v>29</v>
      </c>
      <c r="AL887">
        <v>31</v>
      </c>
      <c r="AM887">
        <v>34</v>
      </c>
      <c r="AN887">
        <v>33</v>
      </c>
      <c r="AO887">
        <v>26</v>
      </c>
      <c r="AP887">
        <v>27</v>
      </c>
      <c r="AQ887">
        <v>14</v>
      </c>
      <c r="AR887">
        <v>12</v>
      </c>
      <c r="AU887">
        <f t="shared" si="962"/>
        <v>100</v>
      </c>
      <c r="AV887">
        <f t="shared" si="963"/>
        <v>100</v>
      </c>
      <c r="AW887">
        <f t="shared" si="964"/>
        <v>100</v>
      </c>
      <c r="AX887">
        <f t="shared" si="965"/>
        <v>100</v>
      </c>
      <c r="AY887">
        <f t="shared" si="966"/>
        <v>88.571428571428569</v>
      </c>
      <c r="AZ887">
        <f t="shared" si="967"/>
        <v>100</v>
      </c>
      <c r="BA887">
        <f t="shared" si="968"/>
        <v>74.193548387096769</v>
      </c>
      <c r="BB887">
        <f t="shared" si="969"/>
        <v>100</v>
      </c>
      <c r="BC887">
        <f t="shared" si="970"/>
        <v>100</v>
      </c>
    </row>
    <row r="888" spans="1:991">
      <c r="A888">
        <v>143</v>
      </c>
      <c r="B888" t="s">
        <v>108</v>
      </c>
      <c r="C888">
        <v>18</v>
      </c>
      <c r="D888" t="s">
        <v>46</v>
      </c>
      <c r="E888">
        <v>13.9</v>
      </c>
      <c r="F888">
        <v>12.3</v>
      </c>
      <c r="G888">
        <v>10.6</v>
      </c>
      <c r="H888">
        <v>11.4</v>
      </c>
      <c r="I888">
        <v>15.5</v>
      </c>
      <c r="J888">
        <v>11.6</v>
      </c>
      <c r="K888">
        <v>6</v>
      </c>
      <c r="L888">
        <v>5.8</v>
      </c>
      <c r="M888">
        <v>4</v>
      </c>
      <c r="O888" s="23">
        <v>26.3</v>
      </c>
      <c r="P888" s="23">
        <v>27.4</v>
      </c>
      <c r="Q888" s="23">
        <v>28.1</v>
      </c>
      <c r="R888" s="23">
        <v>24.1</v>
      </c>
      <c r="S888" s="23">
        <v>25.4</v>
      </c>
      <c r="T888" s="23">
        <v>22.4</v>
      </c>
      <c r="U888" s="23">
        <v>13.3</v>
      </c>
      <c r="V888" s="23">
        <v>20.3</v>
      </c>
      <c r="W888" s="23">
        <v>26.7</v>
      </c>
      <c r="Y888">
        <f t="shared" si="961"/>
        <v>214.00000000000003</v>
      </c>
      <c r="Z888">
        <v>0</v>
      </c>
      <c r="AA888">
        <v>4</v>
      </c>
      <c r="AB888">
        <v>0</v>
      </c>
      <c r="AC888">
        <v>4</v>
      </c>
      <c r="AD888">
        <v>2</v>
      </c>
      <c r="AE888">
        <v>6</v>
      </c>
      <c r="AF888">
        <v>2</v>
      </c>
      <c r="AG888">
        <v>6</v>
      </c>
      <c r="AH888">
        <v>0</v>
      </c>
      <c r="AJ888">
        <v>15</v>
      </c>
      <c r="AK888">
        <v>39</v>
      </c>
      <c r="AL888">
        <v>36</v>
      </c>
      <c r="AM888">
        <v>29</v>
      </c>
      <c r="AN888">
        <v>43</v>
      </c>
      <c r="AO888">
        <v>31</v>
      </c>
      <c r="AP888">
        <v>42</v>
      </c>
      <c r="AQ888">
        <v>38</v>
      </c>
      <c r="AR888">
        <v>13</v>
      </c>
      <c r="AU888">
        <f t="shared" si="962"/>
        <v>100</v>
      </c>
      <c r="AV888">
        <f t="shared" si="963"/>
        <v>81.395348837209298</v>
      </c>
      <c r="AW888">
        <f t="shared" si="964"/>
        <v>100</v>
      </c>
      <c r="AX888">
        <f t="shared" si="965"/>
        <v>75.757575757575751</v>
      </c>
      <c r="AY888">
        <f t="shared" si="966"/>
        <v>91.111111111111114</v>
      </c>
      <c r="AZ888">
        <f t="shared" si="967"/>
        <v>67.567567567567565</v>
      </c>
      <c r="BA888">
        <f t="shared" si="968"/>
        <v>90.909090909090907</v>
      </c>
      <c r="BB888">
        <f t="shared" si="969"/>
        <v>72.727272727272734</v>
      </c>
      <c r="BC888">
        <f t="shared" si="970"/>
        <v>100</v>
      </c>
    </row>
    <row r="889" spans="1:991">
      <c r="A889">
        <v>141</v>
      </c>
      <c r="B889" t="s">
        <v>109</v>
      </c>
      <c r="C889">
        <v>18</v>
      </c>
      <c r="D889" t="s">
        <v>48</v>
      </c>
      <c r="E889">
        <v>0</v>
      </c>
      <c r="F889">
        <v>2.8</v>
      </c>
      <c r="G889">
        <v>3.9</v>
      </c>
      <c r="H889">
        <v>2.1</v>
      </c>
      <c r="I889">
        <v>0.4</v>
      </c>
      <c r="J889">
        <v>1.4</v>
      </c>
      <c r="K889">
        <v>1.2</v>
      </c>
      <c r="L889">
        <v>0.9</v>
      </c>
      <c r="M889">
        <v>0</v>
      </c>
      <c r="O889" s="23">
        <v>27.2</v>
      </c>
      <c r="P889" s="23">
        <v>28.6</v>
      </c>
      <c r="Q889" s="23">
        <v>27.1</v>
      </c>
      <c r="R889" s="23">
        <v>26.8</v>
      </c>
      <c r="S889" s="23">
        <v>25.6</v>
      </c>
      <c r="T889" s="23">
        <v>27.8</v>
      </c>
      <c r="U889" s="23">
        <v>25</v>
      </c>
      <c r="V889" s="23">
        <v>26.6</v>
      </c>
      <c r="W889" s="23">
        <v>25.4</v>
      </c>
      <c r="Y889">
        <f t="shared" si="961"/>
        <v>240.10000000000002</v>
      </c>
      <c r="Z889">
        <v>0</v>
      </c>
      <c r="AA889">
        <v>0</v>
      </c>
      <c r="AB889">
        <v>0</v>
      </c>
      <c r="AC889">
        <v>0</v>
      </c>
      <c r="AD889">
        <v>4</v>
      </c>
      <c r="AE889">
        <v>0</v>
      </c>
      <c r="AF889">
        <v>0</v>
      </c>
      <c r="AG889">
        <v>0</v>
      </c>
      <c r="AH889">
        <v>0</v>
      </c>
      <c r="AJ889">
        <v>29</v>
      </c>
      <c r="AK889">
        <v>34</v>
      </c>
      <c r="AL889">
        <v>44</v>
      </c>
      <c r="AM889">
        <v>44</v>
      </c>
      <c r="AN889">
        <v>19</v>
      </c>
      <c r="AO889">
        <v>46</v>
      </c>
      <c r="AP889">
        <v>4</v>
      </c>
      <c r="AQ889">
        <v>44</v>
      </c>
      <c r="AR889">
        <v>27</v>
      </c>
      <c r="AU889">
        <f t="shared" si="962"/>
        <v>100</v>
      </c>
      <c r="AV889">
        <f t="shared" si="963"/>
        <v>100</v>
      </c>
      <c r="AW889">
        <f t="shared" si="964"/>
        <v>100</v>
      </c>
      <c r="AX889">
        <f t="shared" si="965"/>
        <v>100</v>
      </c>
      <c r="AY889">
        <f t="shared" si="966"/>
        <v>65.217391304347828</v>
      </c>
      <c r="AZ889">
        <f t="shared" si="967"/>
        <v>100</v>
      </c>
      <c r="BA889">
        <f t="shared" si="968"/>
        <v>100</v>
      </c>
      <c r="BB889">
        <f t="shared" si="969"/>
        <v>100</v>
      </c>
      <c r="BC889">
        <f t="shared" si="970"/>
        <v>100</v>
      </c>
    </row>
    <row r="890" spans="1:991">
      <c r="A890" s="4">
        <v>208</v>
      </c>
      <c r="B890" s="5" t="s">
        <v>110</v>
      </c>
      <c r="C890" s="4">
        <v>18</v>
      </c>
      <c r="D890" s="5" t="s">
        <v>42</v>
      </c>
      <c r="E890" s="4">
        <v>1</v>
      </c>
      <c r="F890" s="4">
        <v>0.7</v>
      </c>
      <c r="G890" s="4">
        <v>0</v>
      </c>
      <c r="H890" s="4">
        <v>4.5999999999999996</v>
      </c>
      <c r="I890" s="4">
        <v>1.2</v>
      </c>
      <c r="J890" s="4">
        <v>2.2000000000000002</v>
      </c>
      <c r="K890" s="4">
        <v>1.6</v>
      </c>
      <c r="L890" s="4">
        <v>1.5</v>
      </c>
      <c r="M890" s="4">
        <v>0.3</v>
      </c>
      <c r="N890" s="4"/>
      <c r="O890" s="26">
        <v>28</v>
      </c>
      <c r="P890" s="26">
        <v>28.3</v>
      </c>
      <c r="Q890" s="26">
        <v>29.7</v>
      </c>
      <c r="R890" s="26">
        <v>27.9</v>
      </c>
      <c r="S890" s="26">
        <v>30</v>
      </c>
      <c r="T890" s="26">
        <v>29.3</v>
      </c>
      <c r="U890" s="26">
        <v>28.9</v>
      </c>
      <c r="V890" s="26">
        <v>29.1</v>
      </c>
      <c r="W890" s="26">
        <v>26.6</v>
      </c>
      <c r="Y890">
        <f t="shared" si="961"/>
        <v>257.8</v>
      </c>
      <c r="Z890" s="4">
        <v>2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/>
      <c r="AJ890" s="4">
        <v>15</v>
      </c>
      <c r="AK890" s="4">
        <v>9</v>
      </c>
      <c r="AL890" s="4">
        <v>3</v>
      </c>
      <c r="AM890" s="4">
        <v>10</v>
      </c>
      <c r="AN890" s="4">
        <v>1</v>
      </c>
      <c r="AO890" s="4">
        <v>13</v>
      </c>
      <c r="AP890" s="4">
        <v>9</v>
      </c>
      <c r="AQ890" s="4">
        <v>3</v>
      </c>
      <c r="AR890" s="4">
        <v>6</v>
      </c>
      <c r="AS890" s="5"/>
      <c r="AU890">
        <f t="shared" si="962"/>
        <v>76.470588235294116</v>
      </c>
      <c r="AV890">
        <f t="shared" si="963"/>
        <v>100</v>
      </c>
      <c r="AW890">
        <f t="shared" si="964"/>
        <v>100</v>
      </c>
      <c r="AX890">
        <f t="shared" si="965"/>
        <v>100</v>
      </c>
      <c r="AY890">
        <f t="shared" si="966"/>
        <v>100</v>
      </c>
      <c r="AZ890">
        <f t="shared" si="967"/>
        <v>100</v>
      </c>
      <c r="BA890">
        <f t="shared" si="968"/>
        <v>100</v>
      </c>
      <c r="BB890">
        <f t="shared" si="969"/>
        <v>100</v>
      </c>
      <c r="BC890">
        <f t="shared" si="970"/>
        <v>100</v>
      </c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  <c r="QG890" s="5"/>
      <c r="QH890" s="5"/>
      <c r="QI890" s="5"/>
      <c r="QJ890" s="5"/>
      <c r="QK890" s="5"/>
      <c r="QL890" s="5"/>
      <c r="QM890" s="5"/>
      <c r="QN890" s="5"/>
      <c r="QO890" s="5"/>
      <c r="QP890" s="5"/>
      <c r="QQ890" s="5"/>
      <c r="QR890" s="5"/>
      <c r="QS890" s="5"/>
      <c r="QT890" s="5"/>
      <c r="QU890" s="5"/>
      <c r="QV890" s="5"/>
      <c r="QW890" s="5"/>
      <c r="QX890" s="5"/>
      <c r="QY890" s="5"/>
      <c r="QZ890" s="5"/>
      <c r="RA890" s="5"/>
      <c r="RB890" s="5"/>
      <c r="RC890" s="5"/>
      <c r="RD890" s="5"/>
      <c r="RE890" s="5"/>
      <c r="RF890" s="5"/>
      <c r="RG890" s="5"/>
      <c r="RH890" s="5"/>
      <c r="RI890" s="5"/>
      <c r="RJ890" s="5"/>
      <c r="RK890" s="5"/>
      <c r="RL890" s="5"/>
      <c r="RM890" s="5"/>
      <c r="RN890" s="5"/>
      <c r="RO890" s="5"/>
      <c r="RP890" s="5"/>
      <c r="RQ890" s="5"/>
      <c r="RR890" s="5"/>
      <c r="RS890" s="5"/>
      <c r="RT890" s="5"/>
      <c r="RU890" s="5"/>
      <c r="RV890" s="5"/>
      <c r="RW890" s="5"/>
      <c r="RX890" s="5"/>
      <c r="RY890" s="5"/>
      <c r="RZ890" s="5"/>
      <c r="SA890" s="5"/>
      <c r="SB890" s="5"/>
      <c r="SC890" s="5"/>
      <c r="SD890" s="5"/>
      <c r="SE890" s="5"/>
      <c r="SF890" s="5"/>
      <c r="SG890" s="5"/>
      <c r="SH890" s="5"/>
      <c r="SI890" s="5"/>
      <c r="SJ890" s="5"/>
      <c r="SK890" s="5"/>
      <c r="SL890" s="5"/>
      <c r="SM890" s="5"/>
      <c r="SN890" s="5"/>
      <c r="SO890" s="5"/>
      <c r="SP890" s="5"/>
      <c r="SQ890" s="5"/>
      <c r="SR890" s="5"/>
      <c r="SS890" s="5"/>
      <c r="ST890" s="5"/>
      <c r="SU890" s="5"/>
      <c r="SV890" s="5"/>
      <c r="SW890" s="5"/>
      <c r="SX890" s="5"/>
      <c r="SY890" s="5"/>
      <c r="SZ890" s="5"/>
      <c r="TA890" s="5"/>
      <c r="TB890" s="5"/>
      <c r="TC890" s="5"/>
      <c r="TD890" s="5"/>
      <c r="TE890" s="5"/>
      <c r="TF890" s="5"/>
      <c r="TG890" s="5"/>
      <c r="TH890" s="5"/>
      <c r="TI890" s="5"/>
      <c r="TJ890" s="5"/>
      <c r="TK890" s="5"/>
      <c r="TL890" s="5"/>
      <c r="TM890" s="5"/>
      <c r="TN890" s="5"/>
      <c r="TO890" s="5"/>
      <c r="TP890" s="5"/>
      <c r="TQ890" s="5"/>
      <c r="TR890" s="5"/>
      <c r="TS890" s="5"/>
      <c r="TT890" s="5"/>
      <c r="TU890" s="5"/>
      <c r="TV890" s="5"/>
      <c r="TW890" s="5"/>
      <c r="TX890" s="5"/>
      <c r="TY890" s="5"/>
      <c r="TZ890" s="5"/>
      <c r="UA890" s="5"/>
      <c r="UB890" s="5"/>
      <c r="UC890" s="5"/>
      <c r="UD890" s="5"/>
      <c r="UE890" s="5"/>
      <c r="UF890" s="5"/>
      <c r="UG890" s="5"/>
      <c r="UH890" s="5"/>
      <c r="UI890" s="5"/>
      <c r="UJ890" s="5"/>
      <c r="UK890" s="5"/>
      <c r="UL890" s="5"/>
      <c r="UM890" s="5"/>
      <c r="UN890" s="5"/>
      <c r="UO890" s="5"/>
      <c r="UP890" s="5"/>
      <c r="UQ890" s="5"/>
      <c r="UR890" s="5"/>
      <c r="US890" s="5"/>
      <c r="UT890" s="5"/>
      <c r="UU890" s="5"/>
      <c r="UV890" s="5"/>
      <c r="UW890" s="5"/>
      <c r="UX890" s="5"/>
      <c r="UY890" s="5"/>
      <c r="UZ890" s="5"/>
      <c r="VA890" s="5"/>
      <c r="VB890" s="5"/>
      <c r="VC890" s="5"/>
      <c r="VD890" s="5"/>
      <c r="VE890" s="5"/>
      <c r="VF890" s="5"/>
      <c r="VG890" s="5"/>
      <c r="VH890" s="5"/>
      <c r="VI890" s="5"/>
      <c r="VJ890" s="5"/>
      <c r="VK890" s="5"/>
      <c r="VL890" s="5"/>
      <c r="VM890" s="5"/>
      <c r="VN890" s="5"/>
      <c r="VO890" s="5"/>
      <c r="VP890" s="5"/>
      <c r="VQ890" s="5"/>
      <c r="VR890" s="5"/>
      <c r="VS890" s="5"/>
      <c r="VT890" s="5"/>
      <c r="VU890" s="5"/>
      <c r="VV890" s="5"/>
      <c r="VW890" s="5"/>
      <c r="VX890" s="5"/>
      <c r="VY890" s="5"/>
      <c r="VZ890" s="5"/>
      <c r="WA890" s="5"/>
      <c r="WB890" s="5"/>
      <c r="WC890" s="5"/>
      <c r="WD890" s="5"/>
      <c r="WE890" s="5"/>
      <c r="WF890" s="5"/>
      <c r="WG890" s="5"/>
      <c r="WH890" s="5"/>
      <c r="WI890" s="5"/>
      <c r="WJ890" s="5"/>
      <c r="WK890" s="5"/>
      <c r="WL890" s="5"/>
      <c r="WM890" s="5"/>
      <c r="WN890" s="5"/>
      <c r="WO890" s="5"/>
      <c r="WP890" s="5"/>
      <c r="WQ890" s="5"/>
      <c r="WR890" s="5"/>
      <c r="WS890" s="5"/>
      <c r="WT890" s="5"/>
      <c r="WU890" s="5"/>
      <c r="WV890" s="5"/>
      <c r="WW890" s="5"/>
      <c r="WX890" s="5"/>
      <c r="WY890" s="5"/>
      <c r="WZ890" s="5"/>
      <c r="XA890" s="5"/>
      <c r="XB890" s="5"/>
      <c r="XC890" s="5"/>
      <c r="XD890" s="5"/>
      <c r="XE890" s="5"/>
      <c r="XF890" s="5"/>
      <c r="XG890" s="5"/>
      <c r="XH890" s="5"/>
      <c r="XI890" s="5"/>
      <c r="XJ890" s="5"/>
      <c r="XK890" s="5"/>
      <c r="XL890" s="5"/>
      <c r="XM890" s="5"/>
      <c r="XN890" s="5"/>
      <c r="XO890" s="5"/>
      <c r="XP890" s="5"/>
      <c r="XQ890" s="5"/>
      <c r="XR890" s="5"/>
      <c r="XS890" s="5"/>
      <c r="XT890" s="5"/>
      <c r="XU890" s="5"/>
      <c r="XV890" s="5"/>
      <c r="XW890" s="5"/>
      <c r="XX890" s="5"/>
      <c r="XY890" s="5"/>
      <c r="XZ890" s="5"/>
      <c r="YA890" s="5"/>
      <c r="YB890" s="5"/>
      <c r="YC890" s="5"/>
      <c r="YD890" s="5"/>
      <c r="YE890" s="5"/>
      <c r="YF890" s="5"/>
      <c r="YG890" s="5"/>
      <c r="YH890" s="5"/>
      <c r="YI890" s="5"/>
      <c r="YJ890" s="5"/>
      <c r="YK890" s="5"/>
      <c r="YL890" s="5"/>
      <c r="YM890" s="5"/>
      <c r="YN890" s="5"/>
      <c r="YO890" s="5"/>
      <c r="YP890" s="5"/>
      <c r="YQ890" s="5"/>
      <c r="YR890" s="5"/>
      <c r="YS890" s="5"/>
      <c r="YT890" s="5"/>
      <c r="YU890" s="5"/>
      <c r="YV890" s="5"/>
      <c r="YW890" s="5"/>
      <c r="YX890" s="5"/>
      <c r="YY890" s="5"/>
      <c r="YZ890" s="5"/>
      <c r="ZA890" s="5"/>
      <c r="ZB890" s="5"/>
      <c r="ZC890" s="5"/>
      <c r="ZD890" s="5"/>
      <c r="ZE890" s="5"/>
      <c r="ZF890" s="5"/>
      <c r="ZG890" s="5"/>
      <c r="ZH890" s="5"/>
      <c r="ZI890" s="5"/>
      <c r="ZJ890" s="5"/>
      <c r="ZK890" s="5"/>
      <c r="ZL890" s="5"/>
      <c r="ZM890" s="5"/>
      <c r="ZN890" s="5"/>
      <c r="ZO890" s="5"/>
      <c r="ZP890" s="5"/>
      <c r="ZQ890" s="5"/>
      <c r="ZR890" s="5"/>
      <c r="ZS890" s="5"/>
      <c r="ZT890" s="5"/>
      <c r="ZU890" s="5"/>
      <c r="ZV890" s="5"/>
      <c r="ZW890" s="5"/>
      <c r="ZX890" s="5"/>
      <c r="ZY890" s="5"/>
      <c r="ZZ890" s="5"/>
      <c r="AAA890" s="5"/>
      <c r="AAB890" s="5"/>
      <c r="AAC890" s="5"/>
      <c r="AAD890" s="5"/>
      <c r="AAE890" s="5"/>
      <c r="AAF890" s="5"/>
      <c r="AAG890" s="5"/>
      <c r="AAH890" s="5"/>
      <c r="AAI890" s="5"/>
      <c r="AAJ890" s="5"/>
      <c r="AAK890" s="5"/>
      <c r="AAL890" s="5"/>
      <c r="AAM890" s="5"/>
      <c r="AAN890" s="5"/>
      <c r="AAO890" s="5"/>
      <c r="AAP890" s="5"/>
      <c r="AAQ890" s="5"/>
      <c r="AAR890" s="5"/>
      <c r="AAS890" s="5"/>
      <c r="AAT890" s="5"/>
      <c r="AAU890" s="5"/>
      <c r="AAV890" s="5"/>
      <c r="AAW890" s="5"/>
      <c r="AAX890" s="5"/>
      <c r="AAY890" s="5"/>
      <c r="AAZ890" s="5"/>
      <c r="ABA890" s="5"/>
      <c r="ABB890" s="5"/>
      <c r="ABC890" s="5"/>
      <c r="ABD890" s="5"/>
      <c r="ABE890" s="5"/>
      <c r="ABF890" s="5"/>
      <c r="ABG890" s="5"/>
      <c r="ABH890" s="5"/>
      <c r="ABI890" s="5"/>
      <c r="ABJ890" s="5"/>
      <c r="ABK890" s="5"/>
      <c r="ABL890" s="5"/>
      <c r="ABM890" s="5"/>
      <c r="ABN890" s="5"/>
      <c r="ABO890" s="5"/>
      <c r="ABP890" s="5"/>
      <c r="ABQ890" s="5"/>
      <c r="ABR890" s="5"/>
      <c r="ABS890" s="5"/>
      <c r="ABT890" s="5"/>
      <c r="ABU890" s="5"/>
      <c r="ABV890" s="5"/>
      <c r="ABW890" s="5"/>
      <c r="ABX890" s="5"/>
      <c r="ABY890" s="5"/>
      <c r="ABZ890" s="5"/>
      <c r="ACA890" s="5"/>
      <c r="ACB890" s="5"/>
      <c r="ACC890" s="5"/>
      <c r="ACD890" s="5"/>
      <c r="ACE890" s="5"/>
      <c r="ACF890" s="5"/>
      <c r="ACG890" s="5"/>
      <c r="ACH890" s="5"/>
      <c r="ACI890" s="5"/>
      <c r="ACJ890" s="5"/>
      <c r="ACK890" s="5"/>
      <c r="ACL890" s="5"/>
      <c r="ACM890" s="5"/>
      <c r="ACN890" s="5"/>
      <c r="ACO890" s="5"/>
      <c r="ACP890" s="5"/>
      <c r="ACQ890" s="5"/>
      <c r="ACR890" s="5"/>
      <c r="ACS890" s="5"/>
      <c r="ACT890" s="5"/>
      <c r="ACU890" s="5"/>
      <c r="ACV890" s="5"/>
      <c r="ACW890" s="5"/>
      <c r="ACX890" s="5"/>
      <c r="ACY890" s="5"/>
      <c r="ACZ890" s="5"/>
      <c r="ADA890" s="5"/>
      <c r="ADB890" s="5"/>
      <c r="ADC890" s="5"/>
      <c r="ADD890" s="5"/>
      <c r="ADE890" s="5"/>
      <c r="ADF890" s="5"/>
      <c r="ADG890" s="5"/>
      <c r="ADH890" s="5"/>
      <c r="ADI890" s="5"/>
      <c r="ADJ890" s="5"/>
      <c r="ADK890" s="5"/>
      <c r="ADL890" s="5"/>
      <c r="ADM890" s="5"/>
      <c r="ADN890" s="5"/>
      <c r="ADO890" s="5"/>
      <c r="ADP890" s="5"/>
      <c r="ADQ890" s="5"/>
      <c r="ADR890" s="5"/>
      <c r="ADS890" s="5"/>
      <c r="ADT890" s="5"/>
      <c r="ADU890" s="5"/>
      <c r="ADV890" s="5"/>
      <c r="ADW890" s="5"/>
      <c r="ADX890" s="5"/>
      <c r="ADY890" s="5"/>
      <c r="ADZ890" s="5"/>
      <c r="AEA890" s="5"/>
      <c r="AEB890" s="5"/>
      <c r="AEC890" s="5"/>
      <c r="AED890" s="5"/>
      <c r="AEE890" s="5"/>
      <c r="AEF890" s="5"/>
      <c r="AEG890" s="5"/>
      <c r="AEH890" s="5"/>
      <c r="AEI890" s="5"/>
      <c r="AEJ890" s="5"/>
      <c r="AEK890" s="5"/>
      <c r="AEL890" s="5"/>
      <c r="AEM890" s="5"/>
      <c r="AEN890" s="5"/>
      <c r="AEO890" s="5"/>
      <c r="AEP890" s="5"/>
      <c r="AEQ890" s="5"/>
      <c r="AER890" s="5"/>
      <c r="AES890" s="5"/>
      <c r="AET890" s="5"/>
      <c r="AEU890" s="5"/>
      <c r="AEV890" s="5"/>
      <c r="AEW890" s="5"/>
      <c r="AEX890" s="5"/>
      <c r="AEY890" s="5"/>
      <c r="AEZ890" s="5"/>
      <c r="AFA890" s="5"/>
      <c r="AFB890" s="5"/>
      <c r="AFC890" s="5"/>
      <c r="AFD890" s="5"/>
      <c r="AFE890" s="5"/>
      <c r="AFF890" s="5"/>
      <c r="AFG890" s="5"/>
      <c r="AFH890" s="5"/>
      <c r="AFI890" s="5"/>
      <c r="AFJ890" s="5"/>
      <c r="AFK890" s="5"/>
      <c r="AFL890" s="5"/>
      <c r="AFM890" s="5"/>
      <c r="AFN890" s="5"/>
      <c r="AFO890" s="5"/>
      <c r="AFP890" s="5"/>
      <c r="AFQ890" s="5"/>
      <c r="AFR890" s="5"/>
      <c r="AFS890" s="5"/>
      <c r="AFT890" s="5"/>
      <c r="AFU890" s="5"/>
      <c r="AFV890" s="5"/>
      <c r="AFW890" s="5"/>
      <c r="AFX890" s="5"/>
      <c r="AFY890" s="5"/>
      <c r="AFZ890" s="5"/>
      <c r="AGA890" s="5"/>
      <c r="AGB890" s="5"/>
      <c r="AGC890" s="5"/>
      <c r="AGD890" s="5"/>
      <c r="AGE890" s="5"/>
      <c r="AGF890" s="5"/>
      <c r="AGG890" s="5"/>
      <c r="AGH890" s="5"/>
      <c r="AGI890" s="5"/>
      <c r="AGJ890" s="5"/>
      <c r="AGK890" s="5"/>
      <c r="AGL890" s="5"/>
      <c r="AGM890" s="5"/>
      <c r="AGN890" s="5"/>
      <c r="AGO890" s="5"/>
      <c r="AGP890" s="5"/>
      <c r="AGQ890" s="5"/>
      <c r="AGR890" s="5"/>
      <c r="AGS890" s="5"/>
      <c r="AGT890" s="5"/>
      <c r="AGU890" s="5"/>
      <c r="AGV890" s="5"/>
      <c r="AGW890" s="5"/>
      <c r="AGX890" s="5"/>
      <c r="AGY890" s="5"/>
      <c r="AGZ890" s="5"/>
      <c r="AHA890" s="5"/>
      <c r="AHB890" s="5"/>
      <c r="AHC890" s="5"/>
      <c r="AHD890" s="5"/>
      <c r="AHE890" s="5"/>
      <c r="AHF890" s="5"/>
      <c r="AHG890" s="5"/>
      <c r="AHH890" s="5"/>
      <c r="AHI890" s="5"/>
      <c r="AHJ890" s="5"/>
      <c r="AHK890" s="5"/>
      <c r="AHL890" s="5"/>
      <c r="AHM890" s="5"/>
      <c r="AHN890" s="5"/>
      <c r="AHO890" s="5"/>
      <c r="AHP890" s="5"/>
      <c r="AHQ890" s="5"/>
      <c r="AHR890" s="5"/>
      <c r="AHS890" s="5"/>
      <c r="AHT890" s="5"/>
      <c r="AHU890" s="5"/>
      <c r="AHV890" s="5"/>
      <c r="AHW890" s="5"/>
      <c r="AHX890" s="5"/>
      <c r="AHY890" s="5"/>
      <c r="AHZ890" s="5"/>
      <c r="AIA890" s="5"/>
      <c r="AIB890" s="5"/>
      <c r="AIC890" s="5"/>
      <c r="AID890" s="5"/>
      <c r="AIE890" s="5"/>
      <c r="AIF890" s="5"/>
      <c r="AIG890" s="5"/>
      <c r="AIH890" s="5"/>
      <c r="AII890" s="5"/>
      <c r="AIJ890" s="5"/>
      <c r="AIK890" s="5"/>
      <c r="AIL890" s="5"/>
      <c r="AIM890" s="5"/>
      <c r="AIN890" s="5"/>
      <c r="AIO890" s="5"/>
      <c r="AIP890" s="5"/>
      <c r="AIQ890" s="5"/>
      <c r="AIR890" s="5"/>
      <c r="AIS890" s="5"/>
      <c r="AIT890" s="5"/>
      <c r="AIU890" s="5"/>
      <c r="AIV890" s="5"/>
      <c r="AIW890" s="5"/>
      <c r="AIX890" s="5"/>
      <c r="AIY890" s="5"/>
      <c r="AIZ890" s="5"/>
      <c r="AJA890" s="5"/>
      <c r="AJB890" s="5"/>
      <c r="AJC890" s="5"/>
      <c r="AJD890" s="5"/>
      <c r="AJE890" s="5"/>
      <c r="AJF890" s="5"/>
      <c r="AJG890" s="5"/>
      <c r="AJH890" s="5"/>
      <c r="AJI890" s="5"/>
      <c r="AJJ890" s="5"/>
      <c r="AJK890" s="5"/>
      <c r="AJL890" s="5"/>
      <c r="AJM890" s="5"/>
      <c r="AJN890" s="5"/>
      <c r="AJO890" s="5"/>
      <c r="AJP890" s="5"/>
      <c r="AJQ890" s="5"/>
      <c r="AJR890" s="5"/>
      <c r="AJS890" s="5"/>
      <c r="AJT890" s="5"/>
      <c r="AJU890" s="5"/>
      <c r="AJV890" s="5"/>
      <c r="AJW890" s="5"/>
      <c r="AJX890" s="5"/>
      <c r="AJY890" s="5"/>
      <c r="AJZ890" s="5"/>
      <c r="AKA890" s="5"/>
      <c r="AKB890" s="5"/>
      <c r="AKC890" s="5"/>
      <c r="AKD890" s="5"/>
      <c r="AKE890" s="5"/>
      <c r="AKF890" s="5"/>
      <c r="AKG890" s="5"/>
      <c r="AKH890" s="5"/>
      <c r="AKI890" s="5"/>
      <c r="AKJ890" s="5"/>
      <c r="AKK890" s="5"/>
      <c r="AKL890" s="5"/>
      <c r="AKM890" s="5"/>
      <c r="AKN890" s="5"/>
      <c r="AKO890" s="5"/>
      <c r="AKP890" s="5"/>
      <c r="AKQ890" s="5"/>
      <c r="AKR890" s="5"/>
      <c r="AKS890" s="5"/>
      <c r="AKT890" s="5"/>
      <c r="AKU890" s="5"/>
      <c r="AKV890" s="5"/>
      <c r="AKW890" s="5"/>
      <c r="AKX890" s="5"/>
      <c r="AKY890" s="5"/>
      <c r="AKZ890" s="5"/>
      <c r="ALA890" s="5"/>
      <c r="ALB890" s="5"/>
      <c r="ALC890" s="5"/>
    </row>
    <row r="891" spans="1:991">
      <c r="A891" s="4">
        <v>205</v>
      </c>
      <c r="B891" s="5" t="s">
        <v>111</v>
      </c>
      <c r="C891" s="4">
        <v>18</v>
      </c>
      <c r="D891" s="5" t="s">
        <v>44</v>
      </c>
      <c r="E891" s="4">
        <v>0</v>
      </c>
      <c r="F891" s="4">
        <v>6.4</v>
      </c>
      <c r="G891" s="4">
        <v>0.8</v>
      </c>
      <c r="H891" s="4">
        <v>2.2000000000000002</v>
      </c>
      <c r="I891" s="4">
        <v>3.2</v>
      </c>
      <c r="J891" s="4">
        <v>1.5</v>
      </c>
      <c r="K891" s="4">
        <v>0</v>
      </c>
      <c r="L891" s="4">
        <v>4</v>
      </c>
      <c r="M891" s="4">
        <v>9.1999999999999993</v>
      </c>
      <c r="N891" s="4"/>
      <c r="O891" s="26">
        <v>29</v>
      </c>
      <c r="P891" s="26">
        <v>23.7</v>
      </c>
      <c r="Q891" s="26">
        <v>23.2</v>
      </c>
      <c r="R891" s="26">
        <v>19.7</v>
      </c>
      <c r="S891" s="26">
        <v>27.8</v>
      </c>
      <c r="T891" s="26">
        <v>27.7</v>
      </c>
      <c r="U891" s="26">
        <v>11.1</v>
      </c>
      <c r="V891" s="26">
        <v>27.3</v>
      </c>
      <c r="W891" s="26">
        <v>20.9</v>
      </c>
      <c r="Y891">
        <f t="shared" si="961"/>
        <v>210.4</v>
      </c>
      <c r="Z891" s="4">
        <v>0</v>
      </c>
      <c r="AA891" s="4">
        <v>2</v>
      </c>
      <c r="AB891" s="4">
        <v>2</v>
      </c>
      <c r="AC891" s="4">
        <v>0</v>
      </c>
      <c r="AD891" s="4">
        <v>0</v>
      </c>
      <c r="AE891" s="4">
        <v>0</v>
      </c>
      <c r="AF891" s="4">
        <v>8</v>
      </c>
      <c r="AG891" s="4">
        <v>0</v>
      </c>
      <c r="AH891" s="4">
        <v>2</v>
      </c>
      <c r="AI891" s="4"/>
      <c r="AJ891" s="4">
        <v>25</v>
      </c>
      <c r="AK891" s="4">
        <v>25</v>
      </c>
      <c r="AL891" s="4">
        <v>26</v>
      </c>
      <c r="AM891" s="4">
        <v>21</v>
      </c>
      <c r="AN891" s="4">
        <v>23</v>
      </c>
      <c r="AO891" s="4">
        <v>23</v>
      </c>
      <c r="AP891" s="4">
        <v>26</v>
      </c>
      <c r="AQ891" s="4">
        <v>8</v>
      </c>
      <c r="AR891" s="4">
        <v>9</v>
      </c>
      <c r="AS891" s="5"/>
      <c r="AU891">
        <f t="shared" si="962"/>
        <v>100</v>
      </c>
      <c r="AV891">
        <f t="shared" si="963"/>
        <v>85.18518518518519</v>
      </c>
      <c r="AW891">
        <f t="shared" si="964"/>
        <v>85.714285714285708</v>
      </c>
      <c r="AX891">
        <f t="shared" si="965"/>
        <v>100</v>
      </c>
      <c r="AY891">
        <f t="shared" si="966"/>
        <v>100</v>
      </c>
      <c r="AZ891">
        <f t="shared" si="967"/>
        <v>100</v>
      </c>
      <c r="BA891">
        <f t="shared" si="968"/>
        <v>52.941176470588239</v>
      </c>
      <c r="BB891">
        <f t="shared" si="969"/>
        <v>100</v>
      </c>
      <c r="BC891">
        <f t="shared" si="970"/>
        <v>63.636363636363633</v>
      </c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  <c r="QG891" s="5"/>
      <c r="QH891" s="5"/>
      <c r="QI891" s="5"/>
      <c r="QJ891" s="5"/>
      <c r="QK891" s="5"/>
      <c r="QL891" s="5"/>
      <c r="QM891" s="5"/>
      <c r="QN891" s="5"/>
      <c r="QO891" s="5"/>
      <c r="QP891" s="5"/>
      <c r="QQ891" s="5"/>
      <c r="QR891" s="5"/>
      <c r="QS891" s="5"/>
      <c r="QT891" s="5"/>
      <c r="QU891" s="5"/>
      <c r="QV891" s="5"/>
      <c r="QW891" s="5"/>
      <c r="QX891" s="5"/>
      <c r="QY891" s="5"/>
      <c r="QZ891" s="5"/>
      <c r="RA891" s="5"/>
      <c r="RB891" s="5"/>
      <c r="RC891" s="5"/>
      <c r="RD891" s="5"/>
      <c r="RE891" s="5"/>
      <c r="RF891" s="5"/>
      <c r="RG891" s="5"/>
      <c r="RH891" s="5"/>
      <c r="RI891" s="5"/>
      <c r="RJ891" s="5"/>
      <c r="RK891" s="5"/>
      <c r="RL891" s="5"/>
      <c r="RM891" s="5"/>
      <c r="RN891" s="5"/>
      <c r="RO891" s="5"/>
      <c r="RP891" s="5"/>
      <c r="RQ891" s="5"/>
      <c r="RR891" s="5"/>
      <c r="RS891" s="5"/>
      <c r="RT891" s="5"/>
      <c r="RU891" s="5"/>
      <c r="RV891" s="5"/>
      <c r="RW891" s="5"/>
      <c r="RX891" s="5"/>
      <c r="RY891" s="5"/>
      <c r="RZ891" s="5"/>
      <c r="SA891" s="5"/>
      <c r="SB891" s="5"/>
      <c r="SC891" s="5"/>
      <c r="SD891" s="5"/>
      <c r="SE891" s="5"/>
      <c r="SF891" s="5"/>
      <c r="SG891" s="5"/>
      <c r="SH891" s="5"/>
      <c r="SI891" s="5"/>
      <c r="SJ891" s="5"/>
      <c r="SK891" s="5"/>
      <c r="SL891" s="5"/>
      <c r="SM891" s="5"/>
      <c r="SN891" s="5"/>
      <c r="SO891" s="5"/>
      <c r="SP891" s="5"/>
      <c r="SQ891" s="5"/>
      <c r="SR891" s="5"/>
      <c r="SS891" s="5"/>
      <c r="ST891" s="5"/>
      <c r="SU891" s="5"/>
      <c r="SV891" s="5"/>
      <c r="SW891" s="5"/>
      <c r="SX891" s="5"/>
      <c r="SY891" s="5"/>
      <c r="SZ891" s="5"/>
      <c r="TA891" s="5"/>
      <c r="TB891" s="5"/>
      <c r="TC891" s="5"/>
      <c r="TD891" s="5"/>
      <c r="TE891" s="5"/>
      <c r="TF891" s="5"/>
      <c r="TG891" s="5"/>
      <c r="TH891" s="5"/>
      <c r="TI891" s="5"/>
      <c r="TJ891" s="5"/>
      <c r="TK891" s="5"/>
      <c r="TL891" s="5"/>
      <c r="TM891" s="5"/>
      <c r="TN891" s="5"/>
      <c r="TO891" s="5"/>
      <c r="TP891" s="5"/>
      <c r="TQ891" s="5"/>
      <c r="TR891" s="5"/>
      <c r="TS891" s="5"/>
      <c r="TT891" s="5"/>
      <c r="TU891" s="5"/>
      <c r="TV891" s="5"/>
      <c r="TW891" s="5"/>
      <c r="TX891" s="5"/>
      <c r="TY891" s="5"/>
      <c r="TZ891" s="5"/>
      <c r="UA891" s="5"/>
      <c r="UB891" s="5"/>
      <c r="UC891" s="5"/>
      <c r="UD891" s="5"/>
      <c r="UE891" s="5"/>
      <c r="UF891" s="5"/>
      <c r="UG891" s="5"/>
      <c r="UH891" s="5"/>
      <c r="UI891" s="5"/>
      <c r="UJ891" s="5"/>
      <c r="UK891" s="5"/>
      <c r="UL891" s="5"/>
      <c r="UM891" s="5"/>
      <c r="UN891" s="5"/>
      <c r="UO891" s="5"/>
      <c r="UP891" s="5"/>
      <c r="UQ891" s="5"/>
      <c r="UR891" s="5"/>
      <c r="US891" s="5"/>
      <c r="UT891" s="5"/>
      <c r="UU891" s="5"/>
      <c r="UV891" s="5"/>
      <c r="UW891" s="5"/>
      <c r="UX891" s="5"/>
      <c r="UY891" s="5"/>
      <c r="UZ891" s="5"/>
      <c r="VA891" s="5"/>
      <c r="VB891" s="5"/>
      <c r="VC891" s="5"/>
      <c r="VD891" s="5"/>
      <c r="VE891" s="5"/>
      <c r="VF891" s="5"/>
      <c r="VG891" s="5"/>
      <c r="VH891" s="5"/>
      <c r="VI891" s="5"/>
      <c r="VJ891" s="5"/>
      <c r="VK891" s="5"/>
      <c r="VL891" s="5"/>
      <c r="VM891" s="5"/>
      <c r="VN891" s="5"/>
      <c r="VO891" s="5"/>
      <c r="VP891" s="5"/>
      <c r="VQ891" s="5"/>
      <c r="VR891" s="5"/>
      <c r="VS891" s="5"/>
      <c r="VT891" s="5"/>
      <c r="VU891" s="5"/>
      <c r="VV891" s="5"/>
      <c r="VW891" s="5"/>
      <c r="VX891" s="5"/>
      <c r="VY891" s="5"/>
      <c r="VZ891" s="5"/>
      <c r="WA891" s="5"/>
      <c r="WB891" s="5"/>
      <c r="WC891" s="5"/>
      <c r="WD891" s="5"/>
      <c r="WE891" s="5"/>
      <c r="WF891" s="5"/>
      <c r="WG891" s="5"/>
      <c r="WH891" s="5"/>
      <c r="WI891" s="5"/>
      <c r="WJ891" s="5"/>
      <c r="WK891" s="5"/>
      <c r="WL891" s="5"/>
      <c r="WM891" s="5"/>
      <c r="WN891" s="5"/>
      <c r="WO891" s="5"/>
      <c r="WP891" s="5"/>
      <c r="WQ891" s="5"/>
      <c r="WR891" s="5"/>
      <c r="WS891" s="5"/>
      <c r="WT891" s="5"/>
      <c r="WU891" s="5"/>
      <c r="WV891" s="5"/>
      <c r="WW891" s="5"/>
      <c r="WX891" s="5"/>
      <c r="WY891" s="5"/>
      <c r="WZ891" s="5"/>
      <c r="XA891" s="5"/>
      <c r="XB891" s="5"/>
      <c r="XC891" s="5"/>
      <c r="XD891" s="5"/>
      <c r="XE891" s="5"/>
      <c r="XF891" s="5"/>
      <c r="XG891" s="5"/>
      <c r="XH891" s="5"/>
      <c r="XI891" s="5"/>
      <c r="XJ891" s="5"/>
      <c r="XK891" s="5"/>
      <c r="XL891" s="5"/>
      <c r="XM891" s="5"/>
      <c r="XN891" s="5"/>
      <c r="XO891" s="5"/>
      <c r="XP891" s="5"/>
      <c r="XQ891" s="5"/>
      <c r="XR891" s="5"/>
      <c r="XS891" s="5"/>
      <c r="XT891" s="5"/>
      <c r="XU891" s="5"/>
      <c r="XV891" s="5"/>
      <c r="XW891" s="5"/>
      <c r="XX891" s="5"/>
      <c r="XY891" s="5"/>
      <c r="XZ891" s="5"/>
      <c r="YA891" s="5"/>
      <c r="YB891" s="5"/>
      <c r="YC891" s="5"/>
      <c r="YD891" s="5"/>
      <c r="YE891" s="5"/>
      <c r="YF891" s="5"/>
      <c r="YG891" s="5"/>
      <c r="YH891" s="5"/>
      <c r="YI891" s="5"/>
      <c r="YJ891" s="5"/>
      <c r="YK891" s="5"/>
      <c r="YL891" s="5"/>
      <c r="YM891" s="5"/>
      <c r="YN891" s="5"/>
      <c r="YO891" s="5"/>
      <c r="YP891" s="5"/>
      <c r="YQ891" s="5"/>
      <c r="YR891" s="5"/>
      <c r="YS891" s="5"/>
      <c r="YT891" s="5"/>
      <c r="YU891" s="5"/>
      <c r="YV891" s="5"/>
      <c r="YW891" s="5"/>
      <c r="YX891" s="5"/>
      <c r="YY891" s="5"/>
      <c r="YZ891" s="5"/>
      <c r="ZA891" s="5"/>
      <c r="ZB891" s="5"/>
      <c r="ZC891" s="5"/>
      <c r="ZD891" s="5"/>
      <c r="ZE891" s="5"/>
      <c r="ZF891" s="5"/>
      <c r="ZG891" s="5"/>
      <c r="ZH891" s="5"/>
      <c r="ZI891" s="5"/>
      <c r="ZJ891" s="5"/>
      <c r="ZK891" s="5"/>
      <c r="ZL891" s="5"/>
      <c r="ZM891" s="5"/>
      <c r="ZN891" s="5"/>
      <c r="ZO891" s="5"/>
      <c r="ZP891" s="5"/>
      <c r="ZQ891" s="5"/>
      <c r="ZR891" s="5"/>
      <c r="ZS891" s="5"/>
      <c r="ZT891" s="5"/>
      <c r="ZU891" s="5"/>
      <c r="ZV891" s="5"/>
      <c r="ZW891" s="5"/>
      <c r="ZX891" s="5"/>
      <c r="ZY891" s="5"/>
      <c r="ZZ891" s="5"/>
      <c r="AAA891" s="5"/>
      <c r="AAB891" s="5"/>
      <c r="AAC891" s="5"/>
      <c r="AAD891" s="5"/>
      <c r="AAE891" s="5"/>
      <c r="AAF891" s="5"/>
      <c r="AAG891" s="5"/>
      <c r="AAH891" s="5"/>
      <c r="AAI891" s="5"/>
      <c r="AAJ891" s="5"/>
      <c r="AAK891" s="5"/>
      <c r="AAL891" s="5"/>
      <c r="AAM891" s="5"/>
      <c r="AAN891" s="5"/>
      <c r="AAO891" s="5"/>
      <c r="AAP891" s="5"/>
      <c r="AAQ891" s="5"/>
      <c r="AAR891" s="5"/>
      <c r="AAS891" s="5"/>
      <c r="AAT891" s="5"/>
      <c r="AAU891" s="5"/>
      <c r="AAV891" s="5"/>
      <c r="AAW891" s="5"/>
      <c r="AAX891" s="5"/>
      <c r="AAY891" s="5"/>
      <c r="AAZ891" s="5"/>
      <c r="ABA891" s="5"/>
      <c r="ABB891" s="5"/>
      <c r="ABC891" s="5"/>
      <c r="ABD891" s="5"/>
      <c r="ABE891" s="5"/>
      <c r="ABF891" s="5"/>
      <c r="ABG891" s="5"/>
      <c r="ABH891" s="5"/>
      <c r="ABI891" s="5"/>
      <c r="ABJ891" s="5"/>
      <c r="ABK891" s="5"/>
      <c r="ABL891" s="5"/>
      <c r="ABM891" s="5"/>
      <c r="ABN891" s="5"/>
      <c r="ABO891" s="5"/>
      <c r="ABP891" s="5"/>
      <c r="ABQ891" s="5"/>
      <c r="ABR891" s="5"/>
      <c r="ABS891" s="5"/>
      <c r="ABT891" s="5"/>
      <c r="ABU891" s="5"/>
      <c r="ABV891" s="5"/>
      <c r="ABW891" s="5"/>
      <c r="ABX891" s="5"/>
      <c r="ABY891" s="5"/>
      <c r="ABZ891" s="5"/>
      <c r="ACA891" s="5"/>
      <c r="ACB891" s="5"/>
      <c r="ACC891" s="5"/>
      <c r="ACD891" s="5"/>
      <c r="ACE891" s="5"/>
      <c r="ACF891" s="5"/>
      <c r="ACG891" s="5"/>
      <c r="ACH891" s="5"/>
      <c r="ACI891" s="5"/>
      <c r="ACJ891" s="5"/>
      <c r="ACK891" s="5"/>
      <c r="ACL891" s="5"/>
      <c r="ACM891" s="5"/>
      <c r="ACN891" s="5"/>
      <c r="ACO891" s="5"/>
      <c r="ACP891" s="5"/>
      <c r="ACQ891" s="5"/>
      <c r="ACR891" s="5"/>
      <c r="ACS891" s="5"/>
      <c r="ACT891" s="5"/>
      <c r="ACU891" s="5"/>
      <c r="ACV891" s="5"/>
      <c r="ACW891" s="5"/>
      <c r="ACX891" s="5"/>
      <c r="ACY891" s="5"/>
      <c r="ACZ891" s="5"/>
      <c r="ADA891" s="5"/>
      <c r="ADB891" s="5"/>
      <c r="ADC891" s="5"/>
      <c r="ADD891" s="5"/>
      <c r="ADE891" s="5"/>
      <c r="ADF891" s="5"/>
      <c r="ADG891" s="5"/>
      <c r="ADH891" s="5"/>
      <c r="ADI891" s="5"/>
      <c r="ADJ891" s="5"/>
      <c r="ADK891" s="5"/>
      <c r="ADL891" s="5"/>
      <c r="ADM891" s="5"/>
      <c r="ADN891" s="5"/>
      <c r="ADO891" s="5"/>
      <c r="ADP891" s="5"/>
      <c r="ADQ891" s="5"/>
      <c r="ADR891" s="5"/>
      <c r="ADS891" s="5"/>
      <c r="ADT891" s="5"/>
      <c r="ADU891" s="5"/>
      <c r="ADV891" s="5"/>
      <c r="ADW891" s="5"/>
      <c r="ADX891" s="5"/>
      <c r="ADY891" s="5"/>
      <c r="ADZ891" s="5"/>
      <c r="AEA891" s="5"/>
      <c r="AEB891" s="5"/>
      <c r="AEC891" s="5"/>
      <c r="AED891" s="5"/>
      <c r="AEE891" s="5"/>
      <c r="AEF891" s="5"/>
      <c r="AEG891" s="5"/>
      <c r="AEH891" s="5"/>
      <c r="AEI891" s="5"/>
      <c r="AEJ891" s="5"/>
      <c r="AEK891" s="5"/>
      <c r="AEL891" s="5"/>
      <c r="AEM891" s="5"/>
      <c r="AEN891" s="5"/>
      <c r="AEO891" s="5"/>
      <c r="AEP891" s="5"/>
      <c r="AEQ891" s="5"/>
      <c r="AER891" s="5"/>
      <c r="AES891" s="5"/>
      <c r="AET891" s="5"/>
      <c r="AEU891" s="5"/>
      <c r="AEV891" s="5"/>
      <c r="AEW891" s="5"/>
      <c r="AEX891" s="5"/>
      <c r="AEY891" s="5"/>
      <c r="AEZ891" s="5"/>
      <c r="AFA891" s="5"/>
      <c r="AFB891" s="5"/>
      <c r="AFC891" s="5"/>
      <c r="AFD891" s="5"/>
      <c r="AFE891" s="5"/>
      <c r="AFF891" s="5"/>
      <c r="AFG891" s="5"/>
      <c r="AFH891" s="5"/>
      <c r="AFI891" s="5"/>
      <c r="AFJ891" s="5"/>
      <c r="AFK891" s="5"/>
      <c r="AFL891" s="5"/>
      <c r="AFM891" s="5"/>
      <c r="AFN891" s="5"/>
      <c r="AFO891" s="5"/>
      <c r="AFP891" s="5"/>
      <c r="AFQ891" s="5"/>
      <c r="AFR891" s="5"/>
      <c r="AFS891" s="5"/>
      <c r="AFT891" s="5"/>
      <c r="AFU891" s="5"/>
      <c r="AFV891" s="5"/>
      <c r="AFW891" s="5"/>
      <c r="AFX891" s="5"/>
      <c r="AFY891" s="5"/>
      <c r="AFZ891" s="5"/>
      <c r="AGA891" s="5"/>
      <c r="AGB891" s="5"/>
      <c r="AGC891" s="5"/>
      <c r="AGD891" s="5"/>
      <c r="AGE891" s="5"/>
      <c r="AGF891" s="5"/>
      <c r="AGG891" s="5"/>
      <c r="AGH891" s="5"/>
      <c r="AGI891" s="5"/>
      <c r="AGJ891" s="5"/>
      <c r="AGK891" s="5"/>
      <c r="AGL891" s="5"/>
      <c r="AGM891" s="5"/>
      <c r="AGN891" s="5"/>
      <c r="AGO891" s="5"/>
      <c r="AGP891" s="5"/>
      <c r="AGQ891" s="5"/>
      <c r="AGR891" s="5"/>
      <c r="AGS891" s="5"/>
      <c r="AGT891" s="5"/>
      <c r="AGU891" s="5"/>
      <c r="AGV891" s="5"/>
      <c r="AGW891" s="5"/>
      <c r="AGX891" s="5"/>
      <c r="AGY891" s="5"/>
      <c r="AGZ891" s="5"/>
      <c r="AHA891" s="5"/>
      <c r="AHB891" s="5"/>
      <c r="AHC891" s="5"/>
      <c r="AHD891" s="5"/>
      <c r="AHE891" s="5"/>
      <c r="AHF891" s="5"/>
      <c r="AHG891" s="5"/>
      <c r="AHH891" s="5"/>
      <c r="AHI891" s="5"/>
      <c r="AHJ891" s="5"/>
      <c r="AHK891" s="5"/>
      <c r="AHL891" s="5"/>
      <c r="AHM891" s="5"/>
      <c r="AHN891" s="5"/>
      <c r="AHO891" s="5"/>
      <c r="AHP891" s="5"/>
      <c r="AHQ891" s="5"/>
      <c r="AHR891" s="5"/>
      <c r="AHS891" s="5"/>
      <c r="AHT891" s="5"/>
      <c r="AHU891" s="5"/>
      <c r="AHV891" s="5"/>
      <c r="AHW891" s="5"/>
      <c r="AHX891" s="5"/>
      <c r="AHY891" s="5"/>
      <c r="AHZ891" s="5"/>
      <c r="AIA891" s="5"/>
      <c r="AIB891" s="5"/>
      <c r="AIC891" s="5"/>
      <c r="AID891" s="5"/>
      <c r="AIE891" s="5"/>
      <c r="AIF891" s="5"/>
      <c r="AIG891" s="5"/>
      <c r="AIH891" s="5"/>
      <c r="AII891" s="5"/>
      <c r="AIJ891" s="5"/>
      <c r="AIK891" s="5"/>
      <c r="AIL891" s="5"/>
      <c r="AIM891" s="5"/>
      <c r="AIN891" s="5"/>
      <c r="AIO891" s="5"/>
      <c r="AIP891" s="5"/>
      <c r="AIQ891" s="5"/>
      <c r="AIR891" s="5"/>
      <c r="AIS891" s="5"/>
      <c r="AIT891" s="5"/>
      <c r="AIU891" s="5"/>
      <c r="AIV891" s="5"/>
      <c r="AIW891" s="5"/>
      <c r="AIX891" s="5"/>
      <c r="AIY891" s="5"/>
      <c r="AIZ891" s="5"/>
      <c r="AJA891" s="5"/>
      <c r="AJB891" s="5"/>
      <c r="AJC891" s="5"/>
      <c r="AJD891" s="5"/>
      <c r="AJE891" s="5"/>
      <c r="AJF891" s="5"/>
      <c r="AJG891" s="5"/>
      <c r="AJH891" s="5"/>
      <c r="AJI891" s="5"/>
      <c r="AJJ891" s="5"/>
      <c r="AJK891" s="5"/>
      <c r="AJL891" s="5"/>
      <c r="AJM891" s="5"/>
      <c r="AJN891" s="5"/>
      <c r="AJO891" s="5"/>
      <c r="AJP891" s="5"/>
      <c r="AJQ891" s="5"/>
      <c r="AJR891" s="5"/>
      <c r="AJS891" s="5"/>
      <c r="AJT891" s="5"/>
      <c r="AJU891" s="5"/>
      <c r="AJV891" s="5"/>
      <c r="AJW891" s="5"/>
      <c r="AJX891" s="5"/>
      <c r="AJY891" s="5"/>
      <c r="AJZ891" s="5"/>
      <c r="AKA891" s="5"/>
      <c r="AKB891" s="5"/>
      <c r="AKC891" s="5"/>
      <c r="AKD891" s="5"/>
      <c r="AKE891" s="5"/>
      <c r="AKF891" s="5"/>
      <c r="AKG891" s="5"/>
      <c r="AKH891" s="5"/>
      <c r="AKI891" s="5"/>
      <c r="AKJ891" s="5"/>
      <c r="AKK891" s="5"/>
      <c r="AKL891" s="5"/>
      <c r="AKM891" s="5"/>
      <c r="AKN891" s="5"/>
      <c r="AKO891" s="5"/>
      <c r="AKP891" s="5"/>
      <c r="AKQ891" s="5"/>
      <c r="AKR891" s="5"/>
      <c r="AKS891" s="5"/>
      <c r="AKT891" s="5"/>
      <c r="AKU891" s="5"/>
      <c r="AKV891" s="5"/>
      <c r="AKW891" s="5"/>
      <c r="AKX891" s="5"/>
      <c r="AKY891" s="5"/>
      <c r="AKZ891" s="5"/>
      <c r="ALA891" s="5"/>
      <c r="ALB891" s="5"/>
      <c r="ALC891" s="5"/>
    </row>
    <row r="892" spans="1:991">
      <c r="A892" s="4">
        <v>207</v>
      </c>
      <c r="B892" s="5" t="s">
        <v>112</v>
      </c>
      <c r="C892" s="4">
        <v>18</v>
      </c>
      <c r="D892" s="5" t="s">
        <v>46</v>
      </c>
      <c r="E892" s="4">
        <v>0</v>
      </c>
      <c r="F892" s="4">
        <v>2.4</v>
      </c>
      <c r="G892" s="4">
        <v>2.4</v>
      </c>
      <c r="H892" s="4">
        <v>3.6</v>
      </c>
      <c r="I892" s="4">
        <v>4</v>
      </c>
      <c r="J892" s="4">
        <v>5.0999999999999996</v>
      </c>
      <c r="K892" s="4">
        <v>6.3</v>
      </c>
      <c r="L892" s="4">
        <v>6.3</v>
      </c>
      <c r="M892" s="4">
        <v>0.5</v>
      </c>
      <c r="N892" s="4"/>
      <c r="O892" s="26">
        <v>28.1</v>
      </c>
      <c r="P892" s="26">
        <v>30</v>
      </c>
      <c r="Q892" s="26">
        <v>28.8</v>
      </c>
      <c r="R892" s="26">
        <v>26.7</v>
      </c>
      <c r="S892" s="26">
        <v>26.4</v>
      </c>
      <c r="T892" s="26">
        <v>24.5</v>
      </c>
      <c r="U892" s="26">
        <v>26.5</v>
      </c>
      <c r="V892" s="26">
        <v>26.4</v>
      </c>
      <c r="W892" s="26">
        <v>26.2</v>
      </c>
      <c r="Y892">
        <f t="shared" si="961"/>
        <v>243.6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2</v>
      </c>
      <c r="AF892" s="4">
        <v>0</v>
      </c>
      <c r="AG892" s="4">
        <v>0</v>
      </c>
      <c r="AH892" s="4">
        <v>0</v>
      </c>
      <c r="AI892" s="4"/>
      <c r="AJ892" s="4">
        <v>9</v>
      </c>
      <c r="AK892" s="4">
        <v>6</v>
      </c>
      <c r="AL892" s="4">
        <v>12</v>
      </c>
      <c r="AM892" s="4">
        <v>9</v>
      </c>
      <c r="AN892" s="4">
        <v>11</v>
      </c>
      <c r="AO892" s="4">
        <v>7</v>
      </c>
      <c r="AP892" s="4">
        <v>5</v>
      </c>
      <c r="AQ892" s="4">
        <v>6</v>
      </c>
      <c r="AR892" s="4">
        <v>5</v>
      </c>
      <c r="AS892" s="5"/>
      <c r="AU892">
        <f t="shared" si="962"/>
        <v>100</v>
      </c>
      <c r="AV892">
        <f t="shared" si="963"/>
        <v>100</v>
      </c>
      <c r="AW892">
        <f t="shared" si="964"/>
        <v>100</v>
      </c>
      <c r="AX892">
        <f t="shared" si="965"/>
        <v>100</v>
      </c>
      <c r="AY892">
        <f t="shared" si="966"/>
        <v>100</v>
      </c>
      <c r="AZ892">
        <f t="shared" si="967"/>
        <v>55.555555555555557</v>
      </c>
      <c r="BA892">
        <f t="shared" si="968"/>
        <v>100</v>
      </c>
      <c r="BB892">
        <f t="shared" si="969"/>
        <v>100</v>
      </c>
      <c r="BC892">
        <f t="shared" si="970"/>
        <v>100</v>
      </c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  <c r="QG892" s="5"/>
      <c r="QH892" s="5"/>
      <c r="QI892" s="5"/>
      <c r="QJ892" s="5"/>
      <c r="QK892" s="5"/>
      <c r="QL892" s="5"/>
      <c r="QM892" s="5"/>
      <c r="QN892" s="5"/>
      <c r="QO892" s="5"/>
      <c r="QP892" s="5"/>
      <c r="QQ892" s="5"/>
      <c r="QR892" s="5"/>
      <c r="QS892" s="5"/>
      <c r="QT892" s="5"/>
      <c r="QU892" s="5"/>
      <c r="QV892" s="5"/>
      <c r="QW892" s="5"/>
      <c r="QX892" s="5"/>
      <c r="QY892" s="5"/>
      <c r="QZ892" s="5"/>
      <c r="RA892" s="5"/>
      <c r="RB892" s="5"/>
      <c r="RC892" s="5"/>
      <c r="RD892" s="5"/>
      <c r="RE892" s="5"/>
      <c r="RF892" s="5"/>
      <c r="RG892" s="5"/>
      <c r="RH892" s="5"/>
      <c r="RI892" s="5"/>
      <c r="RJ892" s="5"/>
      <c r="RK892" s="5"/>
      <c r="RL892" s="5"/>
      <c r="RM892" s="5"/>
      <c r="RN892" s="5"/>
      <c r="RO892" s="5"/>
      <c r="RP892" s="5"/>
      <c r="RQ892" s="5"/>
      <c r="RR892" s="5"/>
      <c r="RS892" s="5"/>
      <c r="RT892" s="5"/>
      <c r="RU892" s="5"/>
      <c r="RV892" s="5"/>
      <c r="RW892" s="5"/>
      <c r="RX892" s="5"/>
      <c r="RY892" s="5"/>
      <c r="RZ892" s="5"/>
      <c r="SA892" s="5"/>
      <c r="SB892" s="5"/>
      <c r="SC892" s="5"/>
      <c r="SD892" s="5"/>
      <c r="SE892" s="5"/>
      <c r="SF892" s="5"/>
      <c r="SG892" s="5"/>
      <c r="SH892" s="5"/>
      <c r="SI892" s="5"/>
      <c r="SJ892" s="5"/>
      <c r="SK892" s="5"/>
      <c r="SL892" s="5"/>
      <c r="SM892" s="5"/>
      <c r="SN892" s="5"/>
      <c r="SO892" s="5"/>
      <c r="SP892" s="5"/>
      <c r="SQ892" s="5"/>
      <c r="SR892" s="5"/>
      <c r="SS892" s="5"/>
      <c r="ST892" s="5"/>
      <c r="SU892" s="5"/>
      <c r="SV892" s="5"/>
      <c r="SW892" s="5"/>
      <c r="SX892" s="5"/>
      <c r="SY892" s="5"/>
      <c r="SZ892" s="5"/>
      <c r="TA892" s="5"/>
      <c r="TB892" s="5"/>
      <c r="TC892" s="5"/>
      <c r="TD892" s="5"/>
      <c r="TE892" s="5"/>
      <c r="TF892" s="5"/>
      <c r="TG892" s="5"/>
      <c r="TH892" s="5"/>
      <c r="TI892" s="5"/>
      <c r="TJ892" s="5"/>
      <c r="TK892" s="5"/>
      <c r="TL892" s="5"/>
      <c r="TM892" s="5"/>
      <c r="TN892" s="5"/>
      <c r="TO892" s="5"/>
      <c r="TP892" s="5"/>
      <c r="TQ892" s="5"/>
      <c r="TR892" s="5"/>
      <c r="TS892" s="5"/>
      <c r="TT892" s="5"/>
      <c r="TU892" s="5"/>
      <c r="TV892" s="5"/>
      <c r="TW892" s="5"/>
      <c r="TX892" s="5"/>
      <c r="TY892" s="5"/>
      <c r="TZ892" s="5"/>
      <c r="UA892" s="5"/>
      <c r="UB892" s="5"/>
      <c r="UC892" s="5"/>
      <c r="UD892" s="5"/>
      <c r="UE892" s="5"/>
      <c r="UF892" s="5"/>
      <c r="UG892" s="5"/>
      <c r="UH892" s="5"/>
      <c r="UI892" s="5"/>
      <c r="UJ892" s="5"/>
      <c r="UK892" s="5"/>
      <c r="UL892" s="5"/>
      <c r="UM892" s="5"/>
      <c r="UN892" s="5"/>
      <c r="UO892" s="5"/>
      <c r="UP892" s="5"/>
      <c r="UQ892" s="5"/>
      <c r="UR892" s="5"/>
      <c r="US892" s="5"/>
      <c r="UT892" s="5"/>
      <c r="UU892" s="5"/>
      <c r="UV892" s="5"/>
      <c r="UW892" s="5"/>
      <c r="UX892" s="5"/>
      <c r="UY892" s="5"/>
      <c r="UZ892" s="5"/>
      <c r="VA892" s="5"/>
      <c r="VB892" s="5"/>
      <c r="VC892" s="5"/>
      <c r="VD892" s="5"/>
      <c r="VE892" s="5"/>
      <c r="VF892" s="5"/>
      <c r="VG892" s="5"/>
      <c r="VH892" s="5"/>
      <c r="VI892" s="5"/>
      <c r="VJ892" s="5"/>
      <c r="VK892" s="5"/>
      <c r="VL892" s="5"/>
      <c r="VM892" s="5"/>
      <c r="VN892" s="5"/>
      <c r="VO892" s="5"/>
      <c r="VP892" s="5"/>
      <c r="VQ892" s="5"/>
      <c r="VR892" s="5"/>
      <c r="VS892" s="5"/>
      <c r="VT892" s="5"/>
      <c r="VU892" s="5"/>
      <c r="VV892" s="5"/>
      <c r="VW892" s="5"/>
      <c r="VX892" s="5"/>
      <c r="VY892" s="5"/>
      <c r="VZ892" s="5"/>
      <c r="WA892" s="5"/>
      <c r="WB892" s="5"/>
      <c r="WC892" s="5"/>
      <c r="WD892" s="5"/>
      <c r="WE892" s="5"/>
      <c r="WF892" s="5"/>
      <c r="WG892" s="5"/>
      <c r="WH892" s="5"/>
      <c r="WI892" s="5"/>
      <c r="WJ892" s="5"/>
      <c r="WK892" s="5"/>
      <c r="WL892" s="5"/>
      <c r="WM892" s="5"/>
      <c r="WN892" s="5"/>
      <c r="WO892" s="5"/>
      <c r="WP892" s="5"/>
      <c r="WQ892" s="5"/>
      <c r="WR892" s="5"/>
      <c r="WS892" s="5"/>
      <c r="WT892" s="5"/>
      <c r="WU892" s="5"/>
      <c r="WV892" s="5"/>
      <c r="WW892" s="5"/>
      <c r="WX892" s="5"/>
      <c r="WY892" s="5"/>
      <c r="WZ892" s="5"/>
      <c r="XA892" s="5"/>
      <c r="XB892" s="5"/>
      <c r="XC892" s="5"/>
      <c r="XD892" s="5"/>
      <c r="XE892" s="5"/>
      <c r="XF892" s="5"/>
      <c r="XG892" s="5"/>
      <c r="XH892" s="5"/>
      <c r="XI892" s="5"/>
      <c r="XJ892" s="5"/>
      <c r="XK892" s="5"/>
      <c r="XL892" s="5"/>
      <c r="XM892" s="5"/>
      <c r="XN892" s="5"/>
      <c r="XO892" s="5"/>
      <c r="XP892" s="5"/>
      <c r="XQ892" s="5"/>
      <c r="XR892" s="5"/>
      <c r="XS892" s="5"/>
      <c r="XT892" s="5"/>
      <c r="XU892" s="5"/>
      <c r="XV892" s="5"/>
      <c r="XW892" s="5"/>
      <c r="XX892" s="5"/>
      <c r="XY892" s="5"/>
      <c r="XZ892" s="5"/>
      <c r="YA892" s="5"/>
      <c r="YB892" s="5"/>
      <c r="YC892" s="5"/>
      <c r="YD892" s="5"/>
      <c r="YE892" s="5"/>
      <c r="YF892" s="5"/>
      <c r="YG892" s="5"/>
      <c r="YH892" s="5"/>
      <c r="YI892" s="5"/>
      <c r="YJ892" s="5"/>
      <c r="YK892" s="5"/>
      <c r="YL892" s="5"/>
      <c r="YM892" s="5"/>
      <c r="YN892" s="5"/>
      <c r="YO892" s="5"/>
      <c r="YP892" s="5"/>
      <c r="YQ892" s="5"/>
      <c r="YR892" s="5"/>
      <c r="YS892" s="5"/>
      <c r="YT892" s="5"/>
      <c r="YU892" s="5"/>
      <c r="YV892" s="5"/>
      <c r="YW892" s="5"/>
      <c r="YX892" s="5"/>
      <c r="YY892" s="5"/>
      <c r="YZ892" s="5"/>
      <c r="ZA892" s="5"/>
      <c r="ZB892" s="5"/>
      <c r="ZC892" s="5"/>
      <c r="ZD892" s="5"/>
      <c r="ZE892" s="5"/>
      <c r="ZF892" s="5"/>
      <c r="ZG892" s="5"/>
      <c r="ZH892" s="5"/>
      <c r="ZI892" s="5"/>
      <c r="ZJ892" s="5"/>
      <c r="ZK892" s="5"/>
      <c r="ZL892" s="5"/>
      <c r="ZM892" s="5"/>
      <c r="ZN892" s="5"/>
      <c r="ZO892" s="5"/>
      <c r="ZP892" s="5"/>
      <c r="ZQ892" s="5"/>
      <c r="ZR892" s="5"/>
      <c r="ZS892" s="5"/>
      <c r="ZT892" s="5"/>
      <c r="ZU892" s="5"/>
      <c r="ZV892" s="5"/>
      <c r="ZW892" s="5"/>
      <c r="ZX892" s="5"/>
      <c r="ZY892" s="5"/>
      <c r="ZZ892" s="5"/>
      <c r="AAA892" s="5"/>
      <c r="AAB892" s="5"/>
      <c r="AAC892" s="5"/>
      <c r="AAD892" s="5"/>
      <c r="AAE892" s="5"/>
      <c r="AAF892" s="5"/>
      <c r="AAG892" s="5"/>
      <c r="AAH892" s="5"/>
      <c r="AAI892" s="5"/>
      <c r="AAJ892" s="5"/>
      <c r="AAK892" s="5"/>
      <c r="AAL892" s="5"/>
      <c r="AAM892" s="5"/>
      <c r="AAN892" s="5"/>
      <c r="AAO892" s="5"/>
      <c r="AAP892" s="5"/>
      <c r="AAQ892" s="5"/>
      <c r="AAR892" s="5"/>
      <c r="AAS892" s="5"/>
      <c r="AAT892" s="5"/>
      <c r="AAU892" s="5"/>
      <c r="AAV892" s="5"/>
      <c r="AAW892" s="5"/>
      <c r="AAX892" s="5"/>
      <c r="AAY892" s="5"/>
      <c r="AAZ892" s="5"/>
      <c r="ABA892" s="5"/>
      <c r="ABB892" s="5"/>
      <c r="ABC892" s="5"/>
      <c r="ABD892" s="5"/>
      <c r="ABE892" s="5"/>
      <c r="ABF892" s="5"/>
      <c r="ABG892" s="5"/>
      <c r="ABH892" s="5"/>
      <c r="ABI892" s="5"/>
      <c r="ABJ892" s="5"/>
      <c r="ABK892" s="5"/>
      <c r="ABL892" s="5"/>
      <c r="ABM892" s="5"/>
      <c r="ABN892" s="5"/>
      <c r="ABO892" s="5"/>
      <c r="ABP892" s="5"/>
      <c r="ABQ892" s="5"/>
      <c r="ABR892" s="5"/>
      <c r="ABS892" s="5"/>
      <c r="ABT892" s="5"/>
      <c r="ABU892" s="5"/>
      <c r="ABV892" s="5"/>
      <c r="ABW892" s="5"/>
      <c r="ABX892" s="5"/>
      <c r="ABY892" s="5"/>
      <c r="ABZ892" s="5"/>
      <c r="ACA892" s="5"/>
      <c r="ACB892" s="5"/>
      <c r="ACC892" s="5"/>
      <c r="ACD892" s="5"/>
      <c r="ACE892" s="5"/>
      <c r="ACF892" s="5"/>
      <c r="ACG892" s="5"/>
      <c r="ACH892" s="5"/>
      <c r="ACI892" s="5"/>
      <c r="ACJ892" s="5"/>
      <c r="ACK892" s="5"/>
      <c r="ACL892" s="5"/>
      <c r="ACM892" s="5"/>
      <c r="ACN892" s="5"/>
      <c r="ACO892" s="5"/>
      <c r="ACP892" s="5"/>
      <c r="ACQ892" s="5"/>
      <c r="ACR892" s="5"/>
      <c r="ACS892" s="5"/>
      <c r="ACT892" s="5"/>
      <c r="ACU892" s="5"/>
      <c r="ACV892" s="5"/>
      <c r="ACW892" s="5"/>
      <c r="ACX892" s="5"/>
      <c r="ACY892" s="5"/>
      <c r="ACZ892" s="5"/>
      <c r="ADA892" s="5"/>
      <c r="ADB892" s="5"/>
      <c r="ADC892" s="5"/>
      <c r="ADD892" s="5"/>
      <c r="ADE892" s="5"/>
      <c r="ADF892" s="5"/>
      <c r="ADG892" s="5"/>
      <c r="ADH892" s="5"/>
      <c r="ADI892" s="5"/>
      <c r="ADJ892" s="5"/>
      <c r="ADK892" s="5"/>
      <c r="ADL892" s="5"/>
      <c r="ADM892" s="5"/>
      <c r="ADN892" s="5"/>
      <c r="ADO892" s="5"/>
      <c r="ADP892" s="5"/>
      <c r="ADQ892" s="5"/>
      <c r="ADR892" s="5"/>
      <c r="ADS892" s="5"/>
      <c r="ADT892" s="5"/>
      <c r="ADU892" s="5"/>
      <c r="ADV892" s="5"/>
      <c r="ADW892" s="5"/>
      <c r="ADX892" s="5"/>
      <c r="ADY892" s="5"/>
      <c r="ADZ892" s="5"/>
      <c r="AEA892" s="5"/>
      <c r="AEB892" s="5"/>
      <c r="AEC892" s="5"/>
      <c r="AED892" s="5"/>
      <c r="AEE892" s="5"/>
      <c r="AEF892" s="5"/>
      <c r="AEG892" s="5"/>
      <c r="AEH892" s="5"/>
      <c r="AEI892" s="5"/>
      <c r="AEJ892" s="5"/>
      <c r="AEK892" s="5"/>
      <c r="AEL892" s="5"/>
      <c r="AEM892" s="5"/>
      <c r="AEN892" s="5"/>
      <c r="AEO892" s="5"/>
      <c r="AEP892" s="5"/>
      <c r="AEQ892" s="5"/>
      <c r="AER892" s="5"/>
      <c r="AES892" s="5"/>
      <c r="AET892" s="5"/>
      <c r="AEU892" s="5"/>
      <c r="AEV892" s="5"/>
      <c r="AEW892" s="5"/>
      <c r="AEX892" s="5"/>
      <c r="AEY892" s="5"/>
      <c r="AEZ892" s="5"/>
      <c r="AFA892" s="5"/>
      <c r="AFB892" s="5"/>
      <c r="AFC892" s="5"/>
      <c r="AFD892" s="5"/>
      <c r="AFE892" s="5"/>
      <c r="AFF892" s="5"/>
      <c r="AFG892" s="5"/>
      <c r="AFH892" s="5"/>
      <c r="AFI892" s="5"/>
      <c r="AFJ892" s="5"/>
      <c r="AFK892" s="5"/>
      <c r="AFL892" s="5"/>
      <c r="AFM892" s="5"/>
      <c r="AFN892" s="5"/>
      <c r="AFO892" s="5"/>
      <c r="AFP892" s="5"/>
      <c r="AFQ892" s="5"/>
      <c r="AFR892" s="5"/>
      <c r="AFS892" s="5"/>
      <c r="AFT892" s="5"/>
      <c r="AFU892" s="5"/>
      <c r="AFV892" s="5"/>
      <c r="AFW892" s="5"/>
      <c r="AFX892" s="5"/>
      <c r="AFY892" s="5"/>
      <c r="AFZ892" s="5"/>
      <c r="AGA892" s="5"/>
      <c r="AGB892" s="5"/>
      <c r="AGC892" s="5"/>
      <c r="AGD892" s="5"/>
      <c r="AGE892" s="5"/>
      <c r="AGF892" s="5"/>
      <c r="AGG892" s="5"/>
      <c r="AGH892" s="5"/>
      <c r="AGI892" s="5"/>
      <c r="AGJ892" s="5"/>
      <c r="AGK892" s="5"/>
      <c r="AGL892" s="5"/>
      <c r="AGM892" s="5"/>
      <c r="AGN892" s="5"/>
      <c r="AGO892" s="5"/>
      <c r="AGP892" s="5"/>
      <c r="AGQ892" s="5"/>
      <c r="AGR892" s="5"/>
      <c r="AGS892" s="5"/>
      <c r="AGT892" s="5"/>
      <c r="AGU892" s="5"/>
      <c r="AGV892" s="5"/>
      <c r="AGW892" s="5"/>
      <c r="AGX892" s="5"/>
      <c r="AGY892" s="5"/>
      <c r="AGZ892" s="5"/>
      <c r="AHA892" s="5"/>
      <c r="AHB892" s="5"/>
      <c r="AHC892" s="5"/>
      <c r="AHD892" s="5"/>
      <c r="AHE892" s="5"/>
      <c r="AHF892" s="5"/>
      <c r="AHG892" s="5"/>
      <c r="AHH892" s="5"/>
      <c r="AHI892" s="5"/>
      <c r="AHJ892" s="5"/>
      <c r="AHK892" s="5"/>
      <c r="AHL892" s="5"/>
      <c r="AHM892" s="5"/>
      <c r="AHN892" s="5"/>
      <c r="AHO892" s="5"/>
      <c r="AHP892" s="5"/>
      <c r="AHQ892" s="5"/>
      <c r="AHR892" s="5"/>
      <c r="AHS892" s="5"/>
      <c r="AHT892" s="5"/>
      <c r="AHU892" s="5"/>
      <c r="AHV892" s="5"/>
      <c r="AHW892" s="5"/>
      <c r="AHX892" s="5"/>
      <c r="AHY892" s="5"/>
      <c r="AHZ892" s="5"/>
      <c r="AIA892" s="5"/>
      <c r="AIB892" s="5"/>
      <c r="AIC892" s="5"/>
      <c r="AID892" s="5"/>
      <c r="AIE892" s="5"/>
      <c r="AIF892" s="5"/>
      <c r="AIG892" s="5"/>
      <c r="AIH892" s="5"/>
      <c r="AII892" s="5"/>
      <c r="AIJ892" s="5"/>
      <c r="AIK892" s="5"/>
      <c r="AIL892" s="5"/>
      <c r="AIM892" s="5"/>
      <c r="AIN892" s="5"/>
      <c r="AIO892" s="5"/>
      <c r="AIP892" s="5"/>
      <c r="AIQ892" s="5"/>
      <c r="AIR892" s="5"/>
      <c r="AIS892" s="5"/>
      <c r="AIT892" s="5"/>
      <c r="AIU892" s="5"/>
      <c r="AIV892" s="5"/>
      <c r="AIW892" s="5"/>
      <c r="AIX892" s="5"/>
      <c r="AIY892" s="5"/>
      <c r="AIZ892" s="5"/>
      <c r="AJA892" s="5"/>
      <c r="AJB892" s="5"/>
      <c r="AJC892" s="5"/>
      <c r="AJD892" s="5"/>
      <c r="AJE892" s="5"/>
      <c r="AJF892" s="5"/>
      <c r="AJG892" s="5"/>
      <c r="AJH892" s="5"/>
      <c r="AJI892" s="5"/>
      <c r="AJJ892" s="5"/>
      <c r="AJK892" s="5"/>
      <c r="AJL892" s="5"/>
      <c r="AJM892" s="5"/>
      <c r="AJN892" s="5"/>
      <c r="AJO892" s="5"/>
      <c r="AJP892" s="5"/>
      <c r="AJQ892" s="5"/>
      <c r="AJR892" s="5"/>
      <c r="AJS892" s="5"/>
      <c r="AJT892" s="5"/>
      <c r="AJU892" s="5"/>
      <c r="AJV892" s="5"/>
      <c r="AJW892" s="5"/>
      <c r="AJX892" s="5"/>
      <c r="AJY892" s="5"/>
      <c r="AJZ892" s="5"/>
      <c r="AKA892" s="5"/>
      <c r="AKB892" s="5"/>
      <c r="AKC892" s="5"/>
      <c r="AKD892" s="5"/>
      <c r="AKE892" s="5"/>
      <c r="AKF892" s="5"/>
      <c r="AKG892" s="5"/>
      <c r="AKH892" s="5"/>
      <c r="AKI892" s="5"/>
      <c r="AKJ892" s="5"/>
      <c r="AKK892" s="5"/>
      <c r="AKL892" s="5"/>
      <c r="AKM892" s="5"/>
      <c r="AKN892" s="5"/>
      <c r="AKO892" s="5"/>
      <c r="AKP892" s="5"/>
      <c r="AKQ892" s="5"/>
      <c r="AKR892" s="5"/>
      <c r="AKS892" s="5"/>
      <c r="AKT892" s="5"/>
      <c r="AKU892" s="5"/>
      <c r="AKV892" s="5"/>
      <c r="AKW892" s="5"/>
      <c r="AKX892" s="5"/>
      <c r="AKY892" s="5"/>
      <c r="AKZ892" s="5"/>
      <c r="ALA892" s="5"/>
      <c r="ALB892" s="5"/>
      <c r="ALC892" s="5"/>
    </row>
    <row r="893" spans="1:991">
      <c r="A893" s="4">
        <v>206</v>
      </c>
      <c r="B893" s="5" t="s">
        <v>113</v>
      </c>
      <c r="C893" s="4">
        <v>18</v>
      </c>
      <c r="D893" s="5" t="s">
        <v>48</v>
      </c>
      <c r="E893" s="4">
        <v>18.5</v>
      </c>
      <c r="F893" s="4">
        <v>10.9</v>
      </c>
      <c r="G893" s="4">
        <v>8.4</v>
      </c>
      <c r="H893" s="4">
        <v>20.399999999999999</v>
      </c>
      <c r="I893" s="4">
        <v>20.399999999999999</v>
      </c>
      <c r="J893" s="4">
        <v>16.3</v>
      </c>
      <c r="K893" s="4">
        <v>15.8</v>
      </c>
      <c r="L893" s="4">
        <v>16.8</v>
      </c>
      <c r="M893" s="4">
        <v>11.9</v>
      </c>
      <c r="N893" s="4"/>
      <c r="O893" s="26">
        <v>29.1</v>
      </c>
      <c r="P893" s="26">
        <v>29</v>
      </c>
      <c r="Q893" s="26">
        <v>29.1</v>
      </c>
      <c r="R893" s="26">
        <v>30</v>
      </c>
      <c r="S893" s="26">
        <v>30</v>
      </c>
      <c r="T893" s="26">
        <v>28.6</v>
      </c>
      <c r="U893" s="26">
        <v>28</v>
      </c>
      <c r="V893" s="26">
        <v>28.6</v>
      </c>
      <c r="W893" s="26">
        <v>27.7</v>
      </c>
      <c r="Y893">
        <f t="shared" si="961"/>
        <v>260.09999999999997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/>
      <c r="AJ893" s="4">
        <v>14</v>
      </c>
      <c r="AK893" s="4">
        <v>7</v>
      </c>
      <c r="AL893" s="4">
        <v>13</v>
      </c>
      <c r="AM893" s="4">
        <v>8</v>
      </c>
      <c r="AN893" s="4">
        <v>1</v>
      </c>
      <c r="AO893" s="4">
        <v>11</v>
      </c>
      <c r="AP893" s="4">
        <v>11</v>
      </c>
      <c r="AQ893" s="4">
        <v>14</v>
      </c>
      <c r="AR893" s="4">
        <v>8</v>
      </c>
      <c r="AS893" s="5"/>
      <c r="AU893">
        <f t="shared" si="962"/>
        <v>100</v>
      </c>
      <c r="AV893">
        <f t="shared" si="963"/>
        <v>100</v>
      </c>
      <c r="AW893">
        <f t="shared" si="964"/>
        <v>100</v>
      </c>
      <c r="AX893">
        <f t="shared" si="965"/>
        <v>100</v>
      </c>
      <c r="AY893">
        <f t="shared" si="966"/>
        <v>100</v>
      </c>
      <c r="AZ893">
        <f t="shared" si="967"/>
        <v>100</v>
      </c>
      <c r="BA893">
        <f t="shared" si="968"/>
        <v>100</v>
      </c>
      <c r="BB893">
        <f t="shared" si="969"/>
        <v>100</v>
      </c>
      <c r="BC893">
        <f t="shared" si="970"/>
        <v>100</v>
      </c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  <c r="QG893" s="5"/>
      <c r="QH893" s="5"/>
      <c r="QI893" s="5"/>
      <c r="QJ893" s="5"/>
      <c r="QK893" s="5"/>
      <c r="QL893" s="5"/>
      <c r="QM893" s="5"/>
      <c r="QN893" s="5"/>
      <c r="QO893" s="5"/>
      <c r="QP893" s="5"/>
      <c r="QQ893" s="5"/>
      <c r="QR893" s="5"/>
      <c r="QS893" s="5"/>
      <c r="QT893" s="5"/>
      <c r="QU893" s="5"/>
      <c r="QV893" s="5"/>
      <c r="QW893" s="5"/>
      <c r="QX893" s="5"/>
      <c r="QY893" s="5"/>
      <c r="QZ893" s="5"/>
      <c r="RA893" s="5"/>
      <c r="RB893" s="5"/>
      <c r="RC893" s="5"/>
      <c r="RD893" s="5"/>
      <c r="RE893" s="5"/>
      <c r="RF893" s="5"/>
      <c r="RG893" s="5"/>
      <c r="RH893" s="5"/>
      <c r="RI893" s="5"/>
      <c r="RJ893" s="5"/>
      <c r="RK893" s="5"/>
      <c r="RL893" s="5"/>
      <c r="RM893" s="5"/>
      <c r="RN893" s="5"/>
      <c r="RO893" s="5"/>
      <c r="RP893" s="5"/>
      <c r="RQ893" s="5"/>
      <c r="RR893" s="5"/>
      <c r="RS893" s="5"/>
      <c r="RT893" s="5"/>
      <c r="RU893" s="5"/>
      <c r="RV893" s="5"/>
      <c r="RW893" s="5"/>
      <c r="RX893" s="5"/>
      <c r="RY893" s="5"/>
      <c r="RZ893" s="5"/>
      <c r="SA893" s="5"/>
      <c r="SB893" s="5"/>
      <c r="SC893" s="5"/>
      <c r="SD893" s="5"/>
      <c r="SE893" s="5"/>
      <c r="SF893" s="5"/>
      <c r="SG893" s="5"/>
      <c r="SH893" s="5"/>
      <c r="SI893" s="5"/>
      <c r="SJ893" s="5"/>
      <c r="SK893" s="5"/>
      <c r="SL893" s="5"/>
      <c r="SM893" s="5"/>
      <c r="SN893" s="5"/>
      <c r="SO893" s="5"/>
      <c r="SP893" s="5"/>
      <c r="SQ893" s="5"/>
      <c r="SR893" s="5"/>
      <c r="SS893" s="5"/>
      <c r="ST893" s="5"/>
      <c r="SU893" s="5"/>
      <c r="SV893" s="5"/>
      <c r="SW893" s="5"/>
      <c r="SX893" s="5"/>
      <c r="SY893" s="5"/>
      <c r="SZ893" s="5"/>
      <c r="TA893" s="5"/>
      <c r="TB893" s="5"/>
      <c r="TC893" s="5"/>
      <c r="TD893" s="5"/>
      <c r="TE893" s="5"/>
      <c r="TF893" s="5"/>
      <c r="TG893" s="5"/>
      <c r="TH893" s="5"/>
      <c r="TI893" s="5"/>
      <c r="TJ893" s="5"/>
      <c r="TK893" s="5"/>
      <c r="TL893" s="5"/>
      <c r="TM893" s="5"/>
      <c r="TN893" s="5"/>
      <c r="TO893" s="5"/>
      <c r="TP893" s="5"/>
      <c r="TQ893" s="5"/>
      <c r="TR893" s="5"/>
      <c r="TS893" s="5"/>
      <c r="TT893" s="5"/>
      <c r="TU893" s="5"/>
      <c r="TV893" s="5"/>
      <c r="TW893" s="5"/>
      <c r="TX893" s="5"/>
      <c r="TY893" s="5"/>
      <c r="TZ893" s="5"/>
      <c r="UA893" s="5"/>
      <c r="UB893" s="5"/>
      <c r="UC893" s="5"/>
      <c r="UD893" s="5"/>
      <c r="UE893" s="5"/>
      <c r="UF893" s="5"/>
      <c r="UG893" s="5"/>
      <c r="UH893" s="5"/>
      <c r="UI893" s="5"/>
      <c r="UJ893" s="5"/>
      <c r="UK893" s="5"/>
      <c r="UL893" s="5"/>
      <c r="UM893" s="5"/>
      <c r="UN893" s="5"/>
      <c r="UO893" s="5"/>
      <c r="UP893" s="5"/>
      <c r="UQ893" s="5"/>
      <c r="UR893" s="5"/>
      <c r="US893" s="5"/>
      <c r="UT893" s="5"/>
      <c r="UU893" s="5"/>
      <c r="UV893" s="5"/>
      <c r="UW893" s="5"/>
      <c r="UX893" s="5"/>
      <c r="UY893" s="5"/>
      <c r="UZ893" s="5"/>
      <c r="VA893" s="5"/>
      <c r="VB893" s="5"/>
      <c r="VC893" s="5"/>
      <c r="VD893" s="5"/>
      <c r="VE893" s="5"/>
      <c r="VF893" s="5"/>
      <c r="VG893" s="5"/>
      <c r="VH893" s="5"/>
      <c r="VI893" s="5"/>
      <c r="VJ893" s="5"/>
      <c r="VK893" s="5"/>
      <c r="VL893" s="5"/>
      <c r="VM893" s="5"/>
      <c r="VN893" s="5"/>
      <c r="VO893" s="5"/>
      <c r="VP893" s="5"/>
      <c r="VQ893" s="5"/>
      <c r="VR893" s="5"/>
      <c r="VS893" s="5"/>
      <c r="VT893" s="5"/>
      <c r="VU893" s="5"/>
      <c r="VV893" s="5"/>
      <c r="VW893" s="5"/>
      <c r="VX893" s="5"/>
      <c r="VY893" s="5"/>
      <c r="VZ893" s="5"/>
      <c r="WA893" s="5"/>
      <c r="WB893" s="5"/>
      <c r="WC893" s="5"/>
      <c r="WD893" s="5"/>
      <c r="WE893" s="5"/>
      <c r="WF893" s="5"/>
      <c r="WG893" s="5"/>
      <c r="WH893" s="5"/>
      <c r="WI893" s="5"/>
      <c r="WJ893" s="5"/>
      <c r="WK893" s="5"/>
      <c r="WL893" s="5"/>
      <c r="WM893" s="5"/>
      <c r="WN893" s="5"/>
      <c r="WO893" s="5"/>
      <c r="WP893" s="5"/>
      <c r="WQ893" s="5"/>
      <c r="WR893" s="5"/>
      <c r="WS893" s="5"/>
      <c r="WT893" s="5"/>
      <c r="WU893" s="5"/>
      <c r="WV893" s="5"/>
      <c r="WW893" s="5"/>
      <c r="WX893" s="5"/>
      <c r="WY893" s="5"/>
      <c r="WZ893" s="5"/>
      <c r="XA893" s="5"/>
      <c r="XB893" s="5"/>
      <c r="XC893" s="5"/>
      <c r="XD893" s="5"/>
      <c r="XE893" s="5"/>
      <c r="XF893" s="5"/>
      <c r="XG893" s="5"/>
      <c r="XH893" s="5"/>
      <c r="XI893" s="5"/>
      <c r="XJ893" s="5"/>
      <c r="XK893" s="5"/>
      <c r="XL893" s="5"/>
      <c r="XM893" s="5"/>
      <c r="XN893" s="5"/>
      <c r="XO893" s="5"/>
      <c r="XP893" s="5"/>
      <c r="XQ893" s="5"/>
      <c r="XR893" s="5"/>
      <c r="XS893" s="5"/>
      <c r="XT893" s="5"/>
      <c r="XU893" s="5"/>
      <c r="XV893" s="5"/>
      <c r="XW893" s="5"/>
      <c r="XX893" s="5"/>
      <c r="XY893" s="5"/>
      <c r="XZ893" s="5"/>
      <c r="YA893" s="5"/>
      <c r="YB893" s="5"/>
      <c r="YC893" s="5"/>
      <c r="YD893" s="5"/>
      <c r="YE893" s="5"/>
      <c r="YF893" s="5"/>
      <c r="YG893" s="5"/>
      <c r="YH893" s="5"/>
      <c r="YI893" s="5"/>
      <c r="YJ893" s="5"/>
      <c r="YK893" s="5"/>
      <c r="YL893" s="5"/>
      <c r="YM893" s="5"/>
      <c r="YN893" s="5"/>
      <c r="YO893" s="5"/>
      <c r="YP893" s="5"/>
      <c r="YQ893" s="5"/>
      <c r="YR893" s="5"/>
      <c r="YS893" s="5"/>
      <c r="YT893" s="5"/>
      <c r="YU893" s="5"/>
      <c r="YV893" s="5"/>
      <c r="YW893" s="5"/>
      <c r="YX893" s="5"/>
      <c r="YY893" s="5"/>
      <c r="YZ893" s="5"/>
      <c r="ZA893" s="5"/>
      <c r="ZB893" s="5"/>
      <c r="ZC893" s="5"/>
      <c r="ZD893" s="5"/>
      <c r="ZE893" s="5"/>
      <c r="ZF893" s="5"/>
      <c r="ZG893" s="5"/>
      <c r="ZH893" s="5"/>
      <c r="ZI893" s="5"/>
      <c r="ZJ893" s="5"/>
      <c r="ZK893" s="5"/>
      <c r="ZL893" s="5"/>
      <c r="ZM893" s="5"/>
      <c r="ZN893" s="5"/>
      <c r="ZO893" s="5"/>
      <c r="ZP893" s="5"/>
      <c r="ZQ893" s="5"/>
      <c r="ZR893" s="5"/>
      <c r="ZS893" s="5"/>
      <c r="ZT893" s="5"/>
      <c r="ZU893" s="5"/>
      <c r="ZV893" s="5"/>
      <c r="ZW893" s="5"/>
      <c r="ZX893" s="5"/>
      <c r="ZY893" s="5"/>
      <c r="ZZ893" s="5"/>
      <c r="AAA893" s="5"/>
      <c r="AAB893" s="5"/>
      <c r="AAC893" s="5"/>
      <c r="AAD893" s="5"/>
      <c r="AAE893" s="5"/>
      <c r="AAF893" s="5"/>
      <c r="AAG893" s="5"/>
      <c r="AAH893" s="5"/>
      <c r="AAI893" s="5"/>
      <c r="AAJ893" s="5"/>
      <c r="AAK893" s="5"/>
      <c r="AAL893" s="5"/>
      <c r="AAM893" s="5"/>
      <c r="AAN893" s="5"/>
      <c r="AAO893" s="5"/>
      <c r="AAP893" s="5"/>
      <c r="AAQ893" s="5"/>
      <c r="AAR893" s="5"/>
      <c r="AAS893" s="5"/>
      <c r="AAT893" s="5"/>
      <c r="AAU893" s="5"/>
      <c r="AAV893" s="5"/>
      <c r="AAW893" s="5"/>
      <c r="AAX893" s="5"/>
      <c r="AAY893" s="5"/>
      <c r="AAZ893" s="5"/>
      <c r="ABA893" s="5"/>
      <c r="ABB893" s="5"/>
      <c r="ABC893" s="5"/>
      <c r="ABD893" s="5"/>
      <c r="ABE893" s="5"/>
      <c r="ABF893" s="5"/>
      <c r="ABG893" s="5"/>
      <c r="ABH893" s="5"/>
      <c r="ABI893" s="5"/>
      <c r="ABJ893" s="5"/>
      <c r="ABK893" s="5"/>
      <c r="ABL893" s="5"/>
      <c r="ABM893" s="5"/>
      <c r="ABN893" s="5"/>
      <c r="ABO893" s="5"/>
      <c r="ABP893" s="5"/>
      <c r="ABQ893" s="5"/>
      <c r="ABR893" s="5"/>
      <c r="ABS893" s="5"/>
      <c r="ABT893" s="5"/>
      <c r="ABU893" s="5"/>
      <c r="ABV893" s="5"/>
      <c r="ABW893" s="5"/>
      <c r="ABX893" s="5"/>
      <c r="ABY893" s="5"/>
      <c r="ABZ893" s="5"/>
      <c r="ACA893" s="5"/>
      <c r="ACB893" s="5"/>
      <c r="ACC893" s="5"/>
      <c r="ACD893" s="5"/>
      <c r="ACE893" s="5"/>
      <c r="ACF893" s="5"/>
      <c r="ACG893" s="5"/>
      <c r="ACH893" s="5"/>
      <c r="ACI893" s="5"/>
      <c r="ACJ893" s="5"/>
      <c r="ACK893" s="5"/>
      <c r="ACL893" s="5"/>
      <c r="ACM893" s="5"/>
      <c r="ACN893" s="5"/>
      <c r="ACO893" s="5"/>
      <c r="ACP893" s="5"/>
      <c r="ACQ893" s="5"/>
      <c r="ACR893" s="5"/>
      <c r="ACS893" s="5"/>
      <c r="ACT893" s="5"/>
      <c r="ACU893" s="5"/>
      <c r="ACV893" s="5"/>
      <c r="ACW893" s="5"/>
      <c r="ACX893" s="5"/>
      <c r="ACY893" s="5"/>
      <c r="ACZ893" s="5"/>
      <c r="ADA893" s="5"/>
      <c r="ADB893" s="5"/>
      <c r="ADC893" s="5"/>
      <c r="ADD893" s="5"/>
      <c r="ADE893" s="5"/>
      <c r="ADF893" s="5"/>
      <c r="ADG893" s="5"/>
      <c r="ADH893" s="5"/>
      <c r="ADI893" s="5"/>
      <c r="ADJ893" s="5"/>
      <c r="ADK893" s="5"/>
      <c r="ADL893" s="5"/>
      <c r="ADM893" s="5"/>
      <c r="ADN893" s="5"/>
      <c r="ADO893" s="5"/>
      <c r="ADP893" s="5"/>
      <c r="ADQ893" s="5"/>
      <c r="ADR893" s="5"/>
      <c r="ADS893" s="5"/>
      <c r="ADT893" s="5"/>
      <c r="ADU893" s="5"/>
      <c r="ADV893" s="5"/>
      <c r="ADW893" s="5"/>
      <c r="ADX893" s="5"/>
      <c r="ADY893" s="5"/>
      <c r="ADZ893" s="5"/>
      <c r="AEA893" s="5"/>
      <c r="AEB893" s="5"/>
      <c r="AEC893" s="5"/>
      <c r="AED893" s="5"/>
      <c r="AEE893" s="5"/>
      <c r="AEF893" s="5"/>
      <c r="AEG893" s="5"/>
      <c r="AEH893" s="5"/>
      <c r="AEI893" s="5"/>
      <c r="AEJ893" s="5"/>
      <c r="AEK893" s="5"/>
      <c r="AEL893" s="5"/>
      <c r="AEM893" s="5"/>
      <c r="AEN893" s="5"/>
      <c r="AEO893" s="5"/>
      <c r="AEP893" s="5"/>
      <c r="AEQ893" s="5"/>
      <c r="AER893" s="5"/>
      <c r="AES893" s="5"/>
      <c r="AET893" s="5"/>
      <c r="AEU893" s="5"/>
      <c r="AEV893" s="5"/>
      <c r="AEW893" s="5"/>
      <c r="AEX893" s="5"/>
      <c r="AEY893" s="5"/>
      <c r="AEZ893" s="5"/>
      <c r="AFA893" s="5"/>
      <c r="AFB893" s="5"/>
      <c r="AFC893" s="5"/>
      <c r="AFD893" s="5"/>
      <c r="AFE893" s="5"/>
      <c r="AFF893" s="5"/>
      <c r="AFG893" s="5"/>
      <c r="AFH893" s="5"/>
      <c r="AFI893" s="5"/>
      <c r="AFJ893" s="5"/>
      <c r="AFK893" s="5"/>
      <c r="AFL893" s="5"/>
      <c r="AFM893" s="5"/>
      <c r="AFN893" s="5"/>
      <c r="AFO893" s="5"/>
      <c r="AFP893" s="5"/>
      <c r="AFQ893" s="5"/>
      <c r="AFR893" s="5"/>
      <c r="AFS893" s="5"/>
      <c r="AFT893" s="5"/>
      <c r="AFU893" s="5"/>
      <c r="AFV893" s="5"/>
      <c r="AFW893" s="5"/>
      <c r="AFX893" s="5"/>
      <c r="AFY893" s="5"/>
      <c r="AFZ893" s="5"/>
      <c r="AGA893" s="5"/>
      <c r="AGB893" s="5"/>
      <c r="AGC893" s="5"/>
      <c r="AGD893" s="5"/>
      <c r="AGE893" s="5"/>
      <c r="AGF893" s="5"/>
      <c r="AGG893" s="5"/>
      <c r="AGH893" s="5"/>
      <c r="AGI893" s="5"/>
      <c r="AGJ893" s="5"/>
      <c r="AGK893" s="5"/>
      <c r="AGL893" s="5"/>
      <c r="AGM893" s="5"/>
      <c r="AGN893" s="5"/>
      <c r="AGO893" s="5"/>
      <c r="AGP893" s="5"/>
      <c r="AGQ893" s="5"/>
      <c r="AGR893" s="5"/>
      <c r="AGS893" s="5"/>
      <c r="AGT893" s="5"/>
      <c r="AGU893" s="5"/>
      <c r="AGV893" s="5"/>
      <c r="AGW893" s="5"/>
      <c r="AGX893" s="5"/>
      <c r="AGY893" s="5"/>
      <c r="AGZ893" s="5"/>
      <c r="AHA893" s="5"/>
      <c r="AHB893" s="5"/>
      <c r="AHC893" s="5"/>
      <c r="AHD893" s="5"/>
      <c r="AHE893" s="5"/>
      <c r="AHF893" s="5"/>
      <c r="AHG893" s="5"/>
      <c r="AHH893" s="5"/>
      <c r="AHI893" s="5"/>
      <c r="AHJ893" s="5"/>
      <c r="AHK893" s="5"/>
      <c r="AHL893" s="5"/>
      <c r="AHM893" s="5"/>
      <c r="AHN893" s="5"/>
      <c r="AHO893" s="5"/>
      <c r="AHP893" s="5"/>
      <c r="AHQ893" s="5"/>
      <c r="AHR893" s="5"/>
      <c r="AHS893" s="5"/>
      <c r="AHT893" s="5"/>
      <c r="AHU893" s="5"/>
      <c r="AHV893" s="5"/>
      <c r="AHW893" s="5"/>
      <c r="AHX893" s="5"/>
      <c r="AHY893" s="5"/>
      <c r="AHZ893" s="5"/>
      <c r="AIA893" s="5"/>
      <c r="AIB893" s="5"/>
      <c r="AIC893" s="5"/>
      <c r="AID893" s="5"/>
      <c r="AIE893" s="5"/>
      <c r="AIF893" s="5"/>
      <c r="AIG893" s="5"/>
      <c r="AIH893" s="5"/>
      <c r="AII893" s="5"/>
      <c r="AIJ893" s="5"/>
      <c r="AIK893" s="5"/>
      <c r="AIL893" s="5"/>
      <c r="AIM893" s="5"/>
      <c r="AIN893" s="5"/>
      <c r="AIO893" s="5"/>
      <c r="AIP893" s="5"/>
      <c r="AIQ893" s="5"/>
      <c r="AIR893" s="5"/>
      <c r="AIS893" s="5"/>
      <c r="AIT893" s="5"/>
      <c r="AIU893" s="5"/>
      <c r="AIV893" s="5"/>
      <c r="AIW893" s="5"/>
      <c r="AIX893" s="5"/>
      <c r="AIY893" s="5"/>
      <c r="AIZ893" s="5"/>
      <c r="AJA893" s="5"/>
      <c r="AJB893" s="5"/>
      <c r="AJC893" s="5"/>
      <c r="AJD893" s="5"/>
      <c r="AJE893" s="5"/>
      <c r="AJF893" s="5"/>
      <c r="AJG893" s="5"/>
      <c r="AJH893" s="5"/>
      <c r="AJI893" s="5"/>
      <c r="AJJ893" s="5"/>
      <c r="AJK893" s="5"/>
      <c r="AJL893" s="5"/>
      <c r="AJM893" s="5"/>
      <c r="AJN893" s="5"/>
      <c r="AJO893" s="5"/>
      <c r="AJP893" s="5"/>
      <c r="AJQ893" s="5"/>
      <c r="AJR893" s="5"/>
      <c r="AJS893" s="5"/>
      <c r="AJT893" s="5"/>
      <c r="AJU893" s="5"/>
      <c r="AJV893" s="5"/>
      <c r="AJW893" s="5"/>
      <c r="AJX893" s="5"/>
      <c r="AJY893" s="5"/>
      <c r="AJZ893" s="5"/>
      <c r="AKA893" s="5"/>
      <c r="AKB893" s="5"/>
      <c r="AKC893" s="5"/>
      <c r="AKD893" s="5"/>
      <c r="AKE893" s="5"/>
      <c r="AKF893" s="5"/>
      <c r="AKG893" s="5"/>
      <c r="AKH893" s="5"/>
      <c r="AKI893" s="5"/>
      <c r="AKJ893" s="5"/>
      <c r="AKK893" s="5"/>
      <c r="AKL893" s="5"/>
      <c r="AKM893" s="5"/>
      <c r="AKN893" s="5"/>
      <c r="AKO893" s="5"/>
      <c r="AKP893" s="5"/>
      <c r="AKQ893" s="5"/>
      <c r="AKR893" s="5"/>
      <c r="AKS893" s="5"/>
      <c r="AKT893" s="5"/>
      <c r="AKU893" s="5"/>
      <c r="AKV893" s="5"/>
      <c r="AKW893" s="5"/>
      <c r="AKX893" s="5"/>
      <c r="AKY893" s="5"/>
      <c r="AKZ893" s="5"/>
      <c r="ALA893" s="5"/>
      <c r="ALB893" s="5"/>
      <c r="ALC893" s="5"/>
    </row>
    <row r="894" spans="1:991">
      <c r="A894" s="4">
        <v>210</v>
      </c>
      <c r="B894" s="5" t="s">
        <v>114</v>
      </c>
      <c r="C894" s="4">
        <v>18</v>
      </c>
      <c r="D894" s="5" t="s">
        <v>42</v>
      </c>
      <c r="E894" s="4">
        <v>1.9</v>
      </c>
      <c r="F894" s="4">
        <v>0.7</v>
      </c>
      <c r="G894" s="4">
        <v>0</v>
      </c>
      <c r="H894" s="4">
        <v>2.6</v>
      </c>
      <c r="I894" s="4">
        <v>2.2999999999999998</v>
      </c>
      <c r="J894" s="4">
        <v>2.1</v>
      </c>
      <c r="K894" s="4">
        <v>0</v>
      </c>
      <c r="L894" s="4">
        <v>0</v>
      </c>
      <c r="M894" s="4">
        <v>0</v>
      </c>
      <c r="N894" s="4"/>
      <c r="O894" s="26">
        <v>28.3</v>
      </c>
      <c r="P894" s="26">
        <v>27.4</v>
      </c>
      <c r="Q894" s="26">
        <v>25.2</v>
      </c>
      <c r="R894" s="26">
        <v>26.4</v>
      </c>
      <c r="S894" s="26">
        <v>24.1</v>
      </c>
      <c r="T894" s="26">
        <v>24.8</v>
      </c>
      <c r="U894" s="26">
        <v>13.4</v>
      </c>
      <c r="V894" s="26">
        <v>6.9</v>
      </c>
      <c r="W894" s="26">
        <v>2.8</v>
      </c>
      <c r="Y894">
        <f t="shared" si="961"/>
        <v>179.30000000000004</v>
      </c>
      <c r="Z894" s="4">
        <v>0</v>
      </c>
      <c r="AA894" s="4">
        <v>2</v>
      </c>
      <c r="AB894" s="4">
        <v>0</v>
      </c>
      <c r="AC894" s="4">
        <v>2</v>
      </c>
      <c r="AD894" s="4">
        <v>0</v>
      </c>
      <c r="AE894" s="4">
        <v>0</v>
      </c>
      <c r="AF894" s="4">
        <v>2</v>
      </c>
      <c r="AG894" s="4">
        <v>6</v>
      </c>
      <c r="AH894" s="4">
        <v>10</v>
      </c>
      <c r="AI894" s="4"/>
      <c r="AJ894" s="4">
        <v>33</v>
      </c>
      <c r="AK894" s="4">
        <v>17</v>
      </c>
      <c r="AL894" s="4">
        <v>21</v>
      </c>
      <c r="AM894" s="4">
        <v>20</v>
      </c>
      <c r="AN894" s="4">
        <v>23</v>
      </c>
      <c r="AO894" s="4">
        <v>20</v>
      </c>
      <c r="AP894" s="4">
        <v>29</v>
      </c>
      <c r="AQ894" s="4">
        <v>11</v>
      </c>
      <c r="AR894" s="4">
        <v>19</v>
      </c>
      <c r="AS894" s="5"/>
      <c r="AU894">
        <f t="shared" si="962"/>
        <v>100</v>
      </c>
      <c r="AV894">
        <f t="shared" si="963"/>
        <v>78.94736842105263</v>
      </c>
      <c r="AW894">
        <f t="shared" si="964"/>
        <v>100</v>
      </c>
      <c r="AX894">
        <f t="shared" si="965"/>
        <v>81.818181818181827</v>
      </c>
      <c r="AY894">
        <f t="shared" si="966"/>
        <v>100</v>
      </c>
      <c r="AZ894">
        <f t="shared" si="967"/>
        <v>100</v>
      </c>
      <c r="BA894">
        <f t="shared" si="968"/>
        <v>87.096774193548384</v>
      </c>
      <c r="BB894">
        <f t="shared" si="969"/>
        <v>29.411764705882355</v>
      </c>
      <c r="BC894">
        <f t="shared" si="970"/>
        <v>31.03448275862069</v>
      </c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  <c r="QG894" s="5"/>
      <c r="QH894" s="5"/>
      <c r="QI894" s="5"/>
      <c r="QJ894" s="5"/>
      <c r="QK894" s="5"/>
      <c r="QL894" s="5"/>
      <c r="QM894" s="5"/>
      <c r="QN894" s="5"/>
      <c r="QO894" s="5"/>
      <c r="QP894" s="5"/>
      <c r="QQ894" s="5"/>
      <c r="QR894" s="5"/>
      <c r="QS894" s="5"/>
      <c r="QT894" s="5"/>
      <c r="QU894" s="5"/>
      <c r="QV894" s="5"/>
      <c r="QW894" s="5"/>
      <c r="QX894" s="5"/>
      <c r="QY894" s="5"/>
      <c r="QZ894" s="5"/>
      <c r="RA894" s="5"/>
      <c r="RB894" s="5"/>
      <c r="RC894" s="5"/>
      <c r="RD894" s="5"/>
      <c r="RE894" s="5"/>
      <c r="RF894" s="5"/>
      <c r="RG894" s="5"/>
      <c r="RH894" s="5"/>
      <c r="RI894" s="5"/>
      <c r="RJ894" s="5"/>
      <c r="RK894" s="5"/>
      <c r="RL894" s="5"/>
      <c r="RM894" s="5"/>
      <c r="RN894" s="5"/>
      <c r="RO894" s="5"/>
      <c r="RP894" s="5"/>
      <c r="RQ894" s="5"/>
      <c r="RR894" s="5"/>
      <c r="RS894" s="5"/>
      <c r="RT894" s="5"/>
      <c r="RU894" s="5"/>
      <c r="RV894" s="5"/>
      <c r="RW894" s="5"/>
      <c r="RX894" s="5"/>
      <c r="RY894" s="5"/>
      <c r="RZ894" s="5"/>
      <c r="SA894" s="5"/>
      <c r="SB894" s="5"/>
      <c r="SC894" s="5"/>
      <c r="SD894" s="5"/>
      <c r="SE894" s="5"/>
      <c r="SF894" s="5"/>
      <c r="SG894" s="5"/>
      <c r="SH894" s="5"/>
      <c r="SI894" s="5"/>
      <c r="SJ894" s="5"/>
      <c r="SK894" s="5"/>
      <c r="SL894" s="5"/>
      <c r="SM894" s="5"/>
      <c r="SN894" s="5"/>
      <c r="SO894" s="5"/>
      <c r="SP894" s="5"/>
      <c r="SQ894" s="5"/>
      <c r="SR894" s="5"/>
      <c r="SS894" s="5"/>
      <c r="ST894" s="5"/>
      <c r="SU894" s="5"/>
      <c r="SV894" s="5"/>
      <c r="SW894" s="5"/>
      <c r="SX894" s="5"/>
      <c r="SY894" s="5"/>
      <c r="SZ894" s="5"/>
      <c r="TA894" s="5"/>
      <c r="TB894" s="5"/>
      <c r="TC894" s="5"/>
      <c r="TD894" s="5"/>
      <c r="TE894" s="5"/>
      <c r="TF894" s="5"/>
      <c r="TG894" s="5"/>
      <c r="TH894" s="5"/>
      <c r="TI894" s="5"/>
      <c r="TJ894" s="5"/>
      <c r="TK894" s="5"/>
      <c r="TL894" s="5"/>
      <c r="TM894" s="5"/>
      <c r="TN894" s="5"/>
      <c r="TO894" s="5"/>
      <c r="TP894" s="5"/>
      <c r="TQ894" s="5"/>
      <c r="TR894" s="5"/>
      <c r="TS894" s="5"/>
      <c r="TT894" s="5"/>
      <c r="TU894" s="5"/>
      <c r="TV894" s="5"/>
      <c r="TW894" s="5"/>
      <c r="TX894" s="5"/>
      <c r="TY894" s="5"/>
      <c r="TZ894" s="5"/>
      <c r="UA894" s="5"/>
      <c r="UB894" s="5"/>
      <c r="UC894" s="5"/>
      <c r="UD894" s="5"/>
      <c r="UE894" s="5"/>
      <c r="UF894" s="5"/>
      <c r="UG894" s="5"/>
      <c r="UH894" s="5"/>
      <c r="UI894" s="5"/>
      <c r="UJ894" s="5"/>
      <c r="UK894" s="5"/>
      <c r="UL894" s="5"/>
      <c r="UM894" s="5"/>
      <c r="UN894" s="5"/>
      <c r="UO894" s="5"/>
      <c r="UP894" s="5"/>
      <c r="UQ894" s="5"/>
      <c r="UR894" s="5"/>
      <c r="US894" s="5"/>
      <c r="UT894" s="5"/>
      <c r="UU894" s="5"/>
      <c r="UV894" s="5"/>
      <c r="UW894" s="5"/>
      <c r="UX894" s="5"/>
      <c r="UY894" s="5"/>
      <c r="UZ894" s="5"/>
      <c r="VA894" s="5"/>
      <c r="VB894" s="5"/>
      <c r="VC894" s="5"/>
      <c r="VD894" s="5"/>
      <c r="VE894" s="5"/>
      <c r="VF894" s="5"/>
      <c r="VG894" s="5"/>
      <c r="VH894" s="5"/>
      <c r="VI894" s="5"/>
      <c r="VJ894" s="5"/>
      <c r="VK894" s="5"/>
      <c r="VL894" s="5"/>
      <c r="VM894" s="5"/>
      <c r="VN894" s="5"/>
      <c r="VO894" s="5"/>
      <c r="VP894" s="5"/>
      <c r="VQ894" s="5"/>
      <c r="VR894" s="5"/>
      <c r="VS894" s="5"/>
      <c r="VT894" s="5"/>
      <c r="VU894" s="5"/>
      <c r="VV894" s="5"/>
      <c r="VW894" s="5"/>
      <c r="VX894" s="5"/>
      <c r="VY894" s="5"/>
      <c r="VZ894" s="5"/>
      <c r="WA894" s="5"/>
      <c r="WB894" s="5"/>
      <c r="WC894" s="5"/>
      <c r="WD894" s="5"/>
      <c r="WE894" s="5"/>
      <c r="WF894" s="5"/>
      <c r="WG894" s="5"/>
      <c r="WH894" s="5"/>
      <c r="WI894" s="5"/>
      <c r="WJ894" s="5"/>
      <c r="WK894" s="5"/>
      <c r="WL894" s="5"/>
      <c r="WM894" s="5"/>
      <c r="WN894" s="5"/>
      <c r="WO894" s="5"/>
      <c r="WP894" s="5"/>
      <c r="WQ894" s="5"/>
      <c r="WR894" s="5"/>
      <c r="WS894" s="5"/>
      <c r="WT894" s="5"/>
      <c r="WU894" s="5"/>
      <c r="WV894" s="5"/>
      <c r="WW894" s="5"/>
      <c r="WX894" s="5"/>
      <c r="WY894" s="5"/>
      <c r="WZ894" s="5"/>
      <c r="XA894" s="5"/>
      <c r="XB894" s="5"/>
      <c r="XC894" s="5"/>
      <c r="XD894" s="5"/>
      <c r="XE894" s="5"/>
      <c r="XF894" s="5"/>
      <c r="XG894" s="5"/>
      <c r="XH894" s="5"/>
      <c r="XI894" s="5"/>
      <c r="XJ894" s="5"/>
      <c r="XK894" s="5"/>
      <c r="XL894" s="5"/>
      <c r="XM894" s="5"/>
      <c r="XN894" s="5"/>
      <c r="XO894" s="5"/>
      <c r="XP894" s="5"/>
      <c r="XQ894" s="5"/>
      <c r="XR894" s="5"/>
      <c r="XS894" s="5"/>
      <c r="XT894" s="5"/>
      <c r="XU894" s="5"/>
      <c r="XV894" s="5"/>
      <c r="XW894" s="5"/>
      <c r="XX894" s="5"/>
      <c r="XY894" s="5"/>
      <c r="XZ894" s="5"/>
      <c r="YA894" s="5"/>
      <c r="YB894" s="5"/>
      <c r="YC894" s="5"/>
      <c r="YD894" s="5"/>
      <c r="YE894" s="5"/>
      <c r="YF894" s="5"/>
      <c r="YG894" s="5"/>
      <c r="YH894" s="5"/>
      <c r="YI894" s="5"/>
      <c r="YJ894" s="5"/>
      <c r="YK894" s="5"/>
      <c r="YL894" s="5"/>
      <c r="YM894" s="5"/>
      <c r="YN894" s="5"/>
      <c r="YO894" s="5"/>
      <c r="YP894" s="5"/>
      <c r="YQ894" s="5"/>
      <c r="YR894" s="5"/>
      <c r="YS894" s="5"/>
      <c r="YT894" s="5"/>
      <c r="YU894" s="5"/>
      <c r="YV894" s="5"/>
      <c r="YW894" s="5"/>
      <c r="YX894" s="5"/>
      <c r="YY894" s="5"/>
      <c r="YZ894" s="5"/>
      <c r="ZA894" s="5"/>
      <c r="ZB894" s="5"/>
      <c r="ZC894" s="5"/>
      <c r="ZD894" s="5"/>
      <c r="ZE894" s="5"/>
      <c r="ZF894" s="5"/>
      <c r="ZG894" s="5"/>
      <c r="ZH894" s="5"/>
      <c r="ZI894" s="5"/>
      <c r="ZJ894" s="5"/>
      <c r="ZK894" s="5"/>
      <c r="ZL894" s="5"/>
      <c r="ZM894" s="5"/>
      <c r="ZN894" s="5"/>
      <c r="ZO894" s="5"/>
      <c r="ZP894" s="5"/>
      <c r="ZQ894" s="5"/>
      <c r="ZR894" s="5"/>
      <c r="ZS894" s="5"/>
      <c r="ZT894" s="5"/>
      <c r="ZU894" s="5"/>
      <c r="ZV894" s="5"/>
      <c r="ZW894" s="5"/>
      <c r="ZX894" s="5"/>
      <c r="ZY894" s="5"/>
      <c r="ZZ894" s="5"/>
      <c r="AAA894" s="5"/>
      <c r="AAB894" s="5"/>
      <c r="AAC894" s="5"/>
      <c r="AAD894" s="5"/>
      <c r="AAE894" s="5"/>
      <c r="AAF894" s="5"/>
      <c r="AAG894" s="5"/>
      <c r="AAH894" s="5"/>
      <c r="AAI894" s="5"/>
      <c r="AAJ894" s="5"/>
      <c r="AAK894" s="5"/>
      <c r="AAL894" s="5"/>
      <c r="AAM894" s="5"/>
      <c r="AAN894" s="5"/>
      <c r="AAO894" s="5"/>
      <c r="AAP894" s="5"/>
      <c r="AAQ894" s="5"/>
      <c r="AAR894" s="5"/>
      <c r="AAS894" s="5"/>
      <c r="AAT894" s="5"/>
      <c r="AAU894" s="5"/>
      <c r="AAV894" s="5"/>
      <c r="AAW894" s="5"/>
      <c r="AAX894" s="5"/>
      <c r="AAY894" s="5"/>
      <c r="AAZ894" s="5"/>
      <c r="ABA894" s="5"/>
      <c r="ABB894" s="5"/>
      <c r="ABC894" s="5"/>
      <c r="ABD894" s="5"/>
      <c r="ABE894" s="5"/>
      <c r="ABF894" s="5"/>
      <c r="ABG894" s="5"/>
      <c r="ABH894" s="5"/>
      <c r="ABI894" s="5"/>
      <c r="ABJ894" s="5"/>
      <c r="ABK894" s="5"/>
      <c r="ABL894" s="5"/>
      <c r="ABM894" s="5"/>
      <c r="ABN894" s="5"/>
      <c r="ABO894" s="5"/>
      <c r="ABP894" s="5"/>
      <c r="ABQ894" s="5"/>
      <c r="ABR894" s="5"/>
      <c r="ABS894" s="5"/>
      <c r="ABT894" s="5"/>
      <c r="ABU894" s="5"/>
      <c r="ABV894" s="5"/>
      <c r="ABW894" s="5"/>
      <c r="ABX894" s="5"/>
      <c r="ABY894" s="5"/>
      <c r="ABZ894" s="5"/>
      <c r="ACA894" s="5"/>
      <c r="ACB894" s="5"/>
      <c r="ACC894" s="5"/>
      <c r="ACD894" s="5"/>
      <c r="ACE894" s="5"/>
      <c r="ACF894" s="5"/>
      <c r="ACG894" s="5"/>
      <c r="ACH894" s="5"/>
      <c r="ACI894" s="5"/>
      <c r="ACJ894" s="5"/>
      <c r="ACK894" s="5"/>
      <c r="ACL894" s="5"/>
      <c r="ACM894" s="5"/>
      <c r="ACN894" s="5"/>
      <c r="ACO894" s="5"/>
      <c r="ACP894" s="5"/>
      <c r="ACQ894" s="5"/>
      <c r="ACR894" s="5"/>
      <c r="ACS894" s="5"/>
      <c r="ACT894" s="5"/>
      <c r="ACU894" s="5"/>
      <c r="ACV894" s="5"/>
      <c r="ACW894" s="5"/>
      <c r="ACX894" s="5"/>
      <c r="ACY894" s="5"/>
      <c r="ACZ894" s="5"/>
      <c r="ADA894" s="5"/>
      <c r="ADB894" s="5"/>
      <c r="ADC894" s="5"/>
      <c r="ADD894" s="5"/>
      <c r="ADE894" s="5"/>
      <c r="ADF894" s="5"/>
      <c r="ADG894" s="5"/>
      <c r="ADH894" s="5"/>
      <c r="ADI894" s="5"/>
      <c r="ADJ894" s="5"/>
      <c r="ADK894" s="5"/>
      <c r="ADL894" s="5"/>
      <c r="ADM894" s="5"/>
      <c r="ADN894" s="5"/>
      <c r="ADO894" s="5"/>
      <c r="ADP894" s="5"/>
      <c r="ADQ894" s="5"/>
      <c r="ADR894" s="5"/>
      <c r="ADS894" s="5"/>
      <c r="ADT894" s="5"/>
      <c r="ADU894" s="5"/>
      <c r="ADV894" s="5"/>
      <c r="ADW894" s="5"/>
      <c r="ADX894" s="5"/>
      <c r="ADY894" s="5"/>
      <c r="ADZ894" s="5"/>
      <c r="AEA894" s="5"/>
      <c r="AEB894" s="5"/>
      <c r="AEC894" s="5"/>
      <c r="AED894" s="5"/>
      <c r="AEE894" s="5"/>
      <c r="AEF894" s="5"/>
      <c r="AEG894" s="5"/>
      <c r="AEH894" s="5"/>
      <c r="AEI894" s="5"/>
      <c r="AEJ894" s="5"/>
      <c r="AEK894" s="5"/>
      <c r="AEL894" s="5"/>
      <c r="AEM894" s="5"/>
      <c r="AEN894" s="5"/>
      <c r="AEO894" s="5"/>
      <c r="AEP894" s="5"/>
      <c r="AEQ894" s="5"/>
      <c r="AER894" s="5"/>
      <c r="AES894" s="5"/>
      <c r="AET894" s="5"/>
      <c r="AEU894" s="5"/>
      <c r="AEV894" s="5"/>
      <c r="AEW894" s="5"/>
      <c r="AEX894" s="5"/>
      <c r="AEY894" s="5"/>
      <c r="AEZ894" s="5"/>
      <c r="AFA894" s="5"/>
      <c r="AFB894" s="5"/>
      <c r="AFC894" s="5"/>
      <c r="AFD894" s="5"/>
      <c r="AFE894" s="5"/>
      <c r="AFF894" s="5"/>
      <c r="AFG894" s="5"/>
      <c r="AFH894" s="5"/>
      <c r="AFI894" s="5"/>
      <c r="AFJ894" s="5"/>
      <c r="AFK894" s="5"/>
      <c r="AFL894" s="5"/>
      <c r="AFM894" s="5"/>
      <c r="AFN894" s="5"/>
      <c r="AFO894" s="5"/>
      <c r="AFP894" s="5"/>
      <c r="AFQ894" s="5"/>
      <c r="AFR894" s="5"/>
      <c r="AFS894" s="5"/>
      <c r="AFT894" s="5"/>
      <c r="AFU894" s="5"/>
      <c r="AFV894" s="5"/>
      <c r="AFW894" s="5"/>
      <c r="AFX894" s="5"/>
      <c r="AFY894" s="5"/>
      <c r="AFZ894" s="5"/>
      <c r="AGA894" s="5"/>
      <c r="AGB894" s="5"/>
      <c r="AGC894" s="5"/>
      <c r="AGD894" s="5"/>
      <c r="AGE894" s="5"/>
      <c r="AGF894" s="5"/>
      <c r="AGG894" s="5"/>
      <c r="AGH894" s="5"/>
      <c r="AGI894" s="5"/>
      <c r="AGJ894" s="5"/>
      <c r="AGK894" s="5"/>
      <c r="AGL894" s="5"/>
      <c r="AGM894" s="5"/>
      <c r="AGN894" s="5"/>
      <c r="AGO894" s="5"/>
      <c r="AGP894" s="5"/>
      <c r="AGQ894" s="5"/>
      <c r="AGR894" s="5"/>
      <c r="AGS894" s="5"/>
      <c r="AGT894" s="5"/>
      <c r="AGU894" s="5"/>
      <c r="AGV894" s="5"/>
      <c r="AGW894" s="5"/>
      <c r="AGX894" s="5"/>
      <c r="AGY894" s="5"/>
      <c r="AGZ894" s="5"/>
      <c r="AHA894" s="5"/>
      <c r="AHB894" s="5"/>
      <c r="AHC894" s="5"/>
      <c r="AHD894" s="5"/>
      <c r="AHE894" s="5"/>
      <c r="AHF894" s="5"/>
      <c r="AHG894" s="5"/>
      <c r="AHH894" s="5"/>
      <c r="AHI894" s="5"/>
      <c r="AHJ894" s="5"/>
      <c r="AHK894" s="5"/>
      <c r="AHL894" s="5"/>
      <c r="AHM894" s="5"/>
      <c r="AHN894" s="5"/>
      <c r="AHO894" s="5"/>
      <c r="AHP894" s="5"/>
      <c r="AHQ894" s="5"/>
      <c r="AHR894" s="5"/>
      <c r="AHS894" s="5"/>
      <c r="AHT894" s="5"/>
      <c r="AHU894" s="5"/>
      <c r="AHV894" s="5"/>
      <c r="AHW894" s="5"/>
      <c r="AHX894" s="5"/>
      <c r="AHY894" s="5"/>
      <c r="AHZ894" s="5"/>
      <c r="AIA894" s="5"/>
      <c r="AIB894" s="5"/>
      <c r="AIC894" s="5"/>
      <c r="AID894" s="5"/>
      <c r="AIE894" s="5"/>
      <c r="AIF894" s="5"/>
      <c r="AIG894" s="5"/>
      <c r="AIH894" s="5"/>
      <c r="AII894" s="5"/>
      <c r="AIJ894" s="5"/>
      <c r="AIK894" s="5"/>
      <c r="AIL894" s="5"/>
      <c r="AIM894" s="5"/>
      <c r="AIN894" s="5"/>
      <c r="AIO894" s="5"/>
      <c r="AIP894" s="5"/>
      <c r="AIQ894" s="5"/>
      <c r="AIR894" s="5"/>
      <c r="AIS894" s="5"/>
      <c r="AIT894" s="5"/>
      <c r="AIU894" s="5"/>
      <c r="AIV894" s="5"/>
      <c r="AIW894" s="5"/>
      <c r="AIX894" s="5"/>
      <c r="AIY894" s="5"/>
      <c r="AIZ894" s="5"/>
      <c r="AJA894" s="5"/>
      <c r="AJB894" s="5"/>
      <c r="AJC894" s="5"/>
      <c r="AJD894" s="5"/>
      <c r="AJE894" s="5"/>
      <c r="AJF894" s="5"/>
      <c r="AJG894" s="5"/>
      <c r="AJH894" s="5"/>
      <c r="AJI894" s="5"/>
      <c r="AJJ894" s="5"/>
      <c r="AJK894" s="5"/>
      <c r="AJL894" s="5"/>
      <c r="AJM894" s="5"/>
      <c r="AJN894" s="5"/>
      <c r="AJO894" s="5"/>
      <c r="AJP894" s="5"/>
      <c r="AJQ894" s="5"/>
      <c r="AJR894" s="5"/>
      <c r="AJS894" s="5"/>
      <c r="AJT894" s="5"/>
      <c r="AJU894" s="5"/>
      <c r="AJV894" s="5"/>
      <c r="AJW894" s="5"/>
      <c r="AJX894" s="5"/>
      <c r="AJY894" s="5"/>
      <c r="AJZ894" s="5"/>
      <c r="AKA894" s="5"/>
      <c r="AKB894" s="5"/>
      <c r="AKC894" s="5"/>
      <c r="AKD894" s="5"/>
      <c r="AKE894" s="5"/>
      <c r="AKF894" s="5"/>
      <c r="AKG894" s="5"/>
      <c r="AKH894" s="5"/>
      <c r="AKI894" s="5"/>
      <c r="AKJ894" s="5"/>
      <c r="AKK894" s="5"/>
      <c r="AKL894" s="5"/>
      <c r="AKM894" s="5"/>
      <c r="AKN894" s="5"/>
      <c r="AKO894" s="5"/>
      <c r="AKP894" s="5"/>
      <c r="AKQ894" s="5"/>
      <c r="AKR894" s="5"/>
      <c r="AKS894" s="5"/>
      <c r="AKT894" s="5"/>
      <c r="AKU894" s="5"/>
      <c r="AKV894" s="5"/>
      <c r="AKW894" s="5"/>
      <c r="AKX894" s="5"/>
      <c r="AKY894" s="5"/>
      <c r="AKZ894" s="5"/>
      <c r="ALA894" s="5"/>
      <c r="ALB894" s="5"/>
      <c r="ALC894" s="5"/>
    </row>
    <row r="895" spans="1:991">
      <c r="A895" s="4">
        <v>211</v>
      </c>
      <c r="B895" s="5" t="s">
        <v>115</v>
      </c>
      <c r="C895" s="4">
        <v>18</v>
      </c>
      <c r="D895" s="5" t="s">
        <v>44</v>
      </c>
      <c r="E895" s="4">
        <v>10</v>
      </c>
      <c r="F895" s="4">
        <v>7.8</v>
      </c>
      <c r="G895" s="4">
        <v>7.9</v>
      </c>
      <c r="H895" s="4">
        <v>8.5</v>
      </c>
      <c r="I895" s="4">
        <v>6</v>
      </c>
      <c r="J895" s="4">
        <v>5.7</v>
      </c>
      <c r="K895" s="4">
        <v>2.9</v>
      </c>
      <c r="L895" s="4">
        <v>5.4</v>
      </c>
      <c r="M895" s="4">
        <v>11</v>
      </c>
      <c r="N895" s="4"/>
      <c r="O895" s="26">
        <v>30</v>
      </c>
      <c r="P895" s="26">
        <v>28.8</v>
      </c>
      <c r="Q895" s="26">
        <v>23.6</v>
      </c>
      <c r="R895" s="26">
        <v>26.3</v>
      </c>
      <c r="S895" s="26">
        <v>21.9</v>
      </c>
      <c r="T895" s="26">
        <v>29.2</v>
      </c>
      <c r="U895" s="26">
        <v>20</v>
      </c>
      <c r="V895" s="26">
        <v>1.3</v>
      </c>
      <c r="W895" s="26">
        <v>29</v>
      </c>
      <c r="Y895">
        <f t="shared" si="961"/>
        <v>210.1</v>
      </c>
      <c r="Z895" s="4">
        <v>0</v>
      </c>
      <c r="AA895" s="4">
        <v>0</v>
      </c>
      <c r="AB895" s="4">
        <v>2</v>
      </c>
      <c r="AC895" s="4">
        <v>2</v>
      </c>
      <c r="AD895" s="4">
        <v>6</v>
      </c>
      <c r="AE895" s="4">
        <v>0</v>
      </c>
      <c r="AF895" s="4">
        <v>8</v>
      </c>
      <c r="AG895" s="4">
        <v>8</v>
      </c>
      <c r="AH895" s="4">
        <v>0</v>
      </c>
      <c r="AI895" s="4"/>
      <c r="AJ895" s="4">
        <v>15</v>
      </c>
      <c r="AK895" s="4">
        <v>14</v>
      </c>
      <c r="AL895" s="4">
        <v>22</v>
      </c>
      <c r="AM895" s="4">
        <v>12</v>
      </c>
      <c r="AN895" s="4">
        <v>20</v>
      </c>
      <c r="AO895" s="4">
        <v>13</v>
      </c>
      <c r="AP895" s="4">
        <v>15</v>
      </c>
      <c r="AQ895" s="4">
        <v>13</v>
      </c>
      <c r="AR895" s="4">
        <v>19</v>
      </c>
      <c r="AS895" s="5"/>
      <c r="AU895">
        <f t="shared" si="962"/>
        <v>100</v>
      </c>
      <c r="AV895">
        <f t="shared" si="963"/>
        <v>100</v>
      </c>
      <c r="AW895">
        <f t="shared" si="964"/>
        <v>83.333333333333343</v>
      </c>
      <c r="AX895">
        <f t="shared" si="965"/>
        <v>71.428571428571431</v>
      </c>
      <c r="AY895">
        <f t="shared" si="966"/>
        <v>53.846153846153847</v>
      </c>
      <c r="AZ895">
        <f t="shared" si="967"/>
        <v>100</v>
      </c>
      <c r="BA895">
        <f t="shared" si="968"/>
        <v>30.434782608695656</v>
      </c>
      <c r="BB895">
        <f t="shared" si="969"/>
        <v>23.809523809523807</v>
      </c>
      <c r="BC895">
        <f t="shared" si="970"/>
        <v>100</v>
      </c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  <c r="QG895" s="5"/>
      <c r="QH895" s="5"/>
      <c r="QI895" s="5"/>
      <c r="QJ895" s="5"/>
      <c r="QK895" s="5"/>
      <c r="QL895" s="5"/>
      <c r="QM895" s="5"/>
      <c r="QN895" s="5"/>
      <c r="QO895" s="5"/>
      <c r="QP895" s="5"/>
      <c r="QQ895" s="5"/>
      <c r="QR895" s="5"/>
      <c r="QS895" s="5"/>
      <c r="QT895" s="5"/>
      <c r="QU895" s="5"/>
      <c r="QV895" s="5"/>
      <c r="QW895" s="5"/>
      <c r="QX895" s="5"/>
      <c r="QY895" s="5"/>
      <c r="QZ895" s="5"/>
      <c r="RA895" s="5"/>
      <c r="RB895" s="5"/>
      <c r="RC895" s="5"/>
      <c r="RD895" s="5"/>
      <c r="RE895" s="5"/>
      <c r="RF895" s="5"/>
      <c r="RG895" s="5"/>
      <c r="RH895" s="5"/>
      <c r="RI895" s="5"/>
      <c r="RJ895" s="5"/>
      <c r="RK895" s="5"/>
      <c r="RL895" s="5"/>
      <c r="RM895" s="5"/>
      <c r="RN895" s="5"/>
      <c r="RO895" s="5"/>
      <c r="RP895" s="5"/>
      <c r="RQ895" s="5"/>
      <c r="RR895" s="5"/>
      <c r="RS895" s="5"/>
      <c r="RT895" s="5"/>
      <c r="RU895" s="5"/>
      <c r="RV895" s="5"/>
      <c r="RW895" s="5"/>
      <c r="RX895" s="5"/>
      <c r="RY895" s="5"/>
      <c r="RZ895" s="5"/>
      <c r="SA895" s="5"/>
      <c r="SB895" s="5"/>
      <c r="SC895" s="5"/>
      <c r="SD895" s="5"/>
      <c r="SE895" s="5"/>
      <c r="SF895" s="5"/>
      <c r="SG895" s="5"/>
      <c r="SH895" s="5"/>
      <c r="SI895" s="5"/>
      <c r="SJ895" s="5"/>
      <c r="SK895" s="5"/>
      <c r="SL895" s="5"/>
      <c r="SM895" s="5"/>
      <c r="SN895" s="5"/>
      <c r="SO895" s="5"/>
      <c r="SP895" s="5"/>
      <c r="SQ895" s="5"/>
      <c r="SR895" s="5"/>
      <c r="SS895" s="5"/>
      <c r="ST895" s="5"/>
      <c r="SU895" s="5"/>
      <c r="SV895" s="5"/>
      <c r="SW895" s="5"/>
      <c r="SX895" s="5"/>
      <c r="SY895" s="5"/>
      <c r="SZ895" s="5"/>
      <c r="TA895" s="5"/>
      <c r="TB895" s="5"/>
      <c r="TC895" s="5"/>
      <c r="TD895" s="5"/>
      <c r="TE895" s="5"/>
      <c r="TF895" s="5"/>
      <c r="TG895" s="5"/>
      <c r="TH895" s="5"/>
      <c r="TI895" s="5"/>
      <c r="TJ895" s="5"/>
      <c r="TK895" s="5"/>
      <c r="TL895" s="5"/>
      <c r="TM895" s="5"/>
      <c r="TN895" s="5"/>
      <c r="TO895" s="5"/>
      <c r="TP895" s="5"/>
      <c r="TQ895" s="5"/>
      <c r="TR895" s="5"/>
      <c r="TS895" s="5"/>
      <c r="TT895" s="5"/>
      <c r="TU895" s="5"/>
      <c r="TV895" s="5"/>
      <c r="TW895" s="5"/>
      <c r="TX895" s="5"/>
      <c r="TY895" s="5"/>
      <c r="TZ895" s="5"/>
      <c r="UA895" s="5"/>
      <c r="UB895" s="5"/>
      <c r="UC895" s="5"/>
      <c r="UD895" s="5"/>
      <c r="UE895" s="5"/>
      <c r="UF895" s="5"/>
      <c r="UG895" s="5"/>
      <c r="UH895" s="5"/>
      <c r="UI895" s="5"/>
      <c r="UJ895" s="5"/>
      <c r="UK895" s="5"/>
      <c r="UL895" s="5"/>
      <c r="UM895" s="5"/>
      <c r="UN895" s="5"/>
      <c r="UO895" s="5"/>
      <c r="UP895" s="5"/>
      <c r="UQ895" s="5"/>
      <c r="UR895" s="5"/>
      <c r="US895" s="5"/>
      <c r="UT895" s="5"/>
      <c r="UU895" s="5"/>
      <c r="UV895" s="5"/>
      <c r="UW895" s="5"/>
      <c r="UX895" s="5"/>
      <c r="UY895" s="5"/>
      <c r="UZ895" s="5"/>
      <c r="VA895" s="5"/>
      <c r="VB895" s="5"/>
      <c r="VC895" s="5"/>
      <c r="VD895" s="5"/>
      <c r="VE895" s="5"/>
      <c r="VF895" s="5"/>
      <c r="VG895" s="5"/>
      <c r="VH895" s="5"/>
      <c r="VI895" s="5"/>
      <c r="VJ895" s="5"/>
      <c r="VK895" s="5"/>
      <c r="VL895" s="5"/>
      <c r="VM895" s="5"/>
      <c r="VN895" s="5"/>
      <c r="VO895" s="5"/>
      <c r="VP895" s="5"/>
      <c r="VQ895" s="5"/>
      <c r="VR895" s="5"/>
      <c r="VS895" s="5"/>
      <c r="VT895" s="5"/>
      <c r="VU895" s="5"/>
      <c r="VV895" s="5"/>
      <c r="VW895" s="5"/>
      <c r="VX895" s="5"/>
      <c r="VY895" s="5"/>
      <c r="VZ895" s="5"/>
      <c r="WA895" s="5"/>
      <c r="WB895" s="5"/>
      <c r="WC895" s="5"/>
      <c r="WD895" s="5"/>
      <c r="WE895" s="5"/>
      <c r="WF895" s="5"/>
      <c r="WG895" s="5"/>
      <c r="WH895" s="5"/>
      <c r="WI895" s="5"/>
      <c r="WJ895" s="5"/>
      <c r="WK895" s="5"/>
      <c r="WL895" s="5"/>
      <c r="WM895" s="5"/>
      <c r="WN895" s="5"/>
      <c r="WO895" s="5"/>
      <c r="WP895" s="5"/>
      <c r="WQ895" s="5"/>
      <c r="WR895" s="5"/>
      <c r="WS895" s="5"/>
      <c r="WT895" s="5"/>
      <c r="WU895" s="5"/>
      <c r="WV895" s="5"/>
      <c r="WW895" s="5"/>
      <c r="WX895" s="5"/>
      <c r="WY895" s="5"/>
      <c r="WZ895" s="5"/>
      <c r="XA895" s="5"/>
      <c r="XB895" s="5"/>
      <c r="XC895" s="5"/>
      <c r="XD895" s="5"/>
      <c r="XE895" s="5"/>
      <c r="XF895" s="5"/>
      <c r="XG895" s="5"/>
      <c r="XH895" s="5"/>
      <c r="XI895" s="5"/>
      <c r="XJ895" s="5"/>
      <c r="XK895" s="5"/>
      <c r="XL895" s="5"/>
      <c r="XM895" s="5"/>
      <c r="XN895" s="5"/>
      <c r="XO895" s="5"/>
      <c r="XP895" s="5"/>
      <c r="XQ895" s="5"/>
      <c r="XR895" s="5"/>
      <c r="XS895" s="5"/>
      <c r="XT895" s="5"/>
      <c r="XU895" s="5"/>
      <c r="XV895" s="5"/>
      <c r="XW895" s="5"/>
      <c r="XX895" s="5"/>
      <c r="XY895" s="5"/>
      <c r="XZ895" s="5"/>
      <c r="YA895" s="5"/>
      <c r="YB895" s="5"/>
      <c r="YC895" s="5"/>
      <c r="YD895" s="5"/>
      <c r="YE895" s="5"/>
      <c r="YF895" s="5"/>
      <c r="YG895" s="5"/>
      <c r="YH895" s="5"/>
      <c r="YI895" s="5"/>
      <c r="YJ895" s="5"/>
      <c r="YK895" s="5"/>
      <c r="YL895" s="5"/>
      <c r="YM895" s="5"/>
      <c r="YN895" s="5"/>
      <c r="YO895" s="5"/>
      <c r="YP895" s="5"/>
      <c r="YQ895" s="5"/>
      <c r="YR895" s="5"/>
      <c r="YS895" s="5"/>
      <c r="YT895" s="5"/>
      <c r="YU895" s="5"/>
      <c r="YV895" s="5"/>
      <c r="YW895" s="5"/>
      <c r="YX895" s="5"/>
      <c r="YY895" s="5"/>
      <c r="YZ895" s="5"/>
      <c r="ZA895" s="5"/>
      <c r="ZB895" s="5"/>
      <c r="ZC895" s="5"/>
      <c r="ZD895" s="5"/>
      <c r="ZE895" s="5"/>
      <c r="ZF895" s="5"/>
      <c r="ZG895" s="5"/>
      <c r="ZH895" s="5"/>
      <c r="ZI895" s="5"/>
      <c r="ZJ895" s="5"/>
      <c r="ZK895" s="5"/>
      <c r="ZL895" s="5"/>
      <c r="ZM895" s="5"/>
      <c r="ZN895" s="5"/>
      <c r="ZO895" s="5"/>
      <c r="ZP895" s="5"/>
      <c r="ZQ895" s="5"/>
      <c r="ZR895" s="5"/>
      <c r="ZS895" s="5"/>
      <c r="ZT895" s="5"/>
      <c r="ZU895" s="5"/>
      <c r="ZV895" s="5"/>
      <c r="ZW895" s="5"/>
      <c r="ZX895" s="5"/>
      <c r="ZY895" s="5"/>
      <c r="ZZ895" s="5"/>
      <c r="AAA895" s="5"/>
      <c r="AAB895" s="5"/>
      <c r="AAC895" s="5"/>
      <c r="AAD895" s="5"/>
      <c r="AAE895" s="5"/>
      <c r="AAF895" s="5"/>
      <c r="AAG895" s="5"/>
      <c r="AAH895" s="5"/>
      <c r="AAI895" s="5"/>
      <c r="AAJ895" s="5"/>
      <c r="AAK895" s="5"/>
      <c r="AAL895" s="5"/>
      <c r="AAM895" s="5"/>
      <c r="AAN895" s="5"/>
      <c r="AAO895" s="5"/>
      <c r="AAP895" s="5"/>
      <c r="AAQ895" s="5"/>
      <c r="AAR895" s="5"/>
      <c r="AAS895" s="5"/>
      <c r="AAT895" s="5"/>
      <c r="AAU895" s="5"/>
      <c r="AAV895" s="5"/>
      <c r="AAW895" s="5"/>
      <c r="AAX895" s="5"/>
      <c r="AAY895" s="5"/>
      <c r="AAZ895" s="5"/>
      <c r="ABA895" s="5"/>
      <c r="ABB895" s="5"/>
      <c r="ABC895" s="5"/>
      <c r="ABD895" s="5"/>
      <c r="ABE895" s="5"/>
      <c r="ABF895" s="5"/>
      <c r="ABG895" s="5"/>
      <c r="ABH895" s="5"/>
      <c r="ABI895" s="5"/>
      <c r="ABJ895" s="5"/>
      <c r="ABK895" s="5"/>
      <c r="ABL895" s="5"/>
      <c r="ABM895" s="5"/>
      <c r="ABN895" s="5"/>
      <c r="ABO895" s="5"/>
      <c r="ABP895" s="5"/>
      <c r="ABQ895" s="5"/>
      <c r="ABR895" s="5"/>
      <c r="ABS895" s="5"/>
      <c r="ABT895" s="5"/>
      <c r="ABU895" s="5"/>
      <c r="ABV895" s="5"/>
      <c r="ABW895" s="5"/>
      <c r="ABX895" s="5"/>
      <c r="ABY895" s="5"/>
      <c r="ABZ895" s="5"/>
      <c r="ACA895" s="5"/>
      <c r="ACB895" s="5"/>
      <c r="ACC895" s="5"/>
      <c r="ACD895" s="5"/>
      <c r="ACE895" s="5"/>
      <c r="ACF895" s="5"/>
      <c r="ACG895" s="5"/>
      <c r="ACH895" s="5"/>
      <c r="ACI895" s="5"/>
      <c r="ACJ895" s="5"/>
      <c r="ACK895" s="5"/>
      <c r="ACL895" s="5"/>
      <c r="ACM895" s="5"/>
      <c r="ACN895" s="5"/>
      <c r="ACO895" s="5"/>
      <c r="ACP895" s="5"/>
      <c r="ACQ895" s="5"/>
      <c r="ACR895" s="5"/>
      <c r="ACS895" s="5"/>
      <c r="ACT895" s="5"/>
      <c r="ACU895" s="5"/>
      <c r="ACV895" s="5"/>
      <c r="ACW895" s="5"/>
      <c r="ACX895" s="5"/>
      <c r="ACY895" s="5"/>
      <c r="ACZ895" s="5"/>
      <c r="ADA895" s="5"/>
      <c r="ADB895" s="5"/>
      <c r="ADC895" s="5"/>
      <c r="ADD895" s="5"/>
      <c r="ADE895" s="5"/>
      <c r="ADF895" s="5"/>
      <c r="ADG895" s="5"/>
      <c r="ADH895" s="5"/>
      <c r="ADI895" s="5"/>
      <c r="ADJ895" s="5"/>
      <c r="ADK895" s="5"/>
      <c r="ADL895" s="5"/>
      <c r="ADM895" s="5"/>
      <c r="ADN895" s="5"/>
      <c r="ADO895" s="5"/>
      <c r="ADP895" s="5"/>
      <c r="ADQ895" s="5"/>
      <c r="ADR895" s="5"/>
      <c r="ADS895" s="5"/>
      <c r="ADT895" s="5"/>
      <c r="ADU895" s="5"/>
      <c r="ADV895" s="5"/>
      <c r="ADW895" s="5"/>
      <c r="ADX895" s="5"/>
      <c r="ADY895" s="5"/>
      <c r="ADZ895" s="5"/>
      <c r="AEA895" s="5"/>
      <c r="AEB895" s="5"/>
      <c r="AEC895" s="5"/>
      <c r="AED895" s="5"/>
      <c r="AEE895" s="5"/>
      <c r="AEF895" s="5"/>
      <c r="AEG895" s="5"/>
      <c r="AEH895" s="5"/>
      <c r="AEI895" s="5"/>
      <c r="AEJ895" s="5"/>
      <c r="AEK895" s="5"/>
      <c r="AEL895" s="5"/>
      <c r="AEM895" s="5"/>
      <c r="AEN895" s="5"/>
      <c r="AEO895" s="5"/>
      <c r="AEP895" s="5"/>
      <c r="AEQ895" s="5"/>
      <c r="AER895" s="5"/>
      <c r="AES895" s="5"/>
      <c r="AET895" s="5"/>
      <c r="AEU895" s="5"/>
      <c r="AEV895" s="5"/>
      <c r="AEW895" s="5"/>
      <c r="AEX895" s="5"/>
      <c r="AEY895" s="5"/>
      <c r="AEZ895" s="5"/>
      <c r="AFA895" s="5"/>
      <c r="AFB895" s="5"/>
      <c r="AFC895" s="5"/>
      <c r="AFD895" s="5"/>
      <c r="AFE895" s="5"/>
      <c r="AFF895" s="5"/>
      <c r="AFG895" s="5"/>
      <c r="AFH895" s="5"/>
      <c r="AFI895" s="5"/>
      <c r="AFJ895" s="5"/>
      <c r="AFK895" s="5"/>
      <c r="AFL895" s="5"/>
      <c r="AFM895" s="5"/>
      <c r="AFN895" s="5"/>
      <c r="AFO895" s="5"/>
      <c r="AFP895" s="5"/>
      <c r="AFQ895" s="5"/>
      <c r="AFR895" s="5"/>
      <c r="AFS895" s="5"/>
      <c r="AFT895" s="5"/>
      <c r="AFU895" s="5"/>
      <c r="AFV895" s="5"/>
      <c r="AFW895" s="5"/>
      <c r="AFX895" s="5"/>
      <c r="AFY895" s="5"/>
      <c r="AFZ895" s="5"/>
      <c r="AGA895" s="5"/>
      <c r="AGB895" s="5"/>
      <c r="AGC895" s="5"/>
      <c r="AGD895" s="5"/>
      <c r="AGE895" s="5"/>
      <c r="AGF895" s="5"/>
      <c r="AGG895" s="5"/>
      <c r="AGH895" s="5"/>
      <c r="AGI895" s="5"/>
      <c r="AGJ895" s="5"/>
      <c r="AGK895" s="5"/>
      <c r="AGL895" s="5"/>
      <c r="AGM895" s="5"/>
      <c r="AGN895" s="5"/>
      <c r="AGO895" s="5"/>
      <c r="AGP895" s="5"/>
      <c r="AGQ895" s="5"/>
      <c r="AGR895" s="5"/>
      <c r="AGS895" s="5"/>
      <c r="AGT895" s="5"/>
      <c r="AGU895" s="5"/>
      <c r="AGV895" s="5"/>
      <c r="AGW895" s="5"/>
      <c r="AGX895" s="5"/>
      <c r="AGY895" s="5"/>
      <c r="AGZ895" s="5"/>
      <c r="AHA895" s="5"/>
      <c r="AHB895" s="5"/>
      <c r="AHC895" s="5"/>
      <c r="AHD895" s="5"/>
      <c r="AHE895" s="5"/>
      <c r="AHF895" s="5"/>
      <c r="AHG895" s="5"/>
      <c r="AHH895" s="5"/>
      <c r="AHI895" s="5"/>
      <c r="AHJ895" s="5"/>
      <c r="AHK895" s="5"/>
      <c r="AHL895" s="5"/>
      <c r="AHM895" s="5"/>
      <c r="AHN895" s="5"/>
      <c r="AHO895" s="5"/>
      <c r="AHP895" s="5"/>
      <c r="AHQ895" s="5"/>
      <c r="AHR895" s="5"/>
      <c r="AHS895" s="5"/>
      <c r="AHT895" s="5"/>
      <c r="AHU895" s="5"/>
      <c r="AHV895" s="5"/>
      <c r="AHW895" s="5"/>
      <c r="AHX895" s="5"/>
      <c r="AHY895" s="5"/>
      <c r="AHZ895" s="5"/>
      <c r="AIA895" s="5"/>
      <c r="AIB895" s="5"/>
      <c r="AIC895" s="5"/>
      <c r="AID895" s="5"/>
      <c r="AIE895" s="5"/>
      <c r="AIF895" s="5"/>
      <c r="AIG895" s="5"/>
      <c r="AIH895" s="5"/>
      <c r="AII895" s="5"/>
      <c r="AIJ895" s="5"/>
      <c r="AIK895" s="5"/>
      <c r="AIL895" s="5"/>
      <c r="AIM895" s="5"/>
      <c r="AIN895" s="5"/>
      <c r="AIO895" s="5"/>
      <c r="AIP895" s="5"/>
      <c r="AIQ895" s="5"/>
      <c r="AIR895" s="5"/>
      <c r="AIS895" s="5"/>
      <c r="AIT895" s="5"/>
      <c r="AIU895" s="5"/>
      <c r="AIV895" s="5"/>
      <c r="AIW895" s="5"/>
      <c r="AIX895" s="5"/>
      <c r="AIY895" s="5"/>
      <c r="AIZ895" s="5"/>
      <c r="AJA895" s="5"/>
      <c r="AJB895" s="5"/>
      <c r="AJC895" s="5"/>
      <c r="AJD895" s="5"/>
      <c r="AJE895" s="5"/>
      <c r="AJF895" s="5"/>
      <c r="AJG895" s="5"/>
      <c r="AJH895" s="5"/>
      <c r="AJI895" s="5"/>
      <c r="AJJ895" s="5"/>
      <c r="AJK895" s="5"/>
      <c r="AJL895" s="5"/>
      <c r="AJM895" s="5"/>
      <c r="AJN895" s="5"/>
      <c r="AJO895" s="5"/>
      <c r="AJP895" s="5"/>
      <c r="AJQ895" s="5"/>
      <c r="AJR895" s="5"/>
      <c r="AJS895" s="5"/>
      <c r="AJT895" s="5"/>
      <c r="AJU895" s="5"/>
      <c r="AJV895" s="5"/>
      <c r="AJW895" s="5"/>
      <c r="AJX895" s="5"/>
      <c r="AJY895" s="5"/>
      <c r="AJZ895" s="5"/>
      <c r="AKA895" s="5"/>
      <c r="AKB895" s="5"/>
      <c r="AKC895" s="5"/>
      <c r="AKD895" s="5"/>
      <c r="AKE895" s="5"/>
      <c r="AKF895" s="5"/>
      <c r="AKG895" s="5"/>
      <c r="AKH895" s="5"/>
      <c r="AKI895" s="5"/>
      <c r="AKJ895" s="5"/>
      <c r="AKK895" s="5"/>
      <c r="AKL895" s="5"/>
      <c r="AKM895" s="5"/>
      <c r="AKN895" s="5"/>
      <c r="AKO895" s="5"/>
      <c r="AKP895" s="5"/>
      <c r="AKQ895" s="5"/>
      <c r="AKR895" s="5"/>
      <c r="AKS895" s="5"/>
      <c r="AKT895" s="5"/>
      <c r="AKU895" s="5"/>
      <c r="AKV895" s="5"/>
      <c r="AKW895" s="5"/>
      <c r="AKX895" s="5"/>
      <c r="AKY895" s="5"/>
      <c r="AKZ895" s="5"/>
      <c r="ALA895" s="5"/>
      <c r="ALB895" s="5"/>
      <c r="ALC895" s="5"/>
    </row>
    <row r="896" spans="1:991">
      <c r="A896" s="4">
        <v>209</v>
      </c>
      <c r="B896" s="5" t="s">
        <v>116</v>
      </c>
      <c r="C896" s="4">
        <v>18</v>
      </c>
      <c r="D896" s="5" t="s">
        <v>46</v>
      </c>
      <c r="E896" s="4">
        <v>8.4</v>
      </c>
      <c r="F896" s="4">
        <v>14.8</v>
      </c>
      <c r="G896" s="4">
        <v>21.2</v>
      </c>
      <c r="H896" s="4">
        <v>17.600000000000001</v>
      </c>
      <c r="I896" s="4">
        <v>11.3</v>
      </c>
      <c r="J896" s="4">
        <v>18.600000000000001</v>
      </c>
      <c r="K896" s="4">
        <v>7.9</v>
      </c>
      <c r="L896" s="4">
        <v>10</v>
      </c>
      <c r="M896" s="4">
        <v>8.1999999999999993</v>
      </c>
      <c r="N896" s="4"/>
      <c r="O896" s="26">
        <v>28.5</v>
      </c>
      <c r="P896" s="26">
        <v>29.1</v>
      </c>
      <c r="Q896" s="26">
        <v>28.3</v>
      </c>
      <c r="R896" s="26">
        <v>30</v>
      </c>
      <c r="S896" s="26">
        <v>27.1</v>
      </c>
      <c r="T896" s="26">
        <v>28</v>
      </c>
      <c r="U896" s="26">
        <v>27.9</v>
      </c>
      <c r="V896" s="26">
        <v>29</v>
      </c>
      <c r="W896" s="26">
        <v>27.5</v>
      </c>
      <c r="Y896">
        <f t="shared" si="961"/>
        <v>255.4</v>
      </c>
      <c r="Z896" s="4">
        <v>0</v>
      </c>
      <c r="AA896" s="4">
        <v>0</v>
      </c>
      <c r="AB896" s="4">
        <v>0</v>
      </c>
      <c r="AC896" s="4">
        <v>0</v>
      </c>
      <c r="AD896" s="4">
        <v>2</v>
      </c>
      <c r="AE896" s="4">
        <v>2</v>
      </c>
      <c r="AF896" s="4">
        <v>0</v>
      </c>
      <c r="AG896" s="4">
        <v>0</v>
      </c>
      <c r="AH896" s="4">
        <v>2</v>
      </c>
      <c r="AI896" s="4"/>
      <c r="AJ896" s="4">
        <v>8</v>
      </c>
      <c r="AK896" s="4">
        <v>5</v>
      </c>
      <c r="AL896" s="4">
        <v>6</v>
      </c>
      <c r="AM896" s="4">
        <v>7</v>
      </c>
      <c r="AN896" s="4">
        <v>7</v>
      </c>
      <c r="AO896" s="4">
        <v>10</v>
      </c>
      <c r="AP896" s="4">
        <v>13</v>
      </c>
      <c r="AQ896" s="4">
        <v>6</v>
      </c>
      <c r="AR896" s="4">
        <v>4</v>
      </c>
      <c r="AS896" s="5"/>
      <c r="AU896">
        <f t="shared" si="962"/>
        <v>100</v>
      </c>
      <c r="AV896">
        <f t="shared" si="963"/>
        <v>100</v>
      </c>
      <c r="AW896">
        <f t="shared" si="964"/>
        <v>100</v>
      </c>
      <c r="AX896">
        <f t="shared" si="965"/>
        <v>100</v>
      </c>
      <c r="AY896">
        <f t="shared" si="966"/>
        <v>55.555555555555557</v>
      </c>
      <c r="AZ896">
        <f t="shared" si="967"/>
        <v>66.666666666666657</v>
      </c>
      <c r="BA896">
        <f t="shared" si="968"/>
        <v>100</v>
      </c>
      <c r="BB896">
        <f t="shared" si="969"/>
        <v>100</v>
      </c>
      <c r="BC896">
        <f t="shared" si="970"/>
        <v>33.333333333333329</v>
      </c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  <c r="QG896" s="5"/>
      <c r="QH896" s="5"/>
      <c r="QI896" s="5"/>
      <c r="QJ896" s="5"/>
      <c r="QK896" s="5"/>
      <c r="QL896" s="5"/>
      <c r="QM896" s="5"/>
      <c r="QN896" s="5"/>
      <c r="QO896" s="5"/>
      <c r="QP896" s="5"/>
      <c r="QQ896" s="5"/>
      <c r="QR896" s="5"/>
      <c r="QS896" s="5"/>
      <c r="QT896" s="5"/>
      <c r="QU896" s="5"/>
      <c r="QV896" s="5"/>
      <c r="QW896" s="5"/>
      <c r="QX896" s="5"/>
      <c r="QY896" s="5"/>
      <c r="QZ896" s="5"/>
      <c r="RA896" s="5"/>
      <c r="RB896" s="5"/>
      <c r="RC896" s="5"/>
      <c r="RD896" s="5"/>
      <c r="RE896" s="5"/>
      <c r="RF896" s="5"/>
      <c r="RG896" s="5"/>
      <c r="RH896" s="5"/>
      <c r="RI896" s="5"/>
      <c r="RJ896" s="5"/>
      <c r="RK896" s="5"/>
      <c r="RL896" s="5"/>
      <c r="RM896" s="5"/>
      <c r="RN896" s="5"/>
      <c r="RO896" s="5"/>
      <c r="RP896" s="5"/>
      <c r="RQ896" s="5"/>
      <c r="RR896" s="5"/>
      <c r="RS896" s="5"/>
      <c r="RT896" s="5"/>
      <c r="RU896" s="5"/>
      <c r="RV896" s="5"/>
      <c r="RW896" s="5"/>
      <c r="RX896" s="5"/>
      <c r="RY896" s="5"/>
      <c r="RZ896" s="5"/>
      <c r="SA896" s="5"/>
      <c r="SB896" s="5"/>
      <c r="SC896" s="5"/>
      <c r="SD896" s="5"/>
      <c r="SE896" s="5"/>
      <c r="SF896" s="5"/>
      <c r="SG896" s="5"/>
      <c r="SH896" s="5"/>
      <c r="SI896" s="5"/>
      <c r="SJ896" s="5"/>
      <c r="SK896" s="5"/>
      <c r="SL896" s="5"/>
      <c r="SM896" s="5"/>
      <c r="SN896" s="5"/>
      <c r="SO896" s="5"/>
      <c r="SP896" s="5"/>
      <c r="SQ896" s="5"/>
      <c r="SR896" s="5"/>
      <c r="SS896" s="5"/>
      <c r="ST896" s="5"/>
      <c r="SU896" s="5"/>
      <c r="SV896" s="5"/>
      <c r="SW896" s="5"/>
      <c r="SX896" s="5"/>
      <c r="SY896" s="5"/>
      <c r="SZ896" s="5"/>
      <c r="TA896" s="5"/>
      <c r="TB896" s="5"/>
      <c r="TC896" s="5"/>
      <c r="TD896" s="5"/>
      <c r="TE896" s="5"/>
      <c r="TF896" s="5"/>
      <c r="TG896" s="5"/>
      <c r="TH896" s="5"/>
      <c r="TI896" s="5"/>
      <c r="TJ896" s="5"/>
      <c r="TK896" s="5"/>
      <c r="TL896" s="5"/>
      <c r="TM896" s="5"/>
      <c r="TN896" s="5"/>
      <c r="TO896" s="5"/>
      <c r="TP896" s="5"/>
      <c r="TQ896" s="5"/>
      <c r="TR896" s="5"/>
      <c r="TS896" s="5"/>
      <c r="TT896" s="5"/>
      <c r="TU896" s="5"/>
      <c r="TV896" s="5"/>
      <c r="TW896" s="5"/>
      <c r="TX896" s="5"/>
      <c r="TY896" s="5"/>
      <c r="TZ896" s="5"/>
      <c r="UA896" s="5"/>
      <c r="UB896" s="5"/>
      <c r="UC896" s="5"/>
      <c r="UD896" s="5"/>
      <c r="UE896" s="5"/>
      <c r="UF896" s="5"/>
      <c r="UG896" s="5"/>
      <c r="UH896" s="5"/>
      <c r="UI896" s="5"/>
      <c r="UJ896" s="5"/>
      <c r="UK896" s="5"/>
      <c r="UL896" s="5"/>
      <c r="UM896" s="5"/>
      <c r="UN896" s="5"/>
      <c r="UO896" s="5"/>
      <c r="UP896" s="5"/>
      <c r="UQ896" s="5"/>
      <c r="UR896" s="5"/>
      <c r="US896" s="5"/>
      <c r="UT896" s="5"/>
      <c r="UU896" s="5"/>
      <c r="UV896" s="5"/>
      <c r="UW896" s="5"/>
      <c r="UX896" s="5"/>
      <c r="UY896" s="5"/>
      <c r="UZ896" s="5"/>
      <c r="VA896" s="5"/>
      <c r="VB896" s="5"/>
      <c r="VC896" s="5"/>
      <c r="VD896" s="5"/>
      <c r="VE896" s="5"/>
      <c r="VF896" s="5"/>
      <c r="VG896" s="5"/>
      <c r="VH896" s="5"/>
      <c r="VI896" s="5"/>
      <c r="VJ896" s="5"/>
      <c r="VK896" s="5"/>
      <c r="VL896" s="5"/>
      <c r="VM896" s="5"/>
      <c r="VN896" s="5"/>
      <c r="VO896" s="5"/>
      <c r="VP896" s="5"/>
      <c r="VQ896" s="5"/>
      <c r="VR896" s="5"/>
      <c r="VS896" s="5"/>
      <c r="VT896" s="5"/>
      <c r="VU896" s="5"/>
      <c r="VV896" s="5"/>
      <c r="VW896" s="5"/>
      <c r="VX896" s="5"/>
      <c r="VY896" s="5"/>
      <c r="VZ896" s="5"/>
      <c r="WA896" s="5"/>
      <c r="WB896" s="5"/>
      <c r="WC896" s="5"/>
      <c r="WD896" s="5"/>
      <c r="WE896" s="5"/>
      <c r="WF896" s="5"/>
      <c r="WG896" s="5"/>
      <c r="WH896" s="5"/>
      <c r="WI896" s="5"/>
      <c r="WJ896" s="5"/>
      <c r="WK896" s="5"/>
      <c r="WL896" s="5"/>
      <c r="WM896" s="5"/>
      <c r="WN896" s="5"/>
      <c r="WO896" s="5"/>
      <c r="WP896" s="5"/>
      <c r="WQ896" s="5"/>
      <c r="WR896" s="5"/>
      <c r="WS896" s="5"/>
      <c r="WT896" s="5"/>
      <c r="WU896" s="5"/>
      <c r="WV896" s="5"/>
      <c r="WW896" s="5"/>
      <c r="WX896" s="5"/>
      <c r="WY896" s="5"/>
      <c r="WZ896" s="5"/>
      <c r="XA896" s="5"/>
      <c r="XB896" s="5"/>
      <c r="XC896" s="5"/>
      <c r="XD896" s="5"/>
      <c r="XE896" s="5"/>
      <c r="XF896" s="5"/>
      <c r="XG896" s="5"/>
      <c r="XH896" s="5"/>
      <c r="XI896" s="5"/>
      <c r="XJ896" s="5"/>
      <c r="XK896" s="5"/>
      <c r="XL896" s="5"/>
      <c r="XM896" s="5"/>
      <c r="XN896" s="5"/>
      <c r="XO896" s="5"/>
      <c r="XP896" s="5"/>
      <c r="XQ896" s="5"/>
      <c r="XR896" s="5"/>
      <c r="XS896" s="5"/>
      <c r="XT896" s="5"/>
      <c r="XU896" s="5"/>
      <c r="XV896" s="5"/>
      <c r="XW896" s="5"/>
      <c r="XX896" s="5"/>
      <c r="XY896" s="5"/>
      <c r="XZ896" s="5"/>
      <c r="YA896" s="5"/>
      <c r="YB896" s="5"/>
      <c r="YC896" s="5"/>
      <c r="YD896" s="5"/>
      <c r="YE896" s="5"/>
      <c r="YF896" s="5"/>
      <c r="YG896" s="5"/>
      <c r="YH896" s="5"/>
      <c r="YI896" s="5"/>
      <c r="YJ896" s="5"/>
      <c r="YK896" s="5"/>
      <c r="YL896" s="5"/>
      <c r="YM896" s="5"/>
      <c r="YN896" s="5"/>
      <c r="YO896" s="5"/>
      <c r="YP896" s="5"/>
      <c r="YQ896" s="5"/>
      <c r="YR896" s="5"/>
      <c r="YS896" s="5"/>
      <c r="YT896" s="5"/>
      <c r="YU896" s="5"/>
      <c r="YV896" s="5"/>
      <c r="YW896" s="5"/>
      <c r="YX896" s="5"/>
      <c r="YY896" s="5"/>
      <c r="YZ896" s="5"/>
      <c r="ZA896" s="5"/>
      <c r="ZB896" s="5"/>
      <c r="ZC896" s="5"/>
      <c r="ZD896" s="5"/>
      <c r="ZE896" s="5"/>
      <c r="ZF896" s="5"/>
      <c r="ZG896" s="5"/>
      <c r="ZH896" s="5"/>
      <c r="ZI896" s="5"/>
      <c r="ZJ896" s="5"/>
      <c r="ZK896" s="5"/>
      <c r="ZL896" s="5"/>
      <c r="ZM896" s="5"/>
      <c r="ZN896" s="5"/>
      <c r="ZO896" s="5"/>
      <c r="ZP896" s="5"/>
      <c r="ZQ896" s="5"/>
      <c r="ZR896" s="5"/>
      <c r="ZS896" s="5"/>
      <c r="ZT896" s="5"/>
      <c r="ZU896" s="5"/>
      <c r="ZV896" s="5"/>
      <c r="ZW896" s="5"/>
      <c r="ZX896" s="5"/>
      <c r="ZY896" s="5"/>
      <c r="ZZ896" s="5"/>
      <c r="AAA896" s="5"/>
      <c r="AAB896" s="5"/>
      <c r="AAC896" s="5"/>
      <c r="AAD896" s="5"/>
      <c r="AAE896" s="5"/>
      <c r="AAF896" s="5"/>
      <c r="AAG896" s="5"/>
      <c r="AAH896" s="5"/>
      <c r="AAI896" s="5"/>
      <c r="AAJ896" s="5"/>
      <c r="AAK896" s="5"/>
      <c r="AAL896" s="5"/>
      <c r="AAM896" s="5"/>
      <c r="AAN896" s="5"/>
      <c r="AAO896" s="5"/>
      <c r="AAP896" s="5"/>
      <c r="AAQ896" s="5"/>
      <c r="AAR896" s="5"/>
      <c r="AAS896" s="5"/>
      <c r="AAT896" s="5"/>
      <c r="AAU896" s="5"/>
      <c r="AAV896" s="5"/>
      <c r="AAW896" s="5"/>
      <c r="AAX896" s="5"/>
      <c r="AAY896" s="5"/>
      <c r="AAZ896" s="5"/>
      <c r="ABA896" s="5"/>
      <c r="ABB896" s="5"/>
      <c r="ABC896" s="5"/>
      <c r="ABD896" s="5"/>
      <c r="ABE896" s="5"/>
      <c r="ABF896" s="5"/>
      <c r="ABG896" s="5"/>
      <c r="ABH896" s="5"/>
      <c r="ABI896" s="5"/>
      <c r="ABJ896" s="5"/>
      <c r="ABK896" s="5"/>
      <c r="ABL896" s="5"/>
      <c r="ABM896" s="5"/>
      <c r="ABN896" s="5"/>
      <c r="ABO896" s="5"/>
      <c r="ABP896" s="5"/>
      <c r="ABQ896" s="5"/>
      <c r="ABR896" s="5"/>
      <c r="ABS896" s="5"/>
      <c r="ABT896" s="5"/>
      <c r="ABU896" s="5"/>
      <c r="ABV896" s="5"/>
      <c r="ABW896" s="5"/>
      <c r="ABX896" s="5"/>
      <c r="ABY896" s="5"/>
      <c r="ABZ896" s="5"/>
      <c r="ACA896" s="5"/>
      <c r="ACB896" s="5"/>
      <c r="ACC896" s="5"/>
      <c r="ACD896" s="5"/>
      <c r="ACE896" s="5"/>
      <c r="ACF896" s="5"/>
      <c r="ACG896" s="5"/>
      <c r="ACH896" s="5"/>
      <c r="ACI896" s="5"/>
      <c r="ACJ896" s="5"/>
      <c r="ACK896" s="5"/>
      <c r="ACL896" s="5"/>
      <c r="ACM896" s="5"/>
      <c r="ACN896" s="5"/>
      <c r="ACO896" s="5"/>
      <c r="ACP896" s="5"/>
      <c r="ACQ896" s="5"/>
      <c r="ACR896" s="5"/>
      <c r="ACS896" s="5"/>
      <c r="ACT896" s="5"/>
      <c r="ACU896" s="5"/>
      <c r="ACV896" s="5"/>
      <c r="ACW896" s="5"/>
      <c r="ACX896" s="5"/>
      <c r="ACY896" s="5"/>
      <c r="ACZ896" s="5"/>
      <c r="ADA896" s="5"/>
      <c r="ADB896" s="5"/>
      <c r="ADC896" s="5"/>
      <c r="ADD896" s="5"/>
      <c r="ADE896" s="5"/>
      <c r="ADF896" s="5"/>
      <c r="ADG896" s="5"/>
      <c r="ADH896" s="5"/>
      <c r="ADI896" s="5"/>
      <c r="ADJ896" s="5"/>
      <c r="ADK896" s="5"/>
      <c r="ADL896" s="5"/>
      <c r="ADM896" s="5"/>
      <c r="ADN896" s="5"/>
      <c r="ADO896" s="5"/>
      <c r="ADP896" s="5"/>
      <c r="ADQ896" s="5"/>
      <c r="ADR896" s="5"/>
      <c r="ADS896" s="5"/>
      <c r="ADT896" s="5"/>
      <c r="ADU896" s="5"/>
      <c r="ADV896" s="5"/>
      <c r="ADW896" s="5"/>
      <c r="ADX896" s="5"/>
      <c r="ADY896" s="5"/>
      <c r="ADZ896" s="5"/>
      <c r="AEA896" s="5"/>
      <c r="AEB896" s="5"/>
      <c r="AEC896" s="5"/>
      <c r="AED896" s="5"/>
      <c r="AEE896" s="5"/>
      <c r="AEF896" s="5"/>
      <c r="AEG896" s="5"/>
      <c r="AEH896" s="5"/>
      <c r="AEI896" s="5"/>
      <c r="AEJ896" s="5"/>
      <c r="AEK896" s="5"/>
      <c r="AEL896" s="5"/>
      <c r="AEM896" s="5"/>
      <c r="AEN896" s="5"/>
      <c r="AEO896" s="5"/>
      <c r="AEP896" s="5"/>
      <c r="AEQ896" s="5"/>
      <c r="AER896" s="5"/>
      <c r="AES896" s="5"/>
      <c r="AET896" s="5"/>
      <c r="AEU896" s="5"/>
      <c r="AEV896" s="5"/>
      <c r="AEW896" s="5"/>
      <c r="AEX896" s="5"/>
      <c r="AEY896" s="5"/>
      <c r="AEZ896" s="5"/>
      <c r="AFA896" s="5"/>
      <c r="AFB896" s="5"/>
      <c r="AFC896" s="5"/>
      <c r="AFD896" s="5"/>
      <c r="AFE896" s="5"/>
      <c r="AFF896" s="5"/>
      <c r="AFG896" s="5"/>
      <c r="AFH896" s="5"/>
      <c r="AFI896" s="5"/>
      <c r="AFJ896" s="5"/>
      <c r="AFK896" s="5"/>
      <c r="AFL896" s="5"/>
      <c r="AFM896" s="5"/>
      <c r="AFN896" s="5"/>
      <c r="AFO896" s="5"/>
      <c r="AFP896" s="5"/>
      <c r="AFQ896" s="5"/>
      <c r="AFR896" s="5"/>
      <c r="AFS896" s="5"/>
      <c r="AFT896" s="5"/>
      <c r="AFU896" s="5"/>
      <c r="AFV896" s="5"/>
      <c r="AFW896" s="5"/>
      <c r="AFX896" s="5"/>
      <c r="AFY896" s="5"/>
      <c r="AFZ896" s="5"/>
      <c r="AGA896" s="5"/>
      <c r="AGB896" s="5"/>
      <c r="AGC896" s="5"/>
      <c r="AGD896" s="5"/>
      <c r="AGE896" s="5"/>
      <c r="AGF896" s="5"/>
      <c r="AGG896" s="5"/>
      <c r="AGH896" s="5"/>
      <c r="AGI896" s="5"/>
      <c r="AGJ896" s="5"/>
      <c r="AGK896" s="5"/>
      <c r="AGL896" s="5"/>
      <c r="AGM896" s="5"/>
      <c r="AGN896" s="5"/>
      <c r="AGO896" s="5"/>
      <c r="AGP896" s="5"/>
      <c r="AGQ896" s="5"/>
      <c r="AGR896" s="5"/>
      <c r="AGS896" s="5"/>
      <c r="AGT896" s="5"/>
      <c r="AGU896" s="5"/>
      <c r="AGV896" s="5"/>
      <c r="AGW896" s="5"/>
      <c r="AGX896" s="5"/>
      <c r="AGY896" s="5"/>
      <c r="AGZ896" s="5"/>
      <c r="AHA896" s="5"/>
      <c r="AHB896" s="5"/>
      <c r="AHC896" s="5"/>
      <c r="AHD896" s="5"/>
      <c r="AHE896" s="5"/>
      <c r="AHF896" s="5"/>
      <c r="AHG896" s="5"/>
      <c r="AHH896" s="5"/>
      <c r="AHI896" s="5"/>
      <c r="AHJ896" s="5"/>
      <c r="AHK896" s="5"/>
      <c r="AHL896" s="5"/>
      <c r="AHM896" s="5"/>
      <c r="AHN896" s="5"/>
      <c r="AHO896" s="5"/>
      <c r="AHP896" s="5"/>
      <c r="AHQ896" s="5"/>
      <c r="AHR896" s="5"/>
      <c r="AHS896" s="5"/>
      <c r="AHT896" s="5"/>
      <c r="AHU896" s="5"/>
      <c r="AHV896" s="5"/>
      <c r="AHW896" s="5"/>
      <c r="AHX896" s="5"/>
      <c r="AHY896" s="5"/>
      <c r="AHZ896" s="5"/>
      <c r="AIA896" s="5"/>
      <c r="AIB896" s="5"/>
      <c r="AIC896" s="5"/>
      <c r="AID896" s="5"/>
      <c r="AIE896" s="5"/>
      <c r="AIF896" s="5"/>
      <c r="AIG896" s="5"/>
      <c r="AIH896" s="5"/>
      <c r="AII896" s="5"/>
      <c r="AIJ896" s="5"/>
      <c r="AIK896" s="5"/>
      <c r="AIL896" s="5"/>
      <c r="AIM896" s="5"/>
      <c r="AIN896" s="5"/>
      <c r="AIO896" s="5"/>
      <c r="AIP896" s="5"/>
      <c r="AIQ896" s="5"/>
      <c r="AIR896" s="5"/>
      <c r="AIS896" s="5"/>
      <c r="AIT896" s="5"/>
      <c r="AIU896" s="5"/>
      <c r="AIV896" s="5"/>
      <c r="AIW896" s="5"/>
      <c r="AIX896" s="5"/>
      <c r="AIY896" s="5"/>
      <c r="AIZ896" s="5"/>
      <c r="AJA896" s="5"/>
      <c r="AJB896" s="5"/>
      <c r="AJC896" s="5"/>
      <c r="AJD896" s="5"/>
      <c r="AJE896" s="5"/>
      <c r="AJF896" s="5"/>
      <c r="AJG896" s="5"/>
      <c r="AJH896" s="5"/>
      <c r="AJI896" s="5"/>
      <c r="AJJ896" s="5"/>
      <c r="AJK896" s="5"/>
      <c r="AJL896" s="5"/>
      <c r="AJM896" s="5"/>
      <c r="AJN896" s="5"/>
      <c r="AJO896" s="5"/>
      <c r="AJP896" s="5"/>
      <c r="AJQ896" s="5"/>
      <c r="AJR896" s="5"/>
      <c r="AJS896" s="5"/>
      <c r="AJT896" s="5"/>
      <c r="AJU896" s="5"/>
      <c r="AJV896" s="5"/>
      <c r="AJW896" s="5"/>
      <c r="AJX896" s="5"/>
      <c r="AJY896" s="5"/>
      <c r="AJZ896" s="5"/>
      <c r="AKA896" s="5"/>
      <c r="AKB896" s="5"/>
      <c r="AKC896" s="5"/>
      <c r="AKD896" s="5"/>
      <c r="AKE896" s="5"/>
      <c r="AKF896" s="5"/>
      <c r="AKG896" s="5"/>
      <c r="AKH896" s="5"/>
      <c r="AKI896" s="5"/>
      <c r="AKJ896" s="5"/>
      <c r="AKK896" s="5"/>
      <c r="AKL896" s="5"/>
      <c r="AKM896" s="5"/>
      <c r="AKN896" s="5"/>
      <c r="AKO896" s="5"/>
      <c r="AKP896" s="5"/>
      <c r="AKQ896" s="5"/>
      <c r="AKR896" s="5"/>
      <c r="AKS896" s="5"/>
      <c r="AKT896" s="5"/>
      <c r="AKU896" s="5"/>
      <c r="AKV896" s="5"/>
      <c r="AKW896" s="5"/>
      <c r="AKX896" s="5"/>
      <c r="AKY896" s="5"/>
      <c r="AKZ896" s="5"/>
      <c r="ALA896" s="5"/>
      <c r="ALB896" s="5"/>
      <c r="ALC896" s="5"/>
    </row>
    <row r="897" spans="1:991">
      <c r="A897" s="4">
        <v>212</v>
      </c>
      <c r="B897" s="5" t="s">
        <v>117</v>
      </c>
      <c r="C897" s="4">
        <v>18</v>
      </c>
      <c r="D897" s="5" t="s">
        <v>48</v>
      </c>
      <c r="E897" s="4">
        <v>3.6</v>
      </c>
      <c r="F897" s="4">
        <v>0.4</v>
      </c>
      <c r="G897" s="4">
        <v>5.2</v>
      </c>
      <c r="H897" s="4">
        <v>2.8</v>
      </c>
      <c r="I897" s="4">
        <v>3.7</v>
      </c>
      <c r="J897" s="4">
        <v>2.2999999999999998</v>
      </c>
      <c r="K897" s="4">
        <v>5.2</v>
      </c>
      <c r="L897" s="4">
        <v>3.3</v>
      </c>
      <c r="M897" s="4">
        <v>1</v>
      </c>
      <c r="N897" s="4"/>
      <c r="O897" s="26">
        <v>30</v>
      </c>
      <c r="P897" s="26">
        <v>28.6</v>
      </c>
      <c r="Q897" s="26">
        <v>29</v>
      </c>
      <c r="R897" s="26">
        <v>26.8</v>
      </c>
      <c r="S897" s="26">
        <v>28.4</v>
      </c>
      <c r="T897" s="26">
        <v>28.6</v>
      </c>
      <c r="U897" s="26">
        <v>26</v>
      </c>
      <c r="V897" s="26">
        <v>21.2</v>
      </c>
      <c r="W897" s="26">
        <v>23.6</v>
      </c>
      <c r="Y897">
        <f t="shared" si="961"/>
        <v>242.19999999999996</v>
      </c>
      <c r="Z897" s="4">
        <v>0</v>
      </c>
      <c r="AA897" s="4">
        <v>0</v>
      </c>
      <c r="AB897" s="4">
        <v>0</v>
      </c>
      <c r="AC897" s="4">
        <v>2</v>
      </c>
      <c r="AD897" s="4">
        <v>0</v>
      </c>
      <c r="AE897" s="4">
        <v>0</v>
      </c>
      <c r="AF897" s="4">
        <v>2</v>
      </c>
      <c r="AG897" s="4">
        <v>0</v>
      </c>
      <c r="AH897" s="4">
        <v>0</v>
      </c>
      <c r="AI897" s="4"/>
      <c r="AJ897" s="4">
        <v>14</v>
      </c>
      <c r="AK897" s="4">
        <v>11</v>
      </c>
      <c r="AL897" s="4">
        <v>18</v>
      </c>
      <c r="AM897" s="4">
        <v>19</v>
      </c>
      <c r="AN897" s="4">
        <v>17</v>
      </c>
      <c r="AO897" s="4">
        <v>17</v>
      </c>
      <c r="AP897" s="4">
        <v>6</v>
      </c>
      <c r="AQ897" s="4">
        <v>17</v>
      </c>
      <c r="AR897" s="4">
        <v>13</v>
      </c>
      <c r="AS897" s="5"/>
      <c r="AU897">
        <f t="shared" si="962"/>
        <v>100</v>
      </c>
      <c r="AV897">
        <f t="shared" si="963"/>
        <v>100</v>
      </c>
      <c r="AW897">
        <f t="shared" si="964"/>
        <v>100</v>
      </c>
      <c r="AX897">
        <f t="shared" si="965"/>
        <v>80.952380952380949</v>
      </c>
      <c r="AY897">
        <f t="shared" si="966"/>
        <v>100</v>
      </c>
      <c r="AZ897">
        <f t="shared" si="967"/>
        <v>100</v>
      </c>
      <c r="BA897">
        <f t="shared" si="968"/>
        <v>50</v>
      </c>
      <c r="BB897">
        <f t="shared" si="969"/>
        <v>100</v>
      </c>
      <c r="BC897">
        <f t="shared" si="970"/>
        <v>100</v>
      </c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  <c r="QG897" s="5"/>
      <c r="QH897" s="5"/>
      <c r="QI897" s="5"/>
      <c r="QJ897" s="5"/>
      <c r="QK897" s="5"/>
      <c r="QL897" s="5"/>
      <c r="QM897" s="5"/>
      <c r="QN897" s="5"/>
      <c r="QO897" s="5"/>
      <c r="QP897" s="5"/>
      <c r="QQ897" s="5"/>
      <c r="QR897" s="5"/>
      <c r="QS897" s="5"/>
      <c r="QT897" s="5"/>
      <c r="QU897" s="5"/>
      <c r="QV897" s="5"/>
      <c r="QW897" s="5"/>
      <c r="QX897" s="5"/>
      <c r="QY897" s="5"/>
      <c r="QZ897" s="5"/>
      <c r="RA897" s="5"/>
      <c r="RB897" s="5"/>
      <c r="RC897" s="5"/>
      <c r="RD897" s="5"/>
      <c r="RE897" s="5"/>
      <c r="RF897" s="5"/>
      <c r="RG897" s="5"/>
      <c r="RH897" s="5"/>
      <c r="RI897" s="5"/>
      <c r="RJ897" s="5"/>
      <c r="RK897" s="5"/>
      <c r="RL897" s="5"/>
      <c r="RM897" s="5"/>
      <c r="RN897" s="5"/>
      <c r="RO897" s="5"/>
      <c r="RP897" s="5"/>
      <c r="RQ897" s="5"/>
      <c r="RR897" s="5"/>
      <c r="RS897" s="5"/>
      <c r="RT897" s="5"/>
      <c r="RU897" s="5"/>
      <c r="RV897" s="5"/>
      <c r="RW897" s="5"/>
      <c r="RX897" s="5"/>
      <c r="RY897" s="5"/>
      <c r="RZ897" s="5"/>
      <c r="SA897" s="5"/>
      <c r="SB897" s="5"/>
      <c r="SC897" s="5"/>
      <c r="SD897" s="5"/>
      <c r="SE897" s="5"/>
      <c r="SF897" s="5"/>
      <c r="SG897" s="5"/>
      <c r="SH897" s="5"/>
      <c r="SI897" s="5"/>
      <c r="SJ897" s="5"/>
      <c r="SK897" s="5"/>
      <c r="SL897" s="5"/>
      <c r="SM897" s="5"/>
      <c r="SN897" s="5"/>
      <c r="SO897" s="5"/>
      <c r="SP897" s="5"/>
      <c r="SQ897" s="5"/>
      <c r="SR897" s="5"/>
      <c r="SS897" s="5"/>
      <c r="ST897" s="5"/>
      <c r="SU897" s="5"/>
      <c r="SV897" s="5"/>
      <c r="SW897" s="5"/>
      <c r="SX897" s="5"/>
      <c r="SY897" s="5"/>
      <c r="SZ897" s="5"/>
      <c r="TA897" s="5"/>
      <c r="TB897" s="5"/>
      <c r="TC897" s="5"/>
      <c r="TD897" s="5"/>
      <c r="TE897" s="5"/>
      <c r="TF897" s="5"/>
      <c r="TG897" s="5"/>
      <c r="TH897" s="5"/>
      <c r="TI897" s="5"/>
      <c r="TJ897" s="5"/>
      <c r="TK897" s="5"/>
      <c r="TL897" s="5"/>
      <c r="TM897" s="5"/>
      <c r="TN897" s="5"/>
      <c r="TO897" s="5"/>
      <c r="TP897" s="5"/>
      <c r="TQ897" s="5"/>
      <c r="TR897" s="5"/>
      <c r="TS897" s="5"/>
      <c r="TT897" s="5"/>
      <c r="TU897" s="5"/>
      <c r="TV897" s="5"/>
      <c r="TW897" s="5"/>
      <c r="TX897" s="5"/>
      <c r="TY897" s="5"/>
      <c r="TZ897" s="5"/>
      <c r="UA897" s="5"/>
      <c r="UB897" s="5"/>
      <c r="UC897" s="5"/>
      <c r="UD897" s="5"/>
      <c r="UE897" s="5"/>
      <c r="UF897" s="5"/>
      <c r="UG897" s="5"/>
      <c r="UH897" s="5"/>
      <c r="UI897" s="5"/>
      <c r="UJ897" s="5"/>
      <c r="UK897" s="5"/>
      <c r="UL897" s="5"/>
      <c r="UM897" s="5"/>
      <c r="UN897" s="5"/>
      <c r="UO897" s="5"/>
      <c r="UP897" s="5"/>
      <c r="UQ897" s="5"/>
      <c r="UR897" s="5"/>
      <c r="US897" s="5"/>
      <c r="UT897" s="5"/>
      <c r="UU897" s="5"/>
      <c r="UV897" s="5"/>
      <c r="UW897" s="5"/>
      <c r="UX897" s="5"/>
      <c r="UY897" s="5"/>
      <c r="UZ897" s="5"/>
      <c r="VA897" s="5"/>
      <c r="VB897" s="5"/>
      <c r="VC897" s="5"/>
      <c r="VD897" s="5"/>
      <c r="VE897" s="5"/>
      <c r="VF897" s="5"/>
      <c r="VG897" s="5"/>
      <c r="VH897" s="5"/>
      <c r="VI897" s="5"/>
      <c r="VJ897" s="5"/>
      <c r="VK897" s="5"/>
      <c r="VL897" s="5"/>
      <c r="VM897" s="5"/>
      <c r="VN897" s="5"/>
      <c r="VO897" s="5"/>
      <c r="VP897" s="5"/>
      <c r="VQ897" s="5"/>
      <c r="VR897" s="5"/>
      <c r="VS897" s="5"/>
      <c r="VT897" s="5"/>
      <c r="VU897" s="5"/>
      <c r="VV897" s="5"/>
      <c r="VW897" s="5"/>
      <c r="VX897" s="5"/>
      <c r="VY897" s="5"/>
      <c r="VZ897" s="5"/>
      <c r="WA897" s="5"/>
      <c r="WB897" s="5"/>
      <c r="WC897" s="5"/>
      <c r="WD897" s="5"/>
      <c r="WE897" s="5"/>
      <c r="WF897" s="5"/>
      <c r="WG897" s="5"/>
      <c r="WH897" s="5"/>
      <c r="WI897" s="5"/>
      <c r="WJ897" s="5"/>
      <c r="WK897" s="5"/>
      <c r="WL897" s="5"/>
      <c r="WM897" s="5"/>
      <c r="WN897" s="5"/>
      <c r="WO897" s="5"/>
      <c r="WP897" s="5"/>
      <c r="WQ897" s="5"/>
      <c r="WR897" s="5"/>
      <c r="WS897" s="5"/>
      <c r="WT897" s="5"/>
      <c r="WU897" s="5"/>
      <c r="WV897" s="5"/>
      <c r="WW897" s="5"/>
      <c r="WX897" s="5"/>
      <c r="WY897" s="5"/>
      <c r="WZ897" s="5"/>
      <c r="XA897" s="5"/>
      <c r="XB897" s="5"/>
      <c r="XC897" s="5"/>
      <c r="XD897" s="5"/>
      <c r="XE897" s="5"/>
      <c r="XF897" s="5"/>
      <c r="XG897" s="5"/>
      <c r="XH897" s="5"/>
      <c r="XI897" s="5"/>
      <c r="XJ897" s="5"/>
      <c r="XK897" s="5"/>
      <c r="XL897" s="5"/>
      <c r="XM897" s="5"/>
      <c r="XN897" s="5"/>
      <c r="XO897" s="5"/>
      <c r="XP897" s="5"/>
      <c r="XQ897" s="5"/>
      <c r="XR897" s="5"/>
      <c r="XS897" s="5"/>
      <c r="XT897" s="5"/>
      <c r="XU897" s="5"/>
      <c r="XV897" s="5"/>
      <c r="XW897" s="5"/>
      <c r="XX897" s="5"/>
      <c r="XY897" s="5"/>
      <c r="XZ897" s="5"/>
      <c r="YA897" s="5"/>
      <c r="YB897" s="5"/>
      <c r="YC897" s="5"/>
      <c r="YD897" s="5"/>
      <c r="YE897" s="5"/>
      <c r="YF897" s="5"/>
      <c r="YG897" s="5"/>
      <c r="YH897" s="5"/>
      <c r="YI897" s="5"/>
      <c r="YJ897" s="5"/>
      <c r="YK897" s="5"/>
      <c r="YL897" s="5"/>
      <c r="YM897" s="5"/>
      <c r="YN897" s="5"/>
      <c r="YO897" s="5"/>
      <c r="YP897" s="5"/>
      <c r="YQ897" s="5"/>
      <c r="YR897" s="5"/>
      <c r="YS897" s="5"/>
      <c r="YT897" s="5"/>
      <c r="YU897" s="5"/>
      <c r="YV897" s="5"/>
      <c r="YW897" s="5"/>
      <c r="YX897" s="5"/>
      <c r="YY897" s="5"/>
      <c r="YZ897" s="5"/>
      <c r="ZA897" s="5"/>
      <c r="ZB897" s="5"/>
      <c r="ZC897" s="5"/>
      <c r="ZD897" s="5"/>
      <c r="ZE897" s="5"/>
      <c r="ZF897" s="5"/>
      <c r="ZG897" s="5"/>
      <c r="ZH897" s="5"/>
      <c r="ZI897" s="5"/>
      <c r="ZJ897" s="5"/>
      <c r="ZK897" s="5"/>
      <c r="ZL897" s="5"/>
      <c r="ZM897" s="5"/>
      <c r="ZN897" s="5"/>
      <c r="ZO897" s="5"/>
      <c r="ZP897" s="5"/>
      <c r="ZQ897" s="5"/>
      <c r="ZR897" s="5"/>
      <c r="ZS897" s="5"/>
      <c r="ZT897" s="5"/>
      <c r="ZU897" s="5"/>
      <c r="ZV897" s="5"/>
      <c r="ZW897" s="5"/>
      <c r="ZX897" s="5"/>
      <c r="ZY897" s="5"/>
      <c r="ZZ897" s="5"/>
      <c r="AAA897" s="5"/>
      <c r="AAB897" s="5"/>
      <c r="AAC897" s="5"/>
      <c r="AAD897" s="5"/>
      <c r="AAE897" s="5"/>
      <c r="AAF897" s="5"/>
      <c r="AAG897" s="5"/>
      <c r="AAH897" s="5"/>
      <c r="AAI897" s="5"/>
      <c r="AAJ897" s="5"/>
      <c r="AAK897" s="5"/>
      <c r="AAL897" s="5"/>
      <c r="AAM897" s="5"/>
      <c r="AAN897" s="5"/>
      <c r="AAO897" s="5"/>
      <c r="AAP897" s="5"/>
      <c r="AAQ897" s="5"/>
      <c r="AAR897" s="5"/>
      <c r="AAS897" s="5"/>
      <c r="AAT897" s="5"/>
      <c r="AAU897" s="5"/>
      <c r="AAV897" s="5"/>
      <c r="AAW897" s="5"/>
      <c r="AAX897" s="5"/>
      <c r="AAY897" s="5"/>
      <c r="AAZ897" s="5"/>
      <c r="ABA897" s="5"/>
      <c r="ABB897" s="5"/>
      <c r="ABC897" s="5"/>
      <c r="ABD897" s="5"/>
      <c r="ABE897" s="5"/>
      <c r="ABF897" s="5"/>
      <c r="ABG897" s="5"/>
      <c r="ABH897" s="5"/>
      <c r="ABI897" s="5"/>
      <c r="ABJ897" s="5"/>
      <c r="ABK897" s="5"/>
      <c r="ABL897" s="5"/>
      <c r="ABM897" s="5"/>
      <c r="ABN897" s="5"/>
      <c r="ABO897" s="5"/>
      <c r="ABP897" s="5"/>
      <c r="ABQ897" s="5"/>
      <c r="ABR897" s="5"/>
      <c r="ABS897" s="5"/>
      <c r="ABT897" s="5"/>
      <c r="ABU897" s="5"/>
      <c r="ABV897" s="5"/>
      <c r="ABW897" s="5"/>
      <c r="ABX897" s="5"/>
      <c r="ABY897" s="5"/>
      <c r="ABZ897" s="5"/>
      <c r="ACA897" s="5"/>
      <c r="ACB897" s="5"/>
      <c r="ACC897" s="5"/>
      <c r="ACD897" s="5"/>
      <c r="ACE897" s="5"/>
      <c r="ACF897" s="5"/>
      <c r="ACG897" s="5"/>
      <c r="ACH897" s="5"/>
      <c r="ACI897" s="5"/>
      <c r="ACJ897" s="5"/>
      <c r="ACK897" s="5"/>
      <c r="ACL897" s="5"/>
      <c r="ACM897" s="5"/>
      <c r="ACN897" s="5"/>
      <c r="ACO897" s="5"/>
      <c r="ACP897" s="5"/>
      <c r="ACQ897" s="5"/>
      <c r="ACR897" s="5"/>
      <c r="ACS897" s="5"/>
      <c r="ACT897" s="5"/>
      <c r="ACU897" s="5"/>
      <c r="ACV897" s="5"/>
      <c r="ACW897" s="5"/>
      <c r="ACX897" s="5"/>
      <c r="ACY897" s="5"/>
      <c r="ACZ897" s="5"/>
      <c r="ADA897" s="5"/>
      <c r="ADB897" s="5"/>
      <c r="ADC897" s="5"/>
      <c r="ADD897" s="5"/>
      <c r="ADE897" s="5"/>
      <c r="ADF897" s="5"/>
      <c r="ADG897" s="5"/>
      <c r="ADH897" s="5"/>
      <c r="ADI897" s="5"/>
      <c r="ADJ897" s="5"/>
      <c r="ADK897" s="5"/>
      <c r="ADL897" s="5"/>
      <c r="ADM897" s="5"/>
      <c r="ADN897" s="5"/>
      <c r="ADO897" s="5"/>
      <c r="ADP897" s="5"/>
      <c r="ADQ897" s="5"/>
      <c r="ADR897" s="5"/>
      <c r="ADS897" s="5"/>
      <c r="ADT897" s="5"/>
      <c r="ADU897" s="5"/>
      <c r="ADV897" s="5"/>
      <c r="ADW897" s="5"/>
      <c r="ADX897" s="5"/>
      <c r="ADY897" s="5"/>
      <c r="ADZ897" s="5"/>
      <c r="AEA897" s="5"/>
      <c r="AEB897" s="5"/>
      <c r="AEC897" s="5"/>
      <c r="AED897" s="5"/>
      <c r="AEE897" s="5"/>
      <c r="AEF897" s="5"/>
      <c r="AEG897" s="5"/>
      <c r="AEH897" s="5"/>
      <c r="AEI897" s="5"/>
      <c r="AEJ897" s="5"/>
      <c r="AEK897" s="5"/>
      <c r="AEL897" s="5"/>
      <c r="AEM897" s="5"/>
      <c r="AEN897" s="5"/>
      <c r="AEO897" s="5"/>
      <c r="AEP897" s="5"/>
      <c r="AEQ897" s="5"/>
      <c r="AER897" s="5"/>
      <c r="AES897" s="5"/>
      <c r="AET897" s="5"/>
      <c r="AEU897" s="5"/>
      <c r="AEV897" s="5"/>
      <c r="AEW897" s="5"/>
      <c r="AEX897" s="5"/>
      <c r="AEY897" s="5"/>
      <c r="AEZ897" s="5"/>
      <c r="AFA897" s="5"/>
      <c r="AFB897" s="5"/>
      <c r="AFC897" s="5"/>
      <c r="AFD897" s="5"/>
      <c r="AFE897" s="5"/>
      <c r="AFF897" s="5"/>
      <c r="AFG897" s="5"/>
      <c r="AFH897" s="5"/>
      <c r="AFI897" s="5"/>
      <c r="AFJ897" s="5"/>
      <c r="AFK897" s="5"/>
      <c r="AFL897" s="5"/>
      <c r="AFM897" s="5"/>
      <c r="AFN897" s="5"/>
      <c r="AFO897" s="5"/>
      <c r="AFP897" s="5"/>
      <c r="AFQ897" s="5"/>
      <c r="AFR897" s="5"/>
      <c r="AFS897" s="5"/>
      <c r="AFT897" s="5"/>
      <c r="AFU897" s="5"/>
      <c r="AFV897" s="5"/>
      <c r="AFW897" s="5"/>
      <c r="AFX897" s="5"/>
      <c r="AFY897" s="5"/>
      <c r="AFZ897" s="5"/>
      <c r="AGA897" s="5"/>
      <c r="AGB897" s="5"/>
      <c r="AGC897" s="5"/>
      <c r="AGD897" s="5"/>
      <c r="AGE897" s="5"/>
      <c r="AGF897" s="5"/>
      <c r="AGG897" s="5"/>
      <c r="AGH897" s="5"/>
      <c r="AGI897" s="5"/>
      <c r="AGJ897" s="5"/>
      <c r="AGK897" s="5"/>
      <c r="AGL897" s="5"/>
      <c r="AGM897" s="5"/>
      <c r="AGN897" s="5"/>
      <c r="AGO897" s="5"/>
      <c r="AGP897" s="5"/>
      <c r="AGQ897" s="5"/>
      <c r="AGR897" s="5"/>
      <c r="AGS897" s="5"/>
      <c r="AGT897" s="5"/>
      <c r="AGU897" s="5"/>
      <c r="AGV897" s="5"/>
      <c r="AGW897" s="5"/>
      <c r="AGX897" s="5"/>
      <c r="AGY897" s="5"/>
      <c r="AGZ897" s="5"/>
      <c r="AHA897" s="5"/>
      <c r="AHB897" s="5"/>
      <c r="AHC897" s="5"/>
      <c r="AHD897" s="5"/>
      <c r="AHE897" s="5"/>
      <c r="AHF897" s="5"/>
      <c r="AHG897" s="5"/>
      <c r="AHH897" s="5"/>
      <c r="AHI897" s="5"/>
      <c r="AHJ897" s="5"/>
      <c r="AHK897" s="5"/>
      <c r="AHL897" s="5"/>
      <c r="AHM897" s="5"/>
      <c r="AHN897" s="5"/>
      <c r="AHO897" s="5"/>
      <c r="AHP897" s="5"/>
      <c r="AHQ897" s="5"/>
      <c r="AHR897" s="5"/>
      <c r="AHS897" s="5"/>
      <c r="AHT897" s="5"/>
      <c r="AHU897" s="5"/>
      <c r="AHV897" s="5"/>
      <c r="AHW897" s="5"/>
      <c r="AHX897" s="5"/>
      <c r="AHY897" s="5"/>
      <c r="AHZ897" s="5"/>
      <c r="AIA897" s="5"/>
      <c r="AIB897" s="5"/>
      <c r="AIC897" s="5"/>
      <c r="AID897" s="5"/>
      <c r="AIE897" s="5"/>
      <c r="AIF897" s="5"/>
      <c r="AIG897" s="5"/>
      <c r="AIH897" s="5"/>
      <c r="AII897" s="5"/>
      <c r="AIJ897" s="5"/>
      <c r="AIK897" s="5"/>
      <c r="AIL897" s="5"/>
      <c r="AIM897" s="5"/>
      <c r="AIN897" s="5"/>
      <c r="AIO897" s="5"/>
      <c r="AIP897" s="5"/>
      <c r="AIQ897" s="5"/>
      <c r="AIR897" s="5"/>
      <c r="AIS897" s="5"/>
      <c r="AIT897" s="5"/>
      <c r="AIU897" s="5"/>
      <c r="AIV897" s="5"/>
      <c r="AIW897" s="5"/>
      <c r="AIX897" s="5"/>
      <c r="AIY897" s="5"/>
      <c r="AIZ897" s="5"/>
      <c r="AJA897" s="5"/>
      <c r="AJB897" s="5"/>
      <c r="AJC897" s="5"/>
      <c r="AJD897" s="5"/>
      <c r="AJE897" s="5"/>
      <c r="AJF897" s="5"/>
      <c r="AJG897" s="5"/>
      <c r="AJH897" s="5"/>
      <c r="AJI897" s="5"/>
      <c r="AJJ897" s="5"/>
      <c r="AJK897" s="5"/>
      <c r="AJL897" s="5"/>
      <c r="AJM897" s="5"/>
      <c r="AJN897" s="5"/>
      <c r="AJO897" s="5"/>
      <c r="AJP897" s="5"/>
      <c r="AJQ897" s="5"/>
      <c r="AJR897" s="5"/>
      <c r="AJS897" s="5"/>
      <c r="AJT897" s="5"/>
      <c r="AJU897" s="5"/>
      <c r="AJV897" s="5"/>
      <c r="AJW897" s="5"/>
      <c r="AJX897" s="5"/>
      <c r="AJY897" s="5"/>
      <c r="AJZ897" s="5"/>
      <c r="AKA897" s="5"/>
      <c r="AKB897" s="5"/>
      <c r="AKC897" s="5"/>
      <c r="AKD897" s="5"/>
      <c r="AKE897" s="5"/>
      <c r="AKF897" s="5"/>
      <c r="AKG897" s="5"/>
      <c r="AKH897" s="5"/>
      <c r="AKI897" s="5"/>
      <c r="AKJ897" s="5"/>
      <c r="AKK897" s="5"/>
      <c r="AKL897" s="5"/>
      <c r="AKM897" s="5"/>
      <c r="AKN897" s="5"/>
      <c r="AKO897" s="5"/>
      <c r="AKP897" s="5"/>
      <c r="AKQ897" s="5"/>
      <c r="AKR897" s="5"/>
      <c r="AKS897" s="5"/>
      <c r="AKT897" s="5"/>
      <c r="AKU897" s="5"/>
      <c r="AKV897" s="5"/>
      <c r="AKW897" s="5"/>
      <c r="AKX897" s="5"/>
      <c r="AKY897" s="5"/>
      <c r="AKZ897" s="5"/>
      <c r="ALA897" s="5"/>
      <c r="ALB897" s="5"/>
      <c r="ALC897" s="5"/>
    </row>
    <row r="898" spans="1:991">
      <c r="A898" s="4">
        <v>216</v>
      </c>
      <c r="B898" s="5" t="s">
        <v>118</v>
      </c>
      <c r="C898" s="4">
        <v>18</v>
      </c>
      <c r="D898" s="5" t="s">
        <v>42</v>
      </c>
      <c r="E898" s="4">
        <v>2</v>
      </c>
      <c r="F898" s="4">
        <v>1.7</v>
      </c>
      <c r="G898" s="4">
        <v>0.4</v>
      </c>
      <c r="H898" s="4">
        <v>5.8</v>
      </c>
      <c r="I898" s="4">
        <v>5.0999999999999996</v>
      </c>
      <c r="J898" s="4">
        <v>3.1</v>
      </c>
      <c r="K898" s="4">
        <v>9.6</v>
      </c>
      <c r="L898" s="4">
        <v>4.5</v>
      </c>
      <c r="M898" s="4">
        <v>7.3</v>
      </c>
      <c r="N898" s="4"/>
      <c r="O898" s="26">
        <v>27.6</v>
      </c>
      <c r="P898" s="26">
        <v>25.8</v>
      </c>
      <c r="Q898" s="26">
        <v>27.2</v>
      </c>
      <c r="R898" s="26">
        <v>27.6</v>
      </c>
      <c r="S898" s="26">
        <v>28</v>
      </c>
      <c r="T898" s="26">
        <v>24.9</v>
      </c>
      <c r="U898" s="26">
        <v>30</v>
      </c>
      <c r="V898" s="26">
        <v>27.9</v>
      </c>
      <c r="W898" s="26">
        <v>30</v>
      </c>
      <c r="Y898">
        <f t="shared" si="961"/>
        <v>249.00000000000003</v>
      </c>
      <c r="Z898" s="4">
        <v>2</v>
      </c>
      <c r="AA898" s="4">
        <v>0</v>
      </c>
      <c r="AB898" s="4">
        <v>0</v>
      </c>
      <c r="AC898" s="4">
        <v>2</v>
      </c>
      <c r="AD898" s="4">
        <v>0</v>
      </c>
      <c r="AE898" s="4">
        <v>2</v>
      </c>
      <c r="AF898" s="4">
        <v>0</v>
      </c>
      <c r="AG898" s="4">
        <v>0</v>
      </c>
      <c r="AH898" s="4">
        <v>0</v>
      </c>
      <c r="AI898" s="4"/>
      <c r="AJ898" s="4">
        <v>15</v>
      </c>
      <c r="AK898" s="4">
        <v>24</v>
      </c>
      <c r="AL898" s="4">
        <v>18</v>
      </c>
      <c r="AM898" s="4">
        <v>21</v>
      </c>
      <c r="AN898" s="4">
        <v>12</v>
      </c>
      <c r="AO898" s="4">
        <v>15</v>
      </c>
      <c r="AP898" s="4">
        <v>0</v>
      </c>
      <c r="AQ898" s="4">
        <v>5</v>
      </c>
      <c r="AR898" s="4">
        <v>9</v>
      </c>
      <c r="AS898" s="5"/>
      <c r="AU898">
        <f t="shared" si="962"/>
        <v>76.470588235294116</v>
      </c>
      <c r="AV898">
        <f t="shared" si="963"/>
        <v>100</v>
      </c>
      <c r="AW898">
        <f t="shared" si="964"/>
        <v>100</v>
      </c>
      <c r="AX898">
        <f t="shared" si="965"/>
        <v>82.608695652173907</v>
      </c>
      <c r="AY898">
        <f t="shared" si="966"/>
        <v>100</v>
      </c>
      <c r="AZ898">
        <f t="shared" si="967"/>
        <v>76.470588235294116</v>
      </c>
      <c r="BA898">
        <v>0</v>
      </c>
      <c r="BB898">
        <f t="shared" si="969"/>
        <v>100</v>
      </c>
      <c r="BC898">
        <f t="shared" si="970"/>
        <v>100</v>
      </c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  <c r="QG898" s="5"/>
      <c r="QH898" s="5"/>
      <c r="QI898" s="5"/>
      <c r="QJ898" s="5"/>
      <c r="QK898" s="5"/>
      <c r="QL898" s="5"/>
      <c r="QM898" s="5"/>
      <c r="QN898" s="5"/>
      <c r="QO898" s="5"/>
      <c r="QP898" s="5"/>
      <c r="QQ898" s="5"/>
      <c r="QR898" s="5"/>
      <c r="QS898" s="5"/>
      <c r="QT898" s="5"/>
      <c r="QU898" s="5"/>
      <c r="QV898" s="5"/>
      <c r="QW898" s="5"/>
      <c r="QX898" s="5"/>
      <c r="QY898" s="5"/>
      <c r="QZ898" s="5"/>
      <c r="RA898" s="5"/>
      <c r="RB898" s="5"/>
      <c r="RC898" s="5"/>
      <c r="RD898" s="5"/>
      <c r="RE898" s="5"/>
      <c r="RF898" s="5"/>
      <c r="RG898" s="5"/>
      <c r="RH898" s="5"/>
      <c r="RI898" s="5"/>
      <c r="RJ898" s="5"/>
      <c r="RK898" s="5"/>
      <c r="RL898" s="5"/>
      <c r="RM898" s="5"/>
      <c r="RN898" s="5"/>
      <c r="RO898" s="5"/>
      <c r="RP898" s="5"/>
      <c r="RQ898" s="5"/>
      <c r="RR898" s="5"/>
      <c r="RS898" s="5"/>
      <c r="RT898" s="5"/>
      <c r="RU898" s="5"/>
      <c r="RV898" s="5"/>
      <c r="RW898" s="5"/>
      <c r="RX898" s="5"/>
      <c r="RY898" s="5"/>
      <c r="RZ898" s="5"/>
      <c r="SA898" s="5"/>
      <c r="SB898" s="5"/>
      <c r="SC898" s="5"/>
      <c r="SD898" s="5"/>
      <c r="SE898" s="5"/>
      <c r="SF898" s="5"/>
      <c r="SG898" s="5"/>
      <c r="SH898" s="5"/>
      <c r="SI898" s="5"/>
      <c r="SJ898" s="5"/>
      <c r="SK898" s="5"/>
      <c r="SL898" s="5"/>
      <c r="SM898" s="5"/>
      <c r="SN898" s="5"/>
      <c r="SO898" s="5"/>
      <c r="SP898" s="5"/>
      <c r="SQ898" s="5"/>
      <c r="SR898" s="5"/>
      <c r="SS898" s="5"/>
      <c r="ST898" s="5"/>
      <c r="SU898" s="5"/>
      <c r="SV898" s="5"/>
      <c r="SW898" s="5"/>
      <c r="SX898" s="5"/>
      <c r="SY898" s="5"/>
      <c r="SZ898" s="5"/>
      <c r="TA898" s="5"/>
      <c r="TB898" s="5"/>
      <c r="TC898" s="5"/>
      <c r="TD898" s="5"/>
      <c r="TE898" s="5"/>
      <c r="TF898" s="5"/>
      <c r="TG898" s="5"/>
      <c r="TH898" s="5"/>
      <c r="TI898" s="5"/>
      <c r="TJ898" s="5"/>
      <c r="TK898" s="5"/>
      <c r="TL898" s="5"/>
      <c r="TM898" s="5"/>
      <c r="TN898" s="5"/>
      <c r="TO898" s="5"/>
      <c r="TP898" s="5"/>
      <c r="TQ898" s="5"/>
      <c r="TR898" s="5"/>
      <c r="TS898" s="5"/>
      <c r="TT898" s="5"/>
      <c r="TU898" s="5"/>
      <c r="TV898" s="5"/>
      <c r="TW898" s="5"/>
      <c r="TX898" s="5"/>
      <c r="TY898" s="5"/>
      <c r="TZ898" s="5"/>
      <c r="UA898" s="5"/>
      <c r="UB898" s="5"/>
      <c r="UC898" s="5"/>
      <c r="UD898" s="5"/>
      <c r="UE898" s="5"/>
      <c r="UF898" s="5"/>
      <c r="UG898" s="5"/>
      <c r="UH898" s="5"/>
      <c r="UI898" s="5"/>
      <c r="UJ898" s="5"/>
      <c r="UK898" s="5"/>
      <c r="UL898" s="5"/>
      <c r="UM898" s="5"/>
      <c r="UN898" s="5"/>
      <c r="UO898" s="5"/>
      <c r="UP898" s="5"/>
      <c r="UQ898" s="5"/>
      <c r="UR898" s="5"/>
      <c r="US898" s="5"/>
      <c r="UT898" s="5"/>
      <c r="UU898" s="5"/>
      <c r="UV898" s="5"/>
      <c r="UW898" s="5"/>
      <c r="UX898" s="5"/>
      <c r="UY898" s="5"/>
      <c r="UZ898" s="5"/>
      <c r="VA898" s="5"/>
      <c r="VB898" s="5"/>
      <c r="VC898" s="5"/>
      <c r="VD898" s="5"/>
      <c r="VE898" s="5"/>
      <c r="VF898" s="5"/>
      <c r="VG898" s="5"/>
      <c r="VH898" s="5"/>
      <c r="VI898" s="5"/>
      <c r="VJ898" s="5"/>
      <c r="VK898" s="5"/>
      <c r="VL898" s="5"/>
      <c r="VM898" s="5"/>
      <c r="VN898" s="5"/>
      <c r="VO898" s="5"/>
      <c r="VP898" s="5"/>
      <c r="VQ898" s="5"/>
      <c r="VR898" s="5"/>
      <c r="VS898" s="5"/>
      <c r="VT898" s="5"/>
      <c r="VU898" s="5"/>
      <c r="VV898" s="5"/>
      <c r="VW898" s="5"/>
      <c r="VX898" s="5"/>
      <c r="VY898" s="5"/>
      <c r="VZ898" s="5"/>
      <c r="WA898" s="5"/>
      <c r="WB898" s="5"/>
      <c r="WC898" s="5"/>
      <c r="WD898" s="5"/>
      <c r="WE898" s="5"/>
      <c r="WF898" s="5"/>
      <c r="WG898" s="5"/>
      <c r="WH898" s="5"/>
      <c r="WI898" s="5"/>
      <c r="WJ898" s="5"/>
      <c r="WK898" s="5"/>
      <c r="WL898" s="5"/>
      <c r="WM898" s="5"/>
      <c r="WN898" s="5"/>
      <c r="WO898" s="5"/>
      <c r="WP898" s="5"/>
      <c r="WQ898" s="5"/>
      <c r="WR898" s="5"/>
      <c r="WS898" s="5"/>
      <c r="WT898" s="5"/>
      <c r="WU898" s="5"/>
      <c r="WV898" s="5"/>
      <c r="WW898" s="5"/>
      <c r="WX898" s="5"/>
      <c r="WY898" s="5"/>
      <c r="WZ898" s="5"/>
      <c r="XA898" s="5"/>
      <c r="XB898" s="5"/>
      <c r="XC898" s="5"/>
      <c r="XD898" s="5"/>
      <c r="XE898" s="5"/>
      <c r="XF898" s="5"/>
      <c r="XG898" s="5"/>
      <c r="XH898" s="5"/>
      <c r="XI898" s="5"/>
      <c r="XJ898" s="5"/>
      <c r="XK898" s="5"/>
      <c r="XL898" s="5"/>
      <c r="XM898" s="5"/>
      <c r="XN898" s="5"/>
      <c r="XO898" s="5"/>
      <c r="XP898" s="5"/>
      <c r="XQ898" s="5"/>
      <c r="XR898" s="5"/>
      <c r="XS898" s="5"/>
      <c r="XT898" s="5"/>
      <c r="XU898" s="5"/>
      <c r="XV898" s="5"/>
      <c r="XW898" s="5"/>
      <c r="XX898" s="5"/>
      <c r="XY898" s="5"/>
      <c r="XZ898" s="5"/>
      <c r="YA898" s="5"/>
      <c r="YB898" s="5"/>
      <c r="YC898" s="5"/>
      <c r="YD898" s="5"/>
      <c r="YE898" s="5"/>
      <c r="YF898" s="5"/>
      <c r="YG898" s="5"/>
      <c r="YH898" s="5"/>
      <c r="YI898" s="5"/>
      <c r="YJ898" s="5"/>
      <c r="YK898" s="5"/>
      <c r="YL898" s="5"/>
      <c r="YM898" s="5"/>
      <c r="YN898" s="5"/>
      <c r="YO898" s="5"/>
      <c r="YP898" s="5"/>
      <c r="YQ898" s="5"/>
      <c r="YR898" s="5"/>
      <c r="YS898" s="5"/>
      <c r="YT898" s="5"/>
      <c r="YU898" s="5"/>
      <c r="YV898" s="5"/>
      <c r="YW898" s="5"/>
      <c r="YX898" s="5"/>
      <c r="YY898" s="5"/>
      <c r="YZ898" s="5"/>
      <c r="ZA898" s="5"/>
      <c r="ZB898" s="5"/>
      <c r="ZC898" s="5"/>
      <c r="ZD898" s="5"/>
      <c r="ZE898" s="5"/>
      <c r="ZF898" s="5"/>
      <c r="ZG898" s="5"/>
      <c r="ZH898" s="5"/>
      <c r="ZI898" s="5"/>
      <c r="ZJ898" s="5"/>
      <c r="ZK898" s="5"/>
      <c r="ZL898" s="5"/>
      <c r="ZM898" s="5"/>
      <c r="ZN898" s="5"/>
      <c r="ZO898" s="5"/>
      <c r="ZP898" s="5"/>
      <c r="ZQ898" s="5"/>
      <c r="ZR898" s="5"/>
      <c r="ZS898" s="5"/>
      <c r="ZT898" s="5"/>
      <c r="ZU898" s="5"/>
      <c r="ZV898" s="5"/>
      <c r="ZW898" s="5"/>
      <c r="ZX898" s="5"/>
      <c r="ZY898" s="5"/>
      <c r="ZZ898" s="5"/>
      <c r="AAA898" s="5"/>
      <c r="AAB898" s="5"/>
      <c r="AAC898" s="5"/>
      <c r="AAD898" s="5"/>
      <c r="AAE898" s="5"/>
      <c r="AAF898" s="5"/>
      <c r="AAG898" s="5"/>
      <c r="AAH898" s="5"/>
      <c r="AAI898" s="5"/>
      <c r="AAJ898" s="5"/>
      <c r="AAK898" s="5"/>
      <c r="AAL898" s="5"/>
      <c r="AAM898" s="5"/>
      <c r="AAN898" s="5"/>
      <c r="AAO898" s="5"/>
      <c r="AAP898" s="5"/>
      <c r="AAQ898" s="5"/>
      <c r="AAR898" s="5"/>
      <c r="AAS898" s="5"/>
      <c r="AAT898" s="5"/>
      <c r="AAU898" s="5"/>
      <c r="AAV898" s="5"/>
      <c r="AAW898" s="5"/>
      <c r="AAX898" s="5"/>
      <c r="AAY898" s="5"/>
      <c r="AAZ898" s="5"/>
      <c r="ABA898" s="5"/>
      <c r="ABB898" s="5"/>
      <c r="ABC898" s="5"/>
      <c r="ABD898" s="5"/>
      <c r="ABE898" s="5"/>
      <c r="ABF898" s="5"/>
      <c r="ABG898" s="5"/>
      <c r="ABH898" s="5"/>
      <c r="ABI898" s="5"/>
      <c r="ABJ898" s="5"/>
      <c r="ABK898" s="5"/>
      <c r="ABL898" s="5"/>
      <c r="ABM898" s="5"/>
      <c r="ABN898" s="5"/>
      <c r="ABO898" s="5"/>
      <c r="ABP898" s="5"/>
      <c r="ABQ898" s="5"/>
      <c r="ABR898" s="5"/>
      <c r="ABS898" s="5"/>
      <c r="ABT898" s="5"/>
      <c r="ABU898" s="5"/>
      <c r="ABV898" s="5"/>
      <c r="ABW898" s="5"/>
      <c r="ABX898" s="5"/>
      <c r="ABY898" s="5"/>
      <c r="ABZ898" s="5"/>
      <c r="ACA898" s="5"/>
      <c r="ACB898" s="5"/>
      <c r="ACC898" s="5"/>
      <c r="ACD898" s="5"/>
      <c r="ACE898" s="5"/>
      <c r="ACF898" s="5"/>
      <c r="ACG898" s="5"/>
      <c r="ACH898" s="5"/>
      <c r="ACI898" s="5"/>
      <c r="ACJ898" s="5"/>
      <c r="ACK898" s="5"/>
      <c r="ACL898" s="5"/>
      <c r="ACM898" s="5"/>
      <c r="ACN898" s="5"/>
      <c r="ACO898" s="5"/>
      <c r="ACP898" s="5"/>
      <c r="ACQ898" s="5"/>
      <c r="ACR898" s="5"/>
      <c r="ACS898" s="5"/>
      <c r="ACT898" s="5"/>
      <c r="ACU898" s="5"/>
      <c r="ACV898" s="5"/>
      <c r="ACW898" s="5"/>
      <c r="ACX898" s="5"/>
      <c r="ACY898" s="5"/>
      <c r="ACZ898" s="5"/>
      <c r="ADA898" s="5"/>
      <c r="ADB898" s="5"/>
      <c r="ADC898" s="5"/>
      <c r="ADD898" s="5"/>
      <c r="ADE898" s="5"/>
      <c r="ADF898" s="5"/>
      <c r="ADG898" s="5"/>
      <c r="ADH898" s="5"/>
      <c r="ADI898" s="5"/>
      <c r="ADJ898" s="5"/>
      <c r="ADK898" s="5"/>
      <c r="ADL898" s="5"/>
      <c r="ADM898" s="5"/>
      <c r="ADN898" s="5"/>
      <c r="ADO898" s="5"/>
      <c r="ADP898" s="5"/>
      <c r="ADQ898" s="5"/>
      <c r="ADR898" s="5"/>
      <c r="ADS898" s="5"/>
      <c r="ADT898" s="5"/>
      <c r="ADU898" s="5"/>
      <c r="ADV898" s="5"/>
      <c r="ADW898" s="5"/>
      <c r="ADX898" s="5"/>
      <c r="ADY898" s="5"/>
      <c r="ADZ898" s="5"/>
      <c r="AEA898" s="5"/>
      <c r="AEB898" s="5"/>
      <c r="AEC898" s="5"/>
      <c r="AED898" s="5"/>
      <c r="AEE898" s="5"/>
      <c r="AEF898" s="5"/>
      <c r="AEG898" s="5"/>
      <c r="AEH898" s="5"/>
      <c r="AEI898" s="5"/>
      <c r="AEJ898" s="5"/>
      <c r="AEK898" s="5"/>
      <c r="AEL898" s="5"/>
      <c r="AEM898" s="5"/>
      <c r="AEN898" s="5"/>
      <c r="AEO898" s="5"/>
      <c r="AEP898" s="5"/>
      <c r="AEQ898" s="5"/>
      <c r="AER898" s="5"/>
      <c r="AES898" s="5"/>
      <c r="AET898" s="5"/>
      <c r="AEU898" s="5"/>
      <c r="AEV898" s="5"/>
      <c r="AEW898" s="5"/>
      <c r="AEX898" s="5"/>
      <c r="AEY898" s="5"/>
      <c r="AEZ898" s="5"/>
      <c r="AFA898" s="5"/>
      <c r="AFB898" s="5"/>
      <c r="AFC898" s="5"/>
      <c r="AFD898" s="5"/>
      <c r="AFE898" s="5"/>
      <c r="AFF898" s="5"/>
      <c r="AFG898" s="5"/>
      <c r="AFH898" s="5"/>
      <c r="AFI898" s="5"/>
      <c r="AFJ898" s="5"/>
      <c r="AFK898" s="5"/>
      <c r="AFL898" s="5"/>
      <c r="AFM898" s="5"/>
      <c r="AFN898" s="5"/>
      <c r="AFO898" s="5"/>
      <c r="AFP898" s="5"/>
      <c r="AFQ898" s="5"/>
      <c r="AFR898" s="5"/>
      <c r="AFS898" s="5"/>
      <c r="AFT898" s="5"/>
      <c r="AFU898" s="5"/>
      <c r="AFV898" s="5"/>
      <c r="AFW898" s="5"/>
      <c r="AFX898" s="5"/>
      <c r="AFY898" s="5"/>
      <c r="AFZ898" s="5"/>
      <c r="AGA898" s="5"/>
      <c r="AGB898" s="5"/>
      <c r="AGC898" s="5"/>
      <c r="AGD898" s="5"/>
      <c r="AGE898" s="5"/>
      <c r="AGF898" s="5"/>
      <c r="AGG898" s="5"/>
      <c r="AGH898" s="5"/>
      <c r="AGI898" s="5"/>
      <c r="AGJ898" s="5"/>
      <c r="AGK898" s="5"/>
      <c r="AGL898" s="5"/>
      <c r="AGM898" s="5"/>
      <c r="AGN898" s="5"/>
      <c r="AGO898" s="5"/>
      <c r="AGP898" s="5"/>
      <c r="AGQ898" s="5"/>
      <c r="AGR898" s="5"/>
      <c r="AGS898" s="5"/>
      <c r="AGT898" s="5"/>
      <c r="AGU898" s="5"/>
      <c r="AGV898" s="5"/>
      <c r="AGW898" s="5"/>
      <c r="AGX898" s="5"/>
      <c r="AGY898" s="5"/>
      <c r="AGZ898" s="5"/>
      <c r="AHA898" s="5"/>
      <c r="AHB898" s="5"/>
      <c r="AHC898" s="5"/>
      <c r="AHD898" s="5"/>
      <c r="AHE898" s="5"/>
      <c r="AHF898" s="5"/>
      <c r="AHG898" s="5"/>
      <c r="AHH898" s="5"/>
      <c r="AHI898" s="5"/>
      <c r="AHJ898" s="5"/>
      <c r="AHK898" s="5"/>
      <c r="AHL898" s="5"/>
      <c r="AHM898" s="5"/>
      <c r="AHN898" s="5"/>
      <c r="AHO898" s="5"/>
      <c r="AHP898" s="5"/>
      <c r="AHQ898" s="5"/>
      <c r="AHR898" s="5"/>
      <c r="AHS898" s="5"/>
      <c r="AHT898" s="5"/>
      <c r="AHU898" s="5"/>
      <c r="AHV898" s="5"/>
      <c r="AHW898" s="5"/>
      <c r="AHX898" s="5"/>
      <c r="AHY898" s="5"/>
      <c r="AHZ898" s="5"/>
      <c r="AIA898" s="5"/>
      <c r="AIB898" s="5"/>
      <c r="AIC898" s="5"/>
      <c r="AID898" s="5"/>
      <c r="AIE898" s="5"/>
      <c r="AIF898" s="5"/>
      <c r="AIG898" s="5"/>
      <c r="AIH898" s="5"/>
      <c r="AII898" s="5"/>
      <c r="AIJ898" s="5"/>
      <c r="AIK898" s="5"/>
      <c r="AIL898" s="5"/>
      <c r="AIM898" s="5"/>
      <c r="AIN898" s="5"/>
      <c r="AIO898" s="5"/>
      <c r="AIP898" s="5"/>
      <c r="AIQ898" s="5"/>
      <c r="AIR898" s="5"/>
      <c r="AIS898" s="5"/>
      <c r="AIT898" s="5"/>
      <c r="AIU898" s="5"/>
      <c r="AIV898" s="5"/>
      <c r="AIW898" s="5"/>
      <c r="AIX898" s="5"/>
      <c r="AIY898" s="5"/>
      <c r="AIZ898" s="5"/>
      <c r="AJA898" s="5"/>
      <c r="AJB898" s="5"/>
      <c r="AJC898" s="5"/>
      <c r="AJD898" s="5"/>
      <c r="AJE898" s="5"/>
      <c r="AJF898" s="5"/>
      <c r="AJG898" s="5"/>
      <c r="AJH898" s="5"/>
      <c r="AJI898" s="5"/>
      <c r="AJJ898" s="5"/>
      <c r="AJK898" s="5"/>
      <c r="AJL898" s="5"/>
      <c r="AJM898" s="5"/>
      <c r="AJN898" s="5"/>
      <c r="AJO898" s="5"/>
      <c r="AJP898" s="5"/>
      <c r="AJQ898" s="5"/>
      <c r="AJR898" s="5"/>
      <c r="AJS898" s="5"/>
      <c r="AJT898" s="5"/>
      <c r="AJU898" s="5"/>
      <c r="AJV898" s="5"/>
      <c r="AJW898" s="5"/>
      <c r="AJX898" s="5"/>
      <c r="AJY898" s="5"/>
      <c r="AJZ898" s="5"/>
      <c r="AKA898" s="5"/>
      <c r="AKB898" s="5"/>
      <c r="AKC898" s="5"/>
      <c r="AKD898" s="5"/>
      <c r="AKE898" s="5"/>
      <c r="AKF898" s="5"/>
      <c r="AKG898" s="5"/>
      <c r="AKH898" s="5"/>
      <c r="AKI898" s="5"/>
      <c r="AKJ898" s="5"/>
      <c r="AKK898" s="5"/>
      <c r="AKL898" s="5"/>
      <c r="AKM898" s="5"/>
      <c r="AKN898" s="5"/>
      <c r="AKO898" s="5"/>
      <c r="AKP898" s="5"/>
      <c r="AKQ898" s="5"/>
      <c r="AKR898" s="5"/>
      <c r="AKS898" s="5"/>
      <c r="AKT898" s="5"/>
      <c r="AKU898" s="5"/>
      <c r="AKV898" s="5"/>
      <c r="AKW898" s="5"/>
      <c r="AKX898" s="5"/>
      <c r="AKY898" s="5"/>
      <c r="AKZ898" s="5"/>
      <c r="ALA898" s="5"/>
      <c r="ALB898" s="5"/>
      <c r="ALC898" s="5"/>
    </row>
    <row r="899" spans="1:991">
      <c r="A899" s="4">
        <v>214</v>
      </c>
      <c r="B899" s="5" t="s">
        <v>119</v>
      </c>
      <c r="C899" s="4">
        <v>18</v>
      </c>
      <c r="D899" s="5" t="s">
        <v>44</v>
      </c>
      <c r="E899" s="4">
        <v>0.7</v>
      </c>
      <c r="F899" s="4">
        <v>5.3</v>
      </c>
      <c r="G899" s="4">
        <v>3.2</v>
      </c>
      <c r="H899" s="4">
        <v>6.7</v>
      </c>
      <c r="I899" s="4">
        <v>6.7</v>
      </c>
      <c r="J899" s="4">
        <v>19.100000000000001</v>
      </c>
      <c r="K899" s="4">
        <v>6.3</v>
      </c>
      <c r="L899" s="4">
        <v>13.1</v>
      </c>
      <c r="M899" s="4">
        <v>2.9</v>
      </c>
      <c r="N899" s="4"/>
      <c r="O899" s="26">
        <v>23.6</v>
      </c>
      <c r="P899" s="26">
        <v>26.9</v>
      </c>
      <c r="Q899" s="26">
        <v>25</v>
      </c>
      <c r="R899" s="26">
        <v>28.2</v>
      </c>
      <c r="S899" s="26">
        <v>26.4</v>
      </c>
      <c r="T899" s="26">
        <v>27.9</v>
      </c>
      <c r="U899" s="26">
        <v>26.9</v>
      </c>
      <c r="V899" s="26">
        <v>28.1</v>
      </c>
      <c r="W899" s="26">
        <v>28.8</v>
      </c>
      <c r="Y899">
        <f t="shared" si="961"/>
        <v>241.8</v>
      </c>
      <c r="Z899" s="4">
        <v>2</v>
      </c>
      <c r="AA899" s="4">
        <v>2</v>
      </c>
      <c r="AB899" s="4">
        <v>2</v>
      </c>
      <c r="AC899" s="4">
        <v>0</v>
      </c>
      <c r="AD899" s="4">
        <v>0</v>
      </c>
      <c r="AE899" s="4">
        <v>0</v>
      </c>
      <c r="AF899" s="4">
        <v>2</v>
      </c>
      <c r="AG899" s="4">
        <v>0</v>
      </c>
      <c r="AH899" s="4">
        <v>0</v>
      </c>
      <c r="AI899" s="4"/>
      <c r="AJ899" s="4">
        <v>26</v>
      </c>
      <c r="AK899" s="4">
        <v>30</v>
      </c>
      <c r="AL899" s="4">
        <v>16</v>
      </c>
      <c r="AM899" s="4">
        <v>27</v>
      </c>
      <c r="AN899" s="4">
        <v>25</v>
      </c>
      <c r="AO899" s="4">
        <v>22</v>
      </c>
      <c r="AP899" s="4">
        <v>26</v>
      </c>
      <c r="AQ899" s="4">
        <v>26</v>
      </c>
      <c r="AR899" s="4">
        <v>26</v>
      </c>
      <c r="AS899" s="5"/>
      <c r="AU899">
        <f t="shared" si="962"/>
        <v>85.714285714285708</v>
      </c>
      <c r="AV899">
        <f t="shared" si="963"/>
        <v>87.5</v>
      </c>
      <c r="AW899">
        <f t="shared" si="964"/>
        <v>77.777777777777786</v>
      </c>
      <c r="AX899">
        <f t="shared" si="965"/>
        <v>100</v>
      </c>
      <c r="AY899">
        <f t="shared" si="966"/>
        <v>100</v>
      </c>
      <c r="AZ899">
        <f t="shared" si="967"/>
        <v>100</v>
      </c>
      <c r="BA899">
        <f t="shared" si="968"/>
        <v>85.714285714285708</v>
      </c>
      <c r="BB899">
        <f t="shared" si="969"/>
        <v>100</v>
      </c>
      <c r="BC899">
        <f t="shared" si="970"/>
        <v>100</v>
      </c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  <c r="QG899" s="5"/>
      <c r="QH899" s="5"/>
      <c r="QI899" s="5"/>
      <c r="QJ899" s="5"/>
      <c r="QK899" s="5"/>
      <c r="QL899" s="5"/>
      <c r="QM899" s="5"/>
      <c r="QN899" s="5"/>
      <c r="QO899" s="5"/>
      <c r="QP899" s="5"/>
      <c r="QQ899" s="5"/>
      <c r="QR899" s="5"/>
      <c r="QS899" s="5"/>
      <c r="QT899" s="5"/>
      <c r="QU899" s="5"/>
      <c r="QV899" s="5"/>
      <c r="QW899" s="5"/>
      <c r="QX899" s="5"/>
      <c r="QY899" s="5"/>
      <c r="QZ899" s="5"/>
      <c r="RA899" s="5"/>
      <c r="RB899" s="5"/>
      <c r="RC899" s="5"/>
      <c r="RD899" s="5"/>
      <c r="RE899" s="5"/>
      <c r="RF899" s="5"/>
      <c r="RG899" s="5"/>
      <c r="RH899" s="5"/>
      <c r="RI899" s="5"/>
      <c r="RJ899" s="5"/>
      <c r="RK899" s="5"/>
      <c r="RL899" s="5"/>
      <c r="RM899" s="5"/>
      <c r="RN899" s="5"/>
      <c r="RO899" s="5"/>
      <c r="RP899" s="5"/>
      <c r="RQ899" s="5"/>
      <c r="RR899" s="5"/>
      <c r="RS899" s="5"/>
      <c r="RT899" s="5"/>
      <c r="RU899" s="5"/>
      <c r="RV899" s="5"/>
      <c r="RW899" s="5"/>
      <c r="RX899" s="5"/>
      <c r="RY899" s="5"/>
      <c r="RZ899" s="5"/>
      <c r="SA899" s="5"/>
      <c r="SB899" s="5"/>
      <c r="SC899" s="5"/>
      <c r="SD899" s="5"/>
      <c r="SE899" s="5"/>
      <c r="SF899" s="5"/>
      <c r="SG899" s="5"/>
      <c r="SH899" s="5"/>
      <c r="SI899" s="5"/>
      <c r="SJ899" s="5"/>
      <c r="SK899" s="5"/>
      <c r="SL899" s="5"/>
      <c r="SM899" s="5"/>
      <c r="SN899" s="5"/>
      <c r="SO899" s="5"/>
      <c r="SP899" s="5"/>
      <c r="SQ899" s="5"/>
      <c r="SR899" s="5"/>
      <c r="SS899" s="5"/>
      <c r="ST899" s="5"/>
      <c r="SU899" s="5"/>
      <c r="SV899" s="5"/>
      <c r="SW899" s="5"/>
      <c r="SX899" s="5"/>
      <c r="SY899" s="5"/>
      <c r="SZ899" s="5"/>
      <c r="TA899" s="5"/>
      <c r="TB899" s="5"/>
      <c r="TC899" s="5"/>
      <c r="TD899" s="5"/>
      <c r="TE899" s="5"/>
      <c r="TF899" s="5"/>
      <c r="TG899" s="5"/>
      <c r="TH899" s="5"/>
      <c r="TI899" s="5"/>
      <c r="TJ899" s="5"/>
      <c r="TK899" s="5"/>
      <c r="TL899" s="5"/>
      <c r="TM899" s="5"/>
      <c r="TN899" s="5"/>
      <c r="TO899" s="5"/>
      <c r="TP899" s="5"/>
      <c r="TQ899" s="5"/>
      <c r="TR899" s="5"/>
      <c r="TS899" s="5"/>
      <c r="TT899" s="5"/>
      <c r="TU899" s="5"/>
      <c r="TV899" s="5"/>
      <c r="TW899" s="5"/>
      <c r="TX899" s="5"/>
      <c r="TY899" s="5"/>
      <c r="TZ899" s="5"/>
      <c r="UA899" s="5"/>
      <c r="UB899" s="5"/>
      <c r="UC899" s="5"/>
      <c r="UD899" s="5"/>
      <c r="UE899" s="5"/>
      <c r="UF899" s="5"/>
      <c r="UG899" s="5"/>
      <c r="UH899" s="5"/>
      <c r="UI899" s="5"/>
      <c r="UJ899" s="5"/>
      <c r="UK899" s="5"/>
      <c r="UL899" s="5"/>
      <c r="UM899" s="5"/>
      <c r="UN899" s="5"/>
      <c r="UO899" s="5"/>
      <c r="UP899" s="5"/>
      <c r="UQ899" s="5"/>
      <c r="UR899" s="5"/>
      <c r="US899" s="5"/>
      <c r="UT899" s="5"/>
      <c r="UU899" s="5"/>
      <c r="UV899" s="5"/>
      <c r="UW899" s="5"/>
      <c r="UX899" s="5"/>
      <c r="UY899" s="5"/>
      <c r="UZ899" s="5"/>
      <c r="VA899" s="5"/>
      <c r="VB899" s="5"/>
      <c r="VC899" s="5"/>
      <c r="VD899" s="5"/>
      <c r="VE899" s="5"/>
      <c r="VF899" s="5"/>
      <c r="VG899" s="5"/>
      <c r="VH899" s="5"/>
      <c r="VI899" s="5"/>
      <c r="VJ899" s="5"/>
      <c r="VK899" s="5"/>
      <c r="VL899" s="5"/>
      <c r="VM899" s="5"/>
      <c r="VN899" s="5"/>
      <c r="VO899" s="5"/>
      <c r="VP899" s="5"/>
      <c r="VQ899" s="5"/>
      <c r="VR899" s="5"/>
      <c r="VS899" s="5"/>
      <c r="VT899" s="5"/>
      <c r="VU899" s="5"/>
      <c r="VV899" s="5"/>
      <c r="VW899" s="5"/>
      <c r="VX899" s="5"/>
      <c r="VY899" s="5"/>
      <c r="VZ899" s="5"/>
      <c r="WA899" s="5"/>
      <c r="WB899" s="5"/>
      <c r="WC899" s="5"/>
      <c r="WD899" s="5"/>
      <c r="WE899" s="5"/>
      <c r="WF899" s="5"/>
      <c r="WG899" s="5"/>
      <c r="WH899" s="5"/>
      <c r="WI899" s="5"/>
      <c r="WJ899" s="5"/>
      <c r="WK899" s="5"/>
      <c r="WL899" s="5"/>
      <c r="WM899" s="5"/>
      <c r="WN899" s="5"/>
      <c r="WO899" s="5"/>
      <c r="WP899" s="5"/>
      <c r="WQ899" s="5"/>
      <c r="WR899" s="5"/>
      <c r="WS899" s="5"/>
      <c r="WT899" s="5"/>
      <c r="WU899" s="5"/>
      <c r="WV899" s="5"/>
      <c r="WW899" s="5"/>
      <c r="WX899" s="5"/>
      <c r="WY899" s="5"/>
      <c r="WZ899" s="5"/>
      <c r="XA899" s="5"/>
      <c r="XB899" s="5"/>
      <c r="XC899" s="5"/>
      <c r="XD899" s="5"/>
      <c r="XE899" s="5"/>
      <c r="XF899" s="5"/>
      <c r="XG899" s="5"/>
      <c r="XH899" s="5"/>
      <c r="XI899" s="5"/>
      <c r="XJ899" s="5"/>
      <c r="XK899" s="5"/>
      <c r="XL899" s="5"/>
      <c r="XM899" s="5"/>
      <c r="XN899" s="5"/>
      <c r="XO899" s="5"/>
      <c r="XP899" s="5"/>
      <c r="XQ899" s="5"/>
      <c r="XR899" s="5"/>
      <c r="XS899" s="5"/>
      <c r="XT899" s="5"/>
      <c r="XU899" s="5"/>
      <c r="XV899" s="5"/>
      <c r="XW899" s="5"/>
      <c r="XX899" s="5"/>
      <c r="XY899" s="5"/>
      <c r="XZ899" s="5"/>
      <c r="YA899" s="5"/>
      <c r="YB899" s="5"/>
      <c r="YC899" s="5"/>
      <c r="YD899" s="5"/>
      <c r="YE899" s="5"/>
      <c r="YF899" s="5"/>
      <c r="YG899" s="5"/>
      <c r="YH899" s="5"/>
      <c r="YI899" s="5"/>
      <c r="YJ899" s="5"/>
      <c r="YK899" s="5"/>
      <c r="YL899" s="5"/>
      <c r="YM899" s="5"/>
      <c r="YN899" s="5"/>
      <c r="YO899" s="5"/>
      <c r="YP899" s="5"/>
      <c r="YQ899" s="5"/>
      <c r="YR899" s="5"/>
      <c r="YS899" s="5"/>
      <c r="YT899" s="5"/>
      <c r="YU899" s="5"/>
      <c r="YV899" s="5"/>
      <c r="YW899" s="5"/>
      <c r="YX899" s="5"/>
      <c r="YY899" s="5"/>
      <c r="YZ899" s="5"/>
      <c r="ZA899" s="5"/>
      <c r="ZB899" s="5"/>
      <c r="ZC899" s="5"/>
      <c r="ZD899" s="5"/>
      <c r="ZE899" s="5"/>
      <c r="ZF899" s="5"/>
      <c r="ZG899" s="5"/>
      <c r="ZH899" s="5"/>
      <c r="ZI899" s="5"/>
      <c r="ZJ899" s="5"/>
      <c r="ZK899" s="5"/>
      <c r="ZL899" s="5"/>
      <c r="ZM899" s="5"/>
      <c r="ZN899" s="5"/>
      <c r="ZO899" s="5"/>
      <c r="ZP899" s="5"/>
      <c r="ZQ899" s="5"/>
      <c r="ZR899" s="5"/>
      <c r="ZS899" s="5"/>
      <c r="ZT899" s="5"/>
      <c r="ZU899" s="5"/>
      <c r="ZV899" s="5"/>
      <c r="ZW899" s="5"/>
      <c r="ZX899" s="5"/>
      <c r="ZY899" s="5"/>
      <c r="ZZ899" s="5"/>
      <c r="AAA899" s="5"/>
      <c r="AAB899" s="5"/>
      <c r="AAC899" s="5"/>
      <c r="AAD899" s="5"/>
      <c r="AAE899" s="5"/>
      <c r="AAF899" s="5"/>
      <c r="AAG899" s="5"/>
      <c r="AAH899" s="5"/>
      <c r="AAI899" s="5"/>
      <c r="AAJ899" s="5"/>
      <c r="AAK899" s="5"/>
      <c r="AAL899" s="5"/>
      <c r="AAM899" s="5"/>
      <c r="AAN899" s="5"/>
      <c r="AAO899" s="5"/>
      <c r="AAP899" s="5"/>
      <c r="AAQ899" s="5"/>
      <c r="AAR899" s="5"/>
      <c r="AAS899" s="5"/>
      <c r="AAT899" s="5"/>
      <c r="AAU899" s="5"/>
      <c r="AAV899" s="5"/>
      <c r="AAW899" s="5"/>
      <c r="AAX899" s="5"/>
      <c r="AAY899" s="5"/>
      <c r="AAZ899" s="5"/>
      <c r="ABA899" s="5"/>
      <c r="ABB899" s="5"/>
      <c r="ABC899" s="5"/>
      <c r="ABD899" s="5"/>
      <c r="ABE899" s="5"/>
      <c r="ABF899" s="5"/>
      <c r="ABG899" s="5"/>
      <c r="ABH899" s="5"/>
      <c r="ABI899" s="5"/>
      <c r="ABJ899" s="5"/>
      <c r="ABK899" s="5"/>
      <c r="ABL899" s="5"/>
      <c r="ABM899" s="5"/>
      <c r="ABN899" s="5"/>
      <c r="ABO899" s="5"/>
      <c r="ABP899" s="5"/>
      <c r="ABQ899" s="5"/>
      <c r="ABR899" s="5"/>
      <c r="ABS899" s="5"/>
      <c r="ABT899" s="5"/>
      <c r="ABU899" s="5"/>
      <c r="ABV899" s="5"/>
      <c r="ABW899" s="5"/>
      <c r="ABX899" s="5"/>
      <c r="ABY899" s="5"/>
      <c r="ABZ899" s="5"/>
      <c r="ACA899" s="5"/>
      <c r="ACB899" s="5"/>
      <c r="ACC899" s="5"/>
      <c r="ACD899" s="5"/>
      <c r="ACE899" s="5"/>
      <c r="ACF899" s="5"/>
      <c r="ACG899" s="5"/>
      <c r="ACH899" s="5"/>
      <c r="ACI899" s="5"/>
      <c r="ACJ899" s="5"/>
      <c r="ACK899" s="5"/>
      <c r="ACL899" s="5"/>
      <c r="ACM899" s="5"/>
      <c r="ACN899" s="5"/>
      <c r="ACO899" s="5"/>
      <c r="ACP899" s="5"/>
      <c r="ACQ899" s="5"/>
      <c r="ACR899" s="5"/>
      <c r="ACS899" s="5"/>
      <c r="ACT899" s="5"/>
      <c r="ACU899" s="5"/>
      <c r="ACV899" s="5"/>
      <c r="ACW899" s="5"/>
      <c r="ACX899" s="5"/>
      <c r="ACY899" s="5"/>
      <c r="ACZ899" s="5"/>
      <c r="ADA899" s="5"/>
      <c r="ADB899" s="5"/>
      <c r="ADC899" s="5"/>
      <c r="ADD899" s="5"/>
      <c r="ADE899" s="5"/>
      <c r="ADF899" s="5"/>
      <c r="ADG899" s="5"/>
      <c r="ADH899" s="5"/>
      <c r="ADI899" s="5"/>
      <c r="ADJ899" s="5"/>
      <c r="ADK899" s="5"/>
      <c r="ADL899" s="5"/>
      <c r="ADM899" s="5"/>
      <c r="ADN899" s="5"/>
      <c r="ADO899" s="5"/>
      <c r="ADP899" s="5"/>
      <c r="ADQ899" s="5"/>
      <c r="ADR899" s="5"/>
      <c r="ADS899" s="5"/>
      <c r="ADT899" s="5"/>
      <c r="ADU899" s="5"/>
      <c r="ADV899" s="5"/>
      <c r="ADW899" s="5"/>
      <c r="ADX899" s="5"/>
      <c r="ADY899" s="5"/>
      <c r="ADZ899" s="5"/>
      <c r="AEA899" s="5"/>
      <c r="AEB899" s="5"/>
      <c r="AEC899" s="5"/>
      <c r="AED899" s="5"/>
      <c r="AEE899" s="5"/>
      <c r="AEF899" s="5"/>
      <c r="AEG899" s="5"/>
      <c r="AEH899" s="5"/>
      <c r="AEI899" s="5"/>
      <c r="AEJ899" s="5"/>
      <c r="AEK899" s="5"/>
      <c r="AEL899" s="5"/>
      <c r="AEM899" s="5"/>
      <c r="AEN899" s="5"/>
      <c r="AEO899" s="5"/>
      <c r="AEP899" s="5"/>
      <c r="AEQ899" s="5"/>
      <c r="AER899" s="5"/>
      <c r="AES899" s="5"/>
      <c r="AET899" s="5"/>
      <c r="AEU899" s="5"/>
      <c r="AEV899" s="5"/>
      <c r="AEW899" s="5"/>
      <c r="AEX899" s="5"/>
      <c r="AEY899" s="5"/>
      <c r="AEZ899" s="5"/>
      <c r="AFA899" s="5"/>
      <c r="AFB899" s="5"/>
      <c r="AFC899" s="5"/>
      <c r="AFD899" s="5"/>
      <c r="AFE899" s="5"/>
      <c r="AFF899" s="5"/>
      <c r="AFG899" s="5"/>
      <c r="AFH899" s="5"/>
      <c r="AFI899" s="5"/>
      <c r="AFJ899" s="5"/>
      <c r="AFK899" s="5"/>
      <c r="AFL899" s="5"/>
      <c r="AFM899" s="5"/>
      <c r="AFN899" s="5"/>
      <c r="AFO899" s="5"/>
      <c r="AFP899" s="5"/>
      <c r="AFQ899" s="5"/>
      <c r="AFR899" s="5"/>
      <c r="AFS899" s="5"/>
      <c r="AFT899" s="5"/>
      <c r="AFU899" s="5"/>
      <c r="AFV899" s="5"/>
      <c r="AFW899" s="5"/>
      <c r="AFX899" s="5"/>
      <c r="AFY899" s="5"/>
      <c r="AFZ899" s="5"/>
      <c r="AGA899" s="5"/>
      <c r="AGB899" s="5"/>
      <c r="AGC899" s="5"/>
      <c r="AGD899" s="5"/>
      <c r="AGE899" s="5"/>
      <c r="AGF899" s="5"/>
      <c r="AGG899" s="5"/>
      <c r="AGH899" s="5"/>
      <c r="AGI899" s="5"/>
      <c r="AGJ899" s="5"/>
      <c r="AGK899" s="5"/>
      <c r="AGL899" s="5"/>
      <c r="AGM899" s="5"/>
      <c r="AGN899" s="5"/>
      <c r="AGO899" s="5"/>
      <c r="AGP899" s="5"/>
      <c r="AGQ899" s="5"/>
      <c r="AGR899" s="5"/>
      <c r="AGS899" s="5"/>
      <c r="AGT899" s="5"/>
      <c r="AGU899" s="5"/>
      <c r="AGV899" s="5"/>
      <c r="AGW899" s="5"/>
      <c r="AGX899" s="5"/>
      <c r="AGY899" s="5"/>
      <c r="AGZ899" s="5"/>
      <c r="AHA899" s="5"/>
      <c r="AHB899" s="5"/>
      <c r="AHC899" s="5"/>
      <c r="AHD899" s="5"/>
      <c r="AHE899" s="5"/>
      <c r="AHF899" s="5"/>
      <c r="AHG899" s="5"/>
      <c r="AHH899" s="5"/>
      <c r="AHI899" s="5"/>
      <c r="AHJ899" s="5"/>
      <c r="AHK899" s="5"/>
      <c r="AHL899" s="5"/>
      <c r="AHM899" s="5"/>
      <c r="AHN899" s="5"/>
      <c r="AHO899" s="5"/>
      <c r="AHP899" s="5"/>
      <c r="AHQ899" s="5"/>
      <c r="AHR899" s="5"/>
      <c r="AHS899" s="5"/>
      <c r="AHT899" s="5"/>
      <c r="AHU899" s="5"/>
      <c r="AHV899" s="5"/>
      <c r="AHW899" s="5"/>
      <c r="AHX899" s="5"/>
      <c r="AHY899" s="5"/>
      <c r="AHZ899" s="5"/>
      <c r="AIA899" s="5"/>
      <c r="AIB899" s="5"/>
      <c r="AIC899" s="5"/>
      <c r="AID899" s="5"/>
      <c r="AIE899" s="5"/>
      <c r="AIF899" s="5"/>
      <c r="AIG899" s="5"/>
      <c r="AIH899" s="5"/>
      <c r="AII899" s="5"/>
      <c r="AIJ899" s="5"/>
      <c r="AIK899" s="5"/>
      <c r="AIL899" s="5"/>
      <c r="AIM899" s="5"/>
      <c r="AIN899" s="5"/>
      <c r="AIO899" s="5"/>
      <c r="AIP899" s="5"/>
      <c r="AIQ899" s="5"/>
      <c r="AIR899" s="5"/>
      <c r="AIS899" s="5"/>
      <c r="AIT899" s="5"/>
      <c r="AIU899" s="5"/>
      <c r="AIV899" s="5"/>
      <c r="AIW899" s="5"/>
      <c r="AIX899" s="5"/>
      <c r="AIY899" s="5"/>
      <c r="AIZ899" s="5"/>
      <c r="AJA899" s="5"/>
      <c r="AJB899" s="5"/>
      <c r="AJC899" s="5"/>
      <c r="AJD899" s="5"/>
      <c r="AJE899" s="5"/>
      <c r="AJF899" s="5"/>
      <c r="AJG899" s="5"/>
      <c r="AJH899" s="5"/>
      <c r="AJI899" s="5"/>
      <c r="AJJ899" s="5"/>
      <c r="AJK899" s="5"/>
      <c r="AJL899" s="5"/>
      <c r="AJM899" s="5"/>
      <c r="AJN899" s="5"/>
      <c r="AJO899" s="5"/>
      <c r="AJP899" s="5"/>
      <c r="AJQ899" s="5"/>
      <c r="AJR899" s="5"/>
      <c r="AJS899" s="5"/>
      <c r="AJT899" s="5"/>
      <c r="AJU899" s="5"/>
      <c r="AJV899" s="5"/>
      <c r="AJW899" s="5"/>
      <c r="AJX899" s="5"/>
      <c r="AJY899" s="5"/>
      <c r="AJZ899" s="5"/>
      <c r="AKA899" s="5"/>
      <c r="AKB899" s="5"/>
      <c r="AKC899" s="5"/>
      <c r="AKD899" s="5"/>
      <c r="AKE899" s="5"/>
      <c r="AKF899" s="5"/>
      <c r="AKG899" s="5"/>
      <c r="AKH899" s="5"/>
      <c r="AKI899" s="5"/>
      <c r="AKJ899" s="5"/>
      <c r="AKK899" s="5"/>
      <c r="AKL899" s="5"/>
      <c r="AKM899" s="5"/>
      <c r="AKN899" s="5"/>
      <c r="AKO899" s="5"/>
      <c r="AKP899" s="5"/>
      <c r="AKQ899" s="5"/>
      <c r="AKR899" s="5"/>
      <c r="AKS899" s="5"/>
      <c r="AKT899" s="5"/>
      <c r="AKU899" s="5"/>
      <c r="AKV899" s="5"/>
      <c r="AKW899" s="5"/>
      <c r="AKX899" s="5"/>
      <c r="AKY899" s="5"/>
      <c r="AKZ899" s="5"/>
      <c r="ALA899" s="5"/>
      <c r="ALB899" s="5"/>
      <c r="ALC899" s="5"/>
    </row>
    <row r="900" spans="1:991">
      <c r="A900" s="4">
        <v>213</v>
      </c>
      <c r="B900" s="5" t="s">
        <v>120</v>
      </c>
      <c r="C900" s="4">
        <v>18</v>
      </c>
      <c r="D900" s="5" t="s">
        <v>46</v>
      </c>
      <c r="E900" s="4">
        <v>11</v>
      </c>
      <c r="F900" s="4">
        <v>6.2</v>
      </c>
      <c r="G900" s="4">
        <v>4.5</v>
      </c>
      <c r="H900" s="4">
        <v>0.6</v>
      </c>
      <c r="I900" s="4">
        <v>12</v>
      </c>
      <c r="J900" s="4">
        <v>9.1999999999999993</v>
      </c>
      <c r="K900" s="4">
        <v>10.199999999999999</v>
      </c>
      <c r="L900" s="4">
        <v>12.1</v>
      </c>
      <c r="M900" s="4">
        <v>6.4</v>
      </c>
      <c r="N900" s="4"/>
      <c r="O900" s="26">
        <v>27.4</v>
      </c>
      <c r="P900" s="26">
        <v>26.5</v>
      </c>
      <c r="Q900" s="26">
        <v>22.4</v>
      </c>
      <c r="R900" s="26">
        <v>0.9</v>
      </c>
      <c r="S900" s="26">
        <v>30</v>
      </c>
      <c r="T900" s="26">
        <v>30</v>
      </c>
      <c r="U900" s="26">
        <v>30</v>
      </c>
      <c r="V900" s="26">
        <v>30</v>
      </c>
      <c r="W900" s="26">
        <v>27.7</v>
      </c>
      <c r="Y900">
        <f t="shared" si="961"/>
        <v>224.89999999999998</v>
      </c>
      <c r="Z900" s="4">
        <v>0</v>
      </c>
      <c r="AA900" s="4">
        <v>0</v>
      </c>
      <c r="AB900" s="4">
        <v>0</v>
      </c>
      <c r="AC900" s="4">
        <v>4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/>
      <c r="AJ900" s="4">
        <v>8</v>
      </c>
      <c r="AK900" s="4">
        <v>11</v>
      </c>
      <c r="AL900" s="4">
        <v>10</v>
      </c>
      <c r="AM900" s="4">
        <v>8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5"/>
      <c r="AU900">
        <f t="shared" si="962"/>
        <v>100</v>
      </c>
      <c r="AV900">
        <f t="shared" si="963"/>
        <v>100</v>
      </c>
      <c r="AW900">
        <f t="shared" si="964"/>
        <v>100</v>
      </c>
      <c r="AX900">
        <f t="shared" si="965"/>
        <v>33.333333333333329</v>
      </c>
      <c r="AY900">
        <v>0</v>
      </c>
      <c r="AZ900">
        <v>0</v>
      </c>
      <c r="BA900">
        <v>0</v>
      </c>
      <c r="BB900">
        <v>0</v>
      </c>
      <c r="BC900">
        <v>0</v>
      </c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  <c r="QG900" s="5"/>
      <c r="QH900" s="5"/>
      <c r="QI900" s="5"/>
      <c r="QJ900" s="5"/>
      <c r="QK900" s="5"/>
      <c r="QL900" s="5"/>
      <c r="QM900" s="5"/>
      <c r="QN900" s="5"/>
      <c r="QO900" s="5"/>
      <c r="QP900" s="5"/>
      <c r="QQ900" s="5"/>
      <c r="QR900" s="5"/>
      <c r="QS900" s="5"/>
      <c r="QT900" s="5"/>
      <c r="QU900" s="5"/>
      <c r="QV900" s="5"/>
      <c r="QW900" s="5"/>
      <c r="QX900" s="5"/>
      <c r="QY900" s="5"/>
      <c r="QZ900" s="5"/>
      <c r="RA900" s="5"/>
      <c r="RB900" s="5"/>
      <c r="RC900" s="5"/>
      <c r="RD900" s="5"/>
      <c r="RE900" s="5"/>
      <c r="RF900" s="5"/>
      <c r="RG900" s="5"/>
      <c r="RH900" s="5"/>
      <c r="RI900" s="5"/>
      <c r="RJ900" s="5"/>
      <c r="RK900" s="5"/>
      <c r="RL900" s="5"/>
      <c r="RM900" s="5"/>
      <c r="RN900" s="5"/>
      <c r="RO900" s="5"/>
      <c r="RP900" s="5"/>
      <c r="RQ900" s="5"/>
      <c r="RR900" s="5"/>
      <c r="RS900" s="5"/>
      <c r="RT900" s="5"/>
      <c r="RU900" s="5"/>
      <c r="RV900" s="5"/>
      <c r="RW900" s="5"/>
      <c r="RX900" s="5"/>
      <c r="RY900" s="5"/>
      <c r="RZ900" s="5"/>
      <c r="SA900" s="5"/>
      <c r="SB900" s="5"/>
      <c r="SC900" s="5"/>
      <c r="SD900" s="5"/>
      <c r="SE900" s="5"/>
      <c r="SF900" s="5"/>
      <c r="SG900" s="5"/>
      <c r="SH900" s="5"/>
      <c r="SI900" s="5"/>
      <c r="SJ900" s="5"/>
      <c r="SK900" s="5"/>
      <c r="SL900" s="5"/>
      <c r="SM900" s="5"/>
      <c r="SN900" s="5"/>
      <c r="SO900" s="5"/>
      <c r="SP900" s="5"/>
      <c r="SQ900" s="5"/>
      <c r="SR900" s="5"/>
      <c r="SS900" s="5"/>
      <c r="ST900" s="5"/>
      <c r="SU900" s="5"/>
      <c r="SV900" s="5"/>
      <c r="SW900" s="5"/>
      <c r="SX900" s="5"/>
      <c r="SY900" s="5"/>
      <c r="SZ900" s="5"/>
      <c r="TA900" s="5"/>
      <c r="TB900" s="5"/>
      <c r="TC900" s="5"/>
      <c r="TD900" s="5"/>
      <c r="TE900" s="5"/>
      <c r="TF900" s="5"/>
      <c r="TG900" s="5"/>
      <c r="TH900" s="5"/>
      <c r="TI900" s="5"/>
      <c r="TJ900" s="5"/>
      <c r="TK900" s="5"/>
      <c r="TL900" s="5"/>
      <c r="TM900" s="5"/>
      <c r="TN900" s="5"/>
      <c r="TO900" s="5"/>
      <c r="TP900" s="5"/>
      <c r="TQ900" s="5"/>
      <c r="TR900" s="5"/>
      <c r="TS900" s="5"/>
      <c r="TT900" s="5"/>
      <c r="TU900" s="5"/>
      <c r="TV900" s="5"/>
      <c r="TW900" s="5"/>
      <c r="TX900" s="5"/>
      <c r="TY900" s="5"/>
      <c r="TZ900" s="5"/>
      <c r="UA900" s="5"/>
      <c r="UB900" s="5"/>
      <c r="UC900" s="5"/>
      <c r="UD900" s="5"/>
      <c r="UE900" s="5"/>
      <c r="UF900" s="5"/>
      <c r="UG900" s="5"/>
      <c r="UH900" s="5"/>
      <c r="UI900" s="5"/>
      <c r="UJ900" s="5"/>
      <c r="UK900" s="5"/>
      <c r="UL900" s="5"/>
      <c r="UM900" s="5"/>
      <c r="UN900" s="5"/>
      <c r="UO900" s="5"/>
      <c r="UP900" s="5"/>
      <c r="UQ900" s="5"/>
      <c r="UR900" s="5"/>
      <c r="US900" s="5"/>
      <c r="UT900" s="5"/>
      <c r="UU900" s="5"/>
      <c r="UV900" s="5"/>
      <c r="UW900" s="5"/>
      <c r="UX900" s="5"/>
      <c r="UY900" s="5"/>
      <c r="UZ900" s="5"/>
      <c r="VA900" s="5"/>
      <c r="VB900" s="5"/>
      <c r="VC900" s="5"/>
      <c r="VD900" s="5"/>
      <c r="VE900" s="5"/>
      <c r="VF900" s="5"/>
      <c r="VG900" s="5"/>
      <c r="VH900" s="5"/>
      <c r="VI900" s="5"/>
      <c r="VJ900" s="5"/>
      <c r="VK900" s="5"/>
      <c r="VL900" s="5"/>
      <c r="VM900" s="5"/>
      <c r="VN900" s="5"/>
      <c r="VO900" s="5"/>
      <c r="VP900" s="5"/>
      <c r="VQ900" s="5"/>
      <c r="VR900" s="5"/>
      <c r="VS900" s="5"/>
      <c r="VT900" s="5"/>
      <c r="VU900" s="5"/>
      <c r="VV900" s="5"/>
      <c r="VW900" s="5"/>
      <c r="VX900" s="5"/>
      <c r="VY900" s="5"/>
      <c r="VZ900" s="5"/>
      <c r="WA900" s="5"/>
      <c r="WB900" s="5"/>
      <c r="WC900" s="5"/>
      <c r="WD900" s="5"/>
      <c r="WE900" s="5"/>
      <c r="WF900" s="5"/>
      <c r="WG900" s="5"/>
      <c r="WH900" s="5"/>
      <c r="WI900" s="5"/>
      <c r="WJ900" s="5"/>
      <c r="WK900" s="5"/>
      <c r="WL900" s="5"/>
      <c r="WM900" s="5"/>
      <c r="WN900" s="5"/>
      <c r="WO900" s="5"/>
      <c r="WP900" s="5"/>
      <c r="WQ900" s="5"/>
      <c r="WR900" s="5"/>
      <c r="WS900" s="5"/>
      <c r="WT900" s="5"/>
      <c r="WU900" s="5"/>
      <c r="WV900" s="5"/>
      <c r="WW900" s="5"/>
      <c r="WX900" s="5"/>
      <c r="WY900" s="5"/>
      <c r="WZ900" s="5"/>
      <c r="XA900" s="5"/>
      <c r="XB900" s="5"/>
      <c r="XC900" s="5"/>
      <c r="XD900" s="5"/>
      <c r="XE900" s="5"/>
      <c r="XF900" s="5"/>
      <c r="XG900" s="5"/>
      <c r="XH900" s="5"/>
      <c r="XI900" s="5"/>
      <c r="XJ900" s="5"/>
      <c r="XK900" s="5"/>
      <c r="XL900" s="5"/>
      <c r="XM900" s="5"/>
      <c r="XN900" s="5"/>
      <c r="XO900" s="5"/>
      <c r="XP900" s="5"/>
      <c r="XQ900" s="5"/>
      <c r="XR900" s="5"/>
      <c r="XS900" s="5"/>
      <c r="XT900" s="5"/>
      <c r="XU900" s="5"/>
      <c r="XV900" s="5"/>
      <c r="XW900" s="5"/>
      <c r="XX900" s="5"/>
      <c r="XY900" s="5"/>
      <c r="XZ900" s="5"/>
      <c r="YA900" s="5"/>
      <c r="YB900" s="5"/>
      <c r="YC900" s="5"/>
      <c r="YD900" s="5"/>
      <c r="YE900" s="5"/>
      <c r="YF900" s="5"/>
      <c r="YG900" s="5"/>
      <c r="YH900" s="5"/>
      <c r="YI900" s="5"/>
      <c r="YJ900" s="5"/>
      <c r="YK900" s="5"/>
      <c r="YL900" s="5"/>
      <c r="YM900" s="5"/>
      <c r="YN900" s="5"/>
      <c r="YO900" s="5"/>
      <c r="YP900" s="5"/>
      <c r="YQ900" s="5"/>
      <c r="YR900" s="5"/>
      <c r="YS900" s="5"/>
      <c r="YT900" s="5"/>
      <c r="YU900" s="5"/>
      <c r="YV900" s="5"/>
      <c r="YW900" s="5"/>
      <c r="YX900" s="5"/>
      <c r="YY900" s="5"/>
      <c r="YZ900" s="5"/>
      <c r="ZA900" s="5"/>
      <c r="ZB900" s="5"/>
      <c r="ZC900" s="5"/>
      <c r="ZD900" s="5"/>
      <c r="ZE900" s="5"/>
      <c r="ZF900" s="5"/>
      <c r="ZG900" s="5"/>
      <c r="ZH900" s="5"/>
      <c r="ZI900" s="5"/>
      <c r="ZJ900" s="5"/>
      <c r="ZK900" s="5"/>
      <c r="ZL900" s="5"/>
      <c r="ZM900" s="5"/>
      <c r="ZN900" s="5"/>
      <c r="ZO900" s="5"/>
      <c r="ZP900" s="5"/>
      <c r="ZQ900" s="5"/>
      <c r="ZR900" s="5"/>
      <c r="ZS900" s="5"/>
      <c r="ZT900" s="5"/>
      <c r="ZU900" s="5"/>
      <c r="ZV900" s="5"/>
      <c r="ZW900" s="5"/>
      <c r="ZX900" s="5"/>
      <c r="ZY900" s="5"/>
      <c r="ZZ900" s="5"/>
      <c r="AAA900" s="5"/>
      <c r="AAB900" s="5"/>
      <c r="AAC900" s="5"/>
      <c r="AAD900" s="5"/>
      <c r="AAE900" s="5"/>
      <c r="AAF900" s="5"/>
      <c r="AAG900" s="5"/>
      <c r="AAH900" s="5"/>
      <c r="AAI900" s="5"/>
      <c r="AAJ900" s="5"/>
      <c r="AAK900" s="5"/>
      <c r="AAL900" s="5"/>
      <c r="AAM900" s="5"/>
      <c r="AAN900" s="5"/>
      <c r="AAO900" s="5"/>
      <c r="AAP900" s="5"/>
      <c r="AAQ900" s="5"/>
      <c r="AAR900" s="5"/>
      <c r="AAS900" s="5"/>
      <c r="AAT900" s="5"/>
      <c r="AAU900" s="5"/>
      <c r="AAV900" s="5"/>
      <c r="AAW900" s="5"/>
      <c r="AAX900" s="5"/>
      <c r="AAY900" s="5"/>
      <c r="AAZ900" s="5"/>
      <c r="ABA900" s="5"/>
      <c r="ABB900" s="5"/>
      <c r="ABC900" s="5"/>
      <c r="ABD900" s="5"/>
      <c r="ABE900" s="5"/>
      <c r="ABF900" s="5"/>
      <c r="ABG900" s="5"/>
      <c r="ABH900" s="5"/>
      <c r="ABI900" s="5"/>
      <c r="ABJ900" s="5"/>
      <c r="ABK900" s="5"/>
      <c r="ABL900" s="5"/>
      <c r="ABM900" s="5"/>
      <c r="ABN900" s="5"/>
      <c r="ABO900" s="5"/>
      <c r="ABP900" s="5"/>
      <c r="ABQ900" s="5"/>
      <c r="ABR900" s="5"/>
      <c r="ABS900" s="5"/>
      <c r="ABT900" s="5"/>
      <c r="ABU900" s="5"/>
      <c r="ABV900" s="5"/>
      <c r="ABW900" s="5"/>
      <c r="ABX900" s="5"/>
      <c r="ABY900" s="5"/>
      <c r="ABZ900" s="5"/>
      <c r="ACA900" s="5"/>
      <c r="ACB900" s="5"/>
      <c r="ACC900" s="5"/>
      <c r="ACD900" s="5"/>
      <c r="ACE900" s="5"/>
      <c r="ACF900" s="5"/>
      <c r="ACG900" s="5"/>
      <c r="ACH900" s="5"/>
      <c r="ACI900" s="5"/>
      <c r="ACJ900" s="5"/>
      <c r="ACK900" s="5"/>
      <c r="ACL900" s="5"/>
      <c r="ACM900" s="5"/>
      <c r="ACN900" s="5"/>
      <c r="ACO900" s="5"/>
      <c r="ACP900" s="5"/>
      <c r="ACQ900" s="5"/>
      <c r="ACR900" s="5"/>
      <c r="ACS900" s="5"/>
      <c r="ACT900" s="5"/>
      <c r="ACU900" s="5"/>
      <c r="ACV900" s="5"/>
      <c r="ACW900" s="5"/>
      <c r="ACX900" s="5"/>
      <c r="ACY900" s="5"/>
      <c r="ACZ900" s="5"/>
      <c r="ADA900" s="5"/>
      <c r="ADB900" s="5"/>
      <c r="ADC900" s="5"/>
      <c r="ADD900" s="5"/>
      <c r="ADE900" s="5"/>
      <c r="ADF900" s="5"/>
      <c r="ADG900" s="5"/>
      <c r="ADH900" s="5"/>
      <c r="ADI900" s="5"/>
      <c r="ADJ900" s="5"/>
      <c r="ADK900" s="5"/>
      <c r="ADL900" s="5"/>
      <c r="ADM900" s="5"/>
      <c r="ADN900" s="5"/>
      <c r="ADO900" s="5"/>
      <c r="ADP900" s="5"/>
      <c r="ADQ900" s="5"/>
      <c r="ADR900" s="5"/>
      <c r="ADS900" s="5"/>
      <c r="ADT900" s="5"/>
      <c r="ADU900" s="5"/>
      <c r="ADV900" s="5"/>
      <c r="ADW900" s="5"/>
      <c r="ADX900" s="5"/>
      <c r="ADY900" s="5"/>
      <c r="ADZ900" s="5"/>
      <c r="AEA900" s="5"/>
      <c r="AEB900" s="5"/>
      <c r="AEC900" s="5"/>
      <c r="AED900" s="5"/>
      <c r="AEE900" s="5"/>
      <c r="AEF900" s="5"/>
      <c r="AEG900" s="5"/>
      <c r="AEH900" s="5"/>
      <c r="AEI900" s="5"/>
      <c r="AEJ900" s="5"/>
      <c r="AEK900" s="5"/>
      <c r="AEL900" s="5"/>
      <c r="AEM900" s="5"/>
      <c r="AEN900" s="5"/>
      <c r="AEO900" s="5"/>
      <c r="AEP900" s="5"/>
      <c r="AEQ900" s="5"/>
      <c r="AER900" s="5"/>
      <c r="AES900" s="5"/>
      <c r="AET900" s="5"/>
      <c r="AEU900" s="5"/>
      <c r="AEV900" s="5"/>
      <c r="AEW900" s="5"/>
      <c r="AEX900" s="5"/>
      <c r="AEY900" s="5"/>
      <c r="AEZ900" s="5"/>
      <c r="AFA900" s="5"/>
      <c r="AFB900" s="5"/>
      <c r="AFC900" s="5"/>
      <c r="AFD900" s="5"/>
      <c r="AFE900" s="5"/>
      <c r="AFF900" s="5"/>
      <c r="AFG900" s="5"/>
      <c r="AFH900" s="5"/>
      <c r="AFI900" s="5"/>
      <c r="AFJ900" s="5"/>
      <c r="AFK900" s="5"/>
      <c r="AFL900" s="5"/>
      <c r="AFM900" s="5"/>
      <c r="AFN900" s="5"/>
      <c r="AFO900" s="5"/>
      <c r="AFP900" s="5"/>
      <c r="AFQ900" s="5"/>
      <c r="AFR900" s="5"/>
      <c r="AFS900" s="5"/>
      <c r="AFT900" s="5"/>
      <c r="AFU900" s="5"/>
      <c r="AFV900" s="5"/>
      <c r="AFW900" s="5"/>
      <c r="AFX900" s="5"/>
      <c r="AFY900" s="5"/>
      <c r="AFZ900" s="5"/>
      <c r="AGA900" s="5"/>
      <c r="AGB900" s="5"/>
      <c r="AGC900" s="5"/>
      <c r="AGD900" s="5"/>
      <c r="AGE900" s="5"/>
      <c r="AGF900" s="5"/>
      <c r="AGG900" s="5"/>
      <c r="AGH900" s="5"/>
      <c r="AGI900" s="5"/>
      <c r="AGJ900" s="5"/>
      <c r="AGK900" s="5"/>
      <c r="AGL900" s="5"/>
      <c r="AGM900" s="5"/>
      <c r="AGN900" s="5"/>
      <c r="AGO900" s="5"/>
      <c r="AGP900" s="5"/>
      <c r="AGQ900" s="5"/>
      <c r="AGR900" s="5"/>
      <c r="AGS900" s="5"/>
      <c r="AGT900" s="5"/>
      <c r="AGU900" s="5"/>
      <c r="AGV900" s="5"/>
      <c r="AGW900" s="5"/>
      <c r="AGX900" s="5"/>
      <c r="AGY900" s="5"/>
      <c r="AGZ900" s="5"/>
      <c r="AHA900" s="5"/>
      <c r="AHB900" s="5"/>
      <c r="AHC900" s="5"/>
      <c r="AHD900" s="5"/>
      <c r="AHE900" s="5"/>
      <c r="AHF900" s="5"/>
      <c r="AHG900" s="5"/>
      <c r="AHH900" s="5"/>
      <c r="AHI900" s="5"/>
      <c r="AHJ900" s="5"/>
      <c r="AHK900" s="5"/>
      <c r="AHL900" s="5"/>
      <c r="AHM900" s="5"/>
      <c r="AHN900" s="5"/>
      <c r="AHO900" s="5"/>
      <c r="AHP900" s="5"/>
      <c r="AHQ900" s="5"/>
      <c r="AHR900" s="5"/>
      <c r="AHS900" s="5"/>
      <c r="AHT900" s="5"/>
      <c r="AHU900" s="5"/>
      <c r="AHV900" s="5"/>
      <c r="AHW900" s="5"/>
      <c r="AHX900" s="5"/>
      <c r="AHY900" s="5"/>
      <c r="AHZ900" s="5"/>
      <c r="AIA900" s="5"/>
      <c r="AIB900" s="5"/>
      <c r="AIC900" s="5"/>
      <c r="AID900" s="5"/>
      <c r="AIE900" s="5"/>
      <c r="AIF900" s="5"/>
      <c r="AIG900" s="5"/>
      <c r="AIH900" s="5"/>
      <c r="AII900" s="5"/>
      <c r="AIJ900" s="5"/>
      <c r="AIK900" s="5"/>
      <c r="AIL900" s="5"/>
      <c r="AIM900" s="5"/>
      <c r="AIN900" s="5"/>
      <c r="AIO900" s="5"/>
      <c r="AIP900" s="5"/>
      <c r="AIQ900" s="5"/>
      <c r="AIR900" s="5"/>
      <c r="AIS900" s="5"/>
      <c r="AIT900" s="5"/>
      <c r="AIU900" s="5"/>
      <c r="AIV900" s="5"/>
      <c r="AIW900" s="5"/>
      <c r="AIX900" s="5"/>
      <c r="AIY900" s="5"/>
      <c r="AIZ900" s="5"/>
      <c r="AJA900" s="5"/>
      <c r="AJB900" s="5"/>
      <c r="AJC900" s="5"/>
      <c r="AJD900" s="5"/>
      <c r="AJE900" s="5"/>
      <c r="AJF900" s="5"/>
      <c r="AJG900" s="5"/>
      <c r="AJH900" s="5"/>
      <c r="AJI900" s="5"/>
      <c r="AJJ900" s="5"/>
      <c r="AJK900" s="5"/>
      <c r="AJL900" s="5"/>
      <c r="AJM900" s="5"/>
      <c r="AJN900" s="5"/>
      <c r="AJO900" s="5"/>
      <c r="AJP900" s="5"/>
      <c r="AJQ900" s="5"/>
      <c r="AJR900" s="5"/>
      <c r="AJS900" s="5"/>
      <c r="AJT900" s="5"/>
      <c r="AJU900" s="5"/>
      <c r="AJV900" s="5"/>
      <c r="AJW900" s="5"/>
      <c r="AJX900" s="5"/>
      <c r="AJY900" s="5"/>
      <c r="AJZ900" s="5"/>
      <c r="AKA900" s="5"/>
      <c r="AKB900" s="5"/>
      <c r="AKC900" s="5"/>
      <c r="AKD900" s="5"/>
      <c r="AKE900" s="5"/>
      <c r="AKF900" s="5"/>
      <c r="AKG900" s="5"/>
      <c r="AKH900" s="5"/>
      <c r="AKI900" s="5"/>
      <c r="AKJ900" s="5"/>
      <c r="AKK900" s="5"/>
      <c r="AKL900" s="5"/>
      <c r="AKM900" s="5"/>
      <c r="AKN900" s="5"/>
      <c r="AKO900" s="5"/>
      <c r="AKP900" s="5"/>
      <c r="AKQ900" s="5"/>
      <c r="AKR900" s="5"/>
      <c r="AKS900" s="5"/>
      <c r="AKT900" s="5"/>
      <c r="AKU900" s="5"/>
      <c r="AKV900" s="5"/>
      <c r="AKW900" s="5"/>
      <c r="AKX900" s="5"/>
      <c r="AKY900" s="5"/>
      <c r="AKZ900" s="5"/>
      <c r="ALA900" s="5"/>
      <c r="ALB900" s="5"/>
      <c r="ALC900" s="5"/>
    </row>
    <row r="901" spans="1:991">
      <c r="A901" s="4">
        <v>215</v>
      </c>
      <c r="B901" s="5" t="s">
        <v>121</v>
      </c>
      <c r="C901" s="4">
        <v>18</v>
      </c>
      <c r="D901" s="5" t="s">
        <v>48</v>
      </c>
      <c r="E901" s="4">
        <v>1.5</v>
      </c>
      <c r="F901" s="4">
        <v>3.4</v>
      </c>
      <c r="G901" s="4">
        <v>7.9</v>
      </c>
      <c r="H901" s="4">
        <v>2.6</v>
      </c>
      <c r="I901" s="4">
        <v>6</v>
      </c>
      <c r="J901" s="4">
        <v>10.1</v>
      </c>
      <c r="K901" s="4">
        <v>2.4</v>
      </c>
      <c r="L901" s="4">
        <v>3.8</v>
      </c>
      <c r="M901" s="4">
        <v>9</v>
      </c>
      <c r="N901" s="4"/>
      <c r="O901" s="26">
        <v>27.9</v>
      </c>
      <c r="P901" s="26">
        <v>27.6</v>
      </c>
      <c r="Q901" s="26">
        <v>26.2</v>
      </c>
      <c r="R901" s="26">
        <v>25.6</v>
      </c>
      <c r="S901" s="26">
        <v>24.6</v>
      </c>
      <c r="T901" s="26">
        <v>28.6</v>
      </c>
      <c r="U901" s="26">
        <v>21.7</v>
      </c>
      <c r="V901" s="26">
        <v>28.8</v>
      </c>
      <c r="W901" s="26">
        <v>28.5</v>
      </c>
      <c r="Y901">
        <f t="shared" si="961"/>
        <v>239.5</v>
      </c>
      <c r="Z901" s="4">
        <v>2</v>
      </c>
      <c r="AA901" s="4">
        <v>0</v>
      </c>
      <c r="AB901" s="4">
        <v>0</v>
      </c>
      <c r="AC901" s="4">
        <v>0</v>
      </c>
      <c r="AD901" s="4">
        <v>2</v>
      </c>
      <c r="AE901" s="4">
        <v>0</v>
      </c>
      <c r="AF901" s="4">
        <v>4</v>
      </c>
      <c r="AG901" s="4">
        <v>0</v>
      </c>
      <c r="AH901" s="4">
        <v>0</v>
      </c>
      <c r="AI901" s="4"/>
      <c r="AJ901" s="4">
        <v>18</v>
      </c>
      <c r="AK901" s="4">
        <v>15</v>
      </c>
      <c r="AL901" s="4">
        <v>9</v>
      </c>
      <c r="AM901" s="4">
        <v>14</v>
      </c>
      <c r="AN901" s="4">
        <v>12</v>
      </c>
      <c r="AO901" s="4">
        <v>15</v>
      </c>
      <c r="AP901" s="4">
        <v>11</v>
      </c>
      <c r="AQ901" s="4">
        <v>9</v>
      </c>
      <c r="AR901" s="4">
        <v>11</v>
      </c>
      <c r="AS901" s="5"/>
      <c r="AU901">
        <f t="shared" si="962"/>
        <v>80</v>
      </c>
      <c r="AV901">
        <f t="shared" si="963"/>
        <v>100</v>
      </c>
      <c r="AW901">
        <f t="shared" si="964"/>
        <v>100</v>
      </c>
      <c r="AX901">
        <f t="shared" si="965"/>
        <v>100</v>
      </c>
      <c r="AY901">
        <f t="shared" si="966"/>
        <v>71.428571428571431</v>
      </c>
      <c r="AZ901">
        <f t="shared" si="967"/>
        <v>100</v>
      </c>
      <c r="BA901">
        <f t="shared" si="968"/>
        <v>46.666666666666664</v>
      </c>
      <c r="BB901">
        <f t="shared" si="969"/>
        <v>100</v>
      </c>
      <c r="BC901">
        <f t="shared" si="970"/>
        <v>100</v>
      </c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  <c r="QG901" s="5"/>
      <c r="QH901" s="5"/>
      <c r="QI901" s="5"/>
      <c r="QJ901" s="5"/>
      <c r="QK901" s="5"/>
      <c r="QL901" s="5"/>
      <c r="QM901" s="5"/>
      <c r="QN901" s="5"/>
      <c r="QO901" s="5"/>
      <c r="QP901" s="5"/>
      <c r="QQ901" s="5"/>
      <c r="QR901" s="5"/>
      <c r="QS901" s="5"/>
      <c r="QT901" s="5"/>
      <c r="QU901" s="5"/>
      <c r="QV901" s="5"/>
      <c r="QW901" s="5"/>
      <c r="QX901" s="5"/>
      <c r="QY901" s="5"/>
      <c r="QZ901" s="5"/>
      <c r="RA901" s="5"/>
      <c r="RB901" s="5"/>
      <c r="RC901" s="5"/>
      <c r="RD901" s="5"/>
      <c r="RE901" s="5"/>
      <c r="RF901" s="5"/>
      <c r="RG901" s="5"/>
      <c r="RH901" s="5"/>
      <c r="RI901" s="5"/>
      <c r="RJ901" s="5"/>
      <c r="RK901" s="5"/>
      <c r="RL901" s="5"/>
      <c r="RM901" s="5"/>
      <c r="RN901" s="5"/>
      <c r="RO901" s="5"/>
      <c r="RP901" s="5"/>
      <c r="RQ901" s="5"/>
      <c r="RR901" s="5"/>
      <c r="RS901" s="5"/>
      <c r="RT901" s="5"/>
      <c r="RU901" s="5"/>
      <c r="RV901" s="5"/>
      <c r="RW901" s="5"/>
      <c r="RX901" s="5"/>
      <c r="RY901" s="5"/>
      <c r="RZ901" s="5"/>
      <c r="SA901" s="5"/>
      <c r="SB901" s="5"/>
      <c r="SC901" s="5"/>
      <c r="SD901" s="5"/>
      <c r="SE901" s="5"/>
      <c r="SF901" s="5"/>
      <c r="SG901" s="5"/>
      <c r="SH901" s="5"/>
      <c r="SI901" s="5"/>
      <c r="SJ901" s="5"/>
      <c r="SK901" s="5"/>
      <c r="SL901" s="5"/>
      <c r="SM901" s="5"/>
      <c r="SN901" s="5"/>
      <c r="SO901" s="5"/>
      <c r="SP901" s="5"/>
      <c r="SQ901" s="5"/>
      <c r="SR901" s="5"/>
      <c r="SS901" s="5"/>
      <c r="ST901" s="5"/>
      <c r="SU901" s="5"/>
      <c r="SV901" s="5"/>
      <c r="SW901" s="5"/>
      <c r="SX901" s="5"/>
      <c r="SY901" s="5"/>
      <c r="SZ901" s="5"/>
      <c r="TA901" s="5"/>
      <c r="TB901" s="5"/>
      <c r="TC901" s="5"/>
      <c r="TD901" s="5"/>
      <c r="TE901" s="5"/>
      <c r="TF901" s="5"/>
      <c r="TG901" s="5"/>
      <c r="TH901" s="5"/>
      <c r="TI901" s="5"/>
      <c r="TJ901" s="5"/>
      <c r="TK901" s="5"/>
      <c r="TL901" s="5"/>
      <c r="TM901" s="5"/>
      <c r="TN901" s="5"/>
      <c r="TO901" s="5"/>
      <c r="TP901" s="5"/>
      <c r="TQ901" s="5"/>
      <c r="TR901" s="5"/>
      <c r="TS901" s="5"/>
      <c r="TT901" s="5"/>
      <c r="TU901" s="5"/>
      <c r="TV901" s="5"/>
      <c r="TW901" s="5"/>
      <c r="TX901" s="5"/>
      <c r="TY901" s="5"/>
      <c r="TZ901" s="5"/>
      <c r="UA901" s="5"/>
      <c r="UB901" s="5"/>
      <c r="UC901" s="5"/>
      <c r="UD901" s="5"/>
      <c r="UE901" s="5"/>
      <c r="UF901" s="5"/>
      <c r="UG901" s="5"/>
      <c r="UH901" s="5"/>
      <c r="UI901" s="5"/>
      <c r="UJ901" s="5"/>
      <c r="UK901" s="5"/>
      <c r="UL901" s="5"/>
      <c r="UM901" s="5"/>
      <c r="UN901" s="5"/>
      <c r="UO901" s="5"/>
      <c r="UP901" s="5"/>
      <c r="UQ901" s="5"/>
      <c r="UR901" s="5"/>
      <c r="US901" s="5"/>
      <c r="UT901" s="5"/>
      <c r="UU901" s="5"/>
      <c r="UV901" s="5"/>
      <c r="UW901" s="5"/>
      <c r="UX901" s="5"/>
      <c r="UY901" s="5"/>
      <c r="UZ901" s="5"/>
      <c r="VA901" s="5"/>
      <c r="VB901" s="5"/>
      <c r="VC901" s="5"/>
      <c r="VD901" s="5"/>
      <c r="VE901" s="5"/>
      <c r="VF901" s="5"/>
      <c r="VG901" s="5"/>
      <c r="VH901" s="5"/>
      <c r="VI901" s="5"/>
      <c r="VJ901" s="5"/>
      <c r="VK901" s="5"/>
      <c r="VL901" s="5"/>
      <c r="VM901" s="5"/>
      <c r="VN901" s="5"/>
      <c r="VO901" s="5"/>
      <c r="VP901" s="5"/>
      <c r="VQ901" s="5"/>
      <c r="VR901" s="5"/>
      <c r="VS901" s="5"/>
      <c r="VT901" s="5"/>
      <c r="VU901" s="5"/>
      <c r="VV901" s="5"/>
      <c r="VW901" s="5"/>
      <c r="VX901" s="5"/>
      <c r="VY901" s="5"/>
      <c r="VZ901" s="5"/>
      <c r="WA901" s="5"/>
      <c r="WB901" s="5"/>
      <c r="WC901" s="5"/>
      <c r="WD901" s="5"/>
      <c r="WE901" s="5"/>
      <c r="WF901" s="5"/>
      <c r="WG901" s="5"/>
      <c r="WH901" s="5"/>
      <c r="WI901" s="5"/>
      <c r="WJ901" s="5"/>
      <c r="WK901" s="5"/>
      <c r="WL901" s="5"/>
      <c r="WM901" s="5"/>
      <c r="WN901" s="5"/>
      <c r="WO901" s="5"/>
      <c r="WP901" s="5"/>
      <c r="WQ901" s="5"/>
      <c r="WR901" s="5"/>
      <c r="WS901" s="5"/>
      <c r="WT901" s="5"/>
      <c r="WU901" s="5"/>
      <c r="WV901" s="5"/>
      <c r="WW901" s="5"/>
      <c r="WX901" s="5"/>
      <c r="WY901" s="5"/>
      <c r="WZ901" s="5"/>
      <c r="XA901" s="5"/>
      <c r="XB901" s="5"/>
      <c r="XC901" s="5"/>
      <c r="XD901" s="5"/>
      <c r="XE901" s="5"/>
      <c r="XF901" s="5"/>
      <c r="XG901" s="5"/>
      <c r="XH901" s="5"/>
      <c r="XI901" s="5"/>
      <c r="XJ901" s="5"/>
      <c r="XK901" s="5"/>
      <c r="XL901" s="5"/>
      <c r="XM901" s="5"/>
      <c r="XN901" s="5"/>
      <c r="XO901" s="5"/>
      <c r="XP901" s="5"/>
      <c r="XQ901" s="5"/>
      <c r="XR901" s="5"/>
      <c r="XS901" s="5"/>
      <c r="XT901" s="5"/>
      <c r="XU901" s="5"/>
      <c r="XV901" s="5"/>
      <c r="XW901" s="5"/>
      <c r="XX901" s="5"/>
      <c r="XY901" s="5"/>
      <c r="XZ901" s="5"/>
      <c r="YA901" s="5"/>
      <c r="YB901" s="5"/>
      <c r="YC901" s="5"/>
      <c r="YD901" s="5"/>
      <c r="YE901" s="5"/>
      <c r="YF901" s="5"/>
      <c r="YG901" s="5"/>
      <c r="YH901" s="5"/>
      <c r="YI901" s="5"/>
      <c r="YJ901" s="5"/>
      <c r="YK901" s="5"/>
      <c r="YL901" s="5"/>
      <c r="YM901" s="5"/>
      <c r="YN901" s="5"/>
      <c r="YO901" s="5"/>
      <c r="YP901" s="5"/>
      <c r="YQ901" s="5"/>
      <c r="YR901" s="5"/>
      <c r="YS901" s="5"/>
      <c r="YT901" s="5"/>
      <c r="YU901" s="5"/>
      <c r="YV901" s="5"/>
      <c r="YW901" s="5"/>
      <c r="YX901" s="5"/>
      <c r="YY901" s="5"/>
      <c r="YZ901" s="5"/>
      <c r="ZA901" s="5"/>
      <c r="ZB901" s="5"/>
      <c r="ZC901" s="5"/>
      <c r="ZD901" s="5"/>
      <c r="ZE901" s="5"/>
      <c r="ZF901" s="5"/>
      <c r="ZG901" s="5"/>
      <c r="ZH901" s="5"/>
      <c r="ZI901" s="5"/>
      <c r="ZJ901" s="5"/>
      <c r="ZK901" s="5"/>
      <c r="ZL901" s="5"/>
      <c r="ZM901" s="5"/>
      <c r="ZN901" s="5"/>
      <c r="ZO901" s="5"/>
      <c r="ZP901" s="5"/>
      <c r="ZQ901" s="5"/>
      <c r="ZR901" s="5"/>
      <c r="ZS901" s="5"/>
      <c r="ZT901" s="5"/>
      <c r="ZU901" s="5"/>
      <c r="ZV901" s="5"/>
      <c r="ZW901" s="5"/>
      <c r="ZX901" s="5"/>
      <c r="ZY901" s="5"/>
      <c r="ZZ901" s="5"/>
      <c r="AAA901" s="5"/>
      <c r="AAB901" s="5"/>
      <c r="AAC901" s="5"/>
      <c r="AAD901" s="5"/>
      <c r="AAE901" s="5"/>
      <c r="AAF901" s="5"/>
      <c r="AAG901" s="5"/>
      <c r="AAH901" s="5"/>
      <c r="AAI901" s="5"/>
      <c r="AAJ901" s="5"/>
      <c r="AAK901" s="5"/>
      <c r="AAL901" s="5"/>
      <c r="AAM901" s="5"/>
      <c r="AAN901" s="5"/>
      <c r="AAO901" s="5"/>
      <c r="AAP901" s="5"/>
      <c r="AAQ901" s="5"/>
      <c r="AAR901" s="5"/>
      <c r="AAS901" s="5"/>
      <c r="AAT901" s="5"/>
      <c r="AAU901" s="5"/>
      <c r="AAV901" s="5"/>
      <c r="AAW901" s="5"/>
      <c r="AAX901" s="5"/>
      <c r="AAY901" s="5"/>
      <c r="AAZ901" s="5"/>
      <c r="ABA901" s="5"/>
      <c r="ABB901" s="5"/>
      <c r="ABC901" s="5"/>
      <c r="ABD901" s="5"/>
      <c r="ABE901" s="5"/>
      <c r="ABF901" s="5"/>
      <c r="ABG901" s="5"/>
      <c r="ABH901" s="5"/>
      <c r="ABI901" s="5"/>
      <c r="ABJ901" s="5"/>
      <c r="ABK901" s="5"/>
      <c r="ABL901" s="5"/>
      <c r="ABM901" s="5"/>
      <c r="ABN901" s="5"/>
      <c r="ABO901" s="5"/>
      <c r="ABP901" s="5"/>
      <c r="ABQ901" s="5"/>
      <c r="ABR901" s="5"/>
      <c r="ABS901" s="5"/>
      <c r="ABT901" s="5"/>
      <c r="ABU901" s="5"/>
      <c r="ABV901" s="5"/>
      <c r="ABW901" s="5"/>
      <c r="ABX901" s="5"/>
      <c r="ABY901" s="5"/>
      <c r="ABZ901" s="5"/>
      <c r="ACA901" s="5"/>
      <c r="ACB901" s="5"/>
      <c r="ACC901" s="5"/>
      <c r="ACD901" s="5"/>
      <c r="ACE901" s="5"/>
      <c r="ACF901" s="5"/>
      <c r="ACG901" s="5"/>
      <c r="ACH901" s="5"/>
      <c r="ACI901" s="5"/>
      <c r="ACJ901" s="5"/>
      <c r="ACK901" s="5"/>
      <c r="ACL901" s="5"/>
      <c r="ACM901" s="5"/>
      <c r="ACN901" s="5"/>
      <c r="ACO901" s="5"/>
      <c r="ACP901" s="5"/>
      <c r="ACQ901" s="5"/>
      <c r="ACR901" s="5"/>
      <c r="ACS901" s="5"/>
      <c r="ACT901" s="5"/>
      <c r="ACU901" s="5"/>
      <c r="ACV901" s="5"/>
      <c r="ACW901" s="5"/>
      <c r="ACX901" s="5"/>
      <c r="ACY901" s="5"/>
      <c r="ACZ901" s="5"/>
      <c r="ADA901" s="5"/>
      <c r="ADB901" s="5"/>
      <c r="ADC901" s="5"/>
      <c r="ADD901" s="5"/>
      <c r="ADE901" s="5"/>
      <c r="ADF901" s="5"/>
      <c r="ADG901" s="5"/>
      <c r="ADH901" s="5"/>
      <c r="ADI901" s="5"/>
      <c r="ADJ901" s="5"/>
      <c r="ADK901" s="5"/>
      <c r="ADL901" s="5"/>
      <c r="ADM901" s="5"/>
      <c r="ADN901" s="5"/>
      <c r="ADO901" s="5"/>
      <c r="ADP901" s="5"/>
      <c r="ADQ901" s="5"/>
      <c r="ADR901" s="5"/>
      <c r="ADS901" s="5"/>
      <c r="ADT901" s="5"/>
      <c r="ADU901" s="5"/>
      <c r="ADV901" s="5"/>
      <c r="ADW901" s="5"/>
      <c r="ADX901" s="5"/>
      <c r="ADY901" s="5"/>
      <c r="ADZ901" s="5"/>
      <c r="AEA901" s="5"/>
      <c r="AEB901" s="5"/>
      <c r="AEC901" s="5"/>
      <c r="AED901" s="5"/>
      <c r="AEE901" s="5"/>
      <c r="AEF901" s="5"/>
      <c r="AEG901" s="5"/>
      <c r="AEH901" s="5"/>
      <c r="AEI901" s="5"/>
      <c r="AEJ901" s="5"/>
      <c r="AEK901" s="5"/>
      <c r="AEL901" s="5"/>
      <c r="AEM901" s="5"/>
      <c r="AEN901" s="5"/>
      <c r="AEO901" s="5"/>
      <c r="AEP901" s="5"/>
      <c r="AEQ901" s="5"/>
      <c r="AER901" s="5"/>
      <c r="AES901" s="5"/>
      <c r="AET901" s="5"/>
      <c r="AEU901" s="5"/>
      <c r="AEV901" s="5"/>
      <c r="AEW901" s="5"/>
      <c r="AEX901" s="5"/>
      <c r="AEY901" s="5"/>
      <c r="AEZ901" s="5"/>
      <c r="AFA901" s="5"/>
      <c r="AFB901" s="5"/>
      <c r="AFC901" s="5"/>
      <c r="AFD901" s="5"/>
      <c r="AFE901" s="5"/>
      <c r="AFF901" s="5"/>
      <c r="AFG901" s="5"/>
      <c r="AFH901" s="5"/>
      <c r="AFI901" s="5"/>
      <c r="AFJ901" s="5"/>
      <c r="AFK901" s="5"/>
      <c r="AFL901" s="5"/>
      <c r="AFM901" s="5"/>
      <c r="AFN901" s="5"/>
      <c r="AFO901" s="5"/>
      <c r="AFP901" s="5"/>
      <c r="AFQ901" s="5"/>
      <c r="AFR901" s="5"/>
      <c r="AFS901" s="5"/>
      <c r="AFT901" s="5"/>
      <c r="AFU901" s="5"/>
      <c r="AFV901" s="5"/>
      <c r="AFW901" s="5"/>
      <c r="AFX901" s="5"/>
      <c r="AFY901" s="5"/>
      <c r="AFZ901" s="5"/>
      <c r="AGA901" s="5"/>
      <c r="AGB901" s="5"/>
      <c r="AGC901" s="5"/>
      <c r="AGD901" s="5"/>
      <c r="AGE901" s="5"/>
      <c r="AGF901" s="5"/>
      <c r="AGG901" s="5"/>
      <c r="AGH901" s="5"/>
      <c r="AGI901" s="5"/>
      <c r="AGJ901" s="5"/>
      <c r="AGK901" s="5"/>
      <c r="AGL901" s="5"/>
      <c r="AGM901" s="5"/>
      <c r="AGN901" s="5"/>
      <c r="AGO901" s="5"/>
      <c r="AGP901" s="5"/>
      <c r="AGQ901" s="5"/>
      <c r="AGR901" s="5"/>
      <c r="AGS901" s="5"/>
      <c r="AGT901" s="5"/>
      <c r="AGU901" s="5"/>
      <c r="AGV901" s="5"/>
      <c r="AGW901" s="5"/>
      <c r="AGX901" s="5"/>
      <c r="AGY901" s="5"/>
      <c r="AGZ901" s="5"/>
      <c r="AHA901" s="5"/>
      <c r="AHB901" s="5"/>
      <c r="AHC901" s="5"/>
      <c r="AHD901" s="5"/>
      <c r="AHE901" s="5"/>
      <c r="AHF901" s="5"/>
      <c r="AHG901" s="5"/>
      <c r="AHH901" s="5"/>
      <c r="AHI901" s="5"/>
      <c r="AHJ901" s="5"/>
      <c r="AHK901" s="5"/>
      <c r="AHL901" s="5"/>
      <c r="AHM901" s="5"/>
      <c r="AHN901" s="5"/>
      <c r="AHO901" s="5"/>
      <c r="AHP901" s="5"/>
      <c r="AHQ901" s="5"/>
      <c r="AHR901" s="5"/>
      <c r="AHS901" s="5"/>
      <c r="AHT901" s="5"/>
      <c r="AHU901" s="5"/>
      <c r="AHV901" s="5"/>
      <c r="AHW901" s="5"/>
      <c r="AHX901" s="5"/>
      <c r="AHY901" s="5"/>
      <c r="AHZ901" s="5"/>
      <c r="AIA901" s="5"/>
      <c r="AIB901" s="5"/>
      <c r="AIC901" s="5"/>
      <c r="AID901" s="5"/>
      <c r="AIE901" s="5"/>
      <c r="AIF901" s="5"/>
      <c r="AIG901" s="5"/>
      <c r="AIH901" s="5"/>
      <c r="AII901" s="5"/>
      <c r="AIJ901" s="5"/>
      <c r="AIK901" s="5"/>
      <c r="AIL901" s="5"/>
      <c r="AIM901" s="5"/>
      <c r="AIN901" s="5"/>
      <c r="AIO901" s="5"/>
      <c r="AIP901" s="5"/>
      <c r="AIQ901" s="5"/>
      <c r="AIR901" s="5"/>
      <c r="AIS901" s="5"/>
      <c r="AIT901" s="5"/>
      <c r="AIU901" s="5"/>
      <c r="AIV901" s="5"/>
      <c r="AIW901" s="5"/>
      <c r="AIX901" s="5"/>
      <c r="AIY901" s="5"/>
      <c r="AIZ901" s="5"/>
      <c r="AJA901" s="5"/>
      <c r="AJB901" s="5"/>
      <c r="AJC901" s="5"/>
      <c r="AJD901" s="5"/>
      <c r="AJE901" s="5"/>
      <c r="AJF901" s="5"/>
      <c r="AJG901" s="5"/>
      <c r="AJH901" s="5"/>
      <c r="AJI901" s="5"/>
      <c r="AJJ901" s="5"/>
      <c r="AJK901" s="5"/>
      <c r="AJL901" s="5"/>
      <c r="AJM901" s="5"/>
      <c r="AJN901" s="5"/>
      <c r="AJO901" s="5"/>
      <c r="AJP901" s="5"/>
      <c r="AJQ901" s="5"/>
      <c r="AJR901" s="5"/>
      <c r="AJS901" s="5"/>
      <c r="AJT901" s="5"/>
      <c r="AJU901" s="5"/>
      <c r="AJV901" s="5"/>
      <c r="AJW901" s="5"/>
      <c r="AJX901" s="5"/>
      <c r="AJY901" s="5"/>
      <c r="AJZ901" s="5"/>
      <c r="AKA901" s="5"/>
      <c r="AKB901" s="5"/>
      <c r="AKC901" s="5"/>
      <c r="AKD901" s="5"/>
      <c r="AKE901" s="5"/>
      <c r="AKF901" s="5"/>
      <c r="AKG901" s="5"/>
      <c r="AKH901" s="5"/>
      <c r="AKI901" s="5"/>
      <c r="AKJ901" s="5"/>
      <c r="AKK901" s="5"/>
      <c r="AKL901" s="5"/>
      <c r="AKM901" s="5"/>
      <c r="AKN901" s="5"/>
      <c r="AKO901" s="5"/>
      <c r="AKP901" s="5"/>
      <c r="AKQ901" s="5"/>
      <c r="AKR901" s="5"/>
      <c r="AKS901" s="5"/>
      <c r="AKT901" s="5"/>
      <c r="AKU901" s="5"/>
      <c r="AKV901" s="5"/>
      <c r="AKW901" s="5"/>
      <c r="AKX901" s="5"/>
      <c r="AKY901" s="5"/>
      <c r="AKZ901" s="5"/>
      <c r="ALA901" s="5"/>
      <c r="ALB901" s="5"/>
      <c r="ALC901" s="5"/>
    </row>
    <row r="902" spans="1:991">
      <c r="A902">
        <v>31</v>
      </c>
      <c r="B902" t="s">
        <v>269</v>
      </c>
      <c r="C902">
        <v>18</v>
      </c>
      <c r="D902" t="s">
        <v>42</v>
      </c>
      <c r="E902">
        <v>3.6</v>
      </c>
      <c r="F902">
        <v>14.8</v>
      </c>
      <c r="G902">
        <v>8</v>
      </c>
      <c r="H902">
        <v>6.1</v>
      </c>
      <c r="I902">
        <v>22.9</v>
      </c>
      <c r="J902">
        <v>21</v>
      </c>
      <c r="K902">
        <v>20.100000000000001</v>
      </c>
      <c r="L902">
        <v>17.100000000000001</v>
      </c>
      <c r="M902">
        <v>13.2</v>
      </c>
      <c r="O902" s="23">
        <v>22.9</v>
      </c>
      <c r="P902" s="23">
        <v>30</v>
      </c>
      <c r="Q902" s="23">
        <v>30</v>
      </c>
      <c r="R902" s="23">
        <v>30</v>
      </c>
      <c r="S902" s="23">
        <v>30</v>
      </c>
      <c r="T902" s="23">
        <v>28.6</v>
      </c>
      <c r="U902" s="23">
        <v>29.5</v>
      </c>
      <c r="V902" s="23">
        <v>30</v>
      </c>
      <c r="W902" s="23">
        <v>30</v>
      </c>
      <c r="Y902">
        <f t="shared" si="961"/>
        <v>261</v>
      </c>
      <c r="Z902">
        <v>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J902">
        <v>7</v>
      </c>
      <c r="AK902">
        <v>0</v>
      </c>
      <c r="AL902">
        <v>1</v>
      </c>
      <c r="AM902">
        <v>1</v>
      </c>
      <c r="AN902">
        <v>4</v>
      </c>
      <c r="AO902">
        <v>1</v>
      </c>
      <c r="AP902">
        <v>2</v>
      </c>
      <c r="AQ902">
        <v>4</v>
      </c>
      <c r="AR902">
        <v>5</v>
      </c>
    </row>
    <row r="903" spans="1:991">
      <c r="A903">
        <v>32</v>
      </c>
      <c r="B903" t="s">
        <v>270</v>
      </c>
      <c r="C903">
        <v>18</v>
      </c>
      <c r="D903" t="s">
        <v>44</v>
      </c>
      <c r="E903">
        <v>19.2</v>
      </c>
      <c r="F903">
        <v>18.899999999999999</v>
      </c>
      <c r="G903">
        <v>20.3</v>
      </c>
      <c r="H903">
        <v>23.1</v>
      </c>
      <c r="I903">
        <v>20.399999999999999</v>
      </c>
      <c r="J903">
        <v>21.5</v>
      </c>
      <c r="K903">
        <v>22.7</v>
      </c>
      <c r="L903">
        <v>20.7</v>
      </c>
      <c r="M903">
        <v>16.7</v>
      </c>
      <c r="O903" s="23">
        <v>28.7</v>
      </c>
      <c r="P903" s="23">
        <v>28</v>
      </c>
      <c r="Q903" s="23">
        <v>25.8</v>
      </c>
      <c r="R903" s="23">
        <v>25.1</v>
      </c>
      <c r="S903" s="23">
        <v>23</v>
      </c>
      <c r="T903" s="23">
        <v>23.8</v>
      </c>
      <c r="U903" s="23">
        <v>23.2</v>
      </c>
      <c r="V903" s="23">
        <v>23.8</v>
      </c>
      <c r="W903" s="23">
        <v>22.9</v>
      </c>
      <c r="Y903">
        <f t="shared" si="961"/>
        <v>224.3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J903">
        <v>8</v>
      </c>
      <c r="AK903">
        <v>8</v>
      </c>
      <c r="AL903">
        <v>23</v>
      </c>
      <c r="AM903">
        <v>12</v>
      </c>
      <c r="AN903">
        <v>10</v>
      </c>
      <c r="AO903">
        <v>16</v>
      </c>
      <c r="AP903">
        <v>14</v>
      </c>
      <c r="AQ903">
        <v>5</v>
      </c>
      <c r="AR903">
        <v>6</v>
      </c>
    </row>
    <row r="904" spans="1:991">
      <c r="A904">
        <v>34</v>
      </c>
      <c r="B904" t="s">
        <v>271</v>
      </c>
      <c r="C904">
        <v>18</v>
      </c>
      <c r="D904" t="s">
        <v>46</v>
      </c>
      <c r="E904">
        <v>0</v>
      </c>
      <c r="F904">
        <v>2.5</v>
      </c>
      <c r="G904">
        <v>1.8</v>
      </c>
      <c r="H904">
        <v>3.5</v>
      </c>
      <c r="I904">
        <v>1.3</v>
      </c>
      <c r="J904">
        <v>2.2000000000000002</v>
      </c>
      <c r="K904">
        <v>7.3</v>
      </c>
      <c r="L904">
        <v>3.3</v>
      </c>
      <c r="M904">
        <v>5.4</v>
      </c>
      <c r="O904" s="23">
        <v>26.9</v>
      </c>
      <c r="P904" s="23">
        <v>22.9</v>
      </c>
      <c r="Q904" s="23">
        <v>24.2</v>
      </c>
      <c r="R904" s="23">
        <v>26.9</v>
      </c>
      <c r="S904" s="23">
        <v>27.7</v>
      </c>
      <c r="T904" s="23">
        <v>28.7</v>
      </c>
      <c r="U904" s="23">
        <v>28</v>
      </c>
      <c r="V904" s="23">
        <v>28.6</v>
      </c>
      <c r="W904" s="23">
        <v>28.5</v>
      </c>
      <c r="Y904">
        <f t="shared" si="961"/>
        <v>242.39999999999998</v>
      </c>
      <c r="Z904">
        <v>0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J904">
        <v>8</v>
      </c>
      <c r="AK904">
        <v>5</v>
      </c>
      <c r="AL904">
        <v>8</v>
      </c>
      <c r="AM904">
        <v>6</v>
      </c>
      <c r="AN904">
        <v>7</v>
      </c>
      <c r="AO904">
        <v>10</v>
      </c>
      <c r="AP904">
        <v>3</v>
      </c>
      <c r="AQ904">
        <v>6</v>
      </c>
      <c r="AR904">
        <v>8</v>
      </c>
    </row>
    <row r="905" spans="1:991">
      <c r="A905">
        <v>33</v>
      </c>
      <c r="B905" t="s">
        <v>272</v>
      </c>
      <c r="C905">
        <v>18</v>
      </c>
      <c r="D905" t="s">
        <v>48</v>
      </c>
      <c r="E905">
        <v>5.9</v>
      </c>
      <c r="F905">
        <v>6.6</v>
      </c>
      <c r="G905">
        <v>11</v>
      </c>
      <c r="H905">
        <v>13.5</v>
      </c>
      <c r="I905">
        <v>20.2</v>
      </c>
      <c r="J905">
        <v>16.600000000000001</v>
      </c>
      <c r="K905">
        <v>18.7</v>
      </c>
      <c r="L905">
        <v>21.1</v>
      </c>
      <c r="M905">
        <v>18.899999999999999</v>
      </c>
      <c r="O905" s="23">
        <v>30</v>
      </c>
      <c r="P905" s="23">
        <v>30</v>
      </c>
      <c r="Q905" s="23">
        <v>27.5</v>
      </c>
      <c r="R905" s="23">
        <v>26.3</v>
      </c>
      <c r="S905" s="23">
        <v>27.3</v>
      </c>
      <c r="T905" s="23">
        <v>25.9</v>
      </c>
      <c r="U905" s="23">
        <v>30</v>
      </c>
      <c r="V905" s="23">
        <v>27</v>
      </c>
      <c r="W905" s="23">
        <v>27.6</v>
      </c>
      <c r="Y905">
        <f t="shared" si="961"/>
        <v>251.6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J905">
        <v>7</v>
      </c>
      <c r="AK905">
        <v>4</v>
      </c>
      <c r="AL905">
        <v>9</v>
      </c>
      <c r="AM905">
        <v>11</v>
      </c>
      <c r="AN905">
        <v>10</v>
      </c>
      <c r="AO905">
        <v>5</v>
      </c>
      <c r="AP905">
        <v>5</v>
      </c>
      <c r="AQ905">
        <v>2</v>
      </c>
      <c r="AR905">
        <v>5</v>
      </c>
    </row>
    <row r="906" spans="1:991">
      <c r="A906">
        <v>35</v>
      </c>
      <c r="B906" t="s">
        <v>273</v>
      </c>
      <c r="C906">
        <v>18</v>
      </c>
      <c r="D906" t="s">
        <v>42</v>
      </c>
      <c r="E906">
        <v>7.5</v>
      </c>
      <c r="F906">
        <v>7.8</v>
      </c>
      <c r="G906">
        <v>3.6</v>
      </c>
      <c r="H906">
        <v>5.3</v>
      </c>
      <c r="I906">
        <v>8.4</v>
      </c>
      <c r="J906">
        <v>11.7</v>
      </c>
      <c r="K906">
        <v>9.6999999999999993</v>
      </c>
      <c r="L906">
        <v>2.9</v>
      </c>
      <c r="M906">
        <v>9.5</v>
      </c>
      <c r="O906" s="23">
        <v>28.7</v>
      </c>
      <c r="P906" s="23">
        <v>28.8</v>
      </c>
      <c r="Q906" s="23">
        <v>27.6</v>
      </c>
      <c r="R906" s="23">
        <v>30</v>
      </c>
      <c r="S906" s="23">
        <v>28.6</v>
      </c>
      <c r="T906" s="23">
        <v>28.4</v>
      </c>
      <c r="U906" s="23">
        <v>30</v>
      </c>
      <c r="V906" s="23">
        <v>30</v>
      </c>
      <c r="W906" s="23">
        <v>30</v>
      </c>
      <c r="Y906">
        <f t="shared" si="961"/>
        <v>262.10000000000002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J906">
        <v>4</v>
      </c>
      <c r="AK906">
        <v>4</v>
      </c>
      <c r="AL906">
        <v>2</v>
      </c>
      <c r="AM906">
        <v>3</v>
      </c>
      <c r="AN906">
        <v>3</v>
      </c>
      <c r="AO906">
        <v>3</v>
      </c>
      <c r="AP906">
        <v>4</v>
      </c>
      <c r="AQ906">
        <v>2</v>
      </c>
      <c r="AR906">
        <v>4</v>
      </c>
    </row>
    <row r="907" spans="1:991">
      <c r="A907">
        <v>36</v>
      </c>
      <c r="B907" t="s">
        <v>274</v>
      </c>
      <c r="C907">
        <v>18</v>
      </c>
      <c r="D907" t="s">
        <v>44</v>
      </c>
      <c r="E907">
        <v>13.8</v>
      </c>
      <c r="F907">
        <v>14</v>
      </c>
      <c r="G907">
        <v>12.5</v>
      </c>
      <c r="H907">
        <v>15</v>
      </c>
      <c r="I907">
        <v>15.3</v>
      </c>
      <c r="J907">
        <v>14.6</v>
      </c>
      <c r="K907">
        <v>10.5</v>
      </c>
      <c r="L907">
        <v>16</v>
      </c>
      <c r="M907">
        <v>16</v>
      </c>
      <c r="O907" s="23">
        <v>30</v>
      </c>
      <c r="P907" s="23">
        <v>27.7</v>
      </c>
      <c r="Q907" s="23">
        <v>29.2</v>
      </c>
      <c r="R907" s="23">
        <v>24</v>
      </c>
      <c r="S907" s="23">
        <v>26.9</v>
      </c>
      <c r="T907" s="23">
        <v>22.4</v>
      </c>
      <c r="U907" s="23">
        <v>15</v>
      </c>
      <c r="V907" s="23">
        <v>26.4</v>
      </c>
      <c r="W907" s="23">
        <v>26.5</v>
      </c>
      <c r="Y907">
        <f t="shared" si="961"/>
        <v>228.10000000000002</v>
      </c>
      <c r="Z907">
        <v>0</v>
      </c>
      <c r="AA907">
        <v>0</v>
      </c>
      <c r="AB907">
        <v>0</v>
      </c>
      <c r="AC907">
        <v>2</v>
      </c>
      <c r="AD907">
        <v>0</v>
      </c>
      <c r="AE907">
        <v>2</v>
      </c>
      <c r="AF907">
        <v>2</v>
      </c>
      <c r="AG907">
        <v>2</v>
      </c>
      <c r="AH907">
        <v>0</v>
      </c>
      <c r="AJ907">
        <v>4</v>
      </c>
      <c r="AK907">
        <v>10</v>
      </c>
      <c r="AL907">
        <v>11</v>
      </c>
      <c r="AM907">
        <v>5</v>
      </c>
      <c r="AN907">
        <v>5</v>
      </c>
      <c r="AO907">
        <v>5</v>
      </c>
      <c r="AP907">
        <v>12</v>
      </c>
      <c r="AQ907">
        <v>10</v>
      </c>
      <c r="AR907">
        <v>9</v>
      </c>
    </row>
    <row r="908" spans="1:991">
      <c r="E908" s="8">
        <f>AVERAGE(E868:E907)/30*100</f>
        <v>24.524999999999999</v>
      </c>
      <c r="F908" s="8">
        <f t="shared" ref="F908" si="971">AVERAGE(F868:F907)/30*100</f>
        <v>27.008333333333333</v>
      </c>
      <c r="G908" s="8">
        <f t="shared" ref="G908" si="972">AVERAGE(G868:G907)/30*100</f>
        <v>27.666666666666668</v>
      </c>
      <c r="H908" s="8">
        <f t="shared" ref="H908" si="973">AVERAGE(H868:H907)/30*100</f>
        <v>28.116666666666674</v>
      </c>
      <c r="I908" s="8">
        <f t="shared" ref="I908" si="974">AVERAGE(I868:I907)/30*100</f>
        <v>30.266666666666659</v>
      </c>
      <c r="J908" s="8">
        <f t="shared" ref="J908" si="975">AVERAGE(J868:J907)/30*100</f>
        <v>31.975000000000005</v>
      </c>
      <c r="K908" s="8">
        <f t="shared" ref="K908" si="976">AVERAGE(K868:K907)/30*100</f>
        <v>26.450000000000003</v>
      </c>
      <c r="L908" s="8">
        <f t="shared" ref="L908" si="977">AVERAGE(L868:L907)/30*100</f>
        <v>28.875000000000011</v>
      </c>
      <c r="M908" s="8">
        <f t="shared" ref="M908" si="978">AVERAGE(M868:M907)/30*100</f>
        <v>26.61666666666666</v>
      </c>
      <c r="N908" s="8"/>
      <c r="O908" s="27">
        <f>AVERAGE(O868:O907)/30*100</f>
        <v>93.85</v>
      </c>
      <c r="P908" s="27">
        <f t="shared" ref="P908" si="979">AVERAGE(P868:P907)/30*100</f>
        <v>94.075000000000003</v>
      </c>
      <c r="Q908" s="27">
        <f t="shared" ref="Q908" si="980">AVERAGE(Q868:Q907)/30*100</f>
        <v>87.525000000000006</v>
      </c>
      <c r="R908" s="27">
        <f t="shared" ref="R908" si="981">AVERAGE(R868:R907)/30*100</f>
        <v>86.708333333333329</v>
      </c>
      <c r="S908" s="27">
        <f t="shared" ref="S908" si="982">AVERAGE(S868:S907)/30*100</f>
        <v>88.575000000000003</v>
      </c>
      <c r="T908" s="27">
        <f t="shared" ref="T908" si="983">AVERAGE(T868:T907)/30*100</f>
        <v>86.825000000000003</v>
      </c>
      <c r="U908" s="27">
        <f t="shared" ref="U908" si="984">AVERAGE(U868:U907)/30*100</f>
        <v>80.824999999999989</v>
      </c>
      <c r="V908" s="27">
        <f t="shared" ref="V908" si="985">AVERAGE(V868:V907)/30*100</f>
        <v>85.174999999999983</v>
      </c>
      <c r="W908" s="27">
        <f t="shared" ref="W908" si="986">AVERAGE(W868:W907)/30*100</f>
        <v>86.841666666666669</v>
      </c>
      <c r="Y908" s="8"/>
      <c r="Z908" s="8">
        <f>AVERAGE(Z868:Z907)</f>
        <v>0.45</v>
      </c>
      <c r="AA908" s="8">
        <f t="shared" ref="AA908" si="987">AVERAGE(AA868:AA907)</f>
        <v>0.35</v>
      </c>
      <c r="AB908" s="8">
        <f t="shared" ref="AB908" si="988">AVERAGE(AB868:AB907)</f>
        <v>0.95</v>
      </c>
      <c r="AC908" s="8">
        <f t="shared" ref="AC908" si="989">AVERAGE(AC868:AC907)</f>
        <v>0.6</v>
      </c>
      <c r="AD908" s="8">
        <f t="shared" ref="AD908" si="990">AVERAGE(AD868:AD907)</f>
        <v>0.7</v>
      </c>
      <c r="AE908" s="8">
        <f t="shared" ref="AE908" si="991">AVERAGE(AE868:AE907)</f>
        <v>0.85</v>
      </c>
      <c r="AF908" s="8">
        <f t="shared" ref="AF908" si="992">AVERAGE(AF868:AF907)</f>
        <v>1.55</v>
      </c>
      <c r="AG908" s="8">
        <f t="shared" ref="AG908" si="993">AVERAGE(AG868:AG907)</f>
        <v>0.95</v>
      </c>
      <c r="AH908" s="8">
        <f t="shared" ref="AH908" si="994">AVERAGE(AH868:AH907)</f>
        <v>0.6</v>
      </c>
      <c r="AI908" s="8"/>
      <c r="AJ908" s="8">
        <f>AVERAGE(AJ868:AJ907)</f>
        <v>16.225000000000001</v>
      </c>
      <c r="AK908" s="8">
        <f t="shared" ref="AK908" si="995">AVERAGE(AK868:AK907)</f>
        <v>13.3</v>
      </c>
      <c r="AL908" s="8">
        <f t="shared" ref="AL908" si="996">AVERAGE(AL868:AL907)</f>
        <v>15.2</v>
      </c>
      <c r="AM908" s="8">
        <f t="shared" ref="AM908" si="997">AVERAGE(AM868:AM907)</f>
        <v>13.85</v>
      </c>
      <c r="AN908" s="8">
        <f t="shared" ref="AN908" si="998">AVERAGE(AN868:AN907)</f>
        <v>12.7</v>
      </c>
      <c r="AO908" s="8">
        <f t="shared" ref="AO908" si="999">AVERAGE(AO868:AO907)</f>
        <v>14.85</v>
      </c>
      <c r="AP908" s="8">
        <f t="shared" ref="AP908" si="1000">AVERAGE(AP868:AP907)</f>
        <v>12.125</v>
      </c>
      <c r="AQ908" s="8">
        <f t="shared" ref="AQ908" si="1001">AVERAGE(AQ868:AQ907)</f>
        <v>10.425000000000001</v>
      </c>
      <c r="AR908" s="8">
        <f t="shared" ref="AR908" si="1002">AVERAGE(AR868:AR907)</f>
        <v>10.225</v>
      </c>
      <c r="AU908" s="8">
        <f>AVERAGE(AU868:AU907)</f>
        <v>96.953918822430936</v>
      </c>
      <c r="AV908" s="8">
        <f t="shared" ref="AV908" si="1003">AVERAGE(AV868:AV907)</f>
        <v>87.321333480614214</v>
      </c>
      <c r="AW908" s="8">
        <f t="shared" ref="AW908" si="1004">AVERAGE(AW868:AW907)</f>
        <v>84.567608174419334</v>
      </c>
      <c r="AX908" s="8">
        <f t="shared" ref="AX908" si="1005">AVERAGE(AX868:AX907)</f>
        <v>85.402250491764562</v>
      </c>
      <c r="AY908" s="8">
        <f t="shared" ref="AY908" si="1006">AVERAGE(AY868:AY907)</f>
        <v>80.934010459059351</v>
      </c>
      <c r="AZ908" s="8">
        <f t="shared" ref="AZ908" si="1007">AVERAGE(AZ868:AZ907)</f>
        <v>84.68162006965764</v>
      </c>
      <c r="BA908" s="8">
        <f t="shared" ref="BA908" si="1008">AVERAGE(BA868:BA907)</f>
        <v>71.578439121595935</v>
      </c>
      <c r="BB908" s="8">
        <f t="shared" ref="BB908" si="1009">AVERAGE(BB868:BB907)</f>
        <v>80.414158627143522</v>
      </c>
      <c r="BC908" s="8">
        <f t="shared" ref="BC908" si="1010">AVERAGE(BC868:BC907)</f>
        <v>84.780871596287412</v>
      </c>
    </row>
    <row r="909" spans="1:991">
      <c r="E909" s="8">
        <f>(STDEV(E868:E907)/SQRT(40))/30*100</f>
        <v>3.3490417794431648</v>
      </c>
      <c r="F909" s="8">
        <f t="shared" ref="F909:H909" si="1011">(STDEV(F868:F907)/SQRT(40))/30*100</f>
        <v>3.3763777919986957</v>
      </c>
      <c r="G909" s="8">
        <f t="shared" si="1011"/>
        <v>3.9141972575408315</v>
      </c>
      <c r="H909" s="8">
        <f t="shared" si="1011"/>
        <v>3.391197546254241</v>
      </c>
      <c r="I909" s="8">
        <f>(STDEV(I868:I907)/SQRT(40))/30*100</f>
        <v>3.8159807915802464</v>
      </c>
      <c r="J909" s="8">
        <f t="shared" ref="J909:L909" si="1012">(STDEV(J868:J907)/SQRT(40))/30*100</f>
        <v>3.9801929025250211</v>
      </c>
      <c r="K909" s="8">
        <f t="shared" si="1012"/>
        <v>3.4992785174161467</v>
      </c>
      <c r="L909" s="8">
        <f t="shared" si="1012"/>
        <v>3.6374063170203712</v>
      </c>
      <c r="M909" s="8">
        <f>(STDEV(M868:M907)/SQRT(40))/30*100</f>
        <v>3.7322714836075939</v>
      </c>
      <c r="N909" s="8"/>
      <c r="O909" s="27">
        <f>(STDEV(O868:O907)/SQRT(40))/30*100</f>
        <v>0.8858615649472058</v>
      </c>
      <c r="P909" s="27">
        <f t="shared" ref="P909:W909" si="1013">(STDEV(P868:P907)/SQRT(40))/30*100</f>
        <v>0.89223362436967169</v>
      </c>
      <c r="Q909" s="27">
        <f t="shared" si="1013"/>
        <v>2.4463731949800116</v>
      </c>
      <c r="R909" s="27">
        <f t="shared" si="1013"/>
        <v>2.5820492397228323</v>
      </c>
      <c r="S909" s="27">
        <f t="shared" si="1013"/>
        <v>1.5364047415686111</v>
      </c>
      <c r="T909" s="27">
        <f t="shared" si="1013"/>
        <v>2.7124800601890131</v>
      </c>
      <c r="U909" s="27">
        <f t="shared" si="1013"/>
        <v>3.0436751359718612</v>
      </c>
      <c r="V909" s="27">
        <f t="shared" si="1013"/>
        <v>3.1037379242719725</v>
      </c>
      <c r="W909" s="27">
        <f t="shared" si="1013"/>
        <v>2.5326356298564017</v>
      </c>
      <c r="Y909" s="8"/>
      <c r="Z909" s="8">
        <f>STDEV(Z868:Z907)/SQRT(40)</f>
        <v>0.18239854925199039</v>
      </c>
      <c r="AA909" s="8">
        <f t="shared" ref="AA909:AH909" si="1014">STDEV(AA868:AA907)/SQRT(40)</f>
        <v>0.14119453755686667</v>
      </c>
      <c r="AB909" s="8">
        <f t="shared" si="1014"/>
        <v>0.46951966726508693</v>
      </c>
      <c r="AC909" s="8">
        <f t="shared" si="1014"/>
        <v>0.17831116564834576</v>
      </c>
      <c r="AD909" s="8">
        <f t="shared" si="1014"/>
        <v>0.20939473213563384</v>
      </c>
      <c r="AE909" s="8">
        <f t="shared" si="1014"/>
        <v>0.30287087880938507</v>
      </c>
      <c r="AF909" s="8">
        <f t="shared" si="1014"/>
        <v>0.39540631487895317</v>
      </c>
      <c r="AG909" s="8">
        <f t="shared" si="1014"/>
        <v>0.33579221291806377</v>
      </c>
      <c r="AH909" s="8">
        <f t="shared" si="1014"/>
        <v>0.30550504633038933</v>
      </c>
      <c r="AI909" s="8"/>
      <c r="AJ909" s="8">
        <f>STDEV(AJ868:AJ907)/SQRT(40)</f>
        <v>1.5638084265253831</v>
      </c>
      <c r="AK909" s="8">
        <f t="shared" ref="AK909:AR909" si="1015">STDEV(AK868:AK907)/SQRT(40)</f>
        <v>1.6009612497112236</v>
      </c>
      <c r="AL909" s="8">
        <f t="shared" si="1015"/>
        <v>1.6614791062522636</v>
      </c>
      <c r="AM909" s="8">
        <f t="shared" si="1015"/>
        <v>1.459078564166528</v>
      </c>
      <c r="AN909" s="8">
        <f t="shared" si="1015"/>
        <v>1.5005127328811512</v>
      </c>
      <c r="AO909" s="8">
        <f t="shared" si="1015"/>
        <v>1.9567601427896715</v>
      </c>
      <c r="AP909" s="8">
        <f t="shared" si="1015"/>
        <v>1.5997545885509261</v>
      </c>
      <c r="AQ909" s="8">
        <f t="shared" si="1015"/>
        <v>1.4973855420493616</v>
      </c>
      <c r="AR909" s="8">
        <f t="shared" si="1015"/>
        <v>1.1171664591438009</v>
      </c>
      <c r="AU909" s="8">
        <f>STDEV(AU868:AU907)/SQRT(40)</f>
        <v>1.1964918641093638</v>
      </c>
      <c r="AV909" s="8">
        <f t="shared" ref="AV909:BC909" si="1016">STDEV(AV868:AV907)/SQRT(40)</f>
        <v>5.1067503261102765</v>
      </c>
      <c r="AW909" s="8">
        <f t="shared" si="1016"/>
        <v>5.0793671247943131</v>
      </c>
      <c r="AX909" s="8">
        <f t="shared" si="1016"/>
        <v>4.3600228623446986</v>
      </c>
      <c r="AY909" s="8">
        <f t="shared" si="1016"/>
        <v>4.8356944960180872</v>
      </c>
      <c r="AZ909" s="8">
        <f t="shared" si="1016"/>
        <v>4.6227380789034953</v>
      </c>
      <c r="BA909" s="8">
        <f t="shared" si="1016"/>
        <v>5.831829708704082</v>
      </c>
      <c r="BB909" s="8">
        <f t="shared" si="1016"/>
        <v>6.3436299361040511</v>
      </c>
      <c r="BC909" s="8">
        <f t="shared" si="1016"/>
        <v>5.2129644622467328</v>
      </c>
    </row>
    <row r="910" spans="1:991">
      <c r="O910" s="27">
        <f>AVERAGE(O868:O907)</f>
        <v>28.155000000000001</v>
      </c>
      <c r="P910" s="27">
        <f t="shared" ref="P910:V910" si="1017">AVERAGE(P868:P907)</f>
        <v>28.222500000000004</v>
      </c>
      <c r="Q910" s="27">
        <f t="shared" si="1017"/>
        <v>26.257500000000004</v>
      </c>
      <c r="R910" s="27">
        <f t="shared" si="1017"/>
        <v>26.012499999999999</v>
      </c>
      <c r="S910" s="27">
        <f t="shared" si="1017"/>
        <v>26.572500000000002</v>
      </c>
      <c r="T910" s="27">
        <f t="shared" si="1017"/>
        <v>26.047500000000003</v>
      </c>
      <c r="U910" s="27">
        <f t="shared" si="1017"/>
        <v>24.247499999999999</v>
      </c>
      <c r="V910" s="27">
        <f t="shared" si="1017"/>
        <v>25.552499999999995</v>
      </c>
      <c r="W910" s="27">
        <f>AVERAGE(W868:W907)</f>
        <v>26.052500000000002</v>
      </c>
      <c r="Y910" s="10">
        <f>SUM(O910:W910)</f>
        <v>237.12</v>
      </c>
    </row>
    <row r="920" spans="1:55">
      <c r="A920">
        <v>256</v>
      </c>
      <c r="B920" t="s">
        <v>41</v>
      </c>
      <c r="C920">
        <v>19</v>
      </c>
      <c r="D920" t="s">
        <v>42</v>
      </c>
      <c r="E920">
        <v>9.4</v>
      </c>
      <c r="F920">
        <v>3.5</v>
      </c>
      <c r="G920">
        <v>6.2</v>
      </c>
      <c r="H920">
        <v>7.1</v>
      </c>
      <c r="I920">
        <v>9.3000000000000007</v>
      </c>
      <c r="J920">
        <v>5.2</v>
      </c>
      <c r="K920">
        <v>1.7</v>
      </c>
      <c r="L920">
        <v>4</v>
      </c>
      <c r="M920">
        <v>6.5</v>
      </c>
      <c r="O920" s="23">
        <v>30</v>
      </c>
      <c r="P920" s="23">
        <v>24.9</v>
      </c>
      <c r="Q920" s="23">
        <v>25.9</v>
      </c>
      <c r="R920" s="23">
        <v>26.4</v>
      </c>
      <c r="S920" s="23">
        <v>27.2</v>
      </c>
      <c r="T920" s="23">
        <v>21.2</v>
      </c>
      <c r="U920" s="23">
        <v>19.899999999999999</v>
      </c>
      <c r="V920" s="23">
        <v>29.1</v>
      </c>
      <c r="W920" s="23">
        <v>27.4</v>
      </c>
      <c r="Y920">
        <f>SUM(O920:W920)</f>
        <v>231.99999999999997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0</v>
      </c>
      <c r="AH920">
        <v>0</v>
      </c>
      <c r="AJ920">
        <v>8</v>
      </c>
      <c r="AK920">
        <v>9</v>
      </c>
      <c r="AL920">
        <v>13</v>
      </c>
      <c r="AM920">
        <v>8</v>
      </c>
      <c r="AN920">
        <v>14</v>
      </c>
      <c r="AO920">
        <v>13</v>
      </c>
      <c r="AP920">
        <v>12</v>
      </c>
      <c r="AQ920">
        <v>4</v>
      </c>
      <c r="AR920">
        <v>7</v>
      </c>
      <c r="AU920">
        <f>(AJ920-Z920)/(AJ920+Z920)*100</f>
        <v>100</v>
      </c>
      <c r="AV920">
        <f t="shared" ref="AV920:BC935" si="1018">(AK920-AA920)/(AK920+AA920)*100</f>
        <v>100</v>
      </c>
      <c r="AW920">
        <f t="shared" si="1018"/>
        <v>100</v>
      </c>
      <c r="AX920">
        <f t="shared" si="1018"/>
        <v>100</v>
      </c>
      <c r="AY920">
        <f t="shared" si="1018"/>
        <v>100</v>
      </c>
      <c r="AZ920">
        <f t="shared" si="1018"/>
        <v>100</v>
      </c>
      <c r="BA920">
        <f t="shared" si="1018"/>
        <v>71.428571428571431</v>
      </c>
      <c r="BB920">
        <f t="shared" si="1018"/>
        <v>100</v>
      </c>
      <c r="BC920">
        <f t="shared" si="1018"/>
        <v>100</v>
      </c>
    </row>
    <row r="921" spans="1:55">
      <c r="A921">
        <v>253</v>
      </c>
      <c r="B921" t="s">
        <v>43</v>
      </c>
      <c r="C921">
        <v>19</v>
      </c>
      <c r="D921" t="s">
        <v>44</v>
      </c>
      <c r="E921">
        <v>8.1</v>
      </c>
      <c r="F921">
        <v>13.6</v>
      </c>
      <c r="G921">
        <v>14.5</v>
      </c>
      <c r="H921">
        <v>9.6999999999999993</v>
      </c>
      <c r="I921">
        <v>15.6</v>
      </c>
      <c r="J921">
        <v>13.6</v>
      </c>
      <c r="K921">
        <v>14.5</v>
      </c>
      <c r="L921">
        <v>7.7</v>
      </c>
      <c r="M921">
        <v>6.6</v>
      </c>
      <c r="O921" s="23">
        <v>27.7</v>
      </c>
      <c r="P921" s="23">
        <v>28.5</v>
      </c>
      <c r="Q921" s="23">
        <v>28.7</v>
      </c>
      <c r="R921" s="23">
        <v>26.9</v>
      </c>
      <c r="S921" s="23">
        <v>30</v>
      </c>
      <c r="T921" s="23">
        <v>27.1</v>
      </c>
      <c r="U921" s="23">
        <v>27.9</v>
      </c>
      <c r="V921" s="23">
        <v>27.8</v>
      </c>
      <c r="W921" s="23">
        <v>26.8</v>
      </c>
      <c r="Y921">
        <f t="shared" ref="Y921:Y959" si="1019">SUM(O921:W921)</f>
        <v>251.40000000000003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J921">
        <v>13</v>
      </c>
      <c r="AK921">
        <v>7</v>
      </c>
      <c r="AL921">
        <v>5</v>
      </c>
      <c r="AM921">
        <v>6</v>
      </c>
      <c r="AN921">
        <v>8</v>
      </c>
      <c r="AO921">
        <v>10</v>
      </c>
      <c r="AP921">
        <v>5</v>
      </c>
      <c r="AQ921">
        <v>11</v>
      </c>
      <c r="AR921">
        <v>13</v>
      </c>
      <c r="AU921">
        <f t="shared" ref="AU921:AU953" si="1020">(AJ921-Z921)/(AJ921+Z921)*100</f>
        <v>100</v>
      </c>
      <c r="AV921">
        <f t="shared" si="1018"/>
        <v>100</v>
      </c>
      <c r="AW921">
        <f t="shared" si="1018"/>
        <v>100</v>
      </c>
      <c r="AX921">
        <f t="shared" si="1018"/>
        <v>100</v>
      </c>
      <c r="AY921">
        <f t="shared" si="1018"/>
        <v>100</v>
      </c>
      <c r="AZ921">
        <f t="shared" si="1018"/>
        <v>100</v>
      </c>
      <c r="BA921">
        <f t="shared" si="1018"/>
        <v>100</v>
      </c>
      <c r="BB921">
        <f t="shared" si="1018"/>
        <v>100</v>
      </c>
      <c r="BC921">
        <f t="shared" si="1018"/>
        <v>100</v>
      </c>
    </row>
    <row r="922" spans="1:55">
      <c r="A922">
        <v>254</v>
      </c>
      <c r="B922" t="s">
        <v>45</v>
      </c>
      <c r="C922">
        <v>19</v>
      </c>
      <c r="D922" t="s">
        <v>46</v>
      </c>
      <c r="E922">
        <v>2.2000000000000002</v>
      </c>
      <c r="F922">
        <v>2.8</v>
      </c>
      <c r="G922">
        <v>2.1</v>
      </c>
      <c r="H922">
        <v>3.1</v>
      </c>
      <c r="I922">
        <v>1.4</v>
      </c>
      <c r="J922">
        <v>0.7</v>
      </c>
      <c r="K922">
        <v>3.3</v>
      </c>
      <c r="L922">
        <v>4.2</v>
      </c>
      <c r="M922">
        <v>0.3</v>
      </c>
      <c r="O922" s="23">
        <v>25.5</v>
      </c>
      <c r="P922" s="23">
        <v>22.3</v>
      </c>
      <c r="Q922" s="23">
        <v>27.7</v>
      </c>
      <c r="R922" s="23">
        <v>26</v>
      </c>
      <c r="S922" s="23">
        <v>24.6</v>
      </c>
      <c r="T922" s="23">
        <v>7.1</v>
      </c>
      <c r="U922" s="23">
        <v>27</v>
      </c>
      <c r="V922" s="23">
        <v>26.3</v>
      </c>
      <c r="W922" s="23">
        <v>22.4</v>
      </c>
      <c r="Y922">
        <f t="shared" si="1019"/>
        <v>208.9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</v>
      </c>
      <c r="AF922">
        <v>2</v>
      </c>
      <c r="AG922">
        <v>0</v>
      </c>
      <c r="AH922">
        <v>2</v>
      </c>
      <c r="AJ922">
        <v>4</v>
      </c>
      <c r="AK922">
        <v>11</v>
      </c>
      <c r="AL922">
        <v>3</v>
      </c>
      <c r="AM922">
        <v>10</v>
      </c>
      <c r="AN922">
        <v>2</v>
      </c>
      <c r="AO922">
        <v>4</v>
      </c>
      <c r="AP922">
        <v>2</v>
      </c>
      <c r="AQ922">
        <v>4</v>
      </c>
      <c r="AR922">
        <v>4</v>
      </c>
      <c r="AU922">
        <f t="shared" si="1020"/>
        <v>100</v>
      </c>
      <c r="AV922">
        <f t="shared" si="1018"/>
        <v>100</v>
      </c>
      <c r="AW922">
        <f t="shared" si="1018"/>
        <v>100</v>
      </c>
      <c r="AX922">
        <f t="shared" si="1018"/>
        <v>100</v>
      </c>
      <c r="AY922">
        <f t="shared" si="1018"/>
        <v>100</v>
      </c>
      <c r="AZ922">
        <f t="shared" si="1018"/>
        <v>33.333333333333329</v>
      </c>
      <c r="BA922">
        <f t="shared" si="1018"/>
        <v>0</v>
      </c>
      <c r="BB922">
        <f t="shared" si="1018"/>
        <v>100</v>
      </c>
      <c r="BC922">
        <f t="shared" si="1018"/>
        <v>33.333333333333329</v>
      </c>
    </row>
    <row r="923" spans="1:55">
      <c r="A923">
        <v>255</v>
      </c>
      <c r="B923" t="s">
        <v>47</v>
      </c>
      <c r="C923">
        <v>19</v>
      </c>
      <c r="D923" t="s">
        <v>48</v>
      </c>
      <c r="E923">
        <v>15.8</v>
      </c>
      <c r="F923">
        <v>10.5</v>
      </c>
      <c r="G923">
        <v>12</v>
      </c>
      <c r="H923">
        <v>7.1</v>
      </c>
      <c r="I923">
        <v>6.2</v>
      </c>
      <c r="J923">
        <v>10.9</v>
      </c>
      <c r="K923">
        <v>6.5</v>
      </c>
      <c r="L923">
        <v>8.1999999999999993</v>
      </c>
      <c r="M923">
        <v>12.7</v>
      </c>
      <c r="O923" s="23">
        <v>28.4</v>
      </c>
      <c r="P923" s="23">
        <v>28.2</v>
      </c>
      <c r="Q923" s="23">
        <v>27.3</v>
      </c>
      <c r="R923" s="23">
        <v>28.7</v>
      </c>
      <c r="S923" s="23">
        <v>28.1</v>
      </c>
      <c r="T923" s="23">
        <v>27</v>
      </c>
      <c r="U923" s="23">
        <v>28.1</v>
      </c>
      <c r="V923" s="23">
        <v>27.9</v>
      </c>
      <c r="W923" s="23">
        <v>29.2</v>
      </c>
      <c r="Y923">
        <f t="shared" si="1019"/>
        <v>252.89999999999998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J923">
        <v>4</v>
      </c>
      <c r="AK923">
        <v>8</v>
      </c>
      <c r="AL923">
        <v>7</v>
      </c>
      <c r="AM923">
        <v>11</v>
      </c>
      <c r="AN923">
        <v>8</v>
      </c>
      <c r="AO923">
        <v>8</v>
      </c>
      <c r="AP923">
        <v>9</v>
      </c>
      <c r="AQ923">
        <v>3</v>
      </c>
      <c r="AR923">
        <v>8</v>
      </c>
      <c r="AU923">
        <f t="shared" si="1020"/>
        <v>100</v>
      </c>
      <c r="AV923">
        <f t="shared" si="1018"/>
        <v>100</v>
      </c>
      <c r="AW923">
        <f t="shared" si="1018"/>
        <v>100</v>
      </c>
      <c r="AX923">
        <f t="shared" si="1018"/>
        <v>100</v>
      </c>
      <c r="AY923">
        <f t="shared" si="1018"/>
        <v>100</v>
      </c>
      <c r="AZ923">
        <f t="shared" si="1018"/>
        <v>100</v>
      </c>
      <c r="BA923">
        <f t="shared" si="1018"/>
        <v>100</v>
      </c>
      <c r="BB923">
        <f t="shared" si="1018"/>
        <v>100</v>
      </c>
      <c r="BC923">
        <f t="shared" si="1018"/>
        <v>100</v>
      </c>
    </row>
    <row r="924" spans="1:55">
      <c r="A924">
        <v>259</v>
      </c>
      <c r="B924" t="s">
        <v>49</v>
      </c>
      <c r="C924">
        <v>19</v>
      </c>
      <c r="D924" t="s">
        <v>42</v>
      </c>
      <c r="E924">
        <v>17.399999999999999</v>
      </c>
      <c r="F924">
        <v>9.4</v>
      </c>
      <c r="G924">
        <v>17.7</v>
      </c>
      <c r="H924">
        <v>18.3</v>
      </c>
      <c r="I924">
        <v>16.100000000000001</v>
      </c>
      <c r="J924">
        <v>21.7</v>
      </c>
      <c r="K924">
        <v>14.5</v>
      </c>
      <c r="L924">
        <v>9.4</v>
      </c>
      <c r="M924">
        <v>15.4</v>
      </c>
      <c r="O924" s="23">
        <v>28.9</v>
      </c>
      <c r="P924" s="23">
        <v>23.1</v>
      </c>
      <c r="Q924" s="23">
        <v>28.7</v>
      </c>
      <c r="R924" s="23">
        <v>28.5</v>
      </c>
      <c r="S924" s="23">
        <v>28</v>
      </c>
      <c r="T924" s="23">
        <v>30</v>
      </c>
      <c r="U924" s="23">
        <v>25.8</v>
      </c>
      <c r="V924" s="23">
        <v>26.1</v>
      </c>
      <c r="W924" s="23">
        <v>27.8</v>
      </c>
      <c r="Y924">
        <f t="shared" si="1019"/>
        <v>246.9</v>
      </c>
      <c r="Z924">
        <v>0</v>
      </c>
      <c r="AA924">
        <v>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J924">
        <v>3</v>
      </c>
      <c r="AK924">
        <v>21</v>
      </c>
      <c r="AL924">
        <v>1</v>
      </c>
      <c r="AM924">
        <v>17</v>
      </c>
      <c r="AN924">
        <v>13</v>
      </c>
      <c r="AO924">
        <v>17</v>
      </c>
      <c r="AP924">
        <v>18</v>
      </c>
      <c r="AQ924">
        <v>10</v>
      </c>
      <c r="AR924">
        <v>16</v>
      </c>
      <c r="AU924">
        <f t="shared" si="1020"/>
        <v>100</v>
      </c>
      <c r="AV924">
        <f t="shared" si="1018"/>
        <v>68</v>
      </c>
      <c r="AW924">
        <f t="shared" si="1018"/>
        <v>100</v>
      </c>
      <c r="AX924">
        <f t="shared" si="1018"/>
        <v>100</v>
      </c>
      <c r="AY924">
        <f t="shared" si="1018"/>
        <v>100</v>
      </c>
      <c r="AZ924">
        <f t="shared" si="1018"/>
        <v>100</v>
      </c>
      <c r="BA924">
        <f t="shared" si="1018"/>
        <v>100</v>
      </c>
      <c r="BB924">
        <f t="shared" si="1018"/>
        <v>100</v>
      </c>
      <c r="BC924">
        <f t="shared" si="1018"/>
        <v>100</v>
      </c>
    </row>
    <row r="925" spans="1:55">
      <c r="A925">
        <v>257</v>
      </c>
      <c r="B925" t="s">
        <v>50</v>
      </c>
      <c r="C925">
        <v>19</v>
      </c>
      <c r="D925" t="s">
        <v>44</v>
      </c>
      <c r="E925">
        <v>16</v>
      </c>
      <c r="F925">
        <v>16.899999999999999</v>
      </c>
      <c r="G925">
        <v>15.2</v>
      </c>
      <c r="H925">
        <v>19.7</v>
      </c>
      <c r="I925">
        <v>19.8</v>
      </c>
      <c r="J925">
        <v>19.399999999999999</v>
      </c>
      <c r="K925">
        <v>16.3</v>
      </c>
      <c r="L925">
        <v>15.3</v>
      </c>
      <c r="M925">
        <v>14</v>
      </c>
      <c r="O925" s="23">
        <v>28.7</v>
      </c>
      <c r="P925" s="23">
        <v>27.9</v>
      </c>
      <c r="Q925" s="23">
        <v>28.4</v>
      </c>
      <c r="R925" s="23">
        <v>28.7</v>
      </c>
      <c r="S925" s="23">
        <v>28.7</v>
      </c>
      <c r="T925" s="23">
        <v>28.4</v>
      </c>
      <c r="U925" s="23">
        <v>27.3</v>
      </c>
      <c r="V925" s="23">
        <v>28</v>
      </c>
      <c r="W925" s="23">
        <v>28.9</v>
      </c>
      <c r="Y925">
        <f t="shared" si="1019"/>
        <v>255.00000000000003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J925">
        <v>15</v>
      </c>
      <c r="AK925">
        <v>13</v>
      </c>
      <c r="AL925">
        <v>17</v>
      </c>
      <c r="AM925">
        <v>21</v>
      </c>
      <c r="AN925">
        <v>13</v>
      </c>
      <c r="AO925">
        <v>8</v>
      </c>
      <c r="AP925">
        <v>19</v>
      </c>
      <c r="AQ925">
        <v>11</v>
      </c>
      <c r="AR925">
        <v>14</v>
      </c>
      <c r="AU925">
        <f t="shared" si="1020"/>
        <v>100</v>
      </c>
      <c r="AV925">
        <f t="shared" si="1018"/>
        <v>73.333333333333329</v>
      </c>
      <c r="AW925">
        <f t="shared" si="1018"/>
        <v>100</v>
      </c>
      <c r="AX925">
        <f t="shared" si="1018"/>
        <v>100</v>
      </c>
      <c r="AY925">
        <f t="shared" si="1018"/>
        <v>100</v>
      </c>
      <c r="AZ925">
        <f t="shared" si="1018"/>
        <v>100</v>
      </c>
      <c r="BA925">
        <f t="shared" si="1018"/>
        <v>100</v>
      </c>
      <c r="BB925">
        <f t="shared" si="1018"/>
        <v>100</v>
      </c>
      <c r="BC925">
        <f t="shared" si="1018"/>
        <v>100</v>
      </c>
    </row>
    <row r="926" spans="1:55">
      <c r="A926">
        <v>260</v>
      </c>
      <c r="B926" t="s">
        <v>51</v>
      </c>
      <c r="C926">
        <v>19</v>
      </c>
      <c r="D926" t="s">
        <v>46</v>
      </c>
      <c r="E926">
        <v>10.8</v>
      </c>
      <c r="F926">
        <v>11.9</v>
      </c>
      <c r="G926">
        <v>4.3</v>
      </c>
      <c r="H926">
        <v>12</v>
      </c>
      <c r="I926">
        <v>19.3</v>
      </c>
      <c r="J926">
        <v>13.1</v>
      </c>
      <c r="K926">
        <v>18</v>
      </c>
      <c r="L926">
        <v>9.6999999999999993</v>
      </c>
      <c r="M926">
        <v>8.9</v>
      </c>
      <c r="O926" s="23">
        <v>28.9</v>
      </c>
      <c r="P926" s="23">
        <v>30</v>
      </c>
      <c r="Q926" s="23">
        <v>21.3</v>
      </c>
      <c r="R926" s="23">
        <v>22.3</v>
      </c>
      <c r="S926" s="23">
        <v>27.2</v>
      </c>
      <c r="T926" s="23">
        <v>22.5</v>
      </c>
      <c r="U926" s="23">
        <v>28</v>
      </c>
      <c r="V926" s="23">
        <v>27.6</v>
      </c>
      <c r="W926" s="23">
        <v>11</v>
      </c>
      <c r="Y926">
        <f t="shared" si="1019"/>
        <v>218.79999999999998</v>
      </c>
      <c r="Z926">
        <v>0</v>
      </c>
      <c r="AA926">
        <v>0</v>
      </c>
      <c r="AB926">
        <v>2</v>
      </c>
      <c r="AC926">
        <v>0</v>
      </c>
      <c r="AD926">
        <v>0</v>
      </c>
      <c r="AE926">
        <v>2</v>
      </c>
      <c r="AF926">
        <v>0</v>
      </c>
      <c r="AG926">
        <v>0</v>
      </c>
      <c r="AH926">
        <v>0</v>
      </c>
      <c r="AJ926">
        <v>18</v>
      </c>
      <c r="AK926">
        <v>16</v>
      </c>
      <c r="AL926">
        <v>14</v>
      </c>
      <c r="AM926">
        <v>17</v>
      </c>
      <c r="AN926">
        <v>18</v>
      </c>
      <c r="AO926">
        <v>9</v>
      </c>
      <c r="AP926">
        <v>14</v>
      </c>
      <c r="AQ926">
        <v>7</v>
      </c>
      <c r="AR926">
        <v>8</v>
      </c>
      <c r="AU926">
        <f t="shared" si="1020"/>
        <v>100</v>
      </c>
      <c r="AV926">
        <f t="shared" si="1018"/>
        <v>100</v>
      </c>
      <c r="AW926">
        <f t="shared" si="1018"/>
        <v>75</v>
      </c>
      <c r="AX926">
        <f t="shared" si="1018"/>
        <v>100</v>
      </c>
      <c r="AY926">
        <f t="shared" si="1018"/>
        <v>100</v>
      </c>
      <c r="AZ926">
        <f t="shared" si="1018"/>
        <v>63.636363636363633</v>
      </c>
      <c r="BA926">
        <f t="shared" si="1018"/>
        <v>100</v>
      </c>
      <c r="BB926">
        <f t="shared" si="1018"/>
        <v>100</v>
      </c>
      <c r="BC926">
        <f t="shared" si="1018"/>
        <v>100</v>
      </c>
    </row>
    <row r="927" spans="1:55">
      <c r="A927">
        <v>258</v>
      </c>
      <c r="B927" t="s">
        <v>52</v>
      </c>
      <c r="C927">
        <v>19</v>
      </c>
      <c r="D927" t="s">
        <v>48</v>
      </c>
      <c r="E927">
        <v>18.399999999999999</v>
      </c>
      <c r="F927">
        <v>16.5</v>
      </c>
      <c r="G927">
        <v>19.600000000000001</v>
      </c>
      <c r="H927">
        <v>15</v>
      </c>
      <c r="I927">
        <v>23.3</v>
      </c>
      <c r="J927">
        <v>25.6</v>
      </c>
      <c r="K927">
        <v>16.100000000000001</v>
      </c>
      <c r="L927">
        <v>14.9</v>
      </c>
      <c r="M927">
        <v>8</v>
      </c>
      <c r="O927" s="23">
        <v>28.7</v>
      </c>
      <c r="P927" s="23">
        <v>27.9</v>
      </c>
      <c r="Q927" s="23">
        <v>30</v>
      </c>
      <c r="R927" s="23">
        <v>27.7</v>
      </c>
      <c r="S927" s="23">
        <v>30</v>
      </c>
      <c r="T927" s="23">
        <v>30</v>
      </c>
      <c r="U927" s="23">
        <v>28</v>
      </c>
      <c r="V927" s="23">
        <v>22.8</v>
      </c>
      <c r="W927" s="23">
        <v>26.7</v>
      </c>
      <c r="Y927">
        <f t="shared" si="1019"/>
        <v>251.8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J927">
        <v>11</v>
      </c>
      <c r="AK927">
        <v>5</v>
      </c>
      <c r="AL927">
        <v>8</v>
      </c>
      <c r="AM927">
        <v>11</v>
      </c>
      <c r="AN927">
        <v>0</v>
      </c>
      <c r="AO927">
        <v>11</v>
      </c>
      <c r="AP927">
        <v>3</v>
      </c>
      <c r="AQ927">
        <v>14</v>
      </c>
      <c r="AR927">
        <v>13</v>
      </c>
      <c r="AU927">
        <f t="shared" si="1020"/>
        <v>100</v>
      </c>
      <c r="AV927">
        <f t="shared" si="1018"/>
        <v>100</v>
      </c>
      <c r="AW927">
        <f t="shared" si="1018"/>
        <v>100</v>
      </c>
      <c r="AX927">
        <f t="shared" si="1018"/>
        <v>100</v>
      </c>
      <c r="AY927">
        <v>0</v>
      </c>
      <c r="AZ927">
        <f t="shared" si="1018"/>
        <v>100</v>
      </c>
      <c r="BA927">
        <f t="shared" si="1018"/>
        <v>100</v>
      </c>
      <c r="BB927">
        <f t="shared" si="1018"/>
        <v>100</v>
      </c>
      <c r="BC927">
        <f t="shared" si="1018"/>
        <v>100</v>
      </c>
    </row>
    <row r="928" spans="1:55">
      <c r="A928">
        <v>263</v>
      </c>
      <c r="B928" t="s">
        <v>53</v>
      </c>
      <c r="C928">
        <v>19</v>
      </c>
      <c r="D928" t="s">
        <v>42</v>
      </c>
      <c r="E928">
        <v>18.399999999999999</v>
      </c>
      <c r="F928">
        <v>21.2</v>
      </c>
      <c r="G928">
        <v>11.7</v>
      </c>
      <c r="H928">
        <v>17.2</v>
      </c>
      <c r="I928">
        <v>23.8</v>
      </c>
      <c r="J928">
        <v>20.2</v>
      </c>
      <c r="K928">
        <v>22.7</v>
      </c>
      <c r="L928">
        <v>16.3</v>
      </c>
      <c r="M928">
        <v>13</v>
      </c>
      <c r="O928" s="23">
        <v>23.7</v>
      </c>
      <c r="P928" s="23">
        <v>26.3</v>
      </c>
      <c r="Q928" s="23">
        <v>23.1</v>
      </c>
      <c r="R928" s="23">
        <v>25.6</v>
      </c>
      <c r="S928" s="23">
        <v>30</v>
      </c>
      <c r="T928" s="23">
        <v>27</v>
      </c>
      <c r="U928" s="23">
        <v>27.4</v>
      </c>
      <c r="V928" s="23">
        <v>26.7</v>
      </c>
      <c r="W928" s="23">
        <v>26.8</v>
      </c>
      <c r="Y928">
        <f t="shared" si="1019"/>
        <v>236.6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J928">
        <v>29</v>
      </c>
      <c r="AK928">
        <v>11</v>
      </c>
      <c r="AL928">
        <v>11</v>
      </c>
      <c r="AM928">
        <v>13</v>
      </c>
      <c r="AN928">
        <v>9</v>
      </c>
      <c r="AO928">
        <v>18</v>
      </c>
      <c r="AP928">
        <v>4</v>
      </c>
      <c r="AQ928">
        <v>10</v>
      </c>
      <c r="AR928">
        <v>5</v>
      </c>
      <c r="AU928">
        <f t="shared" si="1020"/>
        <v>100</v>
      </c>
      <c r="AV928">
        <f t="shared" si="1018"/>
        <v>100</v>
      </c>
      <c r="AW928">
        <f t="shared" si="1018"/>
        <v>100</v>
      </c>
      <c r="AX928">
        <f t="shared" si="1018"/>
        <v>100</v>
      </c>
      <c r="AY928">
        <f t="shared" si="1018"/>
        <v>100</v>
      </c>
      <c r="AZ928">
        <f t="shared" si="1018"/>
        <v>100</v>
      </c>
      <c r="BA928">
        <f t="shared" si="1018"/>
        <v>100</v>
      </c>
      <c r="BB928">
        <f t="shared" si="1018"/>
        <v>100</v>
      </c>
      <c r="BC928">
        <f t="shared" si="1018"/>
        <v>100</v>
      </c>
    </row>
    <row r="929" spans="1:991">
      <c r="A929">
        <v>261</v>
      </c>
      <c r="B929" t="s">
        <v>54</v>
      </c>
      <c r="C929">
        <v>19</v>
      </c>
      <c r="D929" t="s">
        <v>44</v>
      </c>
      <c r="E929">
        <v>7.5</v>
      </c>
      <c r="F929">
        <v>7.6</v>
      </c>
      <c r="G929">
        <v>15.7</v>
      </c>
      <c r="H929">
        <v>6.7</v>
      </c>
      <c r="I929">
        <v>10.6</v>
      </c>
      <c r="J929">
        <v>16.8</v>
      </c>
      <c r="K929">
        <v>10.4</v>
      </c>
      <c r="L929">
        <v>13</v>
      </c>
      <c r="M929">
        <v>18.100000000000001</v>
      </c>
      <c r="O929" s="23">
        <v>24.2</v>
      </c>
      <c r="P929" s="23">
        <v>26.1</v>
      </c>
      <c r="Q929" s="23">
        <v>25.6</v>
      </c>
      <c r="R929" s="23">
        <v>25.6</v>
      </c>
      <c r="S929" s="23">
        <v>23.2</v>
      </c>
      <c r="T929" s="23">
        <v>29.7</v>
      </c>
      <c r="U929" s="23">
        <v>26.1</v>
      </c>
      <c r="V929" s="23">
        <v>24.3</v>
      </c>
      <c r="W929" s="23">
        <v>27.6</v>
      </c>
      <c r="Y929">
        <f t="shared" si="1019"/>
        <v>232.4</v>
      </c>
      <c r="Z929">
        <v>2</v>
      </c>
      <c r="AA929">
        <v>0</v>
      </c>
      <c r="AB929">
        <v>2</v>
      </c>
      <c r="AC929">
        <v>0</v>
      </c>
      <c r="AD929">
        <v>4</v>
      </c>
      <c r="AE929">
        <v>0</v>
      </c>
      <c r="AF929">
        <v>2</v>
      </c>
      <c r="AG929">
        <v>0</v>
      </c>
      <c r="AH929">
        <v>0</v>
      </c>
      <c r="AJ929">
        <v>25</v>
      </c>
      <c r="AK929">
        <v>19</v>
      </c>
      <c r="AL929">
        <v>14</v>
      </c>
      <c r="AM929">
        <v>16</v>
      </c>
      <c r="AN929">
        <v>13</v>
      </c>
      <c r="AO929">
        <v>12</v>
      </c>
      <c r="AP929">
        <v>20</v>
      </c>
      <c r="AQ929">
        <v>22</v>
      </c>
      <c r="AR929">
        <v>22</v>
      </c>
      <c r="AU929">
        <f t="shared" si="1020"/>
        <v>85.18518518518519</v>
      </c>
      <c r="AV929">
        <f t="shared" si="1018"/>
        <v>100</v>
      </c>
      <c r="AW929">
        <f t="shared" si="1018"/>
        <v>75</v>
      </c>
      <c r="AX929">
        <f t="shared" si="1018"/>
        <v>100</v>
      </c>
      <c r="AY929">
        <f t="shared" si="1018"/>
        <v>52.941176470588239</v>
      </c>
      <c r="AZ929">
        <f t="shared" si="1018"/>
        <v>100</v>
      </c>
      <c r="BA929">
        <f t="shared" si="1018"/>
        <v>81.818181818181827</v>
      </c>
      <c r="BB929">
        <f t="shared" si="1018"/>
        <v>100</v>
      </c>
      <c r="BC929">
        <f t="shared" si="1018"/>
        <v>100</v>
      </c>
    </row>
    <row r="930" spans="1:991">
      <c r="A930">
        <v>262</v>
      </c>
      <c r="B930" t="s">
        <v>55</v>
      </c>
      <c r="C930">
        <v>19</v>
      </c>
      <c r="D930" t="s">
        <v>46</v>
      </c>
      <c r="E930">
        <v>12.3</v>
      </c>
      <c r="F930">
        <v>11.8</v>
      </c>
      <c r="G930">
        <v>9.3000000000000007</v>
      </c>
      <c r="H930">
        <v>8</v>
      </c>
      <c r="I930">
        <v>11.8</v>
      </c>
      <c r="J930">
        <v>17.100000000000001</v>
      </c>
      <c r="K930">
        <v>12.9</v>
      </c>
      <c r="L930">
        <v>7.9</v>
      </c>
      <c r="M930">
        <v>12.8</v>
      </c>
      <c r="O930" s="23">
        <v>29.1</v>
      </c>
      <c r="P930" s="23">
        <v>30</v>
      </c>
      <c r="Q930" s="23">
        <v>27.9</v>
      </c>
      <c r="R930" s="23">
        <v>10.3</v>
      </c>
      <c r="S930" s="23">
        <v>28</v>
      </c>
      <c r="T930" s="23">
        <v>27.5</v>
      </c>
      <c r="U930" s="23">
        <v>28.1</v>
      </c>
      <c r="V930" s="23">
        <v>27.8</v>
      </c>
      <c r="W930" s="23">
        <v>26.4</v>
      </c>
      <c r="Y930">
        <f t="shared" si="1019"/>
        <v>235.10000000000002</v>
      </c>
      <c r="Z930">
        <v>0</v>
      </c>
      <c r="AA930">
        <v>0</v>
      </c>
      <c r="AB930">
        <v>0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0</v>
      </c>
      <c r="AJ930">
        <v>12</v>
      </c>
      <c r="AK930">
        <v>3</v>
      </c>
      <c r="AL930">
        <v>12</v>
      </c>
      <c r="AM930">
        <v>8</v>
      </c>
      <c r="AN930">
        <v>7</v>
      </c>
      <c r="AO930">
        <v>3</v>
      </c>
      <c r="AP930">
        <v>3</v>
      </c>
      <c r="AQ930">
        <v>6</v>
      </c>
      <c r="AR930">
        <v>4</v>
      </c>
      <c r="AU930">
        <f t="shared" si="1020"/>
        <v>100</v>
      </c>
      <c r="AV930">
        <f t="shared" si="1018"/>
        <v>100</v>
      </c>
      <c r="AW930">
        <f t="shared" si="1018"/>
        <v>100</v>
      </c>
      <c r="AX930">
        <f t="shared" si="1018"/>
        <v>60</v>
      </c>
      <c r="AY930">
        <f t="shared" si="1018"/>
        <v>100</v>
      </c>
      <c r="AZ930">
        <f t="shared" si="1018"/>
        <v>100</v>
      </c>
      <c r="BA930">
        <f t="shared" si="1018"/>
        <v>100</v>
      </c>
      <c r="BB930">
        <f t="shared" si="1018"/>
        <v>100</v>
      </c>
      <c r="BC930">
        <f t="shared" si="1018"/>
        <v>100</v>
      </c>
    </row>
    <row r="931" spans="1:991">
      <c r="A931">
        <v>264</v>
      </c>
      <c r="B931" t="s">
        <v>56</v>
      </c>
      <c r="C931">
        <v>19</v>
      </c>
      <c r="D931" t="s">
        <v>48</v>
      </c>
      <c r="E931">
        <v>5.3</v>
      </c>
      <c r="F931">
        <v>3.8</v>
      </c>
      <c r="G931">
        <v>1.2</v>
      </c>
      <c r="H931">
        <v>3.2</v>
      </c>
      <c r="I931">
        <v>4.7</v>
      </c>
      <c r="J931">
        <v>1.3</v>
      </c>
      <c r="K931">
        <v>2.7</v>
      </c>
      <c r="L931">
        <v>0</v>
      </c>
      <c r="M931">
        <v>3</v>
      </c>
      <c r="O931" s="23">
        <v>30</v>
      </c>
      <c r="P931" s="23">
        <v>27.3</v>
      </c>
      <c r="Q931" s="23">
        <v>28.6</v>
      </c>
      <c r="R931" s="23">
        <v>30</v>
      </c>
      <c r="S931" s="23">
        <v>26.3</v>
      </c>
      <c r="T931" s="23">
        <v>30</v>
      </c>
      <c r="U931" s="23">
        <v>29.1</v>
      </c>
      <c r="V931" s="23">
        <v>28.5</v>
      </c>
      <c r="W931" s="23">
        <v>30</v>
      </c>
      <c r="Y931">
        <f t="shared" si="1019"/>
        <v>259.8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J931">
        <v>6</v>
      </c>
      <c r="AK931">
        <v>12</v>
      </c>
      <c r="AL931">
        <v>11</v>
      </c>
      <c r="AM931">
        <v>9</v>
      </c>
      <c r="AN931">
        <v>7</v>
      </c>
      <c r="AO931">
        <v>2</v>
      </c>
      <c r="AP931">
        <v>3</v>
      </c>
      <c r="AQ931">
        <v>4</v>
      </c>
      <c r="AR931">
        <v>1</v>
      </c>
      <c r="AU931">
        <f t="shared" si="1020"/>
        <v>100</v>
      </c>
      <c r="AV931">
        <f t="shared" si="1018"/>
        <v>100</v>
      </c>
      <c r="AW931">
        <f t="shared" si="1018"/>
        <v>100</v>
      </c>
      <c r="AX931">
        <f t="shared" si="1018"/>
        <v>100</v>
      </c>
      <c r="AY931">
        <f t="shared" si="1018"/>
        <v>100</v>
      </c>
      <c r="AZ931">
        <f t="shared" si="1018"/>
        <v>100</v>
      </c>
      <c r="BA931">
        <f t="shared" si="1018"/>
        <v>100</v>
      </c>
      <c r="BB931">
        <f t="shared" si="1018"/>
        <v>100</v>
      </c>
      <c r="BC931">
        <f t="shared" si="1018"/>
        <v>100</v>
      </c>
    </row>
    <row r="932" spans="1:991">
      <c r="A932">
        <v>266</v>
      </c>
      <c r="B932" t="s">
        <v>57</v>
      </c>
      <c r="C932">
        <v>19</v>
      </c>
      <c r="D932" t="s">
        <v>42</v>
      </c>
      <c r="E932">
        <v>20.2</v>
      </c>
      <c r="F932">
        <v>18.2</v>
      </c>
      <c r="G932">
        <v>20.7</v>
      </c>
      <c r="H932">
        <v>10</v>
      </c>
      <c r="I932">
        <v>22.9</v>
      </c>
      <c r="J932">
        <v>12.1</v>
      </c>
      <c r="K932">
        <v>18.2</v>
      </c>
      <c r="L932">
        <v>14.6</v>
      </c>
      <c r="M932">
        <v>13.3</v>
      </c>
      <c r="O932" s="23">
        <v>28.7</v>
      </c>
      <c r="P932" s="23">
        <v>30</v>
      </c>
      <c r="Q932" s="23">
        <v>28.5</v>
      </c>
      <c r="R932" s="23">
        <v>28.4</v>
      </c>
      <c r="S932" s="23">
        <v>27.6</v>
      </c>
      <c r="T932" s="23">
        <v>28.6</v>
      </c>
      <c r="U932" s="23">
        <v>27.2</v>
      </c>
      <c r="V932" s="23">
        <v>28.6</v>
      </c>
      <c r="W932" s="23">
        <v>28.9</v>
      </c>
      <c r="Y932">
        <f t="shared" si="1019"/>
        <v>256.49999999999994</v>
      </c>
      <c r="Z932">
        <v>0</v>
      </c>
      <c r="AA932">
        <v>0</v>
      </c>
      <c r="AB932">
        <v>0</v>
      </c>
      <c r="AC932">
        <v>2</v>
      </c>
      <c r="AD932">
        <v>0</v>
      </c>
      <c r="AE932">
        <v>0</v>
      </c>
      <c r="AF932">
        <v>2</v>
      </c>
      <c r="AG932">
        <v>0</v>
      </c>
      <c r="AH932">
        <v>0</v>
      </c>
      <c r="AJ932">
        <v>1</v>
      </c>
      <c r="AK932">
        <v>0</v>
      </c>
      <c r="AL932">
        <v>6</v>
      </c>
      <c r="AM932">
        <v>5</v>
      </c>
      <c r="AN932">
        <v>9</v>
      </c>
      <c r="AO932">
        <v>5</v>
      </c>
      <c r="AP932">
        <v>5</v>
      </c>
      <c r="AQ932">
        <v>6</v>
      </c>
      <c r="AR932">
        <v>6</v>
      </c>
      <c r="AU932">
        <f t="shared" si="1020"/>
        <v>100</v>
      </c>
      <c r="AV932">
        <v>0</v>
      </c>
      <c r="AW932">
        <f t="shared" si="1018"/>
        <v>100</v>
      </c>
      <c r="AX932">
        <f t="shared" si="1018"/>
        <v>42.857142857142854</v>
      </c>
      <c r="AY932">
        <f t="shared" si="1018"/>
        <v>100</v>
      </c>
      <c r="AZ932">
        <f t="shared" si="1018"/>
        <v>100</v>
      </c>
      <c r="BA932">
        <f t="shared" si="1018"/>
        <v>42.857142857142854</v>
      </c>
      <c r="BB932">
        <f t="shared" si="1018"/>
        <v>100</v>
      </c>
      <c r="BC932">
        <f t="shared" si="1018"/>
        <v>100</v>
      </c>
    </row>
    <row r="933" spans="1:991">
      <c r="A933">
        <v>265</v>
      </c>
      <c r="B933" t="s">
        <v>58</v>
      </c>
      <c r="C933">
        <v>19</v>
      </c>
      <c r="D933" t="s">
        <v>44</v>
      </c>
      <c r="E933">
        <v>6.6</v>
      </c>
      <c r="F933">
        <v>19</v>
      </c>
      <c r="G933">
        <v>11</v>
      </c>
      <c r="H933">
        <v>17.100000000000001</v>
      </c>
      <c r="I933">
        <v>10.6</v>
      </c>
      <c r="J933">
        <v>9.9</v>
      </c>
      <c r="K933">
        <v>27.5</v>
      </c>
      <c r="L933">
        <v>5.9</v>
      </c>
      <c r="M933">
        <v>21.8</v>
      </c>
      <c r="O933" s="23">
        <v>26.4</v>
      </c>
      <c r="P933" s="23">
        <v>30</v>
      </c>
      <c r="Q933" s="23">
        <v>24.5</v>
      </c>
      <c r="R933" s="23">
        <v>30</v>
      </c>
      <c r="S933" s="23">
        <v>26.6</v>
      </c>
      <c r="T933" s="23">
        <v>29.8</v>
      </c>
      <c r="U933" s="23">
        <v>30</v>
      </c>
      <c r="V933" s="23">
        <v>20.6</v>
      </c>
      <c r="W933" s="23">
        <v>30</v>
      </c>
      <c r="Y933">
        <f t="shared" si="1019"/>
        <v>247.9</v>
      </c>
      <c r="Z933">
        <v>4</v>
      </c>
      <c r="AA933">
        <v>0</v>
      </c>
      <c r="AB933">
        <v>2</v>
      </c>
      <c r="AC933">
        <v>0</v>
      </c>
      <c r="AD933">
        <v>2</v>
      </c>
      <c r="AE933">
        <v>0</v>
      </c>
      <c r="AF933">
        <v>0</v>
      </c>
      <c r="AG933">
        <v>0</v>
      </c>
      <c r="AH933">
        <v>0</v>
      </c>
      <c r="AJ933">
        <v>3</v>
      </c>
      <c r="AK933">
        <v>0</v>
      </c>
      <c r="AL933">
        <v>3</v>
      </c>
      <c r="AM933">
        <v>2</v>
      </c>
      <c r="AN933">
        <v>2</v>
      </c>
      <c r="AO933">
        <v>5</v>
      </c>
      <c r="AP933">
        <v>0</v>
      </c>
      <c r="AQ933">
        <v>0</v>
      </c>
      <c r="AR933">
        <v>0</v>
      </c>
      <c r="AU933">
        <f t="shared" si="1020"/>
        <v>-14.285714285714285</v>
      </c>
      <c r="AV933">
        <v>0</v>
      </c>
      <c r="AW933">
        <f t="shared" si="1018"/>
        <v>20</v>
      </c>
      <c r="AX933">
        <f t="shared" si="1018"/>
        <v>100</v>
      </c>
      <c r="AY933">
        <f t="shared" si="1018"/>
        <v>0</v>
      </c>
      <c r="AZ933">
        <f t="shared" si="1018"/>
        <v>100</v>
      </c>
      <c r="BA933">
        <v>0</v>
      </c>
      <c r="BB933">
        <v>0</v>
      </c>
      <c r="BC933">
        <v>0</v>
      </c>
    </row>
    <row r="934" spans="1:991">
      <c r="A934">
        <v>145</v>
      </c>
      <c r="B934" t="s">
        <v>102</v>
      </c>
      <c r="C934">
        <v>19</v>
      </c>
      <c r="D934" t="s">
        <v>42</v>
      </c>
      <c r="E934">
        <v>23</v>
      </c>
      <c r="F934">
        <v>22.2</v>
      </c>
      <c r="G934">
        <v>22.8</v>
      </c>
      <c r="H934">
        <v>18.5</v>
      </c>
      <c r="I934">
        <v>24.9</v>
      </c>
      <c r="J934">
        <v>17.5</v>
      </c>
      <c r="K934">
        <v>12.9</v>
      </c>
      <c r="L934">
        <v>23.8</v>
      </c>
      <c r="M934">
        <v>23.7</v>
      </c>
      <c r="O934" s="23">
        <v>30</v>
      </c>
      <c r="P934" s="23">
        <v>30</v>
      </c>
      <c r="Q934" s="23">
        <v>30</v>
      </c>
      <c r="R934" s="23">
        <v>27.2</v>
      </c>
      <c r="S934" s="23">
        <v>30</v>
      </c>
      <c r="T934" s="23">
        <v>28.1</v>
      </c>
      <c r="U934" s="23">
        <v>23.5</v>
      </c>
      <c r="V934" s="23">
        <v>30</v>
      </c>
      <c r="W934" s="23">
        <v>30</v>
      </c>
      <c r="Y934">
        <f t="shared" si="1019"/>
        <v>258.79999999999995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</v>
      </c>
      <c r="AG934">
        <v>0</v>
      </c>
      <c r="AH934">
        <v>0</v>
      </c>
      <c r="AJ934">
        <v>0</v>
      </c>
      <c r="AK934">
        <v>0</v>
      </c>
      <c r="AL934">
        <v>0</v>
      </c>
      <c r="AM934">
        <v>4</v>
      </c>
      <c r="AN934">
        <v>0</v>
      </c>
      <c r="AO934">
        <v>8</v>
      </c>
      <c r="AP934">
        <v>8</v>
      </c>
      <c r="AQ934">
        <v>0</v>
      </c>
      <c r="AR934">
        <v>0</v>
      </c>
      <c r="AU934">
        <v>0</v>
      </c>
      <c r="AV934">
        <v>0</v>
      </c>
      <c r="AW934">
        <v>0</v>
      </c>
      <c r="AX934">
        <f t="shared" si="1018"/>
        <v>100</v>
      </c>
      <c r="AY934">
        <v>0</v>
      </c>
      <c r="AZ934">
        <f t="shared" si="1018"/>
        <v>100</v>
      </c>
      <c r="BA934">
        <f t="shared" si="1018"/>
        <v>60</v>
      </c>
      <c r="BB934">
        <v>0</v>
      </c>
      <c r="BC934">
        <v>0</v>
      </c>
    </row>
    <row r="935" spans="1:991">
      <c r="A935">
        <v>148</v>
      </c>
      <c r="B935" t="s">
        <v>103</v>
      </c>
      <c r="C935">
        <v>19</v>
      </c>
      <c r="D935" t="s">
        <v>44</v>
      </c>
      <c r="E935">
        <v>18.600000000000001</v>
      </c>
      <c r="F935">
        <v>25.5</v>
      </c>
      <c r="G935">
        <v>19.2</v>
      </c>
      <c r="H935">
        <v>18.399999999999999</v>
      </c>
      <c r="I935">
        <v>12.2</v>
      </c>
      <c r="J935">
        <v>18.5</v>
      </c>
      <c r="K935">
        <v>16</v>
      </c>
      <c r="L935">
        <v>9.1</v>
      </c>
      <c r="M935">
        <v>21.4</v>
      </c>
      <c r="O935" s="23">
        <v>28.6</v>
      </c>
      <c r="P935" s="23">
        <v>30</v>
      </c>
      <c r="Q935" s="23">
        <v>28.3</v>
      </c>
      <c r="R935" s="23">
        <v>21.8</v>
      </c>
      <c r="S935" s="23">
        <v>25.1</v>
      </c>
      <c r="T935" s="23">
        <v>24.1</v>
      </c>
      <c r="U935" s="23">
        <v>20.2</v>
      </c>
      <c r="V935" s="23">
        <v>17.3</v>
      </c>
      <c r="W935" s="23">
        <v>15.7</v>
      </c>
      <c r="Y935">
        <f t="shared" si="1019"/>
        <v>211.1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J935">
        <v>12</v>
      </c>
      <c r="AK935">
        <v>0</v>
      </c>
      <c r="AL935">
        <v>14</v>
      </c>
      <c r="AM935">
        <v>20</v>
      </c>
      <c r="AN935">
        <v>9</v>
      </c>
      <c r="AO935">
        <v>7</v>
      </c>
      <c r="AP935">
        <v>10</v>
      </c>
      <c r="AQ935">
        <v>5</v>
      </c>
      <c r="AR935">
        <v>6</v>
      </c>
      <c r="AU935">
        <f t="shared" si="1020"/>
        <v>100</v>
      </c>
      <c r="AV935">
        <v>0</v>
      </c>
      <c r="AW935">
        <f t="shared" si="1018"/>
        <v>100</v>
      </c>
      <c r="AX935">
        <f t="shared" si="1018"/>
        <v>100</v>
      </c>
      <c r="AY935">
        <f t="shared" si="1018"/>
        <v>100</v>
      </c>
      <c r="AZ935">
        <f t="shared" si="1018"/>
        <v>100</v>
      </c>
      <c r="BA935">
        <f t="shared" si="1018"/>
        <v>100</v>
      </c>
      <c r="BB935">
        <f t="shared" si="1018"/>
        <v>100</v>
      </c>
      <c r="BC935">
        <f t="shared" si="1018"/>
        <v>100</v>
      </c>
    </row>
    <row r="936" spans="1:991">
      <c r="A936">
        <v>147</v>
      </c>
      <c r="B936" t="s">
        <v>104</v>
      </c>
      <c r="C936">
        <v>19</v>
      </c>
      <c r="D936" t="s">
        <v>46</v>
      </c>
      <c r="E936">
        <v>25.9</v>
      </c>
      <c r="F936">
        <v>24.3</v>
      </c>
      <c r="G936">
        <v>23.2</v>
      </c>
      <c r="H936">
        <v>19.3</v>
      </c>
      <c r="I936">
        <v>16.2</v>
      </c>
      <c r="J936">
        <v>22.6</v>
      </c>
      <c r="K936">
        <v>21.5</v>
      </c>
      <c r="L936">
        <v>23.2</v>
      </c>
      <c r="M936">
        <v>20.2</v>
      </c>
      <c r="O936" s="23">
        <v>28.4</v>
      </c>
      <c r="P936" s="23">
        <v>28.4</v>
      </c>
      <c r="Q936" s="23">
        <v>28.8</v>
      </c>
      <c r="R936" s="23">
        <v>28.3</v>
      </c>
      <c r="S936" s="23">
        <v>27.3</v>
      </c>
      <c r="T936" s="23">
        <v>27.4</v>
      </c>
      <c r="U936" s="23">
        <v>27.5</v>
      </c>
      <c r="V936" s="23">
        <v>28.8</v>
      </c>
      <c r="W936" s="23">
        <v>27.7</v>
      </c>
      <c r="Y936">
        <f t="shared" si="1019"/>
        <v>252.6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J936">
        <v>10</v>
      </c>
      <c r="AK936">
        <v>12</v>
      </c>
      <c r="AL936">
        <v>19</v>
      </c>
      <c r="AM936">
        <v>8</v>
      </c>
      <c r="AN936">
        <v>4</v>
      </c>
      <c r="AO936">
        <v>8</v>
      </c>
      <c r="AP936">
        <v>9</v>
      </c>
      <c r="AQ936">
        <v>6</v>
      </c>
      <c r="AR936">
        <v>5</v>
      </c>
      <c r="AU936">
        <f t="shared" si="1020"/>
        <v>100</v>
      </c>
      <c r="AV936">
        <f t="shared" ref="AV936:AV953" si="1021">(AK936-AA936)/(AK936+AA936)*100</f>
        <v>100</v>
      </c>
      <c r="AW936">
        <f t="shared" ref="AW936:AW953" si="1022">(AL936-AB936)/(AL936+AB936)*100</f>
        <v>100</v>
      </c>
      <c r="AX936">
        <f t="shared" ref="AX936:AX953" si="1023">(AM936-AC936)/(AM936+AC936)*100</f>
        <v>100</v>
      </c>
      <c r="AY936">
        <f t="shared" ref="AY936:AY953" si="1024">(AN936-AD936)/(AN936+AD936)*100</f>
        <v>100</v>
      </c>
      <c r="AZ936">
        <f t="shared" ref="AZ936:AZ953" si="1025">(AO936-AE936)/(AO936+AE936)*100</f>
        <v>100</v>
      </c>
      <c r="BA936">
        <f t="shared" ref="BA936:BA953" si="1026">(AP936-AF936)/(AP936+AF936)*100</f>
        <v>100</v>
      </c>
      <c r="BB936">
        <f t="shared" ref="BB936:BB953" si="1027">(AQ936-AG936)/(AQ936+AG936)*100</f>
        <v>100</v>
      </c>
      <c r="BC936">
        <f t="shared" ref="BC936:BC953" si="1028">(AR936-AH936)/(AR936+AH936)*100</f>
        <v>100</v>
      </c>
    </row>
    <row r="937" spans="1:991">
      <c r="A937">
        <v>146</v>
      </c>
      <c r="B937" t="s">
        <v>105</v>
      </c>
      <c r="C937">
        <v>19</v>
      </c>
      <c r="D937" t="s">
        <v>48</v>
      </c>
      <c r="E937">
        <v>9.1999999999999993</v>
      </c>
      <c r="F937">
        <v>11.6</v>
      </c>
      <c r="G937">
        <v>5.2</v>
      </c>
      <c r="H937">
        <v>5.8</v>
      </c>
      <c r="I937">
        <v>5.8</v>
      </c>
      <c r="J937">
        <v>7.8</v>
      </c>
      <c r="K937">
        <v>7</v>
      </c>
      <c r="L937">
        <v>10</v>
      </c>
      <c r="M937">
        <v>10.199999999999999</v>
      </c>
      <c r="O937" s="23">
        <v>29</v>
      </c>
      <c r="P937" s="23">
        <v>30</v>
      </c>
      <c r="Q937" s="23">
        <v>27.1</v>
      </c>
      <c r="R937" s="23">
        <v>27.7</v>
      </c>
      <c r="S937" s="23">
        <v>28.7</v>
      </c>
      <c r="T937" s="23">
        <v>28.3</v>
      </c>
      <c r="U937" s="23">
        <v>30</v>
      </c>
      <c r="V937" s="23">
        <v>27.9</v>
      </c>
      <c r="W937" s="23">
        <v>28.1</v>
      </c>
      <c r="Y937">
        <f t="shared" si="1019"/>
        <v>256.8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J937">
        <v>10</v>
      </c>
      <c r="AK937">
        <v>11</v>
      </c>
      <c r="AL937">
        <v>6</v>
      </c>
      <c r="AM937">
        <v>14</v>
      </c>
      <c r="AN937">
        <v>13</v>
      </c>
      <c r="AO937">
        <v>8</v>
      </c>
      <c r="AP937">
        <v>9</v>
      </c>
      <c r="AQ937">
        <v>7</v>
      </c>
      <c r="AR937">
        <v>10</v>
      </c>
      <c r="AU937">
        <f t="shared" si="1020"/>
        <v>100</v>
      </c>
      <c r="AV937">
        <f t="shared" si="1021"/>
        <v>100</v>
      </c>
      <c r="AW937">
        <f t="shared" si="1022"/>
        <v>50</v>
      </c>
      <c r="AX937">
        <f t="shared" si="1023"/>
        <v>100</v>
      </c>
      <c r="AY937">
        <f t="shared" si="1024"/>
        <v>100</v>
      </c>
      <c r="AZ937">
        <f t="shared" si="1025"/>
        <v>100</v>
      </c>
      <c r="BA937">
        <f t="shared" si="1026"/>
        <v>100</v>
      </c>
      <c r="BB937">
        <f t="shared" si="1027"/>
        <v>100</v>
      </c>
      <c r="BC937">
        <f t="shared" si="1028"/>
        <v>100</v>
      </c>
    </row>
    <row r="938" spans="1:991">
      <c r="A938">
        <v>151</v>
      </c>
      <c r="B938" t="s">
        <v>106</v>
      </c>
      <c r="C938">
        <v>19</v>
      </c>
      <c r="D938" t="s">
        <v>42</v>
      </c>
      <c r="E938">
        <v>17.5</v>
      </c>
      <c r="F938">
        <v>15.1</v>
      </c>
      <c r="G938">
        <v>20</v>
      </c>
      <c r="H938">
        <v>11.5</v>
      </c>
      <c r="I938">
        <v>17.899999999999999</v>
      </c>
      <c r="J938">
        <v>16.100000000000001</v>
      </c>
      <c r="K938">
        <v>9.3000000000000007</v>
      </c>
      <c r="L938">
        <v>15.3</v>
      </c>
      <c r="M938">
        <v>14.2</v>
      </c>
      <c r="O938" s="23">
        <v>25.1</v>
      </c>
      <c r="P938" s="23">
        <v>28.6</v>
      </c>
      <c r="Q938" s="23">
        <v>28</v>
      </c>
      <c r="R938" s="23">
        <v>26.7</v>
      </c>
      <c r="S938" s="23">
        <v>27.4</v>
      </c>
      <c r="T938" s="23">
        <v>26.7</v>
      </c>
      <c r="U938" s="23">
        <v>28.7</v>
      </c>
      <c r="V938" s="23">
        <v>28</v>
      </c>
      <c r="W938" s="23">
        <v>27.1</v>
      </c>
      <c r="Y938">
        <f t="shared" si="1019"/>
        <v>246.29999999999998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0</v>
      </c>
      <c r="AH938">
        <v>0</v>
      </c>
      <c r="AJ938">
        <v>14</v>
      </c>
      <c r="AK938">
        <v>12</v>
      </c>
      <c r="AL938">
        <v>9</v>
      </c>
      <c r="AM938">
        <v>16</v>
      </c>
      <c r="AN938">
        <v>19</v>
      </c>
      <c r="AO938">
        <v>28</v>
      </c>
      <c r="AP938">
        <v>10</v>
      </c>
      <c r="AQ938">
        <v>21</v>
      </c>
      <c r="AR938">
        <v>13</v>
      </c>
      <c r="AU938">
        <f t="shared" si="1020"/>
        <v>100</v>
      </c>
      <c r="AV938">
        <f t="shared" si="1021"/>
        <v>100</v>
      </c>
      <c r="AW938">
        <f t="shared" si="1022"/>
        <v>100</v>
      </c>
      <c r="AX938">
        <f t="shared" si="1023"/>
        <v>100</v>
      </c>
      <c r="AY938">
        <f t="shared" si="1024"/>
        <v>100</v>
      </c>
      <c r="AZ938">
        <f t="shared" si="1025"/>
        <v>86.666666666666671</v>
      </c>
      <c r="BA938">
        <f t="shared" si="1026"/>
        <v>100</v>
      </c>
      <c r="BB938">
        <f t="shared" si="1027"/>
        <v>100</v>
      </c>
      <c r="BC938">
        <f t="shared" si="1028"/>
        <v>100</v>
      </c>
    </row>
    <row r="939" spans="1:991">
      <c r="A939">
        <v>149</v>
      </c>
      <c r="B939" t="s">
        <v>107</v>
      </c>
      <c r="C939">
        <v>19</v>
      </c>
      <c r="D939" t="s">
        <v>44</v>
      </c>
      <c r="E939">
        <v>7.6</v>
      </c>
      <c r="F939">
        <v>5.2</v>
      </c>
      <c r="G939">
        <v>7.7</v>
      </c>
      <c r="H939">
        <v>6.6</v>
      </c>
      <c r="I939">
        <v>5.8</v>
      </c>
      <c r="J939">
        <v>3.8</v>
      </c>
      <c r="K939">
        <v>7.9</v>
      </c>
      <c r="L939">
        <v>0.7</v>
      </c>
      <c r="M939">
        <v>7</v>
      </c>
      <c r="O939" s="23">
        <v>27.2</v>
      </c>
      <c r="P939" s="23">
        <v>29</v>
      </c>
      <c r="Q939" s="23">
        <v>27.6</v>
      </c>
      <c r="R939" s="23">
        <v>26.1</v>
      </c>
      <c r="S939" s="23">
        <v>28.1</v>
      </c>
      <c r="T939" s="23">
        <v>27.8</v>
      </c>
      <c r="U939" s="23">
        <v>24.7</v>
      </c>
      <c r="V939" s="23">
        <v>27.6</v>
      </c>
      <c r="W939" s="23">
        <v>29</v>
      </c>
      <c r="Y939">
        <f t="shared" si="1019"/>
        <v>247.1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J939">
        <v>20</v>
      </c>
      <c r="AK939">
        <v>23</v>
      </c>
      <c r="AL939">
        <v>12</v>
      </c>
      <c r="AM939">
        <v>21</v>
      </c>
      <c r="AN939">
        <v>23</v>
      </c>
      <c r="AO939">
        <v>20</v>
      </c>
      <c r="AP939">
        <v>36</v>
      </c>
      <c r="AQ939">
        <v>16</v>
      </c>
      <c r="AR939">
        <v>19</v>
      </c>
      <c r="AU939">
        <f t="shared" si="1020"/>
        <v>100</v>
      </c>
      <c r="AV939">
        <f t="shared" si="1021"/>
        <v>100</v>
      </c>
      <c r="AW939">
        <f t="shared" si="1022"/>
        <v>100</v>
      </c>
      <c r="AX939">
        <f t="shared" si="1023"/>
        <v>100</v>
      </c>
      <c r="AY939">
        <f t="shared" si="1024"/>
        <v>100</v>
      </c>
      <c r="AZ939">
        <f t="shared" si="1025"/>
        <v>100</v>
      </c>
      <c r="BA939">
        <f t="shared" si="1026"/>
        <v>100</v>
      </c>
      <c r="BB939">
        <f t="shared" si="1027"/>
        <v>100</v>
      </c>
      <c r="BC939">
        <f t="shared" si="1028"/>
        <v>100</v>
      </c>
    </row>
    <row r="940" spans="1:991">
      <c r="A940">
        <v>150</v>
      </c>
      <c r="B940" t="s">
        <v>108</v>
      </c>
      <c r="C940">
        <v>19</v>
      </c>
      <c r="D940" t="s">
        <v>46</v>
      </c>
      <c r="E940">
        <v>13.8</v>
      </c>
      <c r="F940">
        <v>14.8</v>
      </c>
      <c r="G940">
        <v>19</v>
      </c>
      <c r="H940">
        <v>16</v>
      </c>
      <c r="I940">
        <v>10.8</v>
      </c>
      <c r="J940">
        <v>14.7</v>
      </c>
      <c r="K940">
        <v>11.2</v>
      </c>
      <c r="L940">
        <v>10.1</v>
      </c>
      <c r="M940">
        <v>6.8</v>
      </c>
      <c r="O940" s="23">
        <v>27.6</v>
      </c>
      <c r="P940" s="23">
        <v>27.6</v>
      </c>
      <c r="Q940" s="23">
        <v>27.3</v>
      </c>
      <c r="R940" s="23">
        <v>26.4</v>
      </c>
      <c r="S940" s="23">
        <v>23.4</v>
      </c>
      <c r="T940" s="23">
        <v>24.8</v>
      </c>
      <c r="U940" s="23">
        <v>27.4</v>
      </c>
      <c r="V940" s="23">
        <v>25.9</v>
      </c>
      <c r="W940" s="23">
        <v>28.5</v>
      </c>
      <c r="Y940">
        <f t="shared" si="1019"/>
        <v>238.90000000000003</v>
      </c>
      <c r="Z940">
        <v>0</v>
      </c>
      <c r="AA940">
        <v>0</v>
      </c>
      <c r="AB940">
        <v>0</v>
      </c>
      <c r="AC940">
        <v>2</v>
      </c>
      <c r="AD940">
        <v>2</v>
      </c>
      <c r="AE940">
        <v>0</v>
      </c>
      <c r="AF940">
        <v>0</v>
      </c>
      <c r="AG940">
        <v>0</v>
      </c>
      <c r="AH940">
        <v>0</v>
      </c>
      <c r="AJ940">
        <v>21</v>
      </c>
      <c r="AK940">
        <v>24</v>
      </c>
      <c r="AL940">
        <v>17</v>
      </c>
      <c r="AM940">
        <v>23</v>
      </c>
      <c r="AN940">
        <v>16</v>
      </c>
      <c r="AO940">
        <v>17</v>
      </c>
      <c r="AP940">
        <v>14</v>
      </c>
      <c r="AQ940">
        <v>26</v>
      </c>
      <c r="AR940">
        <v>18</v>
      </c>
      <c r="AU940">
        <f t="shared" si="1020"/>
        <v>100</v>
      </c>
      <c r="AV940">
        <f t="shared" si="1021"/>
        <v>100</v>
      </c>
      <c r="AW940">
        <f t="shared" si="1022"/>
        <v>100</v>
      </c>
      <c r="AX940">
        <f t="shared" si="1023"/>
        <v>84</v>
      </c>
      <c r="AY940">
        <f t="shared" si="1024"/>
        <v>77.777777777777786</v>
      </c>
      <c r="AZ940">
        <f t="shared" si="1025"/>
        <v>100</v>
      </c>
      <c r="BA940">
        <f t="shared" si="1026"/>
        <v>100</v>
      </c>
      <c r="BB940">
        <f t="shared" si="1027"/>
        <v>100</v>
      </c>
      <c r="BC940">
        <f t="shared" si="1028"/>
        <v>100</v>
      </c>
    </row>
    <row r="941" spans="1:991">
      <c r="A941">
        <v>152</v>
      </c>
      <c r="B941" t="s">
        <v>109</v>
      </c>
      <c r="C941">
        <v>19</v>
      </c>
      <c r="D941" t="s">
        <v>48</v>
      </c>
      <c r="E941">
        <v>6.2</v>
      </c>
      <c r="F941">
        <v>5.8</v>
      </c>
      <c r="G941">
        <v>4.0999999999999996</v>
      </c>
      <c r="H941">
        <v>2.1</v>
      </c>
      <c r="I941">
        <v>0</v>
      </c>
      <c r="J941">
        <v>1.5</v>
      </c>
      <c r="K941">
        <v>6.3</v>
      </c>
      <c r="L941">
        <v>1.4</v>
      </c>
      <c r="M941">
        <v>1.2</v>
      </c>
      <c r="O941" s="23">
        <v>28.3</v>
      </c>
      <c r="P941" s="23">
        <v>17.100000000000001</v>
      </c>
      <c r="Q941" s="23">
        <v>28.2</v>
      </c>
      <c r="R941" s="23">
        <v>18.7</v>
      </c>
      <c r="S941" s="23">
        <v>28.6</v>
      </c>
      <c r="T941" s="23">
        <v>28.9</v>
      </c>
      <c r="U941" s="23">
        <v>24.9</v>
      </c>
      <c r="V941" s="23">
        <v>27.1</v>
      </c>
      <c r="W941" s="23">
        <v>2.5</v>
      </c>
      <c r="Y941">
        <f t="shared" si="1019"/>
        <v>204.3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J941">
        <v>25</v>
      </c>
      <c r="AK941">
        <v>30</v>
      </c>
      <c r="AL941">
        <v>31</v>
      </c>
      <c r="AM941">
        <v>37</v>
      </c>
      <c r="AN941">
        <v>18</v>
      </c>
      <c r="AO941">
        <v>10</v>
      </c>
      <c r="AP941">
        <v>11</v>
      </c>
      <c r="AQ941">
        <v>10</v>
      </c>
      <c r="AR941">
        <v>7</v>
      </c>
      <c r="AU941">
        <f t="shared" si="1020"/>
        <v>85.18518518518519</v>
      </c>
      <c r="AV941">
        <f t="shared" si="1021"/>
        <v>100</v>
      </c>
      <c r="AW941">
        <f t="shared" si="1022"/>
        <v>100</v>
      </c>
      <c r="AX941">
        <f t="shared" si="1023"/>
        <v>100</v>
      </c>
      <c r="AY941">
        <f t="shared" si="1024"/>
        <v>100</v>
      </c>
      <c r="AZ941">
        <f t="shared" si="1025"/>
        <v>100</v>
      </c>
      <c r="BA941">
        <f t="shared" si="1026"/>
        <v>100</v>
      </c>
      <c r="BB941">
        <f t="shared" si="1027"/>
        <v>100</v>
      </c>
      <c r="BC941">
        <f t="shared" si="1028"/>
        <v>100</v>
      </c>
    </row>
    <row r="942" spans="1:991">
      <c r="A942" s="4">
        <v>218</v>
      </c>
      <c r="B942" s="5" t="s">
        <v>110</v>
      </c>
      <c r="C942" s="4">
        <v>19</v>
      </c>
      <c r="D942" s="5" t="s">
        <v>42</v>
      </c>
      <c r="E942" s="4">
        <v>2.8</v>
      </c>
      <c r="F942" s="4">
        <v>0</v>
      </c>
      <c r="G942" s="4">
        <v>2.1</v>
      </c>
      <c r="H942" s="4">
        <v>2.1</v>
      </c>
      <c r="I942" s="4">
        <v>4.5</v>
      </c>
      <c r="J942" s="4">
        <v>0.9</v>
      </c>
      <c r="K942" s="4">
        <v>0.5</v>
      </c>
      <c r="L942" s="4">
        <v>0</v>
      </c>
      <c r="M942" s="4">
        <v>2.1</v>
      </c>
      <c r="N942" s="4"/>
      <c r="O942" s="26">
        <v>28.6</v>
      </c>
      <c r="P942" s="26">
        <v>25.1</v>
      </c>
      <c r="Q942" s="26">
        <v>27.5</v>
      </c>
      <c r="R942" s="26">
        <v>28.2</v>
      </c>
      <c r="S942" s="26">
        <v>30</v>
      </c>
      <c r="T942" s="26">
        <v>28</v>
      </c>
      <c r="U942" s="26">
        <v>27.6</v>
      </c>
      <c r="V942" s="26">
        <v>23.5</v>
      </c>
      <c r="W942" s="26">
        <v>26.9</v>
      </c>
      <c r="Y942">
        <f t="shared" si="1019"/>
        <v>245.4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2</v>
      </c>
      <c r="AG942" s="4">
        <v>0</v>
      </c>
      <c r="AH942" s="4">
        <v>0</v>
      </c>
      <c r="AI942" s="4"/>
      <c r="AJ942" s="4">
        <v>20</v>
      </c>
      <c r="AK942" s="4">
        <v>9</v>
      </c>
      <c r="AL942" s="4">
        <v>12</v>
      </c>
      <c r="AM942" s="4">
        <v>6</v>
      </c>
      <c r="AN942" s="4">
        <v>13</v>
      </c>
      <c r="AO942" s="4">
        <v>14</v>
      </c>
      <c r="AP942" s="4">
        <v>14</v>
      </c>
      <c r="AQ942" s="4">
        <v>3</v>
      </c>
      <c r="AR942" s="4">
        <v>12</v>
      </c>
      <c r="AS942" s="5"/>
      <c r="AU942">
        <f t="shared" si="1020"/>
        <v>100</v>
      </c>
      <c r="AV942">
        <f t="shared" si="1021"/>
        <v>100</v>
      </c>
      <c r="AW942">
        <f t="shared" si="1022"/>
        <v>100</v>
      </c>
      <c r="AX942">
        <f t="shared" si="1023"/>
        <v>100</v>
      </c>
      <c r="AY942">
        <f t="shared" si="1024"/>
        <v>100</v>
      </c>
      <c r="AZ942">
        <f t="shared" si="1025"/>
        <v>100</v>
      </c>
      <c r="BA942">
        <f t="shared" si="1026"/>
        <v>75</v>
      </c>
      <c r="BB942">
        <f t="shared" si="1027"/>
        <v>100</v>
      </c>
      <c r="BC942">
        <f t="shared" si="1028"/>
        <v>100</v>
      </c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  <c r="QG942" s="5"/>
      <c r="QH942" s="5"/>
      <c r="QI942" s="5"/>
      <c r="QJ942" s="5"/>
      <c r="QK942" s="5"/>
      <c r="QL942" s="5"/>
      <c r="QM942" s="5"/>
      <c r="QN942" s="5"/>
      <c r="QO942" s="5"/>
      <c r="QP942" s="5"/>
      <c r="QQ942" s="5"/>
      <c r="QR942" s="5"/>
      <c r="QS942" s="5"/>
      <c r="QT942" s="5"/>
      <c r="QU942" s="5"/>
      <c r="QV942" s="5"/>
      <c r="QW942" s="5"/>
      <c r="QX942" s="5"/>
      <c r="QY942" s="5"/>
      <c r="QZ942" s="5"/>
      <c r="RA942" s="5"/>
      <c r="RB942" s="5"/>
      <c r="RC942" s="5"/>
      <c r="RD942" s="5"/>
      <c r="RE942" s="5"/>
      <c r="RF942" s="5"/>
      <c r="RG942" s="5"/>
      <c r="RH942" s="5"/>
      <c r="RI942" s="5"/>
      <c r="RJ942" s="5"/>
      <c r="RK942" s="5"/>
      <c r="RL942" s="5"/>
      <c r="RM942" s="5"/>
      <c r="RN942" s="5"/>
      <c r="RO942" s="5"/>
      <c r="RP942" s="5"/>
      <c r="RQ942" s="5"/>
      <c r="RR942" s="5"/>
      <c r="RS942" s="5"/>
      <c r="RT942" s="5"/>
      <c r="RU942" s="5"/>
      <c r="RV942" s="5"/>
      <c r="RW942" s="5"/>
      <c r="RX942" s="5"/>
      <c r="RY942" s="5"/>
      <c r="RZ942" s="5"/>
      <c r="SA942" s="5"/>
      <c r="SB942" s="5"/>
      <c r="SC942" s="5"/>
      <c r="SD942" s="5"/>
      <c r="SE942" s="5"/>
      <c r="SF942" s="5"/>
      <c r="SG942" s="5"/>
      <c r="SH942" s="5"/>
      <c r="SI942" s="5"/>
      <c r="SJ942" s="5"/>
      <c r="SK942" s="5"/>
      <c r="SL942" s="5"/>
      <c r="SM942" s="5"/>
      <c r="SN942" s="5"/>
      <c r="SO942" s="5"/>
      <c r="SP942" s="5"/>
      <c r="SQ942" s="5"/>
      <c r="SR942" s="5"/>
      <c r="SS942" s="5"/>
      <c r="ST942" s="5"/>
      <c r="SU942" s="5"/>
      <c r="SV942" s="5"/>
      <c r="SW942" s="5"/>
      <c r="SX942" s="5"/>
      <c r="SY942" s="5"/>
      <c r="SZ942" s="5"/>
      <c r="TA942" s="5"/>
      <c r="TB942" s="5"/>
      <c r="TC942" s="5"/>
      <c r="TD942" s="5"/>
      <c r="TE942" s="5"/>
      <c r="TF942" s="5"/>
      <c r="TG942" s="5"/>
      <c r="TH942" s="5"/>
      <c r="TI942" s="5"/>
      <c r="TJ942" s="5"/>
      <c r="TK942" s="5"/>
      <c r="TL942" s="5"/>
      <c r="TM942" s="5"/>
      <c r="TN942" s="5"/>
      <c r="TO942" s="5"/>
      <c r="TP942" s="5"/>
      <c r="TQ942" s="5"/>
      <c r="TR942" s="5"/>
      <c r="TS942" s="5"/>
      <c r="TT942" s="5"/>
      <c r="TU942" s="5"/>
      <c r="TV942" s="5"/>
      <c r="TW942" s="5"/>
      <c r="TX942" s="5"/>
      <c r="TY942" s="5"/>
      <c r="TZ942" s="5"/>
      <c r="UA942" s="5"/>
      <c r="UB942" s="5"/>
      <c r="UC942" s="5"/>
      <c r="UD942" s="5"/>
      <c r="UE942" s="5"/>
      <c r="UF942" s="5"/>
      <c r="UG942" s="5"/>
      <c r="UH942" s="5"/>
      <c r="UI942" s="5"/>
      <c r="UJ942" s="5"/>
      <c r="UK942" s="5"/>
      <c r="UL942" s="5"/>
      <c r="UM942" s="5"/>
      <c r="UN942" s="5"/>
      <c r="UO942" s="5"/>
      <c r="UP942" s="5"/>
      <c r="UQ942" s="5"/>
      <c r="UR942" s="5"/>
      <c r="US942" s="5"/>
      <c r="UT942" s="5"/>
      <c r="UU942" s="5"/>
      <c r="UV942" s="5"/>
      <c r="UW942" s="5"/>
      <c r="UX942" s="5"/>
      <c r="UY942" s="5"/>
      <c r="UZ942" s="5"/>
      <c r="VA942" s="5"/>
      <c r="VB942" s="5"/>
      <c r="VC942" s="5"/>
      <c r="VD942" s="5"/>
      <c r="VE942" s="5"/>
      <c r="VF942" s="5"/>
      <c r="VG942" s="5"/>
      <c r="VH942" s="5"/>
      <c r="VI942" s="5"/>
      <c r="VJ942" s="5"/>
      <c r="VK942" s="5"/>
      <c r="VL942" s="5"/>
      <c r="VM942" s="5"/>
      <c r="VN942" s="5"/>
      <c r="VO942" s="5"/>
      <c r="VP942" s="5"/>
      <c r="VQ942" s="5"/>
      <c r="VR942" s="5"/>
      <c r="VS942" s="5"/>
      <c r="VT942" s="5"/>
      <c r="VU942" s="5"/>
      <c r="VV942" s="5"/>
      <c r="VW942" s="5"/>
      <c r="VX942" s="5"/>
      <c r="VY942" s="5"/>
      <c r="VZ942" s="5"/>
      <c r="WA942" s="5"/>
      <c r="WB942" s="5"/>
      <c r="WC942" s="5"/>
      <c r="WD942" s="5"/>
      <c r="WE942" s="5"/>
      <c r="WF942" s="5"/>
      <c r="WG942" s="5"/>
      <c r="WH942" s="5"/>
      <c r="WI942" s="5"/>
      <c r="WJ942" s="5"/>
      <c r="WK942" s="5"/>
      <c r="WL942" s="5"/>
      <c r="WM942" s="5"/>
      <c r="WN942" s="5"/>
      <c r="WO942" s="5"/>
      <c r="WP942" s="5"/>
      <c r="WQ942" s="5"/>
      <c r="WR942" s="5"/>
      <c r="WS942" s="5"/>
      <c r="WT942" s="5"/>
      <c r="WU942" s="5"/>
      <c r="WV942" s="5"/>
      <c r="WW942" s="5"/>
      <c r="WX942" s="5"/>
      <c r="WY942" s="5"/>
      <c r="WZ942" s="5"/>
      <c r="XA942" s="5"/>
      <c r="XB942" s="5"/>
      <c r="XC942" s="5"/>
      <c r="XD942" s="5"/>
      <c r="XE942" s="5"/>
      <c r="XF942" s="5"/>
      <c r="XG942" s="5"/>
      <c r="XH942" s="5"/>
      <c r="XI942" s="5"/>
      <c r="XJ942" s="5"/>
      <c r="XK942" s="5"/>
      <c r="XL942" s="5"/>
      <c r="XM942" s="5"/>
      <c r="XN942" s="5"/>
      <c r="XO942" s="5"/>
      <c r="XP942" s="5"/>
      <c r="XQ942" s="5"/>
      <c r="XR942" s="5"/>
      <c r="XS942" s="5"/>
      <c r="XT942" s="5"/>
      <c r="XU942" s="5"/>
      <c r="XV942" s="5"/>
      <c r="XW942" s="5"/>
      <c r="XX942" s="5"/>
      <c r="XY942" s="5"/>
      <c r="XZ942" s="5"/>
      <c r="YA942" s="5"/>
      <c r="YB942" s="5"/>
      <c r="YC942" s="5"/>
      <c r="YD942" s="5"/>
      <c r="YE942" s="5"/>
      <c r="YF942" s="5"/>
      <c r="YG942" s="5"/>
      <c r="YH942" s="5"/>
      <c r="YI942" s="5"/>
      <c r="YJ942" s="5"/>
      <c r="YK942" s="5"/>
      <c r="YL942" s="5"/>
      <c r="YM942" s="5"/>
      <c r="YN942" s="5"/>
      <c r="YO942" s="5"/>
      <c r="YP942" s="5"/>
      <c r="YQ942" s="5"/>
      <c r="YR942" s="5"/>
      <c r="YS942" s="5"/>
      <c r="YT942" s="5"/>
      <c r="YU942" s="5"/>
      <c r="YV942" s="5"/>
      <c r="YW942" s="5"/>
      <c r="YX942" s="5"/>
      <c r="YY942" s="5"/>
      <c r="YZ942" s="5"/>
      <c r="ZA942" s="5"/>
      <c r="ZB942" s="5"/>
      <c r="ZC942" s="5"/>
      <c r="ZD942" s="5"/>
      <c r="ZE942" s="5"/>
      <c r="ZF942" s="5"/>
      <c r="ZG942" s="5"/>
      <c r="ZH942" s="5"/>
      <c r="ZI942" s="5"/>
      <c r="ZJ942" s="5"/>
      <c r="ZK942" s="5"/>
      <c r="ZL942" s="5"/>
      <c r="ZM942" s="5"/>
      <c r="ZN942" s="5"/>
      <c r="ZO942" s="5"/>
      <c r="ZP942" s="5"/>
      <c r="ZQ942" s="5"/>
      <c r="ZR942" s="5"/>
      <c r="ZS942" s="5"/>
      <c r="ZT942" s="5"/>
      <c r="ZU942" s="5"/>
      <c r="ZV942" s="5"/>
      <c r="ZW942" s="5"/>
      <c r="ZX942" s="5"/>
      <c r="ZY942" s="5"/>
      <c r="ZZ942" s="5"/>
      <c r="AAA942" s="5"/>
      <c r="AAB942" s="5"/>
      <c r="AAC942" s="5"/>
      <c r="AAD942" s="5"/>
      <c r="AAE942" s="5"/>
      <c r="AAF942" s="5"/>
      <c r="AAG942" s="5"/>
      <c r="AAH942" s="5"/>
      <c r="AAI942" s="5"/>
      <c r="AAJ942" s="5"/>
      <c r="AAK942" s="5"/>
      <c r="AAL942" s="5"/>
      <c r="AAM942" s="5"/>
      <c r="AAN942" s="5"/>
      <c r="AAO942" s="5"/>
      <c r="AAP942" s="5"/>
      <c r="AAQ942" s="5"/>
      <c r="AAR942" s="5"/>
      <c r="AAS942" s="5"/>
      <c r="AAT942" s="5"/>
      <c r="AAU942" s="5"/>
      <c r="AAV942" s="5"/>
      <c r="AAW942" s="5"/>
      <c r="AAX942" s="5"/>
      <c r="AAY942" s="5"/>
      <c r="AAZ942" s="5"/>
      <c r="ABA942" s="5"/>
      <c r="ABB942" s="5"/>
      <c r="ABC942" s="5"/>
      <c r="ABD942" s="5"/>
      <c r="ABE942" s="5"/>
      <c r="ABF942" s="5"/>
      <c r="ABG942" s="5"/>
      <c r="ABH942" s="5"/>
      <c r="ABI942" s="5"/>
      <c r="ABJ942" s="5"/>
      <c r="ABK942" s="5"/>
      <c r="ABL942" s="5"/>
      <c r="ABM942" s="5"/>
      <c r="ABN942" s="5"/>
      <c r="ABO942" s="5"/>
      <c r="ABP942" s="5"/>
      <c r="ABQ942" s="5"/>
      <c r="ABR942" s="5"/>
      <c r="ABS942" s="5"/>
      <c r="ABT942" s="5"/>
      <c r="ABU942" s="5"/>
      <c r="ABV942" s="5"/>
      <c r="ABW942" s="5"/>
      <c r="ABX942" s="5"/>
      <c r="ABY942" s="5"/>
      <c r="ABZ942" s="5"/>
      <c r="ACA942" s="5"/>
      <c r="ACB942" s="5"/>
      <c r="ACC942" s="5"/>
      <c r="ACD942" s="5"/>
      <c r="ACE942" s="5"/>
      <c r="ACF942" s="5"/>
      <c r="ACG942" s="5"/>
      <c r="ACH942" s="5"/>
      <c r="ACI942" s="5"/>
      <c r="ACJ942" s="5"/>
      <c r="ACK942" s="5"/>
      <c r="ACL942" s="5"/>
      <c r="ACM942" s="5"/>
      <c r="ACN942" s="5"/>
      <c r="ACO942" s="5"/>
      <c r="ACP942" s="5"/>
      <c r="ACQ942" s="5"/>
      <c r="ACR942" s="5"/>
      <c r="ACS942" s="5"/>
      <c r="ACT942" s="5"/>
      <c r="ACU942" s="5"/>
      <c r="ACV942" s="5"/>
      <c r="ACW942" s="5"/>
      <c r="ACX942" s="5"/>
      <c r="ACY942" s="5"/>
      <c r="ACZ942" s="5"/>
      <c r="ADA942" s="5"/>
      <c r="ADB942" s="5"/>
      <c r="ADC942" s="5"/>
      <c r="ADD942" s="5"/>
      <c r="ADE942" s="5"/>
      <c r="ADF942" s="5"/>
      <c r="ADG942" s="5"/>
      <c r="ADH942" s="5"/>
      <c r="ADI942" s="5"/>
      <c r="ADJ942" s="5"/>
      <c r="ADK942" s="5"/>
      <c r="ADL942" s="5"/>
      <c r="ADM942" s="5"/>
      <c r="ADN942" s="5"/>
      <c r="ADO942" s="5"/>
      <c r="ADP942" s="5"/>
      <c r="ADQ942" s="5"/>
      <c r="ADR942" s="5"/>
      <c r="ADS942" s="5"/>
      <c r="ADT942" s="5"/>
      <c r="ADU942" s="5"/>
      <c r="ADV942" s="5"/>
      <c r="ADW942" s="5"/>
      <c r="ADX942" s="5"/>
      <c r="ADY942" s="5"/>
      <c r="ADZ942" s="5"/>
      <c r="AEA942" s="5"/>
      <c r="AEB942" s="5"/>
      <c r="AEC942" s="5"/>
      <c r="AED942" s="5"/>
      <c r="AEE942" s="5"/>
      <c r="AEF942" s="5"/>
      <c r="AEG942" s="5"/>
      <c r="AEH942" s="5"/>
      <c r="AEI942" s="5"/>
      <c r="AEJ942" s="5"/>
      <c r="AEK942" s="5"/>
      <c r="AEL942" s="5"/>
      <c r="AEM942" s="5"/>
      <c r="AEN942" s="5"/>
      <c r="AEO942" s="5"/>
      <c r="AEP942" s="5"/>
      <c r="AEQ942" s="5"/>
      <c r="AER942" s="5"/>
      <c r="AES942" s="5"/>
      <c r="AET942" s="5"/>
      <c r="AEU942" s="5"/>
      <c r="AEV942" s="5"/>
      <c r="AEW942" s="5"/>
      <c r="AEX942" s="5"/>
      <c r="AEY942" s="5"/>
      <c r="AEZ942" s="5"/>
      <c r="AFA942" s="5"/>
      <c r="AFB942" s="5"/>
      <c r="AFC942" s="5"/>
      <c r="AFD942" s="5"/>
      <c r="AFE942" s="5"/>
      <c r="AFF942" s="5"/>
      <c r="AFG942" s="5"/>
      <c r="AFH942" s="5"/>
      <c r="AFI942" s="5"/>
      <c r="AFJ942" s="5"/>
      <c r="AFK942" s="5"/>
      <c r="AFL942" s="5"/>
      <c r="AFM942" s="5"/>
      <c r="AFN942" s="5"/>
      <c r="AFO942" s="5"/>
      <c r="AFP942" s="5"/>
      <c r="AFQ942" s="5"/>
      <c r="AFR942" s="5"/>
      <c r="AFS942" s="5"/>
      <c r="AFT942" s="5"/>
      <c r="AFU942" s="5"/>
      <c r="AFV942" s="5"/>
      <c r="AFW942" s="5"/>
      <c r="AFX942" s="5"/>
      <c r="AFY942" s="5"/>
      <c r="AFZ942" s="5"/>
      <c r="AGA942" s="5"/>
      <c r="AGB942" s="5"/>
      <c r="AGC942" s="5"/>
      <c r="AGD942" s="5"/>
      <c r="AGE942" s="5"/>
      <c r="AGF942" s="5"/>
      <c r="AGG942" s="5"/>
      <c r="AGH942" s="5"/>
      <c r="AGI942" s="5"/>
      <c r="AGJ942" s="5"/>
      <c r="AGK942" s="5"/>
      <c r="AGL942" s="5"/>
      <c r="AGM942" s="5"/>
      <c r="AGN942" s="5"/>
      <c r="AGO942" s="5"/>
      <c r="AGP942" s="5"/>
      <c r="AGQ942" s="5"/>
      <c r="AGR942" s="5"/>
      <c r="AGS942" s="5"/>
      <c r="AGT942" s="5"/>
      <c r="AGU942" s="5"/>
      <c r="AGV942" s="5"/>
      <c r="AGW942" s="5"/>
      <c r="AGX942" s="5"/>
      <c r="AGY942" s="5"/>
      <c r="AGZ942" s="5"/>
      <c r="AHA942" s="5"/>
      <c r="AHB942" s="5"/>
      <c r="AHC942" s="5"/>
      <c r="AHD942" s="5"/>
      <c r="AHE942" s="5"/>
      <c r="AHF942" s="5"/>
      <c r="AHG942" s="5"/>
      <c r="AHH942" s="5"/>
      <c r="AHI942" s="5"/>
      <c r="AHJ942" s="5"/>
      <c r="AHK942" s="5"/>
      <c r="AHL942" s="5"/>
      <c r="AHM942" s="5"/>
      <c r="AHN942" s="5"/>
      <c r="AHO942" s="5"/>
      <c r="AHP942" s="5"/>
      <c r="AHQ942" s="5"/>
      <c r="AHR942" s="5"/>
      <c r="AHS942" s="5"/>
      <c r="AHT942" s="5"/>
      <c r="AHU942" s="5"/>
      <c r="AHV942" s="5"/>
      <c r="AHW942" s="5"/>
      <c r="AHX942" s="5"/>
      <c r="AHY942" s="5"/>
      <c r="AHZ942" s="5"/>
      <c r="AIA942" s="5"/>
      <c r="AIB942" s="5"/>
      <c r="AIC942" s="5"/>
      <c r="AID942" s="5"/>
      <c r="AIE942" s="5"/>
      <c r="AIF942" s="5"/>
      <c r="AIG942" s="5"/>
      <c r="AIH942" s="5"/>
      <c r="AII942" s="5"/>
      <c r="AIJ942" s="5"/>
      <c r="AIK942" s="5"/>
      <c r="AIL942" s="5"/>
      <c r="AIM942" s="5"/>
      <c r="AIN942" s="5"/>
      <c r="AIO942" s="5"/>
      <c r="AIP942" s="5"/>
      <c r="AIQ942" s="5"/>
      <c r="AIR942" s="5"/>
      <c r="AIS942" s="5"/>
      <c r="AIT942" s="5"/>
      <c r="AIU942" s="5"/>
      <c r="AIV942" s="5"/>
      <c r="AIW942" s="5"/>
      <c r="AIX942" s="5"/>
      <c r="AIY942" s="5"/>
      <c r="AIZ942" s="5"/>
      <c r="AJA942" s="5"/>
      <c r="AJB942" s="5"/>
      <c r="AJC942" s="5"/>
      <c r="AJD942" s="5"/>
      <c r="AJE942" s="5"/>
      <c r="AJF942" s="5"/>
      <c r="AJG942" s="5"/>
      <c r="AJH942" s="5"/>
      <c r="AJI942" s="5"/>
      <c r="AJJ942" s="5"/>
      <c r="AJK942" s="5"/>
      <c r="AJL942" s="5"/>
      <c r="AJM942" s="5"/>
      <c r="AJN942" s="5"/>
      <c r="AJO942" s="5"/>
      <c r="AJP942" s="5"/>
      <c r="AJQ942" s="5"/>
      <c r="AJR942" s="5"/>
      <c r="AJS942" s="5"/>
      <c r="AJT942" s="5"/>
      <c r="AJU942" s="5"/>
      <c r="AJV942" s="5"/>
      <c r="AJW942" s="5"/>
      <c r="AJX942" s="5"/>
      <c r="AJY942" s="5"/>
      <c r="AJZ942" s="5"/>
      <c r="AKA942" s="5"/>
      <c r="AKB942" s="5"/>
      <c r="AKC942" s="5"/>
      <c r="AKD942" s="5"/>
      <c r="AKE942" s="5"/>
      <c r="AKF942" s="5"/>
      <c r="AKG942" s="5"/>
      <c r="AKH942" s="5"/>
      <c r="AKI942" s="5"/>
      <c r="AKJ942" s="5"/>
      <c r="AKK942" s="5"/>
      <c r="AKL942" s="5"/>
      <c r="AKM942" s="5"/>
      <c r="AKN942" s="5"/>
      <c r="AKO942" s="5"/>
      <c r="AKP942" s="5"/>
      <c r="AKQ942" s="5"/>
      <c r="AKR942" s="5"/>
      <c r="AKS942" s="5"/>
      <c r="AKT942" s="5"/>
      <c r="AKU942" s="5"/>
      <c r="AKV942" s="5"/>
      <c r="AKW942" s="5"/>
      <c r="AKX942" s="5"/>
      <c r="AKY942" s="5"/>
      <c r="AKZ942" s="5"/>
      <c r="ALA942" s="5"/>
      <c r="ALB942" s="5"/>
      <c r="ALC942" s="5"/>
    </row>
    <row r="943" spans="1:991">
      <c r="A943" s="4">
        <v>217</v>
      </c>
      <c r="B943" s="5" t="s">
        <v>111</v>
      </c>
      <c r="C943" s="4">
        <v>19</v>
      </c>
      <c r="D943" s="5" t="s">
        <v>44</v>
      </c>
      <c r="E943" s="4">
        <v>4.5</v>
      </c>
      <c r="F943" s="4">
        <v>0.6</v>
      </c>
      <c r="G943" s="4">
        <v>0</v>
      </c>
      <c r="H943" s="4">
        <v>0</v>
      </c>
      <c r="I943" s="4">
        <v>2.7</v>
      </c>
      <c r="J943" s="4">
        <v>1.4</v>
      </c>
      <c r="K943" s="4">
        <v>0.3</v>
      </c>
      <c r="L943" s="4">
        <v>0.7</v>
      </c>
      <c r="M943" s="4">
        <v>0.3</v>
      </c>
      <c r="N943" s="4"/>
      <c r="O943" s="26">
        <v>28.8</v>
      </c>
      <c r="P943" s="26">
        <v>26.3</v>
      </c>
      <c r="Q943" s="26">
        <v>23.1</v>
      </c>
      <c r="R943" s="26">
        <v>17.3</v>
      </c>
      <c r="S943" s="26">
        <v>26.5</v>
      </c>
      <c r="T943" s="26">
        <v>26.1</v>
      </c>
      <c r="U943" s="26">
        <v>16.600000000000001</v>
      </c>
      <c r="V943" s="26">
        <v>25.1</v>
      </c>
      <c r="W943" s="26">
        <v>15.3</v>
      </c>
      <c r="Y943">
        <f t="shared" si="1019"/>
        <v>205.1</v>
      </c>
      <c r="Z943" s="4">
        <v>0</v>
      </c>
      <c r="AA943" s="4">
        <v>2</v>
      </c>
      <c r="AB943" s="4">
        <v>8</v>
      </c>
      <c r="AC943" s="4">
        <v>6</v>
      </c>
      <c r="AD943" s="4">
        <v>2</v>
      </c>
      <c r="AE943" s="4">
        <v>2</v>
      </c>
      <c r="AF943" s="4">
        <v>4</v>
      </c>
      <c r="AG943" s="4">
        <v>2</v>
      </c>
      <c r="AH943" s="4">
        <v>8</v>
      </c>
      <c r="AI943" s="4"/>
      <c r="AJ943" s="4">
        <v>19</v>
      </c>
      <c r="AK943" s="4">
        <v>22</v>
      </c>
      <c r="AL943" s="4">
        <v>25</v>
      </c>
      <c r="AM943" s="4">
        <v>30</v>
      </c>
      <c r="AN943" s="4">
        <v>22</v>
      </c>
      <c r="AO943" s="4">
        <v>25</v>
      </c>
      <c r="AP943" s="4">
        <v>29</v>
      </c>
      <c r="AQ943" s="4">
        <v>21</v>
      </c>
      <c r="AR943" s="4">
        <v>25</v>
      </c>
      <c r="AS943" s="5"/>
      <c r="AU943">
        <f t="shared" si="1020"/>
        <v>100</v>
      </c>
      <c r="AV943">
        <f t="shared" si="1021"/>
        <v>83.333333333333343</v>
      </c>
      <c r="AW943">
        <f t="shared" si="1022"/>
        <v>51.515151515151516</v>
      </c>
      <c r="AX943">
        <f t="shared" si="1023"/>
        <v>66.666666666666657</v>
      </c>
      <c r="AY943">
        <f t="shared" si="1024"/>
        <v>83.333333333333343</v>
      </c>
      <c r="AZ943">
        <f t="shared" si="1025"/>
        <v>85.18518518518519</v>
      </c>
      <c r="BA943">
        <f t="shared" si="1026"/>
        <v>75.757575757575751</v>
      </c>
      <c r="BB943">
        <f t="shared" si="1027"/>
        <v>82.608695652173907</v>
      </c>
      <c r="BC943">
        <f t="shared" si="1028"/>
        <v>51.515151515151516</v>
      </c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  <c r="QG943" s="5"/>
      <c r="QH943" s="5"/>
      <c r="QI943" s="5"/>
      <c r="QJ943" s="5"/>
      <c r="QK943" s="5"/>
      <c r="QL943" s="5"/>
      <c r="QM943" s="5"/>
      <c r="QN943" s="5"/>
      <c r="QO943" s="5"/>
      <c r="QP943" s="5"/>
      <c r="QQ943" s="5"/>
      <c r="QR943" s="5"/>
      <c r="QS943" s="5"/>
      <c r="QT943" s="5"/>
      <c r="QU943" s="5"/>
      <c r="QV943" s="5"/>
      <c r="QW943" s="5"/>
      <c r="QX943" s="5"/>
      <c r="QY943" s="5"/>
      <c r="QZ943" s="5"/>
      <c r="RA943" s="5"/>
      <c r="RB943" s="5"/>
      <c r="RC943" s="5"/>
      <c r="RD943" s="5"/>
      <c r="RE943" s="5"/>
      <c r="RF943" s="5"/>
      <c r="RG943" s="5"/>
      <c r="RH943" s="5"/>
      <c r="RI943" s="5"/>
      <c r="RJ943" s="5"/>
      <c r="RK943" s="5"/>
      <c r="RL943" s="5"/>
      <c r="RM943" s="5"/>
      <c r="RN943" s="5"/>
      <c r="RO943" s="5"/>
      <c r="RP943" s="5"/>
      <c r="RQ943" s="5"/>
      <c r="RR943" s="5"/>
      <c r="RS943" s="5"/>
      <c r="RT943" s="5"/>
      <c r="RU943" s="5"/>
      <c r="RV943" s="5"/>
      <c r="RW943" s="5"/>
      <c r="RX943" s="5"/>
      <c r="RY943" s="5"/>
      <c r="RZ943" s="5"/>
      <c r="SA943" s="5"/>
      <c r="SB943" s="5"/>
      <c r="SC943" s="5"/>
      <c r="SD943" s="5"/>
      <c r="SE943" s="5"/>
      <c r="SF943" s="5"/>
      <c r="SG943" s="5"/>
      <c r="SH943" s="5"/>
      <c r="SI943" s="5"/>
      <c r="SJ943" s="5"/>
      <c r="SK943" s="5"/>
      <c r="SL943" s="5"/>
      <c r="SM943" s="5"/>
      <c r="SN943" s="5"/>
      <c r="SO943" s="5"/>
      <c r="SP943" s="5"/>
      <c r="SQ943" s="5"/>
      <c r="SR943" s="5"/>
      <c r="SS943" s="5"/>
      <c r="ST943" s="5"/>
      <c r="SU943" s="5"/>
      <c r="SV943" s="5"/>
      <c r="SW943" s="5"/>
      <c r="SX943" s="5"/>
      <c r="SY943" s="5"/>
      <c r="SZ943" s="5"/>
      <c r="TA943" s="5"/>
      <c r="TB943" s="5"/>
      <c r="TC943" s="5"/>
      <c r="TD943" s="5"/>
      <c r="TE943" s="5"/>
      <c r="TF943" s="5"/>
      <c r="TG943" s="5"/>
      <c r="TH943" s="5"/>
      <c r="TI943" s="5"/>
      <c r="TJ943" s="5"/>
      <c r="TK943" s="5"/>
      <c r="TL943" s="5"/>
      <c r="TM943" s="5"/>
      <c r="TN943" s="5"/>
      <c r="TO943" s="5"/>
      <c r="TP943" s="5"/>
      <c r="TQ943" s="5"/>
      <c r="TR943" s="5"/>
      <c r="TS943" s="5"/>
      <c r="TT943" s="5"/>
      <c r="TU943" s="5"/>
      <c r="TV943" s="5"/>
      <c r="TW943" s="5"/>
      <c r="TX943" s="5"/>
      <c r="TY943" s="5"/>
      <c r="TZ943" s="5"/>
      <c r="UA943" s="5"/>
      <c r="UB943" s="5"/>
      <c r="UC943" s="5"/>
      <c r="UD943" s="5"/>
      <c r="UE943" s="5"/>
      <c r="UF943" s="5"/>
      <c r="UG943" s="5"/>
      <c r="UH943" s="5"/>
      <c r="UI943" s="5"/>
      <c r="UJ943" s="5"/>
      <c r="UK943" s="5"/>
      <c r="UL943" s="5"/>
      <c r="UM943" s="5"/>
      <c r="UN943" s="5"/>
      <c r="UO943" s="5"/>
      <c r="UP943" s="5"/>
      <c r="UQ943" s="5"/>
      <c r="UR943" s="5"/>
      <c r="US943" s="5"/>
      <c r="UT943" s="5"/>
      <c r="UU943" s="5"/>
      <c r="UV943" s="5"/>
      <c r="UW943" s="5"/>
      <c r="UX943" s="5"/>
      <c r="UY943" s="5"/>
      <c r="UZ943" s="5"/>
      <c r="VA943" s="5"/>
      <c r="VB943" s="5"/>
      <c r="VC943" s="5"/>
      <c r="VD943" s="5"/>
      <c r="VE943" s="5"/>
      <c r="VF943" s="5"/>
      <c r="VG943" s="5"/>
      <c r="VH943" s="5"/>
      <c r="VI943" s="5"/>
      <c r="VJ943" s="5"/>
      <c r="VK943" s="5"/>
      <c r="VL943" s="5"/>
      <c r="VM943" s="5"/>
      <c r="VN943" s="5"/>
      <c r="VO943" s="5"/>
      <c r="VP943" s="5"/>
      <c r="VQ943" s="5"/>
      <c r="VR943" s="5"/>
      <c r="VS943" s="5"/>
      <c r="VT943" s="5"/>
      <c r="VU943" s="5"/>
      <c r="VV943" s="5"/>
      <c r="VW943" s="5"/>
      <c r="VX943" s="5"/>
      <c r="VY943" s="5"/>
      <c r="VZ943" s="5"/>
      <c r="WA943" s="5"/>
      <c r="WB943" s="5"/>
      <c r="WC943" s="5"/>
      <c r="WD943" s="5"/>
      <c r="WE943" s="5"/>
      <c r="WF943" s="5"/>
      <c r="WG943" s="5"/>
      <c r="WH943" s="5"/>
      <c r="WI943" s="5"/>
      <c r="WJ943" s="5"/>
      <c r="WK943" s="5"/>
      <c r="WL943" s="5"/>
      <c r="WM943" s="5"/>
      <c r="WN943" s="5"/>
      <c r="WO943" s="5"/>
      <c r="WP943" s="5"/>
      <c r="WQ943" s="5"/>
      <c r="WR943" s="5"/>
      <c r="WS943" s="5"/>
      <c r="WT943" s="5"/>
      <c r="WU943" s="5"/>
      <c r="WV943" s="5"/>
      <c r="WW943" s="5"/>
      <c r="WX943" s="5"/>
      <c r="WY943" s="5"/>
      <c r="WZ943" s="5"/>
      <c r="XA943" s="5"/>
      <c r="XB943" s="5"/>
      <c r="XC943" s="5"/>
      <c r="XD943" s="5"/>
      <c r="XE943" s="5"/>
      <c r="XF943" s="5"/>
      <c r="XG943" s="5"/>
      <c r="XH943" s="5"/>
      <c r="XI943" s="5"/>
      <c r="XJ943" s="5"/>
      <c r="XK943" s="5"/>
      <c r="XL943" s="5"/>
      <c r="XM943" s="5"/>
      <c r="XN943" s="5"/>
      <c r="XO943" s="5"/>
      <c r="XP943" s="5"/>
      <c r="XQ943" s="5"/>
      <c r="XR943" s="5"/>
      <c r="XS943" s="5"/>
      <c r="XT943" s="5"/>
      <c r="XU943" s="5"/>
      <c r="XV943" s="5"/>
      <c r="XW943" s="5"/>
      <c r="XX943" s="5"/>
      <c r="XY943" s="5"/>
      <c r="XZ943" s="5"/>
      <c r="YA943" s="5"/>
      <c r="YB943" s="5"/>
      <c r="YC943" s="5"/>
      <c r="YD943" s="5"/>
      <c r="YE943" s="5"/>
      <c r="YF943" s="5"/>
      <c r="YG943" s="5"/>
      <c r="YH943" s="5"/>
      <c r="YI943" s="5"/>
      <c r="YJ943" s="5"/>
      <c r="YK943" s="5"/>
      <c r="YL943" s="5"/>
      <c r="YM943" s="5"/>
      <c r="YN943" s="5"/>
      <c r="YO943" s="5"/>
      <c r="YP943" s="5"/>
      <c r="YQ943" s="5"/>
      <c r="YR943" s="5"/>
      <c r="YS943" s="5"/>
      <c r="YT943" s="5"/>
      <c r="YU943" s="5"/>
      <c r="YV943" s="5"/>
      <c r="YW943" s="5"/>
      <c r="YX943" s="5"/>
      <c r="YY943" s="5"/>
      <c r="YZ943" s="5"/>
      <c r="ZA943" s="5"/>
      <c r="ZB943" s="5"/>
      <c r="ZC943" s="5"/>
      <c r="ZD943" s="5"/>
      <c r="ZE943" s="5"/>
      <c r="ZF943" s="5"/>
      <c r="ZG943" s="5"/>
      <c r="ZH943" s="5"/>
      <c r="ZI943" s="5"/>
      <c r="ZJ943" s="5"/>
      <c r="ZK943" s="5"/>
      <c r="ZL943" s="5"/>
      <c r="ZM943" s="5"/>
      <c r="ZN943" s="5"/>
      <c r="ZO943" s="5"/>
      <c r="ZP943" s="5"/>
      <c r="ZQ943" s="5"/>
      <c r="ZR943" s="5"/>
      <c r="ZS943" s="5"/>
      <c r="ZT943" s="5"/>
      <c r="ZU943" s="5"/>
      <c r="ZV943" s="5"/>
      <c r="ZW943" s="5"/>
      <c r="ZX943" s="5"/>
      <c r="ZY943" s="5"/>
      <c r="ZZ943" s="5"/>
      <c r="AAA943" s="5"/>
      <c r="AAB943" s="5"/>
      <c r="AAC943" s="5"/>
      <c r="AAD943" s="5"/>
      <c r="AAE943" s="5"/>
      <c r="AAF943" s="5"/>
      <c r="AAG943" s="5"/>
      <c r="AAH943" s="5"/>
      <c r="AAI943" s="5"/>
      <c r="AAJ943" s="5"/>
      <c r="AAK943" s="5"/>
      <c r="AAL943" s="5"/>
      <c r="AAM943" s="5"/>
      <c r="AAN943" s="5"/>
      <c r="AAO943" s="5"/>
      <c r="AAP943" s="5"/>
      <c r="AAQ943" s="5"/>
      <c r="AAR943" s="5"/>
      <c r="AAS943" s="5"/>
      <c r="AAT943" s="5"/>
      <c r="AAU943" s="5"/>
      <c r="AAV943" s="5"/>
      <c r="AAW943" s="5"/>
      <c r="AAX943" s="5"/>
      <c r="AAY943" s="5"/>
      <c r="AAZ943" s="5"/>
      <c r="ABA943" s="5"/>
      <c r="ABB943" s="5"/>
      <c r="ABC943" s="5"/>
      <c r="ABD943" s="5"/>
      <c r="ABE943" s="5"/>
      <c r="ABF943" s="5"/>
      <c r="ABG943" s="5"/>
      <c r="ABH943" s="5"/>
      <c r="ABI943" s="5"/>
      <c r="ABJ943" s="5"/>
      <c r="ABK943" s="5"/>
      <c r="ABL943" s="5"/>
      <c r="ABM943" s="5"/>
      <c r="ABN943" s="5"/>
      <c r="ABO943" s="5"/>
      <c r="ABP943" s="5"/>
      <c r="ABQ943" s="5"/>
      <c r="ABR943" s="5"/>
      <c r="ABS943" s="5"/>
      <c r="ABT943" s="5"/>
      <c r="ABU943" s="5"/>
      <c r="ABV943" s="5"/>
      <c r="ABW943" s="5"/>
      <c r="ABX943" s="5"/>
      <c r="ABY943" s="5"/>
      <c r="ABZ943" s="5"/>
      <c r="ACA943" s="5"/>
      <c r="ACB943" s="5"/>
      <c r="ACC943" s="5"/>
      <c r="ACD943" s="5"/>
      <c r="ACE943" s="5"/>
      <c r="ACF943" s="5"/>
      <c r="ACG943" s="5"/>
      <c r="ACH943" s="5"/>
      <c r="ACI943" s="5"/>
      <c r="ACJ943" s="5"/>
      <c r="ACK943" s="5"/>
      <c r="ACL943" s="5"/>
      <c r="ACM943" s="5"/>
      <c r="ACN943" s="5"/>
      <c r="ACO943" s="5"/>
      <c r="ACP943" s="5"/>
      <c r="ACQ943" s="5"/>
      <c r="ACR943" s="5"/>
      <c r="ACS943" s="5"/>
      <c r="ACT943" s="5"/>
      <c r="ACU943" s="5"/>
      <c r="ACV943" s="5"/>
      <c r="ACW943" s="5"/>
      <c r="ACX943" s="5"/>
      <c r="ACY943" s="5"/>
      <c r="ACZ943" s="5"/>
      <c r="ADA943" s="5"/>
      <c r="ADB943" s="5"/>
      <c r="ADC943" s="5"/>
      <c r="ADD943" s="5"/>
      <c r="ADE943" s="5"/>
      <c r="ADF943" s="5"/>
      <c r="ADG943" s="5"/>
      <c r="ADH943" s="5"/>
      <c r="ADI943" s="5"/>
      <c r="ADJ943" s="5"/>
      <c r="ADK943" s="5"/>
      <c r="ADL943" s="5"/>
      <c r="ADM943" s="5"/>
      <c r="ADN943" s="5"/>
      <c r="ADO943" s="5"/>
      <c r="ADP943" s="5"/>
      <c r="ADQ943" s="5"/>
      <c r="ADR943" s="5"/>
      <c r="ADS943" s="5"/>
      <c r="ADT943" s="5"/>
      <c r="ADU943" s="5"/>
      <c r="ADV943" s="5"/>
      <c r="ADW943" s="5"/>
      <c r="ADX943" s="5"/>
      <c r="ADY943" s="5"/>
      <c r="ADZ943" s="5"/>
      <c r="AEA943" s="5"/>
      <c r="AEB943" s="5"/>
      <c r="AEC943" s="5"/>
      <c r="AED943" s="5"/>
      <c r="AEE943" s="5"/>
      <c r="AEF943" s="5"/>
      <c r="AEG943" s="5"/>
      <c r="AEH943" s="5"/>
      <c r="AEI943" s="5"/>
      <c r="AEJ943" s="5"/>
      <c r="AEK943" s="5"/>
      <c r="AEL943" s="5"/>
      <c r="AEM943" s="5"/>
      <c r="AEN943" s="5"/>
      <c r="AEO943" s="5"/>
      <c r="AEP943" s="5"/>
      <c r="AEQ943" s="5"/>
      <c r="AER943" s="5"/>
      <c r="AES943" s="5"/>
      <c r="AET943" s="5"/>
      <c r="AEU943" s="5"/>
      <c r="AEV943" s="5"/>
      <c r="AEW943" s="5"/>
      <c r="AEX943" s="5"/>
      <c r="AEY943" s="5"/>
      <c r="AEZ943" s="5"/>
      <c r="AFA943" s="5"/>
      <c r="AFB943" s="5"/>
      <c r="AFC943" s="5"/>
      <c r="AFD943" s="5"/>
      <c r="AFE943" s="5"/>
      <c r="AFF943" s="5"/>
      <c r="AFG943" s="5"/>
      <c r="AFH943" s="5"/>
      <c r="AFI943" s="5"/>
      <c r="AFJ943" s="5"/>
      <c r="AFK943" s="5"/>
      <c r="AFL943" s="5"/>
      <c r="AFM943" s="5"/>
      <c r="AFN943" s="5"/>
      <c r="AFO943" s="5"/>
      <c r="AFP943" s="5"/>
      <c r="AFQ943" s="5"/>
      <c r="AFR943" s="5"/>
      <c r="AFS943" s="5"/>
      <c r="AFT943" s="5"/>
      <c r="AFU943" s="5"/>
      <c r="AFV943" s="5"/>
      <c r="AFW943" s="5"/>
      <c r="AFX943" s="5"/>
      <c r="AFY943" s="5"/>
      <c r="AFZ943" s="5"/>
      <c r="AGA943" s="5"/>
      <c r="AGB943" s="5"/>
      <c r="AGC943" s="5"/>
      <c r="AGD943" s="5"/>
      <c r="AGE943" s="5"/>
      <c r="AGF943" s="5"/>
      <c r="AGG943" s="5"/>
      <c r="AGH943" s="5"/>
      <c r="AGI943" s="5"/>
      <c r="AGJ943" s="5"/>
      <c r="AGK943" s="5"/>
      <c r="AGL943" s="5"/>
      <c r="AGM943" s="5"/>
      <c r="AGN943" s="5"/>
      <c r="AGO943" s="5"/>
      <c r="AGP943" s="5"/>
      <c r="AGQ943" s="5"/>
      <c r="AGR943" s="5"/>
      <c r="AGS943" s="5"/>
      <c r="AGT943" s="5"/>
      <c r="AGU943" s="5"/>
      <c r="AGV943" s="5"/>
      <c r="AGW943" s="5"/>
      <c r="AGX943" s="5"/>
      <c r="AGY943" s="5"/>
      <c r="AGZ943" s="5"/>
      <c r="AHA943" s="5"/>
      <c r="AHB943" s="5"/>
      <c r="AHC943" s="5"/>
      <c r="AHD943" s="5"/>
      <c r="AHE943" s="5"/>
      <c r="AHF943" s="5"/>
      <c r="AHG943" s="5"/>
      <c r="AHH943" s="5"/>
      <c r="AHI943" s="5"/>
      <c r="AHJ943" s="5"/>
      <c r="AHK943" s="5"/>
      <c r="AHL943" s="5"/>
      <c r="AHM943" s="5"/>
      <c r="AHN943" s="5"/>
      <c r="AHO943" s="5"/>
      <c r="AHP943" s="5"/>
      <c r="AHQ943" s="5"/>
      <c r="AHR943" s="5"/>
      <c r="AHS943" s="5"/>
      <c r="AHT943" s="5"/>
      <c r="AHU943" s="5"/>
      <c r="AHV943" s="5"/>
      <c r="AHW943" s="5"/>
      <c r="AHX943" s="5"/>
      <c r="AHY943" s="5"/>
      <c r="AHZ943" s="5"/>
      <c r="AIA943" s="5"/>
      <c r="AIB943" s="5"/>
      <c r="AIC943" s="5"/>
      <c r="AID943" s="5"/>
      <c r="AIE943" s="5"/>
      <c r="AIF943" s="5"/>
      <c r="AIG943" s="5"/>
      <c r="AIH943" s="5"/>
      <c r="AII943" s="5"/>
      <c r="AIJ943" s="5"/>
      <c r="AIK943" s="5"/>
      <c r="AIL943" s="5"/>
      <c r="AIM943" s="5"/>
      <c r="AIN943" s="5"/>
      <c r="AIO943" s="5"/>
      <c r="AIP943" s="5"/>
      <c r="AIQ943" s="5"/>
      <c r="AIR943" s="5"/>
      <c r="AIS943" s="5"/>
      <c r="AIT943" s="5"/>
      <c r="AIU943" s="5"/>
      <c r="AIV943" s="5"/>
      <c r="AIW943" s="5"/>
      <c r="AIX943" s="5"/>
      <c r="AIY943" s="5"/>
      <c r="AIZ943" s="5"/>
      <c r="AJA943" s="5"/>
      <c r="AJB943" s="5"/>
      <c r="AJC943" s="5"/>
      <c r="AJD943" s="5"/>
      <c r="AJE943" s="5"/>
      <c r="AJF943" s="5"/>
      <c r="AJG943" s="5"/>
      <c r="AJH943" s="5"/>
      <c r="AJI943" s="5"/>
      <c r="AJJ943" s="5"/>
      <c r="AJK943" s="5"/>
      <c r="AJL943" s="5"/>
      <c r="AJM943" s="5"/>
      <c r="AJN943" s="5"/>
      <c r="AJO943" s="5"/>
      <c r="AJP943" s="5"/>
      <c r="AJQ943" s="5"/>
      <c r="AJR943" s="5"/>
      <c r="AJS943" s="5"/>
      <c r="AJT943" s="5"/>
      <c r="AJU943" s="5"/>
      <c r="AJV943" s="5"/>
      <c r="AJW943" s="5"/>
      <c r="AJX943" s="5"/>
      <c r="AJY943" s="5"/>
      <c r="AJZ943" s="5"/>
      <c r="AKA943" s="5"/>
      <c r="AKB943" s="5"/>
      <c r="AKC943" s="5"/>
      <c r="AKD943" s="5"/>
      <c r="AKE943" s="5"/>
      <c r="AKF943" s="5"/>
      <c r="AKG943" s="5"/>
      <c r="AKH943" s="5"/>
      <c r="AKI943" s="5"/>
      <c r="AKJ943" s="5"/>
      <c r="AKK943" s="5"/>
      <c r="AKL943" s="5"/>
      <c r="AKM943" s="5"/>
      <c r="AKN943" s="5"/>
      <c r="AKO943" s="5"/>
      <c r="AKP943" s="5"/>
      <c r="AKQ943" s="5"/>
      <c r="AKR943" s="5"/>
      <c r="AKS943" s="5"/>
      <c r="AKT943" s="5"/>
      <c r="AKU943" s="5"/>
      <c r="AKV943" s="5"/>
      <c r="AKW943" s="5"/>
      <c r="AKX943" s="5"/>
      <c r="AKY943" s="5"/>
      <c r="AKZ943" s="5"/>
      <c r="ALA943" s="5"/>
      <c r="ALB943" s="5"/>
      <c r="ALC943" s="5"/>
    </row>
    <row r="944" spans="1:991">
      <c r="A944" s="4">
        <v>219</v>
      </c>
      <c r="B944" s="5" t="s">
        <v>112</v>
      </c>
      <c r="C944" s="4">
        <v>19</v>
      </c>
      <c r="D944" s="5" t="s">
        <v>46</v>
      </c>
      <c r="E944" s="4">
        <v>0.5</v>
      </c>
      <c r="F944" s="4">
        <v>1.7</v>
      </c>
      <c r="G944" s="4">
        <v>0.5</v>
      </c>
      <c r="H944" s="4">
        <v>4.4000000000000004</v>
      </c>
      <c r="I944" s="4">
        <v>7.8</v>
      </c>
      <c r="J944" s="4">
        <v>4.0999999999999996</v>
      </c>
      <c r="K944" s="4">
        <v>6</v>
      </c>
      <c r="L944" s="4">
        <v>3.9</v>
      </c>
      <c r="M944" s="4">
        <v>3.4</v>
      </c>
      <c r="N944" s="4"/>
      <c r="O944" s="26">
        <v>29</v>
      </c>
      <c r="P944" s="26">
        <v>30</v>
      </c>
      <c r="Q944" s="26">
        <v>26.9</v>
      </c>
      <c r="R944" s="26">
        <v>30</v>
      </c>
      <c r="S944" s="26">
        <v>29</v>
      </c>
      <c r="T944" s="26">
        <v>27.7</v>
      </c>
      <c r="U944" s="26">
        <v>25.2</v>
      </c>
      <c r="V944" s="26">
        <v>28.6</v>
      </c>
      <c r="W944" s="26">
        <v>27.6</v>
      </c>
      <c r="Y944">
        <f t="shared" si="1019"/>
        <v>253.99999999999997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2</v>
      </c>
      <c r="AG944" s="4">
        <v>0</v>
      </c>
      <c r="AH944" s="4">
        <v>0</v>
      </c>
      <c r="AI944" s="4"/>
      <c r="AJ944" s="4">
        <v>13</v>
      </c>
      <c r="AK944" s="4">
        <v>10</v>
      </c>
      <c r="AL944" s="4">
        <v>12</v>
      </c>
      <c r="AM944" s="4">
        <v>10</v>
      </c>
      <c r="AN944" s="4">
        <v>11</v>
      </c>
      <c r="AO944" s="4">
        <v>7</v>
      </c>
      <c r="AP944" s="4">
        <v>11</v>
      </c>
      <c r="AQ944" s="4">
        <v>8</v>
      </c>
      <c r="AR944" s="4">
        <v>10</v>
      </c>
      <c r="AS944" s="5"/>
      <c r="AU944">
        <f t="shared" si="1020"/>
        <v>100</v>
      </c>
      <c r="AV944">
        <f t="shared" si="1021"/>
        <v>100</v>
      </c>
      <c r="AW944">
        <f t="shared" si="1022"/>
        <v>100</v>
      </c>
      <c r="AX944">
        <f t="shared" si="1023"/>
        <v>100</v>
      </c>
      <c r="AY944">
        <f t="shared" si="1024"/>
        <v>100</v>
      </c>
      <c r="AZ944">
        <f t="shared" si="1025"/>
        <v>100</v>
      </c>
      <c r="BA944">
        <f t="shared" si="1026"/>
        <v>69.230769230769226</v>
      </c>
      <c r="BB944">
        <f t="shared" si="1027"/>
        <v>100</v>
      </c>
      <c r="BC944">
        <f t="shared" si="1028"/>
        <v>100</v>
      </c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  <c r="QG944" s="5"/>
      <c r="QH944" s="5"/>
      <c r="QI944" s="5"/>
      <c r="QJ944" s="5"/>
      <c r="QK944" s="5"/>
      <c r="QL944" s="5"/>
      <c r="QM944" s="5"/>
      <c r="QN944" s="5"/>
      <c r="QO944" s="5"/>
      <c r="QP944" s="5"/>
      <c r="QQ944" s="5"/>
      <c r="QR944" s="5"/>
      <c r="QS944" s="5"/>
      <c r="QT944" s="5"/>
      <c r="QU944" s="5"/>
      <c r="QV944" s="5"/>
      <c r="QW944" s="5"/>
      <c r="QX944" s="5"/>
      <c r="QY944" s="5"/>
      <c r="QZ944" s="5"/>
      <c r="RA944" s="5"/>
      <c r="RB944" s="5"/>
      <c r="RC944" s="5"/>
      <c r="RD944" s="5"/>
      <c r="RE944" s="5"/>
      <c r="RF944" s="5"/>
      <c r="RG944" s="5"/>
      <c r="RH944" s="5"/>
      <c r="RI944" s="5"/>
      <c r="RJ944" s="5"/>
      <c r="RK944" s="5"/>
      <c r="RL944" s="5"/>
      <c r="RM944" s="5"/>
      <c r="RN944" s="5"/>
      <c r="RO944" s="5"/>
      <c r="RP944" s="5"/>
      <c r="RQ944" s="5"/>
      <c r="RR944" s="5"/>
      <c r="RS944" s="5"/>
      <c r="RT944" s="5"/>
      <c r="RU944" s="5"/>
      <c r="RV944" s="5"/>
      <c r="RW944" s="5"/>
      <c r="RX944" s="5"/>
      <c r="RY944" s="5"/>
      <c r="RZ944" s="5"/>
      <c r="SA944" s="5"/>
      <c r="SB944" s="5"/>
      <c r="SC944" s="5"/>
      <c r="SD944" s="5"/>
      <c r="SE944" s="5"/>
      <c r="SF944" s="5"/>
      <c r="SG944" s="5"/>
      <c r="SH944" s="5"/>
      <c r="SI944" s="5"/>
      <c r="SJ944" s="5"/>
      <c r="SK944" s="5"/>
      <c r="SL944" s="5"/>
      <c r="SM944" s="5"/>
      <c r="SN944" s="5"/>
      <c r="SO944" s="5"/>
      <c r="SP944" s="5"/>
      <c r="SQ944" s="5"/>
      <c r="SR944" s="5"/>
      <c r="SS944" s="5"/>
      <c r="ST944" s="5"/>
      <c r="SU944" s="5"/>
      <c r="SV944" s="5"/>
      <c r="SW944" s="5"/>
      <c r="SX944" s="5"/>
      <c r="SY944" s="5"/>
      <c r="SZ944" s="5"/>
      <c r="TA944" s="5"/>
      <c r="TB944" s="5"/>
      <c r="TC944" s="5"/>
      <c r="TD944" s="5"/>
      <c r="TE944" s="5"/>
      <c r="TF944" s="5"/>
      <c r="TG944" s="5"/>
      <c r="TH944" s="5"/>
      <c r="TI944" s="5"/>
      <c r="TJ944" s="5"/>
      <c r="TK944" s="5"/>
      <c r="TL944" s="5"/>
      <c r="TM944" s="5"/>
      <c r="TN944" s="5"/>
      <c r="TO944" s="5"/>
      <c r="TP944" s="5"/>
      <c r="TQ944" s="5"/>
      <c r="TR944" s="5"/>
      <c r="TS944" s="5"/>
      <c r="TT944" s="5"/>
      <c r="TU944" s="5"/>
      <c r="TV944" s="5"/>
      <c r="TW944" s="5"/>
      <c r="TX944" s="5"/>
      <c r="TY944" s="5"/>
      <c r="TZ944" s="5"/>
      <c r="UA944" s="5"/>
      <c r="UB944" s="5"/>
      <c r="UC944" s="5"/>
      <c r="UD944" s="5"/>
      <c r="UE944" s="5"/>
      <c r="UF944" s="5"/>
      <c r="UG944" s="5"/>
      <c r="UH944" s="5"/>
      <c r="UI944" s="5"/>
      <c r="UJ944" s="5"/>
      <c r="UK944" s="5"/>
      <c r="UL944" s="5"/>
      <c r="UM944" s="5"/>
      <c r="UN944" s="5"/>
      <c r="UO944" s="5"/>
      <c r="UP944" s="5"/>
      <c r="UQ944" s="5"/>
      <c r="UR944" s="5"/>
      <c r="US944" s="5"/>
      <c r="UT944" s="5"/>
      <c r="UU944" s="5"/>
      <c r="UV944" s="5"/>
      <c r="UW944" s="5"/>
      <c r="UX944" s="5"/>
      <c r="UY944" s="5"/>
      <c r="UZ944" s="5"/>
      <c r="VA944" s="5"/>
      <c r="VB944" s="5"/>
      <c r="VC944" s="5"/>
      <c r="VD944" s="5"/>
      <c r="VE944" s="5"/>
      <c r="VF944" s="5"/>
      <c r="VG944" s="5"/>
      <c r="VH944" s="5"/>
      <c r="VI944" s="5"/>
      <c r="VJ944" s="5"/>
      <c r="VK944" s="5"/>
      <c r="VL944" s="5"/>
      <c r="VM944" s="5"/>
      <c r="VN944" s="5"/>
      <c r="VO944" s="5"/>
      <c r="VP944" s="5"/>
      <c r="VQ944" s="5"/>
      <c r="VR944" s="5"/>
      <c r="VS944" s="5"/>
      <c r="VT944" s="5"/>
      <c r="VU944" s="5"/>
      <c r="VV944" s="5"/>
      <c r="VW944" s="5"/>
      <c r="VX944" s="5"/>
      <c r="VY944" s="5"/>
      <c r="VZ944" s="5"/>
      <c r="WA944" s="5"/>
      <c r="WB944" s="5"/>
      <c r="WC944" s="5"/>
      <c r="WD944" s="5"/>
      <c r="WE944" s="5"/>
      <c r="WF944" s="5"/>
      <c r="WG944" s="5"/>
      <c r="WH944" s="5"/>
      <c r="WI944" s="5"/>
      <c r="WJ944" s="5"/>
      <c r="WK944" s="5"/>
      <c r="WL944" s="5"/>
      <c r="WM944" s="5"/>
      <c r="WN944" s="5"/>
      <c r="WO944" s="5"/>
      <c r="WP944" s="5"/>
      <c r="WQ944" s="5"/>
      <c r="WR944" s="5"/>
      <c r="WS944" s="5"/>
      <c r="WT944" s="5"/>
      <c r="WU944" s="5"/>
      <c r="WV944" s="5"/>
      <c r="WW944" s="5"/>
      <c r="WX944" s="5"/>
      <c r="WY944" s="5"/>
      <c r="WZ944" s="5"/>
      <c r="XA944" s="5"/>
      <c r="XB944" s="5"/>
      <c r="XC944" s="5"/>
      <c r="XD944" s="5"/>
      <c r="XE944" s="5"/>
      <c r="XF944" s="5"/>
      <c r="XG944" s="5"/>
      <c r="XH944" s="5"/>
      <c r="XI944" s="5"/>
      <c r="XJ944" s="5"/>
      <c r="XK944" s="5"/>
      <c r="XL944" s="5"/>
      <c r="XM944" s="5"/>
      <c r="XN944" s="5"/>
      <c r="XO944" s="5"/>
      <c r="XP944" s="5"/>
      <c r="XQ944" s="5"/>
      <c r="XR944" s="5"/>
      <c r="XS944" s="5"/>
      <c r="XT944" s="5"/>
      <c r="XU944" s="5"/>
      <c r="XV944" s="5"/>
      <c r="XW944" s="5"/>
      <c r="XX944" s="5"/>
      <c r="XY944" s="5"/>
      <c r="XZ944" s="5"/>
      <c r="YA944" s="5"/>
      <c r="YB944" s="5"/>
      <c r="YC944" s="5"/>
      <c r="YD944" s="5"/>
      <c r="YE944" s="5"/>
      <c r="YF944" s="5"/>
      <c r="YG944" s="5"/>
      <c r="YH944" s="5"/>
      <c r="YI944" s="5"/>
      <c r="YJ944" s="5"/>
      <c r="YK944" s="5"/>
      <c r="YL944" s="5"/>
      <c r="YM944" s="5"/>
      <c r="YN944" s="5"/>
      <c r="YO944" s="5"/>
      <c r="YP944" s="5"/>
      <c r="YQ944" s="5"/>
      <c r="YR944" s="5"/>
      <c r="YS944" s="5"/>
      <c r="YT944" s="5"/>
      <c r="YU944" s="5"/>
      <c r="YV944" s="5"/>
      <c r="YW944" s="5"/>
      <c r="YX944" s="5"/>
      <c r="YY944" s="5"/>
      <c r="YZ944" s="5"/>
      <c r="ZA944" s="5"/>
      <c r="ZB944" s="5"/>
      <c r="ZC944" s="5"/>
      <c r="ZD944" s="5"/>
      <c r="ZE944" s="5"/>
      <c r="ZF944" s="5"/>
      <c r="ZG944" s="5"/>
      <c r="ZH944" s="5"/>
      <c r="ZI944" s="5"/>
      <c r="ZJ944" s="5"/>
      <c r="ZK944" s="5"/>
      <c r="ZL944" s="5"/>
      <c r="ZM944" s="5"/>
      <c r="ZN944" s="5"/>
      <c r="ZO944" s="5"/>
      <c r="ZP944" s="5"/>
      <c r="ZQ944" s="5"/>
      <c r="ZR944" s="5"/>
      <c r="ZS944" s="5"/>
      <c r="ZT944" s="5"/>
      <c r="ZU944" s="5"/>
      <c r="ZV944" s="5"/>
      <c r="ZW944" s="5"/>
      <c r="ZX944" s="5"/>
      <c r="ZY944" s="5"/>
      <c r="ZZ944" s="5"/>
      <c r="AAA944" s="5"/>
      <c r="AAB944" s="5"/>
      <c r="AAC944" s="5"/>
      <c r="AAD944" s="5"/>
      <c r="AAE944" s="5"/>
      <c r="AAF944" s="5"/>
      <c r="AAG944" s="5"/>
      <c r="AAH944" s="5"/>
      <c r="AAI944" s="5"/>
      <c r="AAJ944" s="5"/>
      <c r="AAK944" s="5"/>
      <c r="AAL944" s="5"/>
      <c r="AAM944" s="5"/>
      <c r="AAN944" s="5"/>
      <c r="AAO944" s="5"/>
      <c r="AAP944" s="5"/>
      <c r="AAQ944" s="5"/>
      <c r="AAR944" s="5"/>
      <c r="AAS944" s="5"/>
      <c r="AAT944" s="5"/>
      <c r="AAU944" s="5"/>
      <c r="AAV944" s="5"/>
      <c r="AAW944" s="5"/>
      <c r="AAX944" s="5"/>
      <c r="AAY944" s="5"/>
      <c r="AAZ944" s="5"/>
      <c r="ABA944" s="5"/>
      <c r="ABB944" s="5"/>
      <c r="ABC944" s="5"/>
      <c r="ABD944" s="5"/>
      <c r="ABE944" s="5"/>
      <c r="ABF944" s="5"/>
      <c r="ABG944" s="5"/>
      <c r="ABH944" s="5"/>
      <c r="ABI944" s="5"/>
      <c r="ABJ944" s="5"/>
      <c r="ABK944" s="5"/>
      <c r="ABL944" s="5"/>
      <c r="ABM944" s="5"/>
      <c r="ABN944" s="5"/>
      <c r="ABO944" s="5"/>
      <c r="ABP944" s="5"/>
      <c r="ABQ944" s="5"/>
      <c r="ABR944" s="5"/>
      <c r="ABS944" s="5"/>
      <c r="ABT944" s="5"/>
      <c r="ABU944" s="5"/>
      <c r="ABV944" s="5"/>
      <c r="ABW944" s="5"/>
      <c r="ABX944" s="5"/>
      <c r="ABY944" s="5"/>
      <c r="ABZ944" s="5"/>
      <c r="ACA944" s="5"/>
      <c r="ACB944" s="5"/>
      <c r="ACC944" s="5"/>
      <c r="ACD944" s="5"/>
      <c r="ACE944" s="5"/>
      <c r="ACF944" s="5"/>
      <c r="ACG944" s="5"/>
      <c r="ACH944" s="5"/>
      <c r="ACI944" s="5"/>
      <c r="ACJ944" s="5"/>
      <c r="ACK944" s="5"/>
      <c r="ACL944" s="5"/>
      <c r="ACM944" s="5"/>
      <c r="ACN944" s="5"/>
      <c r="ACO944" s="5"/>
      <c r="ACP944" s="5"/>
      <c r="ACQ944" s="5"/>
      <c r="ACR944" s="5"/>
      <c r="ACS944" s="5"/>
      <c r="ACT944" s="5"/>
      <c r="ACU944" s="5"/>
      <c r="ACV944" s="5"/>
      <c r="ACW944" s="5"/>
      <c r="ACX944" s="5"/>
      <c r="ACY944" s="5"/>
      <c r="ACZ944" s="5"/>
      <c r="ADA944" s="5"/>
      <c r="ADB944" s="5"/>
      <c r="ADC944" s="5"/>
      <c r="ADD944" s="5"/>
      <c r="ADE944" s="5"/>
      <c r="ADF944" s="5"/>
      <c r="ADG944" s="5"/>
      <c r="ADH944" s="5"/>
      <c r="ADI944" s="5"/>
      <c r="ADJ944" s="5"/>
      <c r="ADK944" s="5"/>
      <c r="ADL944" s="5"/>
      <c r="ADM944" s="5"/>
      <c r="ADN944" s="5"/>
      <c r="ADO944" s="5"/>
      <c r="ADP944" s="5"/>
      <c r="ADQ944" s="5"/>
      <c r="ADR944" s="5"/>
      <c r="ADS944" s="5"/>
      <c r="ADT944" s="5"/>
      <c r="ADU944" s="5"/>
      <c r="ADV944" s="5"/>
      <c r="ADW944" s="5"/>
      <c r="ADX944" s="5"/>
      <c r="ADY944" s="5"/>
      <c r="ADZ944" s="5"/>
      <c r="AEA944" s="5"/>
      <c r="AEB944" s="5"/>
      <c r="AEC944" s="5"/>
      <c r="AED944" s="5"/>
      <c r="AEE944" s="5"/>
      <c r="AEF944" s="5"/>
      <c r="AEG944" s="5"/>
      <c r="AEH944" s="5"/>
      <c r="AEI944" s="5"/>
      <c r="AEJ944" s="5"/>
      <c r="AEK944" s="5"/>
      <c r="AEL944" s="5"/>
      <c r="AEM944" s="5"/>
      <c r="AEN944" s="5"/>
      <c r="AEO944" s="5"/>
      <c r="AEP944" s="5"/>
      <c r="AEQ944" s="5"/>
      <c r="AER944" s="5"/>
      <c r="AES944" s="5"/>
      <c r="AET944" s="5"/>
      <c r="AEU944" s="5"/>
      <c r="AEV944" s="5"/>
      <c r="AEW944" s="5"/>
      <c r="AEX944" s="5"/>
      <c r="AEY944" s="5"/>
      <c r="AEZ944" s="5"/>
      <c r="AFA944" s="5"/>
      <c r="AFB944" s="5"/>
      <c r="AFC944" s="5"/>
      <c r="AFD944" s="5"/>
      <c r="AFE944" s="5"/>
      <c r="AFF944" s="5"/>
      <c r="AFG944" s="5"/>
      <c r="AFH944" s="5"/>
      <c r="AFI944" s="5"/>
      <c r="AFJ944" s="5"/>
      <c r="AFK944" s="5"/>
      <c r="AFL944" s="5"/>
      <c r="AFM944" s="5"/>
      <c r="AFN944" s="5"/>
      <c r="AFO944" s="5"/>
      <c r="AFP944" s="5"/>
      <c r="AFQ944" s="5"/>
      <c r="AFR944" s="5"/>
      <c r="AFS944" s="5"/>
      <c r="AFT944" s="5"/>
      <c r="AFU944" s="5"/>
      <c r="AFV944" s="5"/>
      <c r="AFW944" s="5"/>
      <c r="AFX944" s="5"/>
      <c r="AFY944" s="5"/>
      <c r="AFZ944" s="5"/>
      <c r="AGA944" s="5"/>
      <c r="AGB944" s="5"/>
      <c r="AGC944" s="5"/>
      <c r="AGD944" s="5"/>
      <c r="AGE944" s="5"/>
      <c r="AGF944" s="5"/>
      <c r="AGG944" s="5"/>
      <c r="AGH944" s="5"/>
      <c r="AGI944" s="5"/>
      <c r="AGJ944" s="5"/>
      <c r="AGK944" s="5"/>
      <c r="AGL944" s="5"/>
      <c r="AGM944" s="5"/>
      <c r="AGN944" s="5"/>
      <c r="AGO944" s="5"/>
      <c r="AGP944" s="5"/>
      <c r="AGQ944" s="5"/>
      <c r="AGR944" s="5"/>
      <c r="AGS944" s="5"/>
      <c r="AGT944" s="5"/>
      <c r="AGU944" s="5"/>
      <c r="AGV944" s="5"/>
      <c r="AGW944" s="5"/>
      <c r="AGX944" s="5"/>
      <c r="AGY944" s="5"/>
      <c r="AGZ944" s="5"/>
      <c r="AHA944" s="5"/>
      <c r="AHB944" s="5"/>
      <c r="AHC944" s="5"/>
      <c r="AHD944" s="5"/>
      <c r="AHE944" s="5"/>
      <c r="AHF944" s="5"/>
      <c r="AHG944" s="5"/>
      <c r="AHH944" s="5"/>
      <c r="AHI944" s="5"/>
      <c r="AHJ944" s="5"/>
      <c r="AHK944" s="5"/>
      <c r="AHL944" s="5"/>
      <c r="AHM944" s="5"/>
      <c r="AHN944" s="5"/>
      <c r="AHO944" s="5"/>
      <c r="AHP944" s="5"/>
      <c r="AHQ944" s="5"/>
      <c r="AHR944" s="5"/>
      <c r="AHS944" s="5"/>
      <c r="AHT944" s="5"/>
      <c r="AHU944" s="5"/>
      <c r="AHV944" s="5"/>
      <c r="AHW944" s="5"/>
      <c r="AHX944" s="5"/>
      <c r="AHY944" s="5"/>
      <c r="AHZ944" s="5"/>
      <c r="AIA944" s="5"/>
      <c r="AIB944" s="5"/>
      <c r="AIC944" s="5"/>
      <c r="AID944" s="5"/>
      <c r="AIE944" s="5"/>
      <c r="AIF944" s="5"/>
      <c r="AIG944" s="5"/>
      <c r="AIH944" s="5"/>
      <c r="AII944" s="5"/>
      <c r="AIJ944" s="5"/>
      <c r="AIK944" s="5"/>
      <c r="AIL944" s="5"/>
      <c r="AIM944" s="5"/>
      <c r="AIN944" s="5"/>
      <c r="AIO944" s="5"/>
      <c r="AIP944" s="5"/>
      <c r="AIQ944" s="5"/>
      <c r="AIR944" s="5"/>
      <c r="AIS944" s="5"/>
      <c r="AIT944" s="5"/>
      <c r="AIU944" s="5"/>
      <c r="AIV944" s="5"/>
      <c r="AIW944" s="5"/>
      <c r="AIX944" s="5"/>
      <c r="AIY944" s="5"/>
      <c r="AIZ944" s="5"/>
      <c r="AJA944" s="5"/>
      <c r="AJB944" s="5"/>
      <c r="AJC944" s="5"/>
      <c r="AJD944" s="5"/>
      <c r="AJE944" s="5"/>
      <c r="AJF944" s="5"/>
      <c r="AJG944" s="5"/>
      <c r="AJH944" s="5"/>
      <c r="AJI944" s="5"/>
      <c r="AJJ944" s="5"/>
      <c r="AJK944" s="5"/>
      <c r="AJL944" s="5"/>
      <c r="AJM944" s="5"/>
      <c r="AJN944" s="5"/>
      <c r="AJO944" s="5"/>
      <c r="AJP944" s="5"/>
      <c r="AJQ944" s="5"/>
      <c r="AJR944" s="5"/>
      <c r="AJS944" s="5"/>
      <c r="AJT944" s="5"/>
      <c r="AJU944" s="5"/>
      <c r="AJV944" s="5"/>
      <c r="AJW944" s="5"/>
      <c r="AJX944" s="5"/>
      <c r="AJY944" s="5"/>
      <c r="AJZ944" s="5"/>
      <c r="AKA944" s="5"/>
      <c r="AKB944" s="5"/>
      <c r="AKC944" s="5"/>
      <c r="AKD944" s="5"/>
      <c r="AKE944" s="5"/>
      <c r="AKF944" s="5"/>
      <c r="AKG944" s="5"/>
      <c r="AKH944" s="5"/>
      <c r="AKI944" s="5"/>
      <c r="AKJ944" s="5"/>
      <c r="AKK944" s="5"/>
      <c r="AKL944" s="5"/>
      <c r="AKM944" s="5"/>
      <c r="AKN944" s="5"/>
      <c r="AKO944" s="5"/>
      <c r="AKP944" s="5"/>
      <c r="AKQ944" s="5"/>
      <c r="AKR944" s="5"/>
      <c r="AKS944" s="5"/>
      <c r="AKT944" s="5"/>
      <c r="AKU944" s="5"/>
      <c r="AKV944" s="5"/>
      <c r="AKW944" s="5"/>
      <c r="AKX944" s="5"/>
      <c r="AKY944" s="5"/>
      <c r="AKZ944" s="5"/>
      <c r="ALA944" s="5"/>
      <c r="ALB944" s="5"/>
      <c r="ALC944" s="5"/>
    </row>
    <row r="945" spans="1:991">
      <c r="A945" s="4">
        <v>220</v>
      </c>
      <c r="B945" s="5" t="s">
        <v>113</v>
      </c>
      <c r="C945" s="4">
        <v>19</v>
      </c>
      <c r="D945" s="5" t="s">
        <v>48</v>
      </c>
      <c r="E945" s="4">
        <v>12.5</v>
      </c>
      <c r="F945" s="4">
        <v>17.899999999999999</v>
      </c>
      <c r="G945" s="4">
        <v>19.899999999999999</v>
      </c>
      <c r="H945" s="4">
        <v>15.5</v>
      </c>
      <c r="I945" s="4">
        <v>13.1</v>
      </c>
      <c r="J945" s="4">
        <v>12.9</v>
      </c>
      <c r="K945" s="4">
        <v>6.3</v>
      </c>
      <c r="L945" s="4">
        <v>16.399999999999999</v>
      </c>
      <c r="M945" s="4">
        <v>12</v>
      </c>
      <c r="N945" s="4"/>
      <c r="O945" s="26">
        <v>28.6</v>
      </c>
      <c r="P945" s="26">
        <v>25</v>
      </c>
      <c r="Q945" s="26">
        <v>28.9</v>
      </c>
      <c r="R945" s="26">
        <v>29</v>
      </c>
      <c r="S945" s="26">
        <v>20.9</v>
      </c>
      <c r="T945" s="26">
        <v>27.4</v>
      </c>
      <c r="U945" s="26">
        <v>19.7</v>
      </c>
      <c r="V945" s="26">
        <v>27.7</v>
      </c>
      <c r="W945" s="26">
        <v>26</v>
      </c>
      <c r="Y945">
        <f t="shared" si="1019"/>
        <v>233.2</v>
      </c>
      <c r="Z945" s="4">
        <v>0</v>
      </c>
      <c r="AA945" s="4">
        <v>2</v>
      </c>
      <c r="AB945" s="4">
        <v>0</v>
      </c>
      <c r="AC945" s="4">
        <v>0</v>
      </c>
      <c r="AD945" s="4">
        <v>4</v>
      </c>
      <c r="AE945" s="4">
        <v>2</v>
      </c>
      <c r="AF945" s="4">
        <v>2</v>
      </c>
      <c r="AG945" s="4">
        <v>0</v>
      </c>
      <c r="AH945" s="4">
        <v>4</v>
      </c>
      <c r="AI945" s="4"/>
      <c r="AJ945" s="4">
        <v>13</v>
      </c>
      <c r="AK945" s="4">
        <v>8</v>
      </c>
      <c r="AL945" s="4">
        <v>14</v>
      </c>
      <c r="AM945" s="4">
        <v>15</v>
      </c>
      <c r="AN945" s="4">
        <v>7</v>
      </c>
      <c r="AO945" s="4">
        <v>12</v>
      </c>
      <c r="AP945" s="4">
        <v>8</v>
      </c>
      <c r="AQ945" s="4">
        <v>11</v>
      </c>
      <c r="AR945" s="4">
        <v>13</v>
      </c>
      <c r="AS945" s="5"/>
      <c r="AU945">
        <f t="shared" si="1020"/>
        <v>100</v>
      </c>
      <c r="AV945">
        <f t="shared" si="1021"/>
        <v>60</v>
      </c>
      <c r="AW945">
        <f t="shared" si="1022"/>
        <v>100</v>
      </c>
      <c r="AX945">
        <f t="shared" si="1023"/>
        <v>100</v>
      </c>
      <c r="AY945">
        <f t="shared" si="1024"/>
        <v>27.27272727272727</v>
      </c>
      <c r="AZ945">
        <f t="shared" si="1025"/>
        <v>71.428571428571431</v>
      </c>
      <c r="BA945">
        <f t="shared" si="1026"/>
        <v>60</v>
      </c>
      <c r="BB945">
        <f t="shared" si="1027"/>
        <v>100</v>
      </c>
      <c r="BC945">
        <f t="shared" si="1028"/>
        <v>52.941176470588239</v>
      </c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  <c r="QG945" s="5"/>
      <c r="QH945" s="5"/>
      <c r="QI945" s="5"/>
      <c r="QJ945" s="5"/>
      <c r="QK945" s="5"/>
      <c r="QL945" s="5"/>
      <c r="QM945" s="5"/>
      <c r="QN945" s="5"/>
      <c r="QO945" s="5"/>
      <c r="QP945" s="5"/>
      <c r="QQ945" s="5"/>
      <c r="QR945" s="5"/>
      <c r="QS945" s="5"/>
      <c r="QT945" s="5"/>
      <c r="QU945" s="5"/>
      <c r="QV945" s="5"/>
      <c r="QW945" s="5"/>
      <c r="QX945" s="5"/>
      <c r="QY945" s="5"/>
      <c r="QZ945" s="5"/>
      <c r="RA945" s="5"/>
      <c r="RB945" s="5"/>
      <c r="RC945" s="5"/>
      <c r="RD945" s="5"/>
      <c r="RE945" s="5"/>
      <c r="RF945" s="5"/>
      <c r="RG945" s="5"/>
      <c r="RH945" s="5"/>
      <c r="RI945" s="5"/>
      <c r="RJ945" s="5"/>
      <c r="RK945" s="5"/>
      <c r="RL945" s="5"/>
      <c r="RM945" s="5"/>
      <c r="RN945" s="5"/>
      <c r="RO945" s="5"/>
      <c r="RP945" s="5"/>
      <c r="RQ945" s="5"/>
      <c r="RR945" s="5"/>
      <c r="RS945" s="5"/>
      <c r="RT945" s="5"/>
      <c r="RU945" s="5"/>
      <c r="RV945" s="5"/>
      <c r="RW945" s="5"/>
      <c r="RX945" s="5"/>
      <c r="RY945" s="5"/>
      <c r="RZ945" s="5"/>
      <c r="SA945" s="5"/>
      <c r="SB945" s="5"/>
      <c r="SC945" s="5"/>
      <c r="SD945" s="5"/>
      <c r="SE945" s="5"/>
      <c r="SF945" s="5"/>
      <c r="SG945" s="5"/>
      <c r="SH945" s="5"/>
      <c r="SI945" s="5"/>
      <c r="SJ945" s="5"/>
      <c r="SK945" s="5"/>
      <c r="SL945" s="5"/>
      <c r="SM945" s="5"/>
      <c r="SN945" s="5"/>
      <c r="SO945" s="5"/>
      <c r="SP945" s="5"/>
      <c r="SQ945" s="5"/>
      <c r="SR945" s="5"/>
      <c r="SS945" s="5"/>
      <c r="ST945" s="5"/>
      <c r="SU945" s="5"/>
      <c r="SV945" s="5"/>
      <c r="SW945" s="5"/>
      <c r="SX945" s="5"/>
      <c r="SY945" s="5"/>
      <c r="SZ945" s="5"/>
      <c r="TA945" s="5"/>
      <c r="TB945" s="5"/>
      <c r="TC945" s="5"/>
      <c r="TD945" s="5"/>
      <c r="TE945" s="5"/>
      <c r="TF945" s="5"/>
      <c r="TG945" s="5"/>
      <c r="TH945" s="5"/>
      <c r="TI945" s="5"/>
      <c r="TJ945" s="5"/>
      <c r="TK945" s="5"/>
      <c r="TL945" s="5"/>
      <c r="TM945" s="5"/>
      <c r="TN945" s="5"/>
      <c r="TO945" s="5"/>
      <c r="TP945" s="5"/>
      <c r="TQ945" s="5"/>
      <c r="TR945" s="5"/>
      <c r="TS945" s="5"/>
      <c r="TT945" s="5"/>
      <c r="TU945" s="5"/>
      <c r="TV945" s="5"/>
      <c r="TW945" s="5"/>
      <c r="TX945" s="5"/>
      <c r="TY945" s="5"/>
      <c r="TZ945" s="5"/>
      <c r="UA945" s="5"/>
      <c r="UB945" s="5"/>
      <c r="UC945" s="5"/>
      <c r="UD945" s="5"/>
      <c r="UE945" s="5"/>
      <c r="UF945" s="5"/>
      <c r="UG945" s="5"/>
      <c r="UH945" s="5"/>
      <c r="UI945" s="5"/>
      <c r="UJ945" s="5"/>
      <c r="UK945" s="5"/>
      <c r="UL945" s="5"/>
      <c r="UM945" s="5"/>
      <c r="UN945" s="5"/>
      <c r="UO945" s="5"/>
      <c r="UP945" s="5"/>
      <c r="UQ945" s="5"/>
      <c r="UR945" s="5"/>
      <c r="US945" s="5"/>
      <c r="UT945" s="5"/>
      <c r="UU945" s="5"/>
      <c r="UV945" s="5"/>
      <c r="UW945" s="5"/>
      <c r="UX945" s="5"/>
      <c r="UY945" s="5"/>
      <c r="UZ945" s="5"/>
      <c r="VA945" s="5"/>
      <c r="VB945" s="5"/>
      <c r="VC945" s="5"/>
      <c r="VD945" s="5"/>
      <c r="VE945" s="5"/>
      <c r="VF945" s="5"/>
      <c r="VG945" s="5"/>
      <c r="VH945" s="5"/>
      <c r="VI945" s="5"/>
      <c r="VJ945" s="5"/>
      <c r="VK945" s="5"/>
      <c r="VL945" s="5"/>
      <c r="VM945" s="5"/>
      <c r="VN945" s="5"/>
      <c r="VO945" s="5"/>
      <c r="VP945" s="5"/>
      <c r="VQ945" s="5"/>
      <c r="VR945" s="5"/>
      <c r="VS945" s="5"/>
      <c r="VT945" s="5"/>
      <c r="VU945" s="5"/>
      <c r="VV945" s="5"/>
      <c r="VW945" s="5"/>
      <c r="VX945" s="5"/>
      <c r="VY945" s="5"/>
      <c r="VZ945" s="5"/>
      <c r="WA945" s="5"/>
      <c r="WB945" s="5"/>
      <c r="WC945" s="5"/>
      <c r="WD945" s="5"/>
      <c r="WE945" s="5"/>
      <c r="WF945" s="5"/>
      <c r="WG945" s="5"/>
      <c r="WH945" s="5"/>
      <c r="WI945" s="5"/>
      <c r="WJ945" s="5"/>
      <c r="WK945" s="5"/>
      <c r="WL945" s="5"/>
      <c r="WM945" s="5"/>
      <c r="WN945" s="5"/>
      <c r="WO945" s="5"/>
      <c r="WP945" s="5"/>
      <c r="WQ945" s="5"/>
      <c r="WR945" s="5"/>
      <c r="WS945" s="5"/>
      <c r="WT945" s="5"/>
      <c r="WU945" s="5"/>
      <c r="WV945" s="5"/>
      <c r="WW945" s="5"/>
      <c r="WX945" s="5"/>
      <c r="WY945" s="5"/>
      <c r="WZ945" s="5"/>
      <c r="XA945" s="5"/>
      <c r="XB945" s="5"/>
      <c r="XC945" s="5"/>
      <c r="XD945" s="5"/>
      <c r="XE945" s="5"/>
      <c r="XF945" s="5"/>
      <c r="XG945" s="5"/>
      <c r="XH945" s="5"/>
      <c r="XI945" s="5"/>
      <c r="XJ945" s="5"/>
      <c r="XK945" s="5"/>
      <c r="XL945" s="5"/>
      <c r="XM945" s="5"/>
      <c r="XN945" s="5"/>
      <c r="XO945" s="5"/>
      <c r="XP945" s="5"/>
      <c r="XQ945" s="5"/>
      <c r="XR945" s="5"/>
      <c r="XS945" s="5"/>
      <c r="XT945" s="5"/>
      <c r="XU945" s="5"/>
      <c r="XV945" s="5"/>
      <c r="XW945" s="5"/>
      <c r="XX945" s="5"/>
      <c r="XY945" s="5"/>
      <c r="XZ945" s="5"/>
      <c r="YA945" s="5"/>
      <c r="YB945" s="5"/>
      <c r="YC945" s="5"/>
      <c r="YD945" s="5"/>
      <c r="YE945" s="5"/>
      <c r="YF945" s="5"/>
      <c r="YG945" s="5"/>
      <c r="YH945" s="5"/>
      <c r="YI945" s="5"/>
      <c r="YJ945" s="5"/>
      <c r="YK945" s="5"/>
      <c r="YL945" s="5"/>
      <c r="YM945" s="5"/>
      <c r="YN945" s="5"/>
      <c r="YO945" s="5"/>
      <c r="YP945" s="5"/>
      <c r="YQ945" s="5"/>
      <c r="YR945" s="5"/>
      <c r="YS945" s="5"/>
      <c r="YT945" s="5"/>
      <c r="YU945" s="5"/>
      <c r="YV945" s="5"/>
      <c r="YW945" s="5"/>
      <c r="YX945" s="5"/>
      <c r="YY945" s="5"/>
      <c r="YZ945" s="5"/>
      <c r="ZA945" s="5"/>
      <c r="ZB945" s="5"/>
      <c r="ZC945" s="5"/>
      <c r="ZD945" s="5"/>
      <c r="ZE945" s="5"/>
      <c r="ZF945" s="5"/>
      <c r="ZG945" s="5"/>
      <c r="ZH945" s="5"/>
      <c r="ZI945" s="5"/>
      <c r="ZJ945" s="5"/>
      <c r="ZK945" s="5"/>
      <c r="ZL945" s="5"/>
      <c r="ZM945" s="5"/>
      <c r="ZN945" s="5"/>
      <c r="ZO945" s="5"/>
      <c r="ZP945" s="5"/>
      <c r="ZQ945" s="5"/>
      <c r="ZR945" s="5"/>
      <c r="ZS945" s="5"/>
      <c r="ZT945" s="5"/>
      <c r="ZU945" s="5"/>
      <c r="ZV945" s="5"/>
      <c r="ZW945" s="5"/>
      <c r="ZX945" s="5"/>
      <c r="ZY945" s="5"/>
      <c r="ZZ945" s="5"/>
      <c r="AAA945" s="5"/>
      <c r="AAB945" s="5"/>
      <c r="AAC945" s="5"/>
      <c r="AAD945" s="5"/>
      <c r="AAE945" s="5"/>
      <c r="AAF945" s="5"/>
      <c r="AAG945" s="5"/>
      <c r="AAH945" s="5"/>
      <c r="AAI945" s="5"/>
      <c r="AAJ945" s="5"/>
      <c r="AAK945" s="5"/>
      <c r="AAL945" s="5"/>
      <c r="AAM945" s="5"/>
      <c r="AAN945" s="5"/>
      <c r="AAO945" s="5"/>
      <c r="AAP945" s="5"/>
      <c r="AAQ945" s="5"/>
      <c r="AAR945" s="5"/>
      <c r="AAS945" s="5"/>
      <c r="AAT945" s="5"/>
      <c r="AAU945" s="5"/>
      <c r="AAV945" s="5"/>
      <c r="AAW945" s="5"/>
      <c r="AAX945" s="5"/>
      <c r="AAY945" s="5"/>
      <c r="AAZ945" s="5"/>
      <c r="ABA945" s="5"/>
      <c r="ABB945" s="5"/>
      <c r="ABC945" s="5"/>
      <c r="ABD945" s="5"/>
      <c r="ABE945" s="5"/>
      <c r="ABF945" s="5"/>
      <c r="ABG945" s="5"/>
      <c r="ABH945" s="5"/>
      <c r="ABI945" s="5"/>
      <c r="ABJ945" s="5"/>
      <c r="ABK945" s="5"/>
      <c r="ABL945" s="5"/>
      <c r="ABM945" s="5"/>
      <c r="ABN945" s="5"/>
      <c r="ABO945" s="5"/>
      <c r="ABP945" s="5"/>
      <c r="ABQ945" s="5"/>
      <c r="ABR945" s="5"/>
      <c r="ABS945" s="5"/>
      <c r="ABT945" s="5"/>
      <c r="ABU945" s="5"/>
      <c r="ABV945" s="5"/>
      <c r="ABW945" s="5"/>
      <c r="ABX945" s="5"/>
      <c r="ABY945" s="5"/>
      <c r="ABZ945" s="5"/>
      <c r="ACA945" s="5"/>
      <c r="ACB945" s="5"/>
      <c r="ACC945" s="5"/>
      <c r="ACD945" s="5"/>
      <c r="ACE945" s="5"/>
      <c r="ACF945" s="5"/>
      <c r="ACG945" s="5"/>
      <c r="ACH945" s="5"/>
      <c r="ACI945" s="5"/>
      <c r="ACJ945" s="5"/>
      <c r="ACK945" s="5"/>
      <c r="ACL945" s="5"/>
      <c r="ACM945" s="5"/>
      <c r="ACN945" s="5"/>
      <c r="ACO945" s="5"/>
      <c r="ACP945" s="5"/>
      <c r="ACQ945" s="5"/>
      <c r="ACR945" s="5"/>
      <c r="ACS945" s="5"/>
      <c r="ACT945" s="5"/>
      <c r="ACU945" s="5"/>
      <c r="ACV945" s="5"/>
      <c r="ACW945" s="5"/>
      <c r="ACX945" s="5"/>
      <c r="ACY945" s="5"/>
      <c r="ACZ945" s="5"/>
      <c r="ADA945" s="5"/>
      <c r="ADB945" s="5"/>
      <c r="ADC945" s="5"/>
      <c r="ADD945" s="5"/>
      <c r="ADE945" s="5"/>
      <c r="ADF945" s="5"/>
      <c r="ADG945" s="5"/>
      <c r="ADH945" s="5"/>
      <c r="ADI945" s="5"/>
      <c r="ADJ945" s="5"/>
      <c r="ADK945" s="5"/>
      <c r="ADL945" s="5"/>
      <c r="ADM945" s="5"/>
      <c r="ADN945" s="5"/>
      <c r="ADO945" s="5"/>
      <c r="ADP945" s="5"/>
      <c r="ADQ945" s="5"/>
      <c r="ADR945" s="5"/>
      <c r="ADS945" s="5"/>
      <c r="ADT945" s="5"/>
      <c r="ADU945" s="5"/>
      <c r="ADV945" s="5"/>
      <c r="ADW945" s="5"/>
      <c r="ADX945" s="5"/>
      <c r="ADY945" s="5"/>
      <c r="ADZ945" s="5"/>
      <c r="AEA945" s="5"/>
      <c r="AEB945" s="5"/>
      <c r="AEC945" s="5"/>
      <c r="AED945" s="5"/>
      <c r="AEE945" s="5"/>
      <c r="AEF945" s="5"/>
      <c r="AEG945" s="5"/>
      <c r="AEH945" s="5"/>
      <c r="AEI945" s="5"/>
      <c r="AEJ945" s="5"/>
      <c r="AEK945" s="5"/>
      <c r="AEL945" s="5"/>
      <c r="AEM945" s="5"/>
      <c r="AEN945" s="5"/>
      <c r="AEO945" s="5"/>
      <c r="AEP945" s="5"/>
      <c r="AEQ945" s="5"/>
      <c r="AER945" s="5"/>
      <c r="AES945" s="5"/>
      <c r="AET945" s="5"/>
      <c r="AEU945" s="5"/>
      <c r="AEV945" s="5"/>
      <c r="AEW945" s="5"/>
      <c r="AEX945" s="5"/>
      <c r="AEY945" s="5"/>
      <c r="AEZ945" s="5"/>
      <c r="AFA945" s="5"/>
      <c r="AFB945" s="5"/>
      <c r="AFC945" s="5"/>
      <c r="AFD945" s="5"/>
      <c r="AFE945" s="5"/>
      <c r="AFF945" s="5"/>
      <c r="AFG945" s="5"/>
      <c r="AFH945" s="5"/>
      <c r="AFI945" s="5"/>
      <c r="AFJ945" s="5"/>
      <c r="AFK945" s="5"/>
      <c r="AFL945" s="5"/>
      <c r="AFM945" s="5"/>
      <c r="AFN945" s="5"/>
      <c r="AFO945" s="5"/>
      <c r="AFP945" s="5"/>
      <c r="AFQ945" s="5"/>
      <c r="AFR945" s="5"/>
      <c r="AFS945" s="5"/>
      <c r="AFT945" s="5"/>
      <c r="AFU945" s="5"/>
      <c r="AFV945" s="5"/>
      <c r="AFW945" s="5"/>
      <c r="AFX945" s="5"/>
      <c r="AFY945" s="5"/>
      <c r="AFZ945" s="5"/>
      <c r="AGA945" s="5"/>
      <c r="AGB945" s="5"/>
      <c r="AGC945" s="5"/>
      <c r="AGD945" s="5"/>
      <c r="AGE945" s="5"/>
      <c r="AGF945" s="5"/>
      <c r="AGG945" s="5"/>
      <c r="AGH945" s="5"/>
      <c r="AGI945" s="5"/>
      <c r="AGJ945" s="5"/>
      <c r="AGK945" s="5"/>
      <c r="AGL945" s="5"/>
      <c r="AGM945" s="5"/>
      <c r="AGN945" s="5"/>
      <c r="AGO945" s="5"/>
      <c r="AGP945" s="5"/>
      <c r="AGQ945" s="5"/>
      <c r="AGR945" s="5"/>
      <c r="AGS945" s="5"/>
      <c r="AGT945" s="5"/>
      <c r="AGU945" s="5"/>
      <c r="AGV945" s="5"/>
      <c r="AGW945" s="5"/>
      <c r="AGX945" s="5"/>
      <c r="AGY945" s="5"/>
      <c r="AGZ945" s="5"/>
      <c r="AHA945" s="5"/>
      <c r="AHB945" s="5"/>
      <c r="AHC945" s="5"/>
      <c r="AHD945" s="5"/>
      <c r="AHE945" s="5"/>
      <c r="AHF945" s="5"/>
      <c r="AHG945" s="5"/>
      <c r="AHH945" s="5"/>
      <c r="AHI945" s="5"/>
      <c r="AHJ945" s="5"/>
      <c r="AHK945" s="5"/>
      <c r="AHL945" s="5"/>
      <c r="AHM945" s="5"/>
      <c r="AHN945" s="5"/>
      <c r="AHO945" s="5"/>
      <c r="AHP945" s="5"/>
      <c r="AHQ945" s="5"/>
      <c r="AHR945" s="5"/>
      <c r="AHS945" s="5"/>
      <c r="AHT945" s="5"/>
      <c r="AHU945" s="5"/>
      <c r="AHV945" s="5"/>
      <c r="AHW945" s="5"/>
      <c r="AHX945" s="5"/>
      <c r="AHY945" s="5"/>
      <c r="AHZ945" s="5"/>
      <c r="AIA945" s="5"/>
      <c r="AIB945" s="5"/>
      <c r="AIC945" s="5"/>
      <c r="AID945" s="5"/>
      <c r="AIE945" s="5"/>
      <c r="AIF945" s="5"/>
      <c r="AIG945" s="5"/>
      <c r="AIH945" s="5"/>
      <c r="AII945" s="5"/>
      <c r="AIJ945" s="5"/>
      <c r="AIK945" s="5"/>
      <c r="AIL945" s="5"/>
      <c r="AIM945" s="5"/>
      <c r="AIN945" s="5"/>
      <c r="AIO945" s="5"/>
      <c r="AIP945" s="5"/>
      <c r="AIQ945" s="5"/>
      <c r="AIR945" s="5"/>
      <c r="AIS945" s="5"/>
      <c r="AIT945" s="5"/>
      <c r="AIU945" s="5"/>
      <c r="AIV945" s="5"/>
      <c r="AIW945" s="5"/>
      <c r="AIX945" s="5"/>
      <c r="AIY945" s="5"/>
      <c r="AIZ945" s="5"/>
      <c r="AJA945" s="5"/>
      <c r="AJB945" s="5"/>
      <c r="AJC945" s="5"/>
      <c r="AJD945" s="5"/>
      <c r="AJE945" s="5"/>
      <c r="AJF945" s="5"/>
      <c r="AJG945" s="5"/>
      <c r="AJH945" s="5"/>
      <c r="AJI945" s="5"/>
      <c r="AJJ945" s="5"/>
      <c r="AJK945" s="5"/>
      <c r="AJL945" s="5"/>
      <c r="AJM945" s="5"/>
      <c r="AJN945" s="5"/>
      <c r="AJO945" s="5"/>
      <c r="AJP945" s="5"/>
      <c r="AJQ945" s="5"/>
      <c r="AJR945" s="5"/>
      <c r="AJS945" s="5"/>
      <c r="AJT945" s="5"/>
      <c r="AJU945" s="5"/>
      <c r="AJV945" s="5"/>
      <c r="AJW945" s="5"/>
      <c r="AJX945" s="5"/>
      <c r="AJY945" s="5"/>
      <c r="AJZ945" s="5"/>
      <c r="AKA945" s="5"/>
      <c r="AKB945" s="5"/>
      <c r="AKC945" s="5"/>
      <c r="AKD945" s="5"/>
      <c r="AKE945" s="5"/>
      <c r="AKF945" s="5"/>
      <c r="AKG945" s="5"/>
      <c r="AKH945" s="5"/>
      <c r="AKI945" s="5"/>
      <c r="AKJ945" s="5"/>
      <c r="AKK945" s="5"/>
      <c r="AKL945" s="5"/>
      <c r="AKM945" s="5"/>
      <c r="AKN945" s="5"/>
      <c r="AKO945" s="5"/>
      <c r="AKP945" s="5"/>
      <c r="AKQ945" s="5"/>
      <c r="AKR945" s="5"/>
      <c r="AKS945" s="5"/>
      <c r="AKT945" s="5"/>
      <c r="AKU945" s="5"/>
      <c r="AKV945" s="5"/>
      <c r="AKW945" s="5"/>
      <c r="AKX945" s="5"/>
      <c r="AKY945" s="5"/>
      <c r="AKZ945" s="5"/>
      <c r="ALA945" s="5"/>
      <c r="ALB945" s="5"/>
      <c r="ALC945" s="5"/>
    </row>
    <row r="946" spans="1:991">
      <c r="A946" s="4">
        <v>221</v>
      </c>
      <c r="B946" s="5" t="s">
        <v>114</v>
      </c>
      <c r="C946" s="4">
        <v>19</v>
      </c>
      <c r="D946" s="5" t="s">
        <v>42</v>
      </c>
      <c r="E946" s="4">
        <v>0.3</v>
      </c>
      <c r="F946" s="4">
        <v>1.6</v>
      </c>
      <c r="G946" s="4">
        <v>2.1</v>
      </c>
      <c r="H946" s="4">
        <v>2.1</v>
      </c>
      <c r="I946" s="4">
        <v>1.7</v>
      </c>
      <c r="J946" s="4">
        <v>0.8</v>
      </c>
      <c r="K946" s="4">
        <v>1.5</v>
      </c>
      <c r="L946" s="4">
        <v>0</v>
      </c>
      <c r="M946" s="4">
        <v>0</v>
      </c>
      <c r="N946" s="4"/>
      <c r="O946" s="26">
        <v>25.9</v>
      </c>
      <c r="P946" s="26">
        <v>22.7</v>
      </c>
      <c r="Q946" s="26">
        <v>23</v>
      </c>
      <c r="R946" s="26">
        <v>24.8</v>
      </c>
      <c r="S946" s="26">
        <v>19.8</v>
      </c>
      <c r="T946" s="26">
        <v>26.2</v>
      </c>
      <c r="U946" s="26">
        <v>21.1</v>
      </c>
      <c r="V946" s="26">
        <v>14.8</v>
      </c>
      <c r="W946" s="26">
        <v>8.9</v>
      </c>
      <c r="Y946">
        <f t="shared" si="1019"/>
        <v>187.2</v>
      </c>
      <c r="Z946" s="4">
        <v>2</v>
      </c>
      <c r="AA946" s="4">
        <v>2</v>
      </c>
      <c r="AB946" s="4">
        <v>4</v>
      </c>
      <c r="AC946" s="4">
        <v>8</v>
      </c>
      <c r="AD946" s="4">
        <v>2</v>
      </c>
      <c r="AE946" s="4">
        <v>0</v>
      </c>
      <c r="AF946" s="4">
        <v>2</v>
      </c>
      <c r="AG946" s="4">
        <v>2</v>
      </c>
      <c r="AH946" s="4">
        <v>6</v>
      </c>
      <c r="AI946" s="4"/>
      <c r="AJ946" s="4">
        <v>38</v>
      </c>
      <c r="AK946" s="4">
        <v>48</v>
      </c>
      <c r="AL946" s="4">
        <v>34</v>
      </c>
      <c r="AM946" s="4">
        <v>43</v>
      </c>
      <c r="AN946" s="4">
        <v>34</v>
      </c>
      <c r="AO946" s="4">
        <v>27</v>
      </c>
      <c r="AP946" s="4">
        <v>25</v>
      </c>
      <c r="AQ946" s="4">
        <v>21</v>
      </c>
      <c r="AR946" s="4">
        <v>34</v>
      </c>
      <c r="AS946" s="5"/>
      <c r="AU946">
        <f t="shared" si="1020"/>
        <v>90</v>
      </c>
      <c r="AV946">
        <f t="shared" si="1021"/>
        <v>92</v>
      </c>
      <c r="AW946">
        <f t="shared" si="1022"/>
        <v>78.94736842105263</v>
      </c>
      <c r="AX946">
        <f t="shared" si="1023"/>
        <v>68.627450980392155</v>
      </c>
      <c r="AY946">
        <f t="shared" si="1024"/>
        <v>88.888888888888886</v>
      </c>
      <c r="AZ946">
        <f t="shared" si="1025"/>
        <v>100</v>
      </c>
      <c r="BA946">
        <f t="shared" si="1026"/>
        <v>85.18518518518519</v>
      </c>
      <c r="BB946">
        <f t="shared" si="1027"/>
        <v>82.608695652173907</v>
      </c>
      <c r="BC946">
        <f t="shared" si="1028"/>
        <v>70</v>
      </c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  <c r="QG946" s="5"/>
      <c r="QH946" s="5"/>
      <c r="QI946" s="5"/>
      <c r="QJ946" s="5"/>
      <c r="QK946" s="5"/>
      <c r="QL946" s="5"/>
      <c r="QM946" s="5"/>
      <c r="QN946" s="5"/>
      <c r="QO946" s="5"/>
      <c r="QP946" s="5"/>
      <c r="QQ946" s="5"/>
      <c r="QR946" s="5"/>
      <c r="QS946" s="5"/>
      <c r="QT946" s="5"/>
      <c r="QU946" s="5"/>
      <c r="QV946" s="5"/>
      <c r="QW946" s="5"/>
      <c r="QX946" s="5"/>
      <c r="QY946" s="5"/>
      <c r="QZ946" s="5"/>
      <c r="RA946" s="5"/>
      <c r="RB946" s="5"/>
      <c r="RC946" s="5"/>
      <c r="RD946" s="5"/>
      <c r="RE946" s="5"/>
      <c r="RF946" s="5"/>
      <c r="RG946" s="5"/>
      <c r="RH946" s="5"/>
      <c r="RI946" s="5"/>
      <c r="RJ946" s="5"/>
      <c r="RK946" s="5"/>
      <c r="RL946" s="5"/>
      <c r="RM946" s="5"/>
      <c r="RN946" s="5"/>
      <c r="RO946" s="5"/>
      <c r="RP946" s="5"/>
      <c r="RQ946" s="5"/>
      <c r="RR946" s="5"/>
      <c r="RS946" s="5"/>
      <c r="RT946" s="5"/>
      <c r="RU946" s="5"/>
      <c r="RV946" s="5"/>
      <c r="RW946" s="5"/>
      <c r="RX946" s="5"/>
      <c r="RY946" s="5"/>
      <c r="RZ946" s="5"/>
      <c r="SA946" s="5"/>
      <c r="SB946" s="5"/>
      <c r="SC946" s="5"/>
      <c r="SD946" s="5"/>
      <c r="SE946" s="5"/>
      <c r="SF946" s="5"/>
      <c r="SG946" s="5"/>
      <c r="SH946" s="5"/>
      <c r="SI946" s="5"/>
      <c r="SJ946" s="5"/>
      <c r="SK946" s="5"/>
      <c r="SL946" s="5"/>
      <c r="SM946" s="5"/>
      <c r="SN946" s="5"/>
      <c r="SO946" s="5"/>
      <c r="SP946" s="5"/>
      <c r="SQ946" s="5"/>
      <c r="SR946" s="5"/>
      <c r="SS946" s="5"/>
      <c r="ST946" s="5"/>
      <c r="SU946" s="5"/>
      <c r="SV946" s="5"/>
      <c r="SW946" s="5"/>
      <c r="SX946" s="5"/>
      <c r="SY946" s="5"/>
      <c r="SZ946" s="5"/>
      <c r="TA946" s="5"/>
      <c r="TB946" s="5"/>
      <c r="TC946" s="5"/>
      <c r="TD946" s="5"/>
      <c r="TE946" s="5"/>
      <c r="TF946" s="5"/>
      <c r="TG946" s="5"/>
      <c r="TH946" s="5"/>
      <c r="TI946" s="5"/>
      <c r="TJ946" s="5"/>
      <c r="TK946" s="5"/>
      <c r="TL946" s="5"/>
      <c r="TM946" s="5"/>
      <c r="TN946" s="5"/>
      <c r="TO946" s="5"/>
      <c r="TP946" s="5"/>
      <c r="TQ946" s="5"/>
      <c r="TR946" s="5"/>
      <c r="TS946" s="5"/>
      <c r="TT946" s="5"/>
      <c r="TU946" s="5"/>
      <c r="TV946" s="5"/>
      <c r="TW946" s="5"/>
      <c r="TX946" s="5"/>
      <c r="TY946" s="5"/>
      <c r="TZ946" s="5"/>
      <c r="UA946" s="5"/>
      <c r="UB946" s="5"/>
      <c r="UC946" s="5"/>
      <c r="UD946" s="5"/>
      <c r="UE946" s="5"/>
      <c r="UF946" s="5"/>
      <c r="UG946" s="5"/>
      <c r="UH946" s="5"/>
      <c r="UI946" s="5"/>
      <c r="UJ946" s="5"/>
      <c r="UK946" s="5"/>
      <c r="UL946" s="5"/>
      <c r="UM946" s="5"/>
      <c r="UN946" s="5"/>
      <c r="UO946" s="5"/>
      <c r="UP946" s="5"/>
      <c r="UQ946" s="5"/>
      <c r="UR946" s="5"/>
      <c r="US946" s="5"/>
      <c r="UT946" s="5"/>
      <c r="UU946" s="5"/>
      <c r="UV946" s="5"/>
      <c r="UW946" s="5"/>
      <c r="UX946" s="5"/>
      <c r="UY946" s="5"/>
      <c r="UZ946" s="5"/>
      <c r="VA946" s="5"/>
      <c r="VB946" s="5"/>
      <c r="VC946" s="5"/>
      <c r="VD946" s="5"/>
      <c r="VE946" s="5"/>
      <c r="VF946" s="5"/>
      <c r="VG946" s="5"/>
      <c r="VH946" s="5"/>
      <c r="VI946" s="5"/>
      <c r="VJ946" s="5"/>
      <c r="VK946" s="5"/>
      <c r="VL946" s="5"/>
      <c r="VM946" s="5"/>
      <c r="VN946" s="5"/>
      <c r="VO946" s="5"/>
      <c r="VP946" s="5"/>
      <c r="VQ946" s="5"/>
      <c r="VR946" s="5"/>
      <c r="VS946" s="5"/>
      <c r="VT946" s="5"/>
      <c r="VU946" s="5"/>
      <c r="VV946" s="5"/>
      <c r="VW946" s="5"/>
      <c r="VX946" s="5"/>
      <c r="VY946" s="5"/>
      <c r="VZ946" s="5"/>
      <c r="WA946" s="5"/>
      <c r="WB946" s="5"/>
      <c r="WC946" s="5"/>
      <c r="WD946" s="5"/>
      <c r="WE946" s="5"/>
      <c r="WF946" s="5"/>
      <c r="WG946" s="5"/>
      <c r="WH946" s="5"/>
      <c r="WI946" s="5"/>
      <c r="WJ946" s="5"/>
      <c r="WK946" s="5"/>
      <c r="WL946" s="5"/>
      <c r="WM946" s="5"/>
      <c r="WN946" s="5"/>
      <c r="WO946" s="5"/>
      <c r="WP946" s="5"/>
      <c r="WQ946" s="5"/>
      <c r="WR946" s="5"/>
      <c r="WS946" s="5"/>
      <c r="WT946" s="5"/>
      <c r="WU946" s="5"/>
      <c r="WV946" s="5"/>
      <c r="WW946" s="5"/>
      <c r="WX946" s="5"/>
      <c r="WY946" s="5"/>
      <c r="WZ946" s="5"/>
      <c r="XA946" s="5"/>
      <c r="XB946" s="5"/>
      <c r="XC946" s="5"/>
      <c r="XD946" s="5"/>
      <c r="XE946" s="5"/>
      <c r="XF946" s="5"/>
      <c r="XG946" s="5"/>
      <c r="XH946" s="5"/>
      <c r="XI946" s="5"/>
      <c r="XJ946" s="5"/>
      <c r="XK946" s="5"/>
      <c r="XL946" s="5"/>
      <c r="XM946" s="5"/>
      <c r="XN946" s="5"/>
      <c r="XO946" s="5"/>
      <c r="XP946" s="5"/>
      <c r="XQ946" s="5"/>
      <c r="XR946" s="5"/>
      <c r="XS946" s="5"/>
      <c r="XT946" s="5"/>
      <c r="XU946" s="5"/>
      <c r="XV946" s="5"/>
      <c r="XW946" s="5"/>
      <c r="XX946" s="5"/>
      <c r="XY946" s="5"/>
      <c r="XZ946" s="5"/>
      <c r="YA946" s="5"/>
      <c r="YB946" s="5"/>
      <c r="YC946" s="5"/>
      <c r="YD946" s="5"/>
      <c r="YE946" s="5"/>
      <c r="YF946" s="5"/>
      <c r="YG946" s="5"/>
      <c r="YH946" s="5"/>
      <c r="YI946" s="5"/>
      <c r="YJ946" s="5"/>
      <c r="YK946" s="5"/>
      <c r="YL946" s="5"/>
      <c r="YM946" s="5"/>
      <c r="YN946" s="5"/>
      <c r="YO946" s="5"/>
      <c r="YP946" s="5"/>
      <c r="YQ946" s="5"/>
      <c r="YR946" s="5"/>
      <c r="YS946" s="5"/>
      <c r="YT946" s="5"/>
      <c r="YU946" s="5"/>
      <c r="YV946" s="5"/>
      <c r="YW946" s="5"/>
      <c r="YX946" s="5"/>
      <c r="YY946" s="5"/>
      <c r="YZ946" s="5"/>
      <c r="ZA946" s="5"/>
      <c r="ZB946" s="5"/>
      <c r="ZC946" s="5"/>
      <c r="ZD946" s="5"/>
      <c r="ZE946" s="5"/>
      <c r="ZF946" s="5"/>
      <c r="ZG946" s="5"/>
      <c r="ZH946" s="5"/>
      <c r="ZI946" s="5"/>
      <c r="ZJ946" s="5"/>
      <c r="ZK946" s="5"/>
      <c r="ZL946" s="5"/>
      <c r="ZM946" s="5"/>
      <c r="ZN946" s="5"/>
      <c r="ZO946" s="5"/>
      <c r="ZP946" s="5"/>
      <c r="ZQ946" s="5"/>
      <c r="ZR946" s="5"/>
      <c r="ZS946" s="5"/>
      <c r="ZT946" s="5"/>
      <c r="ZU946" s="5"/>
      <c r="ZV946" s="5"/>
      <c r="ZW946" s="5"/>
      <c r="ZX946" s="5"/>
      <c r="ZY946" s="5"/>
      <c r="ZZ946" s="5"/>
      <c r="AAA946" s="5"/>
      <c r="AAB946" s="5"/>
      <c r="AAC946" s="5"/>
      <c r="AAD946" s="5"/>
      <c r="AAE946" s="5"/>
      <c r="AAF946" s="5"/>
      <c r="AAG946" s="5"/>
      <c r="AAH946" s="5"/>
      <c r="AAI946" s="5"/>
      <c r="AAJ946" s="5"/>
      <c r="AAK946" s="5"/>
      <c r="AAL946" s="5"/>
      <c r="AAM946" s="5"/>
      <c r="AAN946" s="5"/>
      <c r="AAO946" s="5"/>
      <c r="AAP946" s="5"/>
      <c r="AAQ946" s="5"/>
      <c r="AAR946" s="5"/>
      <c r="AAS946" s="5"/>
      <c r="AAT946" s="5"/>
      <c r="AAU946" s="5"/>
      <c r="AAV946" s="5"/>
      <c r="AAW946" s="5"/>
      <c r="AAX946" s="5"/>
      <c r="AAY946" s="5"/>
      <c r="AAZ946" s="5"/>
      <c r="ABA946" s="5"/>
      <c r="ABB946" s="5"/>
      <c r="ABC946" s="5"/>
      <c r="ABD946" s="5"/>
      <c r="ABE946" s="5"/>
      <c r="ABF946" s="5"/>
      <c r="ABG946" s="5"/>
      <c r="ABH946" s="5"/>
      <c r="ABI946" s="5"/>
      <c r="ABJ946" s="5"/>
      <c r="ABK946" s="5"/>
      <c r="ABL946" s="5"/>
      <c r="ABM946" s="5"/>
      <c r="ABN946" s="5"/>
      <c r="ABO946" s="5"/>
      <c r="ABP946" s="5"/>
      <c r="ABQ946" s="5"/>
      <c r="ABR946" s="5"/>
      <c r="ABS946" s="5"/>
      <c r="ABT946" s="5"/>
      <c r="ABU946" s="5"/>
      <c r="ABV946" s="5"/>
      <c r="ABW946" s="5"/>
      <c r="ABX946" s="5"/>
      <c r="ABY946" s="5"/>
      <c r="ABZ946" s="5"/>
      <c r="ACA946" s="5"/>
      <c r="ACB946" s="5"/>
      <c r="ACC946" s="5"/>
      <c r="ACD946" s="5"/>
      <c r="ACE946" s="5"/>
      <c r="ACF946" s="5"/>
      <c r="ACG946" s="5"/>
      <c r="ACH946" s="5"/>
      <c r="ACI946" s="5"/>
      <c r="ACJ946" s="5"/>
      <c r="ACK946" s="5"/>
      <c r="ACL946" s="5"/>
      <c r="ACM946" s="5"/>
      <c r="ACN946" s="5"/>
      <c r="ACO946" s="5"/>
      <c r="ACP946" s="5"/>
      <c r="ACQ946" s="5"/>
      <c r="ACR946" s="5"/>
      <c r="ACS946" s="5"/>
      <c r="ACT946" s="5"/>
      <c r="ACU946" s="5"/>
      <c r="ACV946" s="5"/>
      <c r="ACW946" s="5"/>
      <c r="ACX946" s="5"/>
      <c r="ACY946" s="5"/>
      <c r="ACZ946" s="5"/>
      <c r="ADA946" s="5"/>
      <c r="ADB946" s="5"/>
      <c r="ADC946" s="5"/>
      <c r="ADD946" s="5"/>
      <c r="ADE946" s="5"/>
      <c r="ADF946" s="5"/>
      <c r="ADG946" s="5"/>
      <c r="ADH946" s="5"/>
      <c r="ADI946" s="5"/>
      <c r="ADJ946" s="5"/>
      <c r="ADK946" s="5"/>
      <c r="ADL946" s="5"/>
      <c r="ADM946" s="5"/>
      <c r="ADN946" s="5"/>
      <c r="ADO946" s="5"/>
      <c r="ADP946" s="5"/>
      <c r="ADQ946" s="5"/>
      <c r="ADR946" s="5"/>
      <c r="ADS946" s="5"/>
      <c r="ADT946" s="5"/>
      <c r="ADU946" s="5"/>
      <c r="ADV946" s="5"/>
      <c r="ADW946" s="5"/>
      <c r="ADX946" s="5"/>
      <c r="ADY946" s="5"/>
      <c r="ADZ946" s="5"/>
      <c r="AEA946" s="5"/>
      <c r="AEB946" s="5"/>
      <c r="AEC946" s="5"/>
      <c r="AED946" s="5"/>
      <c r="AEE946" s="5"/>
      <c r="AEF946" s="5"/>
      <c r="AEG946" s="5"/>
      <c r="AEH946" s="5"/>
      <c r="AEI946" s="5"/>
      <c r="AEJ946" s="5"/>
      <c r="AEK946" s="5"/>
      <c r="AEL946" s="5"/>
      <c r="AEM946" s="5"/>
      <c r="AEN946" s="5"/>
      <c r="AEO946" s="5"/>
      <c r="AEP946" s="5"/>
      <c r="AEQ946" s="5"/>
      <c r="AER946" s="5"/>
      <c r="AES946" s="5"/>
      <c r="AET946" s="5"/>
      <c r="AEU946" s="5"/>
      <c r="AEV946" s="5"/>
      <c r="AEW946" s="5"/>
      <c r="AEX946" s="5"/>
      <c r="AEY946" s="5"/>
      <c r="AEZ946" s="5"/>
      <c r="AFA946" s="5"/>
      <c r="AFB946" s="5"/>
      <c r="AFC946" s="5"/>
      <c r="AFD946" s="5"/>
      <c r="AFE946" s="5"/>
      <c r="AFF946" s="5"/>
      <c r="AFG946" s="5"/>
      <c r="AFH946" s="5"/>
      <c r="AFI946" s="5"/>
      <c r="AFJ946" s="5"/>
      <c r="AFK946" s="5"/>
      <c r="AFL946" s="5"/>
      <c r="AFM946" s="5"/>
      <c r="AFN946" s="5"/>
      <c r="AFO946" s="5"/>
      <c r="AFP946" s="5"/>
      <c r="AFQ946" s="5"/>
      <c r="AFR946" s="5"/>
      <c r="AFS946" s="5"/>
      <c r="AFT946" s="5"/>
      <c r="AFU946" s="5"/>
      <c r="AFV946" s="5"/>
      <c r="AFW946" s="5"/>
      <c r="AFX946" s="5"/>
      <c r="AFY946" s="5"/>
      <c r="AFZ946" s="5"/>
      <c r="AGA946" s="5"/>
      <c r="AGB946" s="5"/>
      <c r="AGC946" s="5"/>
      <c r="AGD946" s="5"/>
      <c r="AGE946" s="5"/>
      <c r="AGF946" s="5"/>
      <c r="AGG946" s="5"/>
      <c r="AGH946" s="5"/>
      <c r="AGI946" s="5"/>
      <c r="AGJ946" s="5"/>
      <c r="AGK946" s="5"/>
      <c r="AGL946" s="5"/>
      <c r="AGM946" s="5"/>
      <c r="AGN946" s="5"/>
      <c r="AGO946" s="5"/>
      <c r="AGP946" s="5"/>
      <c r="AGQ946" s="5"/>
      <c r="AGR946" s="5"/>
      <c r="AGS946" s="5"/>
      <c r="AGT946" s="5"/>
      <c r="AGU946" s="5"/>
      <c r="AGV946" s="5"/>
      <c r="AGW946" s="5"/>
      <c r="AGX946" s="5"/>
      <c r="AGY946" s="5"/>
      <c r="AGZ946" s="5"/>
      <c r="AHA946" s="5"/>
      <c r="AHB946" s="5"/>
      <c r="AHC946" s="5"/>
      <c r="AHD946" s="5"/>
      <c r="AHE946" s="5"/>
      <c r="AHF946" s="5"/>
      <c r="AHG946" s="5"/>
      <c r="AHH946" s="5"/>
      <c r="AHI946" s="5"/>
      <c r="AHJ946" s="5"/>
      <c r="AHK946" s="5"/>
      <c r="AHL946" s="5"/>
      <c r="AHM946" s="5"/>
      <c r="AHN946" s="5"/>
      <c r="AHO946" s="5"/>
      <c r="AHP946" s="5"/>
      <c r="AHQ946" s="5"/>
      <c r="AHR946" s="5"/>
      <c r="AHS946" s="5"/>
      <c r="AHT946" s="5"/>
      <c r="AHU946" s="5"/>
      <c r="AHV946" s="5"/>
      <c r="AHW946" s="5"/>
      <c r="AHX946" s="5"/>
      <c r="AHY946" s="5"/>
      <c r="AHZ946" s="5"/>
      <c r="AIA946" s="5"/>
      <c r="AIB946" s="5"/>
      <c r="AIC946" s="5"/>
      <c r="AID946" s="5"/>
      <c r="AIE946" s="5"/>
      <c r="AIF946" s="5"/>
      <c r="AIG946" s="5"/>
      <c r="AIH946" s="5"/>
      <c r="AII946" s="5"/>
      <c r="AIJ946" s="5"/>
      <c r="AIK946" s="5"/>
      <c r="AIL946" s="5"/>
      <c r="AIM946" s="5"/>
      <c r="AIN946" s="5"/>
      <c r="AIO946" s="5"/>
      <c r="AIP946" s="5"/>
      <c r="AIQ946" s="5"/>
      <c r="AIR946" s="5"/>
      <c r="AIS946" s="5"/>
      <c r="AIT946" s="5"/>
      <c r="AIU946" s="5"/>
      <c r="AIV946" s="5"/>
      <c r="AIW946" s="5"/>
      <c r="AIX946" s="5"/>
      <c r="AIY946" s="5"/>
      <c r="AIZ946" s="5"/>
      <c r="AJA946" s="5"/>
      <c r="AJB946" s="5"/>
      <c r="AJC946" s="5"/>
      <c r="AJD946" s="5"/>
      <c r="AJE946" s="5"/>
      <c r="AJF946" s="5"/>
      <c r="AJG946" s="5"/>
      <c r="AJH946" s="5"/>
      <c r="AJI946" s="5"/>
      <c r="AJJ946" s="5"/>
      <c r="AJK946" s="5"/>
      <c r="AJL946" s="5"/>
      <c r="AJM946" s="5"/>
      <c r="AJN946" s="5"/>
      <c r="AJO946" s="5"/>
      <c r="AJP946" s="5"/>
      <c r="AJQ946" s="5"/>
      <c r="AJR946" s="5"/>
      <c r="AJS946" s="5"/>
      <c r="AJT946" s="5"/>
      <c r="AJU946" s="5"/>
      <c r="AJV946" s="5"/>
      <c r="AJW946" s="5"/>
      <c r="AJX946" s="5"/>
      <c r="AJY946" s="5"/>
      <c r="AJZ946" s="5"/>
      <c r="AKA946" s="5"/>
      <c r="AKB946" s="5"/>
      <c r="AKC946" s="5"/>
      <c r="AKD946" s="5"/>
      <c r="AKE946" s="5"/>
      <c r="AKF946" s="5"/>
      <c r="AKG946" s="5"/>
      <c r="AKH946" s="5"/>
      <c r="AKI946" s="5"/>
      <c r="AKJ946" s="5"/>
      <c r="AKK946" s="5"/>
      <c r="AKL946" s="5"/>
      <c r="AKM946" s="5"/>
      <c r="AKN946" s="5"/>
      <c r="AKO946" s="5"/>
      <c r="AKP946" s="5"/>
      <c r="AKQ946" s="5"/>
      <c r="AKR946" s="5"/>
      <c r="AKS946" s="5"/>
      <c r="AKT946" s="5"/>
      <c r="AKU946" s="5"/>
      <c r="AKV946" s="5"/>
      <c r="AKW946" s="5"/>
      <c r="AKX946" s="5"/>
      <c r="AKY946" s="5"/>
      <c r="AKZ946" s="5"/>
      <c r="ALA946" s="5"/>
      <c r="ALB946" s="5"/>
      <c r="ALC946" s="5"/>
    </row>
    <row r="947" spans="1:991">
      <c r="A947" s="4">
        <v>223</v>
      </c>
      <c r="B947" s="5" t="s">
        <v>115</v>
      </c>
      <c r="C947" s="4">
        <v>19</v>
      </c>
      <c r="D947" s="5" t="s">
        <v>44</v>
      </c>
      <c r="E947" s="4">
        <v>1.8</v>
      </c>
      <c r="F947" s="4">
        <v>5.7</v>
      </c>
      <c r="G947" s="4">
        <v>1.7</v>
      </c>
      <c r="H947" s="4">
        <v>0.3</v>
      </c>
      <c r="I947" s="4">
        <v>0</v>
      </c>
      <c r="J947" s="4">
        <v>5.8</v>
      </c>
      <c r="K947" s="4">
        <v>3.3</v>
      </c>
      <c r="L947" s="4">
        <v>4.0999999999999996</v>
      </c>
      <c r="M947" s="4">
        <v>3</v>
      </c>
      <c r="N947" s="4"/>
      <c r="O947" s="26">
        <v>28</v>
      </c>
      <c r="P947" s="26">
        <v>26.8</v>
      </c>
      <c r="Q947" s="26">
        <v>26</v>
      </c>
      <c r="R947" s="26">
        <v>23.9</v>
      </c>
      <c r="S947" s="26">
        <v>23.2</v>
      </c>
      <c r="T947" s="26">
        <v>27.7</v>
      </c>
      <c r="U947" s="26">
        <v>28.4</v>
      </c>
      <c r="V947" s="26">
        <v>23.6</v>
      </c>
      <c r="W947" s="26">
        <v>29.9</v>
      </c>
      <c r="Y947">
        <f t="shared" si="1019"/>
        <v>237.5</v>
      </c>
      <c r="Z947" s="4">
        <v>2</v>
      </c>
      <c r="AA947" s="4">
        <v>0</v>
      </c>
      <c r="AB947" s="4">
        <v>4</v>
      </c>
      <c r="AC947" s="4">
        <v>4</v>
      </c>
      <c r="AD947" s="4">
        <v>4</v>
      </c>
      <c r="AE947" s="4">
        <v>0</v>
      </c>
      <c r="AF947" s="4">
        <v>0</v>
      </c>
      <c r="AG947" s="4">
        <v>2</v>
      </c>
      <c r="AH947" s="4">
        <v>0</v>
      </c>
      <c r="AI947" s="4"/>
      <c r="AJ947" s="4">
        <v>22</v>
      </c>
      <c r="AK947" s="4">
        <v>25</v>
      </c>
      <c r="AL947" s="4">
        <v>23</v>
      </c>
      <c r="AM947" s="4">
        <v>32</v>
      </c>
      <c r="AN947" s="4">
        <v>31</v>
      </c>
      <c r="AO947" s="4">
        <v>19</v>
      </c>
      <c r="AP947" s="4">
        <v>23</v>
      </c>
      <c r="AQ947" s="4">
        <v>20</v>
      </c>
      <c r="AR947" s="4">
        <v>25</v>
      </c>
      <c r="AS947" s="5"/>
      <c r="AU947">
        <f t="shared" si="1020"/>
        <v>83.333333333333343</v>
      </c>
      <c r="AV947">
        <f t="shared" si="1021"/>
        <v>100</v>
      </c>
      <c r="AW947">
        <f t="shared" si="1022"/>
        <v>70.370370370370367</v>
      </c>
      <c r="AX947">
        <f t="shared" si="1023"/>
        <v>77.777777777777786</v>
      </c>
      <c r="AY947">
        <f t="shared" si="1024"/>
        <v>77.142857142857153</v>
      </c>
      <c r="AZ947">
        <f t="shared" si="1025"/>
        <v>100</v>
      </c>
      <c r="BA947">
        <f t="shared" si="1026"/>
        <v>100</v>
      </c>
      <c r="BB947">
        <f t="shared" si="1027"/>
        <v>81.818181818181827</v>
      </c>
      <c r="BC947">
        <f t="shared" si="1028"/>
        <v>100</v>
      </c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  <c r="QG947" s="5"/>
      <c r="QH947" s="5"/>
      <c r="QI947" s="5"/>
      <c r="QJ947" s="5"/>
      <c r="QK947" s="5"/>
      <c r="QL947" s="5"/>
      <c r="QM947" s="5"/>
      <c r="QN947" s="5"/>
      <c r="QO947" s="5"/>
      <c r="QP947" s="5"/>
      <c r="QQ947" s="5"/>
      <c r="QR947" s="5"/>
      <c r="QS947" s="5"/>
      <c r="QT947" s="5"/>
      <c r="QU947" s="5"/>
      <c r="QV947" s="5"/>
      <c r="QW947" s="5"/>
      <c r="QX947" s="5"/>
      <c r="QY947" s="5"/>
      <c r="QZ947" s="5"/>
      <c r="RA947" s="5"/>
      <c r="RB947" s="5"/>
      <c r="RC947" s="5"/>
      <c r="RD947" s="5"/>
      <c r="RE947" s="5"/>
      <c r="RF947" s="5"/>
      <c r="RG947" s="5"/>
      <c r="RH947" s="5"/>
      <c r="RI947" s="5"/>
      <c r="RJ947" s="5"/>
      <c r="RK947" s="5"/>
      <c r="RL947" s="5"/>
      <c r="RM947" s="5"/>
      <c r="RN947" s="5"/>
      <c r="RO947" s="5"/>
      <c r="RP947" s="5"/>
      <c r="RQ947" s="5"/>
      <c r="RR947" s="5"/>
      <c r="RS947" s="5"/>
      <c r="RT947" s="5"/>
      <c r="RU947" s="5"/>
      <c r="RV947" s="5"/>
      <c r="RW947" s="5"/>
      <c r="RX947" s="5"/>
      <c r="RY947" s="5"/>
      <c r="RZ947" s="5"/>
      <c r="SA947" s="5"/>
      <c r="SB947" s="5"/>
      <c r="SC947" s="5"/>
      <c r="SD947" s="5"/>
      <c r="SE947" s="5"/>
      <c r="SF947" s="5"/>
      <c r="SG947" s="5"/>
      <c r="SH947" s="5"/>
      <c r="SI947" s="5"/>
      <c r="SJ947" s="5"/>
      <c r="SK947" s="5"/>
      <c r="SL947" s="5"/>
      <c r="SM947" s="5"/>
      <c r="SN947" s="5"/>
      <c r="SO947" s="5"/>
      <c r="SP947" s="5"/>
      <c r="SQ947" s="5"/>
      <c r="SR947" s="5"/>
      <c r="SS947" s="5"/>
      <c r="ST947" s="5"/>
      <c r="SU947" s="5"/>
      <c r="SV947" s="5"/>
      <c r="SW947" s="5"/>
      <c r="SX947" s="5"/>
      <c r="SY947" s="5"/>
      <c r="SZ947" s="5"/>
      <c r="TA947" s="5"/>
      <c r="TB947" s="5"/>
      <c r="TC947" s="5"/>
      <c r="TD947" s="5"/>
      <c r="TE947" s="5"/>
      <c r="TF947" s="5"/>
      <c r="TG947" s="5"/>
      <c r="TH947" s="5"/>
      <c r="TI947" s="5"/>
      <c r="TJ947" s="5"/>
      <c r="TK947" s="5"/>
      <c r="TL947" s="5"/>
      <c r="TM947" s="5"/>
      <c r="TN947" s="5"/>
      <c r="TO947" s="5"/>
      <c r="TP947" s="5"/>
      <c r="TQ947" s="5"/>
      <c r="TR947" s="5"/>
      <c r="TS947" s="5"/>
      <c r="TT947" s="5"/>
      <c r="TU947" s="5"/>
      <c r="TV947" s="5"/>
      <c r="TW947" s="5"/>
      <c r="TX947" s="5"/>
      <c r="TY947" s="5"/>
      <c r="TZ947" s="5"/>
      <c r="UA947" s="5"/>
      <c r="UB947" s="5"/>
      <c r="UC947" s="5"/>
      <c r="UD947" s="5"/>
      <c r="UE947" s="5"/>
      <c r="UF947" s="5"/>
      <c r="UG947" s="5"/>
      <c r="UH947" s="5"/>
      <c r="UI947" s="5"/>
      <c r="UJ947" s="5"/>
      <c r="UK947" s="5"/>
      <c r="UL947" s="5"/>
      <c r="UM947" s="5"/>
      <c r="UN947" s="5"/>
      <c r="UO947" s="5"/>
      <c r="UP947" s="5"/>
      <c r="UQ947" s="5"/>
      <c r="UR947" s="5"/>
      <c r="US947" s="5"/>
      <c r="UT947" s="5"/>
      <c r="UU947" s="5"/>
      <c r="UV947" s="5"/>
      <c r="UW947" s="5"/>
      <c r="UX947" s="5"/>
      <c r="UY947" s="5"/>
      <c r="UZ947" s="5"/>
      <c r="VA947" s="5"/>
      <c r="VB947" s="5"/>
      <c r="VC947" s="5"/>
      <c r="VD947" s="5"/>
      <c r="VE947" s="5"/>
      <c r="VF947" s="5"/>
      <c r="VG947" s="5"/>
      <c r="VH947" s="5"/>
      <c r="VI947" s="5"/>
      <c r="VJ947" s="5"/>
      <c r="VK947" s="5"/>
      <c r="VL947" s="5"/>
      <c r="VM947" s="5"/>
      <c r="VN947" s="5"/>
      <c r="VO947" s="5"/>
      <c r="VP947" s="5"/>
      <c r="VQ947" s="5"/>
      <c r="VR947" s="5"/>
      <c r="VS947" s="5"/>
      <c r="VT947" s="5"/>
      <c r="VU947" s="5"/>
      <c r="VV947" s="5"/>
      <c r="VW947" s="5"/>
      <c r="VX947" s="5"/>
      <c r="VY947" s="5"/>
      <c r="VZ947" s="5"/>
      <c r="WA947" s="5"/>
      <c r="WB947" s="5"/>
      <c r="WC947" s="5"/>
      <c r="WD947" s="5"/>
      <c r="WE947" s="5"/>
      <c r="WF947" s="5"/>
      <c r="WG947" s="5"/>
      <c r="WH947" s="5"/>
      <c r="WI947" s="5"/>
      <c r="WJ947" s="5"/>
      <c r="WK947" s="5"/>
      <c r="WL947" s="5"/>
      <c r="WM947" s="5"/>
      <c r="WN947" s="5"/>
      <c r="WO947" s="5"/>
      <c r="WP947" s="5"/>
      <c r="WQ947" s="5"/>
      <c r="WR947" s="5"/>
      <c r="WS947" s="5"/>
      <c r="WT947" s="5"/>
      <c r="WU947" s="5"/>
      <c r="WV947" s="5"/>
      <c r="WW947" s="5"/>
      <c r="WX947" s="5"/>
      <c r="WY947" s="5"/>
      <c r="WZ947" s="5"/>
      <c r="XA947" s="5"/>
      <c r="XB947" s="5"/>
      <c r="XC947" s="5"/>
      <c r="XD947" s="5"/>
      <c r="XE947" s="5"/>
      <c r="XF947" s="5"/>
      <c r="XG947" s="5"/>
      <c r="XH947" s="5"/>
      <c r="XI947" s="5"/>
      <c r="XJ947" s="5"/>
      <c r="XK947" s="5"/>
      <c r="XL947" s="5"/>
      <c r="XM947" s="5"/>
      <c r="XN947" s="5"/>
      <c r="XO947" s="5"/>
      <c r="XP947" s="5"/>
      <c r="XQ947" s="5"/>
      <c r="XR947" s="5"/>
      <c r="XS947" s="5"/>
      <c r="XT947" s="5"/>
      <c r="XU947" s="5"/>
      <c r="XV947" s="5"/>
      <c r="XW947" s="5"/>
      <c r="XX947" s="5"/>
      <c r="XY947" s="5"/>
      <c r="XZ947" s="5"/>
      <c r="YA947" s="5"/>
      <c r="YB947" s="5"/>
      <c r="YC947" s="5"/>
      <c r="YD947" s="5"/>
      <c r="YE947" s="5"/>
      <c r="YF947" s="5"/>
      <c r="YG947" s="5"/>
      <c r="YH947" s="5"/>
      <c r="YI947" s="5"/>
      <c r="YJ947" s="5"/>
      <c r="YK947" s="5"/>
      <c r="YL947" s="5"/>
      <c r="YM947" s="5"/>
      <c r="YN947" s="5"/>
      <c r="YO947" s="5"/>
      <c r="YP947" s="5"/>
      <c r="YQ947" s="5"/>
      <c r="YR947" s="5"/>
      <c r="YS947" s="5"/>
      <c r="YT947" s="5"/>
      <c r="YU947" s="5"/>
      <c r="YV947" s="5"/>
      <c r="YW947" s="5"/>
      <c r="YX947" s="5"/>
      <c r="YY947" s="5"/>
      <c r="YZ947" s="5"/>
      <c r="ZA947" s="5"/>
      <c r="ZB947" s="5"/>
      <c r="ZC947" s="5"/>
      <c r="ZD947" s="5"/>
      <c r="ZE947" s="5"/>
      <c r="ZF947" s="5"/>
      <c r="ZG947" s="5"/>
      <c r="ZH947" s="5"/>
      <c r="ZI947" s="5"/>
      <c r="ZJ947" s="5"/>
      <c r="ZK947" s="5"/>
      <c r="ZL947" s="5"/>
      <c r="ZM947" s="5"/>
      <c r="ZN947" s="5"/>
      <c r="ZO947" s="5"/>
      <c r="ZP947" s="5"/>
      <c r="ZQ947" s="5"/>
      <c r="ZR947" s="5"/>
      <c r="ZS947" s="5"/>
      <c r="ZT947" s="5"/>
      <c r="ZU947" s="5"/>
      <c r="ZV947" s="5"/>
      <c r="ZW947" s="5"/>
      <c r="ZX947" s="5"/>
      <c r="ZY947" s="5"/>
      <c r="ZZ947" s="5"/>
      <c r="AAA947" s="5"/>
      <c r="AAB947" s="5"/>
      <c r="AAC947" s="5"/>
      <c r="AAD947" s="5"/>
      <c r="AAE947" s="5"/>
      <c r="AAF947" s="5"/>
      <c r="AAG947" s="5"/>
      <c r="AAH947" s="5"/>
      <c r="AAI947" s="5"/>
      <c r="AAJ947" s="5"/>
      <c r="AAK947" s="5"/>
      <c r="AAL947" s="5"/>
      <c r="AAM947" s="5"/>
      <c r="AAN947" s="5"/>
      <c r="AAO947" s="5"/>
      <c r="AAP947" s="5"/>
      <c r="AAQ947" s="5"/>
      <c r="AAR947" s="5"/>
      <c r="AAS947" s="5"/>
      <c r="AAT947" s="5"/>
      <c r="AAU947" s="5"/>
      <c r="AAV947" s="5"/>
      <c r="AAW947" s="5"/>
      <c r="AAX947" s="5"/>
      <c r="AAY947" s="5"/>
      <c r="AAZ947" s="5"/>
      <c r="ABA947" s="5"/>
      <c r="ABB947" s="5"/>
      <c r="ABC947" s="5"/>
      <c r="ABD947" s="5"/>
      <c r="ABE947" s="5"/>
      <c r="ABF947" s="5"/>
      <c r="ABG947" s="5"/>
      <c r="ABH947" s="5"/>
      <c r="ABI947" s="5"/>
      <c r="ABJ947" s="5"/>
      <c r="ABK947" s="5"/>
      <c r="ABL947" s="5"/>
      <c r="ABM947" s="5"/>
      <c r="ABN947" s="5"/>
      <c r="ABO947" s="5"/>
      <c r="ABP947" s="5"/>
      <c r="ABQ947" s="5"/>
      <c r="ABR947" s="5"/>
      <c r="ABS947" s="5"/>
      <c r="ABT947" s="5"/>
      <c r="ABU947" s="5"/>
      <c r="ABV947" s="5"/>
      <c r="ABW947" s="5"/>
      <c r="ABX947" s="5"/>
      <c r="ABY947" s="5"/>
      <c r="ABZ947" s="5"/>
      <c r="ACA947" s="5"/>
      <c r="ACB947" s="5"/>
      <c r="ACC947" s="5"/>
      <c r="ACD947" s="5"/>
      <c r="ACE947" s="5"/>
      <c r="ACF947" s="5"/>
      <c r="ACG947" s="5"/>
      <c r="ACH947" s="5"/>
      <c r="ACI947" s="5"/>
      <c r="ACJ947" s="5"/>
      <c r="ACK947" s="5"/>
      <c r="ACL947" s="5"/>
      <c r="ACM947" s="5"/>
      <c r="ACN947" s="5"/>
      <c r="ACO947" s="5"/>
      <c r="ACP947" s="5"/>
      <c r="ACQ947" s="5"/>
      <c r="ACR947" s="5"/>
      <c r="ACS947" s="5"/>
      <c r="ACT947" s="5"/>
      <c r="ACU947" s="5"/>
      <c r="ACV947" s="5"/>
      <c r="ACW947" s="5"/>
      <c r="ACX947" s="5"/>
      <c r="ACY947" s="5"/>
      <c r="ACZ947" s="5"/>
      <c r="ADA947" s="5"/>
      <c r="ADB947" s="5"/>
      <c r="ADC947" s="5"/>
      <c r="ADD947" s="5"/>
      <c r="ADE947" s="5"/>
      <c r="ADF947" s="5"/>
      <c r="ADG947" s="5"/>
      <c r="ADH947" s="5"/>
      <c r="ADI947" s="5"/>
      <c r="ADJ947" s="5"/>
      <c r="ADK947" s="5"/>
      <c r="ADL947" s="5"/>
      <c r="ADM947" s="5"/>
      <c r="ADN947" s="5"/>
      <c r="ADO947" s="5"/>
      <c r="ADP947" s="5"/>
      <c r="ADQ947" s="5"/>
      <c r="ADR947" s="5"/>
      <c r="ADS947" s="5"/>
      <c r="ADT947" s="5"/>
      <c r="ADU947" s="5"/>
      <c r="ADV947" s="5"/>
      <c r="ADW947" s="5"/>
      <c r="ADX947" s="5"/>
      <c r="ADY947" s="5"/>
      <c r="ADZ947" s="5"/>
      <c r="AEA947" s="5"/>
      <c r="AEB947" s="5"/>
      <c r="AEC947" s="5"/>
      <c r="AED947" s="5"/>
      <c r="AEE947" s="5"/>
      <c r="AEF947" s="5"/>
      <c r="AEG947" s="5"/>
      <c r="AEH947" s="5"/>
      <c r="AEI947" s="5"/>
      <c r="AEJ947" s="5"/>
      <c r="AEK947" s="5"/>
      <c r="AEL947" s="5"/>
      <c r="AEM947" s="5"/>
      <c r="AEN947" s="5"/>
      <c r="AEO947" s="5"/>
      <c r="AEP947" s="5"/>
      <c r="AEQ947" s="5"/>
      <c r="AER947" s="5"/>
      <c r="AES947" s="5"/>
      <c r="AET947" s="5"/>
      <c r="AEU947" s="5"/>
      <c r="AEV947" s="5"/>
      <c r="AEW947" s="5"/>
      <c r="AEX947" s="5"/>
      <c r="AEY947" s="5"/>
      <c r="AEZ947" s="5"/>
      <c r="AFA947" s="5"/>
      <c r="AFB947" s="5"/>
      <c r="AFC947" s="5"/>
      <c r="AFD947" s="5"/>
      <c r="AFE947" s="5"/>
      <c r="AFF947" s="5"/>
      <c r="AFG947" s="5"/>
      <c r="AFH947" s="5"/>
      <c r="AFI947" s="5"/>
      <c r="AFJ947" s="5"/>
      <c r="AFK947" s="5"/>
      <c r="AFL947" s="5"/>
      <c r="AFM947" s="5"/>
      <c r="AFN947" s="5"/>
      <c r="AFO947" s="5"/>
      <c r="AFP947" s="5"/>
      <c r="AFQ947" s="5"/>
      <c r="AFR947" s="5"/>
      <c r="AFS947" s="5"/>
      <c r="AFT947" s="5"/>
      <c r="AFU947" s="5"/>
      <c r="AFV947" s="5"/>
      <c r="AFW947" s="5"/>
      <c r="AFX947" s="5"/>
      <c r="AFY947" s="5"/>
      <c r="AFZ947" s="5"/>
      <c r="AGA947" s="5"/>
      <c r="AGB947" s="5"/>
      <c r="AGC947" s="5"/>
      <c r="AGD947" s="5"/>
      <c r="AGE947" s="5"/>
      <c r="AGF947" s="5"/>
      <c r="AGG947" s="5"/>
      <c r="AGH947" s="5"/>
      <c r="AGI947" s="5"/>
      <c r="AGJ947" s="5"/>
      <c r="AGK947" s="5"/>
      <c r="AGL947" s="5"/>
      <c r="AGM947" s="5"/>
      <c r="AGN947" s="5"/>
      <c r="AGO947" s="5"/>
      <c r="AGP947" s="5"/>
      <c r="AGQ947" s="5"/>
      <c r="AGR947" s="5"/>
      <c r="AGS947" s="5"/>
      <c r="AGT947" s="5"/>
      <c r="AGU947" s="5"/>
      <c r="AGV947" s="5"/>
      <c r="AGW947" s="5"/>
      <c r="AGX947" s="5"/>
      <c r="AGY947" s="5"/>
      <c r="AGZ947" s="5"/>
      <c r="AHA947" s="5"/>
      <c r="AHB947" s="5"/>
      <c r="AHC947" s="5"/>
      <c r="AHD947" s="5"/>
      <c r="AHE947" s="5"/>
      <c r="AHF947" s="5"/>
      <c r="AHG947" s="5"/>
      <c r="AHH947" s="5"/>
      <c r="AHI947" s="5"/>
      <c r="AHJ947" s="5"/>
      <c r="AHK947" s="5"/>
      <c r="AHL947" s="5"/>
      <c r="AHM947" s="5"/>
      <c r="AHN947" s="5"/>
      <c r="AHO947" s="5"/>
      <c r="AHP947" s="5"/>
      <c r="AHQ947" s="5"/>
      <c r="AHR947" s="5"/>
      <c r="AHS947" s="5"/>
      <c r="AHT947" s="5"/>
      <c r="AHU947" s="5"/>
      <c r="AHV947" s="5"/>
      <c r="AHW947" s="5"/>
      <c r="AHX947" s="5"/>
      <c r="AHY947" s="5"/>
      <c r="AHZ947" s="5"/>
      <c r="AIA947" s="5"/>
      <c r="AIB947" s="5"/>
      <c r="AIC947" s="5"/>
      <c r="AID947" s="5"/>
      <c r="AIE947" s="5"/>
      <c r="AIF947" s="5"/>
      <c r="AIG947" s="5"/>
      <c r="AIH947" s="5"/>
      <c r="AII947" s="5"/>
      <c r="AIJ947" s="5"/>
      <c r="AIK947" s="5"/>
      <c r="AIL947" s="5"/>
      <c r="AIM947" s="5"/>
      <c r="AIN947" s="5"/>
      <c r="AIO947" s="5"/>
      <c r="AIP947" s="5"/>
      <c r="AIQ947" s="5"/>
      <c r="AIR947" s="5"/>
      <c r="AIS947" s="5"/>
      <c r="AIT947" s="5"/>
      <c r="AIU947" s="5"/>
      <c r="AIV947" s="5"/>
      <c r="AIW947" s="5"/>
      <c r="AIX947" s="5"/>
      <c r="AIY947" s="5"/>
      <c r="AIZ947" s="5"/>
      <c r="AJA947" s="5"/>
      <c r="AJB947" s="5"/>
      <c r="AJC947" s="5"/>
      <c r="AJD947" s="5"/>
      <c r="AJE947" s="5"/>
      <c r="AJF947" s="5"/>
      <c r="AJG947" s="5"/>
      <c r="AJH947" s="5"/>
      <c r="AJI947" s="5"/>
      <c r="AJJ947" s="5"/>
      <c r="AJK947" s="5"/>
      <c r="AJL947" s="5"/>
      <c r="AJM947" s="5"/>
      <c r="AJN947" s="5"/>
      <c r="AJO947" s="5"/>
      <c r="AJP947" s="5"/>
      <c r="AJQ947" s="5"/>
      <c r="AJR947" s="5"/>
      <c r="AJS947" s="5"/>
      <c r="AJT947" s="5"/>
      <c r="AJU947" s="5"/>
      <c r="AJV947" s="5"/>
      <c r="AJW947" s="5"/>
      <c r="AJX947" s="5"/>
      <c r="AJY947" s="5"/>
      <c r="AJZ947" s="5"/>
      <c r="AKA947" s="5"/>
      <c r="AKB947" s="5"/>
      <c r="AKC947" s="5"/>
      <c r="AKD947" s="5"/>
      <c r="AKE947" s="5"/>
      <c r="AKF947" s="5"/>
      <c r="AKG947" s="5"/>
      <c r="AKH947" s="5"/>
      <c r="AKI947" s="5"/>
      <c r="AKJ947" s="5"/>
      <c r="AKK947" s="5"/>
      <c r="AKL947" s="5"/>
      <c r="AKM947" s="5"/>
      <c r="AKN947" s="5"/>
      <c r="AKO947" s="5"/>
      <c r="AKP947" s="5"/>
      <c r="AKQ947" s="5"/>
      <c r="AKR947" s="5"/>
      <c r="AKS947" s="5"/>
      <c r="AKT947" s="5"/>
      <c r="AKU947" s="5"/>
      <c r="AKV947" s="5"/>
      <c r="AKW947" s="5"/>
      <c r="AKX947" s="5"/>
      <c r="AKY947" s="5"/>
      <c r="AKZ947" s="5"/>
      <c r="ALA947" s="5"/>
      <c r="ALB947" s="5"/>
      <c r="ALC947" s="5"/>
    </row>
    <row r="948" spans="1:991">
      <c r="A948" s="4">
        <v>224</v>
      </c>
      <c r="B948" s="5" t="s">
        <v>116</v>
      </c>
      <c r="C948" s="4">
        <v>19</v>
      </c>
      <c r="D948" s="5" t="s">
        <v>46</v>
      </c>
      <c r="E948" s="4">
        <v>3.9</v>
      </c>
      <c r="F948" s="4">
        <v>4.5999999999999996</v>
      </c>
      <c r="G948" s="4">
        <v>12.6</v>
      </c>
      <c r="H948" s="4">
        <v>16</v>
      </c>
      <c r="I948" s="4">
        <v>8</v>
      </c>
      <c r="J948" s="4">
        <v>18.8</v>
      </c>
      <c r="K948" s="4">
        <v>7.2</v>
      </c>
      <c r="L948" s="4">
        <v>12.3</v>
      </c>
      <c r="M948" s="4">
        <v>5.4</v>
      </c>
      <c r="N948" s="4"/>
      <c r="O948" s="26">
        <v>28.1</v>
      </c>
      <c r="P948" s="26">
        <v>29.7</v>
      </c>
      <c r="Q948" s="26">
        <v>29</v>
      </c>
      <c r="R948" s="26">
        <v>28.6</v>
      </c>
      <c r="S948" s="26">
        <v>28</v>
      </c>
      <c r="T948" s="26">
        <v>28.2</v>
      </c>
      <c r="U948" s="26">
        <v>28.2</v>
      </c>
      <c r="V948" s="26">
        <v>30</v>
      </c>
      <c r="W948" s="26">
        <v>27.5</v>
      </c>
      <c r="Y948">
        <f t="shared" si="1019"/>
        <v>257.29999999999995</v>
      </c>
      <c r="Z948" s="4">
        <v>0</v>
      </c>
      <c r="AA948" s="4">
        <v>0</v>
      </c>
      <c r="AB948" s="4">
        <v>0</v>
      </c>
      <c r="AC948" s="4">
        <v>2</v>
      </c>
      <c r="AD948" s="4">
        <v>0</v>
      </c>
      <c r="AE948" s="4">
        <v>0</v>
      </c>
      <c r="AF948" s="4">
        <v>0</v>
      </c>
      <c r="AG948" s="4">
        <v>0</v>
      </c>
      <c r="AH948" s="4">
        <v>2</v>
      </c>
      <c r="AI948" s="4"/>
      <c r="AJ948" s="4">
        <v>9</v>
      </c>
      <c r="AK948" s="4">
        <v>1</v>
      </c>
      <c r="AL948" s="4">
        <v>15</v>
      </c>
      <c r="AM948" s="4">
        <v>15</v>
      </c>
      <c r="AN948" s="4">
        <v>12</v>
      </c>
      <c r="AO948" s="4">
        <v>8</v>
      </c>
      <c r="AP948" s="4">
        <v>19</v>
      </c>
      <c r="AQ948" s="4">
        <v>6</v>
      </c>
      <c r="AR948" s="4">
        <v>7</v>
      </c>
      <c r="AS948" s="5"/>
      <c r="AU948">
        <f t="shared" si="1020"/>
        <v>100</v>
      </c>
      <c r="AV948">
        <f t="shared" si="1021"/>
        <v>100</v>
      </c>
      <c r="AW948">
        <f t="shared" si="1022"/>
        <v>100</v>
      </c>
      <c r="AX948">
        <f t="shared" si="1023"/>
        <v>76.470588235294116</v>
      </c>
      <c r="AY948">
        <f t="shared" si="1024"/>
        <v>100</v>
      </c>
      <c r="AZ948">
        <f t="shared" si="1025"/>
        <v>100</v>
      </c>
      <c r="BA948">
        <f t="shared" si="1026"/>
        <v>100</v>
      </c>
      <c r="BB948">
        <f t="shared" si="1027"/>
        <v>100</v>
      </c>
      <c r="BC948">
        <f t="shared" si="1028"/>
        <v>55.555555555555557</v>
      </c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  <c r="QG948" s="5"/>
      <c r="QH948" s="5"/>
      <c r="QI948" s="5"/>
      <c r="QJ948" s="5"/>
      <c r="QK948" s="5"/>
      <c r="QL948" s="5"/>
      <c r="QM948" s="5"/>
      <c r="QN948" s="5"/>
      <c r="QO948" s="5"/>
      <c r="QP948" s="5"/>
      <c r="QQ948" s="5"/>
      <c r="QR948" s="5"/>
      <c r="QS948" s="5"/>
      <c r="QT948" s="5"/>
      <c r="QU948" s="5"/>
      <c r="QV948" s="5"/>
      <c r="QW948" s="5"/>
      <c r="QX948" s="5"/>
      <c r="QY948" s="5"/>
      <c r="QZ948" s="5"/>
      <c r="RA948" s="5"/>
      <c r="RB948" s="5"/>
      <c r="RC948" s="5"/>
      <c r="RD948" s="5"/>
      <c r="RE948" s="5"/>
      <c r="RF948" s="5"/>
      <c r="RG948" s="5"/>
      <c r="RH948" s="5"/>
      <c r="RI948" s="5"/>
      <c r="RJ948" s="5"/>
      <c r="RK948" s="5"/>
      <c r="RL948" s="5"/>
      <c r="RM948" s="5"/>
      <c r="RN948" s="5"/>
      <c r="RO948" s="5"/>
      <c r="RP948" s="5"/>
      <c r="RQ948" s="5"/>
      <c r="RR948" s="5"/>
      <c r="RS948" s="5"/>
      <c r="RT948" s="5"/>
      <c r="RU948" s="5"/>
      <c r="RV948" s="5"/>
      <c r="RW948" s="5"/>
      <c r="RX948" s="5"/>
      <c r="RY948" s="5"/>
      <c r="RZ948" s="5"/>
      <c r="SA948" s="5"/>
      <c r="SB948" s="5"/>
      <c r="SC948" s="5"/>
      <c r="SD948" s="5"/>
      <c r="SE948" s="5"/>
      <c r="SF948" s="5"/>
      <c r="SG948" s="5"/>
      <c r="SH948" s="5"/>
      <c r="SI948" s="5"/>
      <c r="SJ948" s="5"/>
      <c r="SK948" s="5"/>
      <c r="SL948" s="5"/>
      <c r="SM948" s="5"/>
      <c r="SN948" s="5"/>
      <c r="SO948" s="5"/>
      <c r="SP948" s="5"/>
      <c r="SQ948" s="5"/>
      <c r="SR948" s="5"/>
      <c r="SS948" s="5"/>
      <c r="ST948" s="5"/>
      <c r="SU948" s="5"/>
      <c r="SV948" s="5"/>
      <c r="SW948" s="5"/>
      <c r="SX948" s="5"/>
      <c r="SY948" s="5"/>
      <c r="SZ948" s="5"/>
      <c r="TA948" s="5"/>
      <c r="TB948" s="5"/>
      <c r="TC948" s="5"/>
      <c r="TD948" s="5"/>
      <c r="TE948" s="5"/>
      <c r="TF948" s="5"/>
      <c r="TG948" s="5"/>
      <c r="TH948" s="5"/>
      <c r="TI948" s="5"/>
      <c r="TJ948" s="5"/>
      <c r="TK948" s="5"/>
      <c r="TL948" s="5"/>
      <c r="TM948" s="5"/>
      <c r="TN948" s="5"/>
      <c r="TO948" s="5"/>
      <c r="TP948" s="5"/>
      <c r="TQ948" s="5"/>
      <c r="TR948" s="5"/>
      <c r="TS948" s="5"/>
      <c r="TT948" s="5"/>
      <c r="TU948" s="5"/>
      <c r="TV948" s="5"/>
      <c r="TW948" s="5"/>
      <c r="TX948" s="5"/>
      <c r="TY948" s="5"/>
      <c r="TZ948" s="5"/>
      <c r="UA948" s="5"/>
      <c r="UB948" s="5"/>
      <c r="UC948" s="5"/>
      <c r="UD948" s="5"/>
      <c r="UE948" s="5"/>
      <c r="UF948" s="5"/>
      <c r="UG948" s="5"/>
      <c r="UH948" s="5"/>
      <c r="UI948" s="5"/>
      <c r="UJ948" s="5"/>
      <c r="UK948" s="5"/>
      <c r="UL948" s="5"/>
      <c r="UM948" s="5"/>
      <c r="UN948" s="5"/>
      <c r="UO948" s="5"/>
      <c r="UP948" s="5"/>
      <c r="UQ948" s="5"/>
      <c r="UR948" s="5"/>
      <c r="US948" s="5"/>
      <c r="UT948" s="5"/>
      <c r="UU948" s="5"/>
      <c r="UV948" s="5"/>
      <c r="UW948" s="5"/>
      <c r="UX948" s="5"/>
      <c r="UY948" s="5"/>
      <c r="UZ948" s="5"/>
      <c r="VA948" s="5"/>
      <c r="VB948" s="5"/>
      <c r="VC948" s="5"/>
      <c r="VD948" s="5"/>
      <c r="VE948" s="5"/>
      <c r="VF948" s="5"/>
      <c r="VG948" s="5"/>
      <c r="VH948" s="5"/>
      <c r="VI948" s="5"/>
      <c r="VJ948" s="5"/>
      <c r="VK948" s="5"/>
      <c r="VL948" s="5"/>
      <c r="VM948" s="5"/>
      <c r="VN948" s="5"/>
      <c r="VO948" s="5"/>
      <c r="VP948" s="5"/>
      <c r="VQ948" s="5"/>
      <c r="VR948" s="5"/>
      <c r="VS948" s="5"/>
      <c r="VT948" s="5"/>
      <c r="VU948" s="5"/>
      <c r="VV948" s="5"/>
      <c r="VW948" s="5"/>
      <c r="VX948" s="5"/>
      <c r="VY948" s="5"/>
      <c r="VZ948" s="5"/>
      <c r="WA948" s="5"/>
      <c r="WB948" s="5"/>
      <c r="WC948" s="5"/>
      <c r="WD948" s="5"/>
      <c r="WE948" s="5"/>
      <c r="WF948" s="5"/>
      <c r="WG948" s="5"/>
      <c r="WH948" s="5"/>
      <c r="WI948" s="5"/>
      <c r="WJ948" s="5"/>
      <c r="WK948" s="5"/>
      <c r="WL948" s="5"/>
      <c r="WM948" s="5"/>
      <c r="WN948" s="5"/>
      <c r="WO948" s="5"/>
      <c r="WP948" s="5"/>
      <c r="WQ948" s="5"/>
      <c r="WR948" s="5"/>
      <c r="WS948" s="5"/>
      <c r="WT948" s="5"/>
      <c r="WU948" s="5"/>
      <c r="WV948" s="5"/>
      <c r="WW948" s="5"/>
      <c r="WX948" s="5"/>
      <c r="WY948" s="5"/>
      <c r="WZ948" s="5"/>
      <c r="XA948" s="5"/>
      <c r="XB948" s="5"/>
      <c r="XC948" s="5"/>
      <c r="XD948" s="5"/>
      <c r="XE948" s="5"/>
      <c r="XF948" s="5"/>
      <c r="XG948" s="5"/>
      <c r="XH948" s="5"/>
      <c r="XI948" s="5"/>
      <c r="XJ948" s="5"/>
      <c r="XK948" s="5"/>
      <c r="XL948" s="5"/>
      <c r="XM948" s="5"/>
      <c r="XN948" s="5"/>
      <c r="XO948" s="5"/>
      <c r="XP948" s="5"/>
      <c r="XQ948" s="5"/>
      <c r="XR948" s="5"/>
      <c r="XS948" s="5"/>
      <c r="XT948" s="5"/>
      <c r="XU948" s="5"/>
      <c r="XV948" s="5"/>
      <c r="XW948" s="5"/>
      <c r="XX948" s="5"/>
      <c r="XY948" s="5"/>
      <c r="XZ948" s="5"/>
      <c r="YA948" s="5"/>
      <c r="YB948" s="5"/>
      <c r="YC948" s="5"/>
      <c r="YD948" s="5"/>
      <c r="YE948" s="5"/>
      <c r="YF948" s="5"/>
      <c r="YG948" s="5"/>
      <c r="YH948" s="5"/>
      <c r="YI948" s="5"/>
      <c r="YJ948" s="5"/>
      <c r="YK948" s="5"/>
      <c r="YL948" s="5"/>
      <c r="YM948" s="5"/>
      <c r="YN948" s="5"/>
      <c r="YO948" s="5"/>
      <c r="YP948" s="5"/>
      <c r="YQ948" s="5"/>
      <c r="YR948" s="5"/>
      <c r="YS948" s="5"/>
      <c r="YT948" s="5"/>
      <c r="YU948" s="5"/>
      <c r="YV948" s="5"/>
      <c r="YW948" s="5"/>
      <c r="YX948" s="5"/>
      <c r="YY948" s="5"/>
      <c r="YZ948" s="5"/>
      <c r="ZA948" s="5"/>
      <c r="ZB948" s="5"/>
      <c r="ZC948" s="5"/>
      <c r="ZD948" s="5"/>
      <c r="ZE948" s="5"/>
      <c r="ZF948" s="5"/>
      <c r="ZG948" s="5"/>
      <c r="ZH948" s="5"/>
      <c r="ZI948" s="5"/>
      <c r="ZJ948" s="5"/>
      <c r="ZK948" s="5"/>
      <c r="ZL948" s="5"/>
      <c r="ZM948" s="5"/>
      <c r="ZN948" s="5"/>
      <c r="ZO948" s="5"/>
      <c r="ZP948" s="5"/>
      <c r="ZQ948" s="5"/>
      <c r="ZR948" s="5"/>
      <c r="ZS948" s="5"/>
      <c r="ZT948" s="5"/>
      <c r="ZU948" s="5"/>
      <c r="ZV948" s="5"/>
      <c r="ZW948" s="5"/>
      <c r="ZX948" s="5"/>
      <c r="ZY948" s="5"/>
      <c r="ZZ948" s="5"/>
      <c r="AAA948" s="5"/>
      <c r="AAB948" s="5"/>
      <c r="AAC948" s="5"/>
      <c r="AAD948" s="5"/>
      <c r="AAE948" s="5"/>
      <c r="AAF948" s="5"/>
      <c r="AAG948" s="5"/>
      <c r="AAH948" s="5"/>
      <c r="AAI948" s="5"/>
      <c r="AAJ948" s="5"/>
      <c r="AAK948" s="5"/>
      <c r="AAL948" s="5"/>
      <c r="AAM948" s="5"/>
      <c r="AAN948" s="5"/>
      <c r="AAO948" s="5"/>
      <c r="AAP948" s="5"/>
      <c r="AAQ948" s="5"/>
      <c r="AAR948" s="5"/>
      <c r="AAS948" s="5"/>
      <c r="AAT948" s="5"/>
      <c r="AAU948" s="5"/>
      <c r="AAV948" s="5"/>
      <c r="AAW948" s="5"/>
      <c r="AAX948" s="5"/>
      <c r="AAY948" s="5"/>
      <c r="AAZ948" s="5"/>
      <c r="ABA948" s="5"/>
      <c r="ABB948" s="5"/>
      <c r="ABC948" s="5"/>
      <c r="ABD948" s="5"/>
      <c r="ABE948" s="5"/>
      <c r="ABF948" s="5"/>
      <c r="ABG948" s="5"/>
      <c r="ABH948" s="5"/>
      <c r="ABI948" s="5"/>
      <c r="ABJ948" s="5"/>
      <c r="ABK948" s="5"/>
      <c r="ABL948" s="5"/>
      <c r="ABM948" s="5"/>
      <c r="ABN948" s="5"/>
      <c r="ABO948" s="5"/>
      <c r="ABP948" s="5"/>
      <c r="ABQ948" s="5"/>
      <c r="ABR948" s="5"/>
      <c r="ABS948" s="5"/>
      <c r="ABT948" s="5"/>
      <c r="ABU948" s="5"/>
      <c r="ABV948" s="5"/>
      <c r="ABW948" s="5"/>
      <c r="ABX948" s="5"/>
      <c r="ABY948" s="5"/>
      <c r="ABZ948" s="5"/>
      <c r="ACA948" s="5"/>
      <c r="ACB948" s="5"/>
      <c r="ACC948" s="5"/>
      <c r="ACD948" s="5"/>
      <c r="ACE948" s="5"/>
      <c r="ACF948" s="5"/>
      <c r="ACG948" s="5"/>
      <c r="ACH948" s="5"/>
      <c r="ACI948" s="5"/>
      <c r="ACJ948" s="5"/>
      <c r="ACK948" s="5"/>
      <c r="ACL948" s="5"/>
      <c r="ACM948" s="5"/>
      <c r="ACN948" s="5"/>
      <c r="ACO948" s="5"/>
      <c r="ACP948" s="5"/>
      <c r="ACQ948" s="5"/>
      <c r="ACR948" s="5"/>
      <c r="ACS948" s="5"/>
      <c r="ACT948" s="5"/>
      <c r="ACU948" s="5"/>
      <c r="ACV948" s="5"/>
      <c r="ACW948" s="5"/>
      <c r="ACX948" s="5"/>
      <c r="ACY948" s="5"/>
      <c r="ACZ948" s="5"/>
      <c r="ADA948" s="5"/>
      <c r="ADB948" s="5"/>
      <c r="ADC948" s="5"/>
      <c r="ADD948" s="5"/>
      <c r="ADE948" s="5"/>
      <c r="ADF948" s="5"/>
      <c r="ADG948" s="5"/>
      <c r="ADH948" s="5"/>
      <c r="ADI948" s="5"/>
      <c r="ADJ948" s="5"/>
      <c r="ADK948" s="5"/>
      <c r="ADL948" s="5"/>
      <c r="ADM948" s="5"/>
      <c r="ADN948" s="5"/>
      <c r="ADO948" s="5"/>
      <c r="ADP948" s="5"/>
      <c r="ADQ948" s="5"/>
      <c r="ADR948" s="5"/>
      <c r="ADS948" s="5"/>
      <c r="ADT948" s="5"/>
      <c r="ADU948" s="5"/>
      <c r="ADV948" s="5"/>
      <c r="ADW948" s="5"/>
      <c r="ADX948" s="5"/>
      <c r="ADY948" s="5"/>
      <c r="ADZ948" s="5"/>
      <c r="AEA948" s="5"/>
      <c r="AEB948" s="5"/>
      <c r="AEC948" s="5"/>
      <c r="AED948" s="5"/>
      <c r="AEE948" s="5"/>
      <c r="AEF948" s="5"/>
      <c r="AEG948" s="5"/>
      <c r="AEH948" s="5"/>
      <c r="AEI948" s="5"/>
      <c r="AEJ948" s="5"/>
      <c r="AEK948" s="5"/>
      <c r="AEL948" s="5"/>
      <c r="AEM948" s="5"/>
      <c r="AEN948" s="5"/>
      <c r="AEO948" s="5"/>
      <c r="AEP948" s="5"/>
      <c r="AEQ948" s="5"/>
      <c r="AER948" s="5"/>
      <c r="AES948" s="5"/>
      <c r="AET948" s="5"/>
      <c r="AEU948" s="5"/>
      <c r="AEV948" s="5"/>
      <c r="AEW948" s="5"/>
      <c r="AEX948" s="5"/>
      <c r="AEY948" s="5"/>
      <c r="AEZ948" s="5"/>
      <c r="AFA948" s="5"/>
      <c r="AFB948" s="5"/>
      <c r="AFC948" s="5"/>
      <c r="AFD948" s="5"/>
      <c r="AFE948" s="5"/>
      <c r="AFF948" s="5"/>
      <c r="AFG948" s="5"/>
      <c r="AFH948" s="5"/>
      <c r="AFI948" s="5"/>
      <c r="AFJ948" s="5"/>
      <c r="AFK948" s="5"/>
      <c r="AFL948" s="5"/>
      <c r="AFM948" s="5"/>
      <c r="AFN948" s="5"/>
      <c r="AFO948" s="5"/>
      <c r="AFP948" s="5"/>
      <c r="AFQ948" s="5"/>
      <c r="AFR948" s="5"/>
      <c r="AFS948" s="5"/>
      <c r="AFT948" s="5"/>
      <c r="AFU948" s="5"/>
      <c r="AFV948" s="5"/>
      <c r="AFW948" s="5"/>
      <c r="AFX948" s="5"/>
      <c r="AFY948" s="5"/>
      <c r="AFZ948" s="5"/>
      <c r="AGA948" s="5"/>
      <c r="AGB948" s="5"/>
      <c r="AGC948" s="5"/>
      <c r="AGD948" s="5"/>
      <c r="AGE948" s="5"/>
      <c r="AGF948" s="5"/>
      <c r="AGG948" s="5"/>
      <c r="AGH948" s="5"/>
      <c r="AGI948" s="5"/>
      <c r="AGJ948" s="5"/>
      <c r="AGK948" s="5"/>
      <c r="AGL948" s="5"/>
      <c r="AGM948" s="5"/>
      <c r="AGN948" s="5"/>
      <c r="AGO948" s="5"/>
      <c r="AGP948" s="5"/>
      <c r="AGQ948" s="5"/>
      <c r="AGR948" s="5"/>
      <c r="AGS948" s="5"/>
      <c r="AGT948" s="5"/>
      <c r="AGU948" s="5"/>
      <c r="AGV948" s="5"/>
      <c r="AGW948" s="5"/>
      <c r="AGX948" s="5"/>
      <c r="AGY948" s="5"/>
      <c r="AGZ948" s="5"/>
      <c r="AHA948" s="5"/>
      <c r="AHB948" s="5"/>
      <c r="AHC948" s="5"/>
      <c r="AHD948" s="5"/>
      <c r="AHE948" s="5"/>
      <c r="AHF948" s="5"/>
      <c r="AHG948" s="5"/>
      <c r="AHH948" s="5"/>
      <c r="AHI948" s="5"/>
      <c r="AHJ948" s="5"/>
      <c r="AHK948" s="5"/>
      <c r="AHL948" s="5"/>
      <c r="AHM948" s="5"/>
      <c r="AHN948" s="5"/>
      <c r="AHO948" s="5"/>
      <c r="AHP948" s="5"/>
      <c r="AHQ948" s="5"/>
      <c r="AHR948" s="5"/>
      <c r="AHS948" s="5"/>
      <c r="AHT948" s="5"/>
      <c r="AHU948" s="5"/>
      <c r="AHV948" s="5"/>
      <c r="AHW948" s="5"/>
      <c r="AHX948" s="5"/>
      <c r="AHY948" s="5"/>
      <c r="AHZ948" s="5"/>
      <c r="AIA948" s="5"/>
      <c r="AIB948" s="5"/>
      <c r="AIC948" s="5"/>
      <c r="AID948" s="5"/>
      <c r="AIE948" s="5"/>
      <c r="AIF948" s="5"/>
      <c r="AIG948" s="5"/>
      <c r="AIH948" s="5"/>
      <c r="AII948" s="5"/>
      <c r="AIJ948" s="5"/>
      <c r="AIK948" s="5"/>
      <c r="AIL948" s="5"/>
      <c r="AIM948" s="5"/>
      <c r="AIN948" s="5"/>
      <c r="AIO948" s="5"/>
      <c r="AIP948" s="5"/>
      <c r="AIQ948" s="5"/>
      <c r="AIR948" s="5"/>
      <c r="AIS948" s="5"/>
      <c r="AIT948" s="5"/>
      <c r="AIU948" s="5"/>
      <c r="AIV948" s="5"/>
      <c r="AIW948" s="5"/>
      <c r="AIX948" s="5"/>
      <c r="AIY948" s="5"/>
      <c r="AIZ948" s="5"/>
      <c r="AJA948" s="5"/>
      <c r="AJB948" s="5"/>
      <c r="AJC948" s="5"/>
      <c r="AJD948" s="5"/>
      <c r="AJE948" s="5"/>
      <c r="AJF948" s="5"/>
      <c r="AJG948" s="5"/>
      <c r="AJH948" s="5"/>
      <c r="AJI948" s="5"/>
      <c r="AJJ948" s="5"/>
      <c r="AJK948" s="5"/>
      <c r="AJL948" s="5"/>
      <c r="AJM948" s="5"/>
      <c r="AJN948" s="5"/>
      <c r="AJO948" s="5"/>
      <c r="AJP948" s="5"/>
      <c r="AJQ948" s="5"/>
      <c r="AJR948" s="5"/>
      <c r="AJS948" s="5"/>
      <c r="AJT948" s="5"/>
      <c r="AJU948" s="5"/>
      <c r="AJV948" s="5"/>
      <c r="AJW948" s="5"/>
      <c r="AJX948" s="5"/>
      <c r="AJY948" s="5"/>
      <c r="AJZ948" s="5"/>
      <c r="AKA948" s="5"/>
      <c r="AKB948" s="5"/>
      <c r="AKC948" s="5"/>
      <c r="AKD948" s="5"/>
      <c r="AKE948" s="5"/>
      <c r="AKF948" s="5"/>
      <c r="AKG948" s="5"/>
      <c r="AKH948" s="5"/>
      <c r="AKI948" s="5"/>
      <c r="AKJ948" s="5"/>
      <c r="AKK948" s="5"/>
      <c r="AKL948" s="5"/>
      <c r="AKM948" s="5"/>
      <c r="AKN948" s="5"/>
      <c r="AKO948" s="5"/>
      <c r="AKP948" s="5"/>
      <c r="AKQ948" s="5"/>
      <c r="AKR948" s="5"/>
      <c r="AKS948" s="5"/>
      <c r="AKT948" s="5"/>
      <c r="AKU948" s="5"/>
      <c r="AKV948" s="5"/>
      <c r="AKW948" s="5"/>
      <c r="AKX948" s="5"/>
      <c r="AKY948" s="5"/>
      <c r="AKZ948" s="5"/>
      <c r="ALA948" s="5"/>
      <c r="ALB948" s="5"/>
      <c r="ALC948" s="5"/>
    </row>
    <row r="949" spans="1:991">
      <c r="A949" s="4">
        <v>222</v>
      </c>
      <c r="B949" s="5" t="s">
        <v>117</v>
      </c>
      <c r="C949" s="4">
        <v>19</v>
      </c>
      <c r="D949" s="5" t="s">
        <v>48</v>
      </c>
      <c r="E949" s="4">
        <v>3.3</v>
      </c>
      <c r="F949" s="4">
        <v>1.3</v>
      </c>
      <c r="G949" s="4">
        <v>3.7</v>
      </c>
      <c r="H949" s="4">
        <v>2.4</v>
      </c>
      <c r="I949" s="4">
        <v>4.4000000000000004</v>
      </c>
      <c r="J949" s="4">
        <v>2.6</v>
      </c>
      <c r="K949" s="4">
        <v>0.6</v>
      </c>
      <c r="L949" s="4">
        <v>0.4</v>
      </c>
      <c r="M949" s="4">
        <v>3.2</v>
      </c>
      <c r="N949" s="4"/>
      <c r="O949" s="26">
        <v>28.5</v>
      </c>
      <c r="P949" s="26">
        <v>20</v>
      </c>
      <c r="Q949" s="26">
        <v>26</v>
      </c>
      <c r="R949" s="26">
        <v>28.6</v>
      </c>
      <c r="S949" s="26">
        <v>28.1</v>
      </c>
      <c r="T949" s="26">
        <v>24.4</v>
      </c>
      <c r="U949" s="26">
        <v>26.4</v>
      </c>
      <c r="V949" s="26">
        <v>17.3</v>
      </c>
      <c r="W949" s="26">
        <v>16.2</v>
      </c>
      <c r="Y949">
        <f t="shared" si="1019"/>
        <v>215.5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2</v>
      </c>
      <c r="AG949" s="4">
        <v>2</v>
      </c>
      <c r="AH949" s="4">
        <v>2</v>
      </c>
      <c r="AI949" s="4"/>
      <c r="AJ949" s="4">
        <v>7</v>
      </c>
      <c r="AK949" s="4">
        <v>19</v>
      </c>
      <c r="AL949" s="4">
        <v>28</v>
      </c>
      <c r="AM949" s="4">
        <v>24</v>
      </c>
      <c r="AN949" s="4">
        <v>18</v>
      </c>
      <c r="AO949" s="4">
        <v>11</v>
      </c>
      <c r="AP949" s="4">
        <v>19</v>
      </c>
      <c r="AQ949" s="4">
        <v>11</v>
      </c>
      <c r="AR949" s="4">
        <v>11</v>
      </c>
      <c r="AS949" s="5"/>
      <c r="AU949">
        <f t="shared" si="1020"/>
        <v>100</v>
      </c>
      <c r="AV949">
        <f t="shared" si="1021"/>
        <v>100</v>
      </c>
      <c r="AW949">
        <f t="shared" si="1022"/>
        <v>100</v>
      </c>
      <c r="AX949">
        <f t="shared" si="1023"/>
        <v>100</v>
      </c>
      <c r="AY949">
        <f t="shared" si="1024"/>
        <v>100</v>
      </c>
      <c r="AZ949">
        <f t="shared" si="1025"/>
        <v>100</v>
      </c>
      <c r="BA949">
        <f t="shared" si="1026"/>
        <v>80.952380952380949</v>
      </c>
      <c r="BB949">
        <f t="shared" si="1027"/>
        <v>69.230769230769226</v>
      </c>
      <c r="BC949">
        <f t="shared" si="1028"/>
        <v>69.230769230769226</v>
      </c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  <c r="QG949" s="5"/>
      <c r="QH949" s="5"/>
      <c r="QI949" s="5"/>
      <c r="QJ949" s="5"/>
      <c r="QK949" s="5"/>
      <c r="QL949" s="5"/>
      <c r="QM949" s="5"/>
      <c r="QN949" s="5"/>
      <c r="QO949" s="5"/>
      <c r="QP949" s="5"/>
      <c r="QQ949" s="5"/>
      <c r="QR949" s="5"/>
      <c r="QS949" s="5"/>
      <c r="QT949" s="5"/>
      <c r="QU949" s="5"/>
      <c r="QV949" s="5"/>
      <c r="QW949" s="5"/>
      <c r="QX949" s="5"/>
      <c r="QY949" s="5"/>
      <c r="QZ949" s="5"/>
      <c r="RA949" s="5"/>
      <c r="RB949" s="5"/>
      <c r="RC949" s="5"/>
      <c r="RD949" s="5"/>
      <c r="RE949" s="5"/>
      <c r="RF949" s="5"/>
      <c r="RG949" s="5"/>
      <c r="RH949" s="5"/>
      <c r="RI949" s="5"/>
      <c r="RJ949" s="5"/>
      <c r="RK949" s="5"/>
      <c r="RL949" s="5"/>
      <c r="RM949" s="5"/>
      <c r="RN949" s="5"/>
      <c r="RO949" s="5"/>
      <c r="RP949" s="5"/>
      <c r="RQ949" s="5"/>
      <c r="RR949" s="5"/>
      <c r="RS949" s="5"/>
      <c r="RT949" s="5"/>
      <c r="RU949" s="5"/>
      <c r="RV949" s="5"/>
      <c r="RW949" s="5"/>
      <c r="RX949" s="5"/>
      <c r="RY949" s="5"/>
      <c r="RZ949" s="5"/>
      <c r="SA949" s="5"/>
      <c r="SB949" s="5"/>
      <c r="SC949" s="5"/>
      <c r="SD949" s="5"/>
      <c r="SE949" s="5"/>
      <c r="SF949" s="5"/>
      <c r="SG949" s="5"/>
      <c r="SH949" s="5"/>
      <c r="SI949" s="5"/>
      <c r="SJ949" s="5"/>
      <c r="SK949" s="5"/>
      <c r="SL949" s="5"/>
      <c r="SM949" s="5"/>
      <c r="SN949" s="5"/>
      <c r="SO949" s="5"/>
      <c r="SP949" s="5"/>
      <c r="SQ949" s="5"/>
      <c r="SR949" s="5"/>
      <c r="SS949" s="5"/>
      <c r="ST949" s="5"/>
      <c r="SU949" s="5"/>
      <c r="SV949" s="5"/>
      <c r="SW949" s="5"/>
      <c r="SX949" s="5"/>
      <c r="SY949" s="5"/>
      <c r="SZ949" s="5"/>
      <c r="TA949" s="5"/>
      <c r="TB949" s="5"/>
      <c r="TC949" s="5"/>
      <c r="TD949" s="5"/>
      <c r="TE949" s="5"/>
      <c r="TF949" s="5"/>
      <c r="TG949" s="5"/>
      <c r="TH949" s="5"/>
      <c r="TI949" s="5"/>
      <c r="TJ949" s="5"/>
      <c r="TK949" s="5"/>
      <c r="TL949" s="5"/>
      <c r="TM949" s="5"/>
      <c r="TN949" s="5"/>
      <c r="TO949" s="5"/>
      <c r="TP949" s="5"/>
      <c r="TQ949" s="5"/>
      <c r="TR949" s="5"/>
      <c r="TS949" s="5"/>
      <c r="TT949" s="5"/>
      <c r="TU949" s="5"/>
      <c r="TV949" s="5"/>
      <c r="TW949" s="5"/>
      <c r="TX949" s="5"/>
      <c r="TY949" s="5"/>
      <c r="TZ949" s="5"/>
      <c r="UA949" s="5"/>
      <c r="UB949" s="5"/>
      <c r="UC949" s="5"/>
      <c r="UD949" s="5"/>
      <c r="UE949" s="5"/>
      <c r="UF949" s="5"/>
      <c r="UG949" s="5"/>
      <c r="UH949" s="5"/>
      <c r="UI949" s="5"/>
      <c r="UJ949" s="5"/>
      <c r="UK949" s="5"/>
      <c r="UL949" s="5"/>
      <c r="UM949" s="5"/>
      <c r="UN949" s="5"/>
      <c r="UO949" s="5"/>
      <c r="UP949" s="5"/>
      <c r="UQ949" s="5"/>
      <c r="UR949" s="5"/>
      <c r="US949" s="5"/>
      <c r="UT949" s="5"/>
      <c r="UU949" s="5"/>
      <c r="UV949" s="5"/>
      <c r="UW949" s="5"/>
      <c r="UX949" s="5"/>
      <c r="UY949" s="5"/>
      <c r="UZ949" s="5"/>
      <c r="VA949" s="5"/>
      <c r="VB949" s="5"/>
      <c r="VC949" s="5"/>
      <c r="VD949" s="5"/>
      <c r="VE949" s="5"/>
      <c r="VF949" s="5"/>
      <c r="VG949" s="5"/>
      <c r="VH949" s="5"/>
      <c r="VI949" s="5"/>
      <c r="VJ949" s="5"/>
      <c r="VK949" s="5"/>
      <c r="VL949" s="5"/>
      <c r="VM949" s="5"/>
      <c r="VN949" s="5"/>
      <c r="VO949" s="5"/>
      <c r="VP949" s="5"/>
      <c r="VQ949" s="5"/>
      <c r="VR949" s="5"/>
      <c r="VS949" s="5"/>
      <c r="VT949" s="5"/>
      <c r="VU949" s="5"/>
      <c r="VV949" s="5"/>
      <c r="VW949" s="5"/>
      <c r="VX949" s="5"/>
      <c r="VY949" s="5"/>
      <c r="VZ949" s="5"/>
      <c r="WA949" s="5"/>
      <c r="WB949" s="5"/>
      <c r="WC949" s="5"/>
      <c r="WD949" s="5"/>
      <c r="WE949" s="5"/>
      <c r="WF949" s="5"/>
      <c r="WG949" s="5"/>
      <c r="WH949" s="5"/>
      <c r="WI949" s="5"/>
      <c r="WJ949" s="5"/>
      <c r="WK949" s="5"/>
      <c r="WL949" s="5"/>
      <c r="WM949" s="5"/>
      <c r="WN949" s="5"/>
      <c r="WO949" s="5"/>
      <c r="WP949" s="5"/>
      <c r="WQ949" s="5"/>
      <c r="WR949" s="5"/>
      <c r="WS949" s="5"/>
      <c r="WT949" s="5"/>
      <c r="WU949" s="5"/>
      <c r="WV949" s="5"/>
      <c r="WW949" s="5"/>
      <c r="WX949" s="5"/>
      <c r="WY949" s="5"/>
      <c r="WZ949" s="5"/>
      <c r="XA949" s="5"/>
      <c r="XB949" s="5"/>
      <c r="XC949" s="5"/>
      <c r="XD949" s="5"/>
      <c r="XE949" s="5"/>
      <c r="XF949" s="5"/>
      <c r="XG949" s="5"/>
      <c r="XH949" s="5"/>
      <c r="XI949" s="5"/>
      <c r="XJ949" s="5"/>
      <c r="XK949" s="5"/>
      <c r="XL949" s="5"/>
      <c r="XM949" s="5"/>
      <c r="XN949" s="5"/>
      <c r="XO949" s="5"/>
      <c r="XP949" s="5"/>
      <c r="XQ949" s="5"/>
      <c r="XR949" s="5"/>
      <c r="XS949" s="5"/>
      <c r="XT949" s="5"/>
      <c r="XU949" s="5"/>
      <c r="XV949" s="5"/>
      <c r="XW949" s="5"/>
      <c r="XX949" s="5"/>
      <c r="XY949" s="5"/>
      <c r="XZ949" s="5"/>
      <c r="YA949" s="5"/>
      <c r="YB949" s="5"/>
      <c r="YC949" s="5"/>
      <c r="YD949" s="5"/>
      <c r="YE949" s="5"/>
      <c r="YF949" s="5"/>
      <c r="YG949" s="5"/>
      <c r="YH949" s="5"/>
      <c r="YI949" s="5"/>
      <c r="YJ949" s="5"/>
      <c r="YK949" s="5"/>
      <c r="YL949" s="5"/>
      <c r="YM949" s="5"/>
      <c r="YN949" s="5"/>
      <c r="YO949" s="5"/>
      <c r="YP949" s="5"/>
      <c r="YQ949" s="5"/>
      <c r="YR949" s="5"/>
      <c r="YS949" s="5"/>
      <c r="YT949" s="5"/>
      <c r="YU949" s="5"/>
      <c r="YV949" s="5"/>
      <c r="YW949" s="5"/>
      <c r="YX949" s="5"/>
      <c r="YY949" s="5"/>
      <c r="YZ949" s="5"/>
      <c r="ZA949" s="5"/>
      <c r="ZB949" s="5"/>
      <c r="ZC949" s="5"/>
      <c r="ZD949" s="5"/>
      <c r="ZE949" s="5"/>
      <c r="ZF949" s="5"/>
      <c r="ZG949" s="5"/>
      <c r="ZH949" s="5"/>
      <c r="ZI949" s="5"/>
      <c r="ZJ949" s="5"/>
      <c r="ZK949" s="5"/>
      <c r="ZL949" s="5"/>
      <c r="ZM949" s="5"/>
      <c r="ZN949" s="5"/>
      <c r="ZO949" s="5"/>
      <c r="ZP949" s="5"/>
      <c r="ZQ949" s="5"/>
      <c r="ZR949" s="5"/>
      <c r="ZS949" s="5"/>
      <c r="ZT949" s="5"/>
      <c r="ZU949" s="5"/>
      <c r="ZV949" s="5"/>
      <c r="ZW949" s="5"/>
      <c r="ZX949" s="5"/>
      <c r="ZY949" s="5"/>
      <c r="ZZ949" s="5"/>
      <c r="AAA949" s="5"/>
      <c r="AAB949" s="5"/>
      <c r="AAC949" s="5"/>
      <c r="AAD949" s="5"/>
      <c r="AAE949" s="5"/>
      <c r="AAF949" s="5"/>
      <c r="AAG949" s="5"/>
      <c r="AAH949" s="5"/>
      <c r="AAI949" s="5"/>
      <c r="AAJ949" s="5"/>
      <c r="AAK949" s="5"/>
      <c r="AAL949" s="5"/>
      <c r="AAM949" s="5"/>
      <c r="AAN949" s="5"/>
      <c r="AAO949" s="5"/>
      <c r="AAP949" s="5"/>
      <c r="AAQ949" s="5"/>
      <c r="AAR949" s="5"/>
      <c r="AAS949" s="5"/>
      <c r="AAT949" s="5"/>
      <c r="AAU949" s="5"/>
      <c r="AAV949" s="5"/>
      <c r="AAW949" s="5"/>
      <c r="AAX949" s="5"/>
      <c r="AAY949" s="5"/>
      <c r="AAZ949" s="5"/>
      <c r="ABA949" s="5"/>
      <c r="ABB949" s="5"/>
      <c r="ABC949" s="5"/>
      <c r="ABD949" s="5"/>
      <c r="ABE949" s="5"/>
      <c r="ABF949" s="5"/>
      <c r="ABG949" s="5"/>
      <c r="ABH949" s="5"/>
      <c r="ABI949" s="5"/>
      <c r="ABJ949" s="5"/>
      <c r="ABK949" s="5"/>
      <c r="ABL949" s="5"/>
      <c r="ABM949" s="5"/>
      <c r="ABN949" s="5"/>
      <c r="ABO949" s="5"/>
      <c r="ABP949" s="5"/>
      <c r="ABQ949" s="5"/>
      <c r="ABR949" s="5"/>
      <c r="ABS949" s="5"/>
      <c r="ABT949" s="5"/>
      <c r="ABU949" s="5"/>
      <c r="ABV949" s="5"/>
      <c r="ABW949" s="5"/>
      <c r="ABX949" s="5"/>
      <c r="ABY949" s="5"/>
      <c r="ABZ949" s="5"/>
      <c r="ACA949" s="5"/>
      <c r="ACB949" s="5"/>
      <c r="ACC949" s="5"/>
      <c r="ACD949" s="5"/>
      <c r="ACE949" s="5"/>
      <c r="ACF949" s="5"/>
      <c r="ACG949" s="5"/>
      <c r="ACH949" s="5"/>
      <c r="ACI949" s="5"/>
      <c r="ACJ949" s="5"/>
      <c r="ACK949" s="5"/>
      <c r="ACL949" s="5"/>
      <c r="ACM949" s="5"/>
      <c r="ACN949" s="5"/>
      <c r="ACO949" s="5"/>
      <c r="ACP949" s="5"/>
      <c r="ACQ949" s="5"/>
      <c r="ACR949" s="5"/>
      <c r="ACS949" s="5"/>
      <c r="ACT949" s="5"/>
      <c r="ACU949" s="5"/>
      <c r="ACV949" s="5"/>
      <c r="ACW949" s="5"/>
      <c r="ACX949" s="5"/>
      <c r="ACY949" s="5"/>
      <c r="ACZ949" s="5"/>
      <c r="ADA949" s="5"/>
      <c r="ADB949" s="5"/>
      <c r="ADC949" s="5"/>
      <c r="ADD949" s="5"/>
      <c r="ADE949" s="5"/>
      <c r="ADF949" s="5"/>
      <c r="ADG949" s="5"/>
      <c r="ADH949" s="5"/>
      <c r="ADI949" s="5"/>
      <c r="ADJ949" s="5"/>
      <c r="ADK949" s="5"/>
      <c r="ADL949" s="5"/>
      <c r="ADM949" s="5"/>
      <c r="ADN949" s="5"/>
      <c r="ADO949" s="5"/>
      <c r="ADP949" s="5"/>
      <c r="ADQ949" s="5"/>
      <c r="ADR949" s="5"/>
      <c r="ADS949" s="5"/>
      <c r="ADT949" s="5"/>
      <c r="ADU949" s="5"/>
      <c r="ADV949" s="5"/>
      <c r="ADW949" s="5"/>
      <c r="ADX949" s="5"/>
      <c r="ADY949" s="5"/>
      <c r="ADZ949" s="5"/>
      <c r="AEA949" s="5"/>
      <c r="AEB949" s="5"/>
      <c r="AEC949" s="5"/>
      <c r="AED949" s="5"/>
      <c r="AEE949" s="5"/>
      <c r="AEF949" s="5"/>
      <c r="AEG949" s="5"/>
      <c r="AEH949" s="5"/>
      <c r="AEI949" s="5"/>
      <c r="AEJ949" s="5"/>
      <c r="AEK949" s="5"/>
      <c r="AEL949" s="5"/>
      <c r="AEM949" s="5"/>
      <c r="AEN949" s="5"/>
      <c r="AEO949" s="5"/>
      <c r="AEP949" s="5"/>
      <c r="AEQ949" s="5"/>
      <c r="AER949" s="5"/>
      <c r="AES949" s="5"/>
      <c r="AET949" s="5"/>
      <c r="AEU949" s="5"/>
      <c r="AEV949" s="5"/>
      <c r="AEW949" s="5"/>
      <c r="AEX949" s="5"/>
      <c r="AEY949" s="5"/>
      <c r="AEZ949" s="5"/>
      <c r="AFA949" s="5"/>
      <c r="AFB949" s="5"/>
      <c r="AFC949" s="5"/>
      <c r="AFD949" s="5"/>
      <c r="AFE949" s="5"/>
      <c r="AFF949" s="5"/>
      <c r="AFG949" s="5"/>
      <c r="AFH949" s="5"/>
      <c r="AFI949" s="5"/>
      <c r="AFJ949" s="5"/>
      <c r="AFK949" s="5"/>
      <c r="AFL949" s="5"/>
      <c r="AFM949" s="5"/>
      <c r="AFN949" s="5"/>
      <c r="AFO949" s="5"/>
      <c r="AFP949" s="5"/>
      <c r="AFQ949" s="5"/>
      <c r="AFR949" s="5"/>
      <c r="AFS949" s="5"/>
      <c r="AFT949" s="5"/>
      <c r="AFU949" s="5"/>
      <c r="AFV949" s="5"/>
      <c r="AFW949" s="5"/>
      <c r="AFX949" s="5"/>
      <c r="AFY949" s="5"/>
      <c r="AFZ949" s="5"/>
      <c r="AGA949" s="5"/>
      <c r="AGB949" s="5"/>
      <c r="AGC949" s="5"/>
      <c r="AGD949" s="5"/>
      <c r="AGE949" s="5"/>
      <c r="AGF949" s="5"/>
      <c r="AGG949" s="5"/>
      <c r="AGH949" s="5"/>
      <c r="AGI949" s="5"/>
      <c r="AGJ949" s="5"/>
      <c r="AGK949" s="5"/>
      <c r="AGL949" s="5"/>
      <c r="AGM949" s="5"/>
      <c r="AGN949" s="5"/>
      <c r="AGO949" s="5"/>
      <c r="AGP949" s="5"/>
      <c r="AGQ949" s="5"/>
      <c r="AGR949" s="5"/>
      <c r="AGS949" s="5"/>
      <c r="AGT949" s="5"/>
      <c r="AGU949" s="5"/>
      <c r="AGV949" s="5"/>
      <c r="AGW949" s="5"/>
      <c r="AGX949" s="5"/>
      <c r="AGY949" s="5"/>
      <c r="AGZ949" s="5"/>
      <c r="AHA949" s="5"/>
      <c r="AHB949" s="5"/>
      <c r="AHC949" s="5"/>
      <c r="AHD949" s="5"/>
      <c r="AHE949" s="5"/>
      <c r="AHF949" s="5"/>
      <c r="AHG949" s="5"/>
      <c r="AHH949" s="5"/>
      <c r="AHI949" s="5"/>
      <c r="AHJ949" s="5"/>
      <c r="AHK949" s="5"/>
      <c r="AHL949" s="5"/>
      <c r="AHM949" s="5"/>
      <c r="AHN949" s="5"/>
      <c r="AHO949" s="5"/>
      <c r="AHP949" s="5"/>
      <c r="AHQ949" s="5"/>
      <c r="AHR949" s="5"/>
      <c r="AHS949" s="5"/>
      <c r="AHT949" s="5"/>
      <c r="AHU949" s="5"/>
      <c r="AHV949" s="5"/>
      <c r="AHW949" s="5"/>
      <c r="AHX949" s="5"/>
      <c r="AHY949" s="5"/>
      <c r="AHZ949" s="5"/>
      <c r="AIA949" s="5"/>
      <c r="AIB949" s="5"/>
      <c r="AIC949" s="5"/>
      <c r="AID949" s="5"/>
      <c r="AIE949" s="5"/>
      <c r="AIF949" s="5"/>
      <c r="AIG949" s="5"/>
      <c r="AIH949" s="5"/>
      <c r="AII949" s="5"/>
      <c r="AIJ949" s="5"/>
      <c r="AIK949" s="5"/>
      <c r="AIL949" s="5"/>
      <c r="AIM949" s="5"/>
      <c r="AIN949" s="5"/>
      <c r="AIO949" s="5"/>
      <c r="AIP949" s="5"/>
      <c r="AIQ949" s="5"/>
      <c r="AIR949" s="5"/>
      <c r="AIS949" s="5"/>
      <c r="AIT949" s="5"/>
      <c r="AIU949" s="5"/>
      <c r="AIV949" s="5"/>
      <c r="AIW949" s="5"/>
      <c r="AIX949" s="5"/>
      <c r="AIY949" s="5"/>
      <c r="AIZ949" s="5"/>
      <c r="AJA949" s="5"/>
      <c r="AJB949" s="5"/>
      <c r="AJC949" s="5"/>
      <c r="AJD949" s="5"/>
      <c r="AJE949" s="5"/>
      <c r="AJF949" s="5"/>
      <c r="AJG949" s="5"/>
      <c r="AJH949" s="5"/>
      <c r="AJI949" s="5"/>
      <c r="AJJ949" s="5"/>
      <c r="AJK949" s="5"/>
      <c r="AJL949" s="5"/>
      <c r="AJM949" s="5"/>
      <c r="AJN949" s="5"/>
      <c r="AJO949" s="5"/>
      <c r="AJP949" s="5"/>
      <c r="AJQ949" s="5"/>
      <c r="AJR949" s="5"/>
      <c r="AJS949" s="5"/>
      <c r="AJT949" s="5"/>
      <c r="AJU949" s="5"/>
      <c r="AJV949" s="5"/>
      <c r="AJW949" s="5"/>
      <c r="AJX949" s="5"/>
      <c r="AJY949" s="5"/>
      <c r="AJZ949" s="5"/>
      <c r="AKA949" s="5"/>
      <c r="AKB949" s="5"/>
      <c r="AKC949" s="5"/>
      <c r="AKD949" s="5"/>
      <c r="AKE949" s="5"/>
      <c r="AKF949" s="5"/>
      <c r="AKG949" s="5"/>
      <c r="AKH949" s="5"/>
      <c r="AKI949" s="5"/>
      <c r="AKJ949" s="5"/>
      <c r="AKK949" s="5"/>
      <c r="AKL949" s="5"/>
      <c r="AKM949" s="5"/>
      <c r="AKN949" s="5"/>
      <c r="AKO949" s="5"/>
      <c r="AKP949" s="5"/>
      <c r="AKQ949" s="5"/>
      <c r="AKR949" s="5"/>
      <c r="AKS949" s="5"/>
      <c r="AKT949" s="5"/>
      <c r="AKU949" s="5"/>
      <c r="AKV949" s="5"/>
      <c r="AKW949" s="5"/>
      <c r="AKX949" s="5"/>
      <c r="AKY949" s="5"/>
      <c r="AKZ949" s="5"/>
      <c r="ALA949" s="5"/>
      <c r="ALB949" s="5"/>
      <c r="ALC949" s="5"/>
    </row>
    <row r="950" spans="1:991">
      <c r="A950" s="4">
        <v>225</v>
      </c>
      <c r="B950" s="5" t="s">
        <v>118</v>
      </c>
      <c r="C950" s="4">
        <v>19</v>
      </c>
      <c r="D950" s="5" t="s">
        <v>42</v>
      </c>
      <c r="E950" s="4">
        <v>3.2</v>
      </c>
      <c r="F950" s="4">
        <v>4.2</v>
      </c>
      <c r="G950" s="4">
        <v>3.3</v>
      </c>
      <c r="H950" s="4">
        <v>11.5</v>
      </c>
      <c r="I950" s="4">
        <v>4.8</v>
      </c>
      <c r="J950" s="4">
        <v>3.6</v>
      </c>
      <c r="K950" s="4">
        <v>4.5</v>
      </c>
      <c r="L950" s="4">
        <v>5.5</v>
      </c>
      <c r="M950" s="4">
        <v>6.7</v>
      </c>
      <c r="N950" s="4"/>
      <c r="O950" s="26">
        <v>28.6</v>
      </c>
      <c r="P950" s="26">
        <v>29.7</v>
      </c>
      <c r="Q950" s="26">
        <v>28.3</v>
      </c>
      <c r="R950" s="26">
        <v>26.8</v>
      </c>
      <c r="S950" s="26">
        <v>23.9</v>
      </c>
      <c r="T950" s="26">
        <v>27.3</v>
      </c>
      <c r="U950" s="26">
        <v>24.7</v>
      </c>
      <c r="V950" s="26">
        <v>26.8</v>
      </c>
      <c r="W950" s="26">
        <v>26</v>
      </c>
      <c r="Y950">
        <f t="shared" si="1019"/>
        <v>242.1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/>
      <c r="AJ950" s="4">
        <v>35</v>
      </c>
      <c r="AK950" s="4">
        <v>19</v>
      </c>
      <c r="AL950" s="4">
        <v>24</v>
      </c>
      <c r="AM950" s="4">
        <v>23</v>
      </c>
      <c r="AN950" s="4">
        <v>32</v>
      </c>
      <c r="AO950" s="4">
        <v>10</v>
      </c>
      <c r="AP950" s="4">
        <v>18</v>
      </c>
      <c r="AQ950" s="4">
        <v>19</v>
      </c>
      <c r="AR950" s="4">
        <v>25</v>
      </c>
      <c r="AS950" s="5"/>
      <c r="AU950">
        <f t="shared" si="1020"/>
        <v>100</v>
      </c>
      <c r="AV950">
        <f t="shared" si="1021"/>
        <v>100</v>
      </c>
      <c r="AW950">
        <f t="shared" si="1022"/>
        <v>100</v>
      </c>
      <c r="AX950">
        <f t="shared" si="1023"/>
        <v>100</v>
      </c>
      <c r="AY950">
        <f t="shared" si="1024"/>
        <v>100</v>
      </c>
      <c r="AZ950">
        <f t="shared" si="1025"/>
        <v>100</v>
      </c>
      <c r="BA950">
        <f t="shared" si="1026"/>
        <v>100</v>
      </c>
      <c r="BB950">
        <f t="shared" si="1027"/>
        <v>100</v>
      </c>
      <c r="BC950">
        <f t="shared" si="1028"/>
        <v>100</v>
      </c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  <c r="QG950" s="5"/>
      <c r="QH950" s="5"/>
      <c r="QI950" s="5"/>
      <c r="QJ950" s="5"/>
      <c r="QK950" s="5"/>
      <c r="QL950" s="5"/>
      <c r="QM950" s="5"/>
      <c r="QN950" s="5"/>
      <c r="QO950" s="5"/>
      <c r="QP950" s="5"/>
      <c r="QQ950" s="5"/>
      <c r="QR950" s="5"/>
      <c r="QS950" s="5"/>
      <c r="QT950" s="5"/>
      <c r="QU950" s="5"/>
      <c r="QV950" s="5"/>
      <c r="QW950" s="5"/>
      <c r="QX950" s="5"/>
      <c r="QY950" s="5"/>
      <c r="QZ950" s="5"/>
      <c r="RA950" s="5"/>
      <c r="RB950" s="5"/>
      <c r="RC950" s="5"/>
      <c r="RD950" s="5"/>
      <c r="RE950" s="5"/>
      <c r="RF950" s="5"/>
      <c r="RG950" s="5"/>
      <c r="RH950" s="5"/>
      <c r="RI950" s="5"/>
      <c r="RJ950" s="5"/>
      <c r="RK950" s="5"/>
      <c r="RL950" s="5"/>
      <c r="RM950" s="5"/>
      <c r="RN950" s="5"/>
      <c r="RO950" s="5"/>
      <c r="RP950" s="5"/>
      <c r="RQ950" s="5"/>
      <c r="RR950" s="5"/>
      <c r="RS950" s="5"/>
      <c r="RT950" s="5"/>
      <c r="RU950" s="5"/>
      <c r="RV950" s="5"/>
      <c r="RW950" s="5"/>
      <c r="RX950" s="5"/>
      <c r="RY950" s="5"/>
      <c r="RZ950" s="5"/>
      <c r="SA950" s="5"/>
      <c r="SB950" s="5"/>
      <c r="SC950" s="5"/>
      <c r="SD950" s="5"/>
      <c r="SE950" s="5"/>
      <c r="SF950" s="5"/>
      <c r="SG950" s="5"/>
      <c r="SH950" s="5"/>
      <c r="SI950" s="5"/>
      <c r="SJ950" s="5"/>
      <c r="SK950" s="5"/>
      <c r="SL950" s="5"/>
      <c r="SM950" s="5"/>
      <c r="SN950" s="5"/>
      <c r="SO950" s="5"/>
      <c r="SP950" s="5"/>
      <c r="SQ950" s="5"/>
      <c r="SR950" s="5"/>
      <c r="SS950" s="5"/>
      <c r="ST950" s="5"/>
      <c r="SU950" s="5"/>
      <c r="SV950" s="5"/>
      <c r="SW950" s="5"/>
      <c r="SX950" s="5"/>
      <c r="SY950" s="5"/>
      <c r="SZ950" s="5"/>
      <c r="TA950" s="5"/>
      <c r="TB950" s="5"/>
      <c r="TC950" s="5"/>
      <c r="TD950" s="5"/>
      <c r="TE950" s="5"/>
      <c r="TF950" s="5"/>
      <c r="TG950" s="5"/>
      <c r="TH950" s="5"/>
      <c r="TI950" s="5"/>
      <c r="TJ950" s="5"/>
      <c r="TK950" s="5"/>
      <c r="TL950" s="5"/>
      <c r="TM950" s="5"/>
      <c r="TN950" s="5"/>
      <c r="TO950" s="5"/>
      <c r="TP950" s="5"/>
      <c r="TQ950" s="5"/>
      <c r="TR950" s="5"/>
      <c r="TS950" s="5"/>
      <c r="TT950" s="5"/>
      <c r="TU950" s="5"/>
      <c r="TV950" s="5"/>
      <c r="TW950" s="5"/>
      <c r="TX950" s="5"/>
      <c r="TY950" s="5"/>
      <c r="TZ950" s="5"/>
      <c r="UA950" s="5"/>
      <c r="UB950" s="5"/>
      <c r="UC950" s="5"/>
      <c r="UD950" s="5"/>
      <c r="UE950" s="5"/>
      <c r="UF950" s="5"/>
      <c r="UG950" s="5"/>
      <c r="UH950" s="5"/>
      <c r="UI950" s="5"/>
      <c r="UJ950" s="5"/>
      <c r="UK950" s="5"/>
      <c r="UL950" s="5"/>
      <c r="UM950" s="5"/>
      <c r="UN950" s="5"/>
      <c r="UO950" s="5"/>
      <c r="UP950" s="5"/>
      <c r="UQ950" s="5"/>
      <c r="UR950" s="5"/>
      <c r="US950" s="5"/>
      <c r="UT950" s="5"/>
      <c r="UU950" s="5"/>
      <c r="UV950" s="5"/>
      <c r="UW950" s="5"/>
      <c r="UX950" s="5"/>
      <c r="UY950" s="5"/>
      <c r="UZ950" s="5"/>
      <c r="VA950" s="5"/>
      <c r="VB950" s="5"/>
      <c r="VC950" s="5"/>
      <c r="VD950" s="5"/>
      <c r="VE950" s="5"/>
      <c r="VF950" s="5"/>
      <c r="VG950" s="5"/>
      <c r="VH950" s="5"/>
      <c r="VI950" s="5"/>
      <c r="VJ950" s="5"/>
      <c r="VK950" s="5"/>
      <c r="VL950" s="5"/>
      <c r="VM950" s="5"/>
      <c r="VN950" s="5"/>
      <c r="VO950" s="5"/>
      <c r="VP950" s="5"/>
      <c r="VQ950" s="5"/>
      <c r="VR950" s="5"/>
      <c r="VS950" s="5"/>
      <c r="VT950" s="5"/>
      <c r="VU950" s="5"/>
      <c r="VV950" s="5"/>
      <c r="VW950" s="5"/>
      <c r="VX950" s="5"/>
      <c r="VY950" s="5"/>
      <c r="VZ950" s="5"/>
      <c r="WA950" s="5"/>
      <c r="WB950" s="5"/>
      <c r="WC950" s="5"/>
      <c r="WD950" s="5"/>
      <c r="WE950" s="5"/>
      <c r="WF950" s="5"/>
      <c r="WG950" s="5"/>
      <c r="WH950" s="5"/>
      <c r="WI950" s="5"/>
      <c r="WJ950" s="5"/>
      <c r="WK950" s="5"/>
      <c r="WL950" s="5"/>
      <c r="WM950" s="5"/>
      <c r="WN950" s="5"/>
      <c r="WO950" s="5"/>
      <c r="WP950" s="5"/>
      <c r="WQ950" s="5"/>
      <c r="WR950" s="5"/>
      <c r="WS950" s="5"/>
      <c r="WT950" s="5"/>
      <c r="WU950" s="5"/>
      <c r="WV950" s="5"/>
      <c r="WW950" s="5"/>
      <c r="WX950" s="5"/>
      <c r="WY950" s="5"/>
      <c r="WZ950" s="5"/>
      <c r="XA950" s="5"/>
      <c r="XB950" s="5"/>
      <c r="XC950" s="5"/>
      <c r="XD950" s="5"/>
      <c r="XE950" s="5"/>
      <c r="XF950" s="5"/>
      <c r="XG950" s="5"/>
      <c r="XH950" s="5"/>
      <c r="XI950" s="5"/>
      <c r="XJ950" s="5"/>
      <c r="XK950" s="5"/>
      <c r="XL950" s="5"/>
      <c r="XM950" s="5"/>
      <c r="XN950" s="5"/>
      <c r="XO950" s="5"/>
      <c r="XP950" s="5"/>
      <c r="XQ950" s="5"/>
      <c r="XR950" s="5"/>
      <c r="XS950" s="5"/>
      <c r="XT950" s="5"/>
      <c r="XU950" s="5"/>
      <c r="XV950" s="5"/>
      <c r="XW950" s="5"/>
      <c r="XX950" s="5"/>
      <c r="XY950" s="5"/>
      <c r="XZ950" s="5"/>
      <c r="YA950" s="5"/>
      <c r="YB950" s="5"/>
      <c r="YC950" s="5"/>
      <c r="YD950" s="5"/>
      <c r="YE950" s="5"/>
      <c r="YF950" s="5"/>
      <c r="YG950" s="5"/>
      <c r="YH950" s="5"/>
      <c r="YI950" s="5"/>
      <c r="YJ950" s="5"/>
      <c r="YK950" s="5"/>
      <c r="YL950" s="5"/>
      <c r="YM950" s="5"/>
      <c r="YN950" s="5"/>
      <c r="YO950" s="5"/>
      <c r="YP950" s="5"/>
      <c r="YQ950" s="5"/>
      <c r="YR950" s="5"/>
      <c r="YS950" s="5"/>
      <c r="YT950" s="5"/>
      <c r="YU950" s="5"/>
      <c r="YV950" s="5"/>
      <c r="YW950" s="5"/>
      <c r="YX950" s="5"/>
      <c r="YY950" s="5"/>
      <c r="YZ950" s="5"/>
      <c r="ZA950" s="5"/>
      <c r="ZB950" s="5"/>
      <c r="ZC950" s="5"/>
      <c r="ZD950" s="5"/>
      <c r="ZE950" s="5"/>
      <c r="ZF950" s="5"/>
      <c r="ZG950" s="5"/>
      <c r="ZH950" s="5"/>
      <c r="ZI950" s="5"/>
      <c r="ZJ950" s="5"/>
      <c r="ZK950" s="5"/>
      <c r="ZL950" s="5"/>
      <c r="ZM950" s="5"/>
      <c r="ZN950" s="5"/>
      <c r="ZO950" s="5"/>
      <c r="ZP950" s="5"/>
      <c r="ZQ950" s="5"/>
      <c r="ZR950" s="5"/>
      <c r="ZS950" s="5"/>
      <c r="ZT950" s="5"/>
      <c r="ZU950" s="5"/>
      <c r="ZV950" s="5"/>
      <c r="ZW950" s="5"/>
      <c r="ZX950" s="5"/>
      <c r="ZY950" s="5"/>
      <c r="ZZ950" s="5"/>
      <c r="AAA950" s="5"/>
      <c r="AAB950" s="5"/>
      <c r="AAC950" s="5"/>
      <c r="AAD950" s="5"/>
      <c r="AAE950" s="5"/>
      <c r="AAF950" s="5"/>
      <c r="AAG950" s="5"/>
      <c r="AAH950" s="5"/>
      <c r="AAI950" s="5"/>
      <c r="AAJ950" s="5"/>
      <c r="AAK950" s="5"/>
      <c r="AAL950" s="5"/>
      <c r="AAM950" s="5"/>
      <c r="AAN950" s="5"/>
      <c r="AAO950" s="5"/>
      <c r="AAP950" s="5"/>
      <c r="AAQ950" s="5"/>
      <c r="AAR950" s="5"/>
      <c r="AAS950" s="5"/>
      <c r="AAT950" s="5"/>
      <c r="AAU950" s="5"/>
      <c r="AAV950" s="5"/>
      <c r="AAW950" s="5"/>
      <c r="AAX950" s="5"/>
      <c r="AAY950" s="5"/>
      <c r="AAZ950" s="5"/>
      <c r="ABA950" s="5"/>
      <c r="ABB950" s="5"/>
      <c r="ABC950" s="5"/>
      <c r="ABD950" s="5"/>
      <c r="ABE950" s="5"/>
      <c r="ABF950" s="5"/>
      <c r="ABG950" s="5"/>
      <c r="ABH950" s="5"/>
      <c r="ABI950" s="5"/>
      <c r="ABJ950" s="5"/>
      <c r="ABK950" s="5"/>
      <c r="ABL950" s="5"/>
      <c r="ABM950" s="5"/>
      <c r="ABN950" s="5"/>
      <c r="ABO950" s="5"/>
      <c r="ABP950" s="5"/>
      <c r="ABQ950" s="5"/>
      <c r="ABR950" s="5"/>
      <c r="ABS950" s="5"/>
      <c r="ABT950" s="5"/>
      <c r="ABU950" s="5"/>
      <c r="ABV950" s="5"/>
      <c r="ABW950" s="5"/>
      <c r="ABX950" s="5"/>
      <c r="ABY950" s="5"/>
      <c r="ABZ950" s="5"/>
      <c r="ACA950" s="5"/>
      <c r="ACB950" s="5"/>
      <c r="ACC950" s="5"/>
      <c r="ACD950" s="5"/>
      <c r="ACE950" s="5"/>
      <c r="ACF950" s="5"/>
      <c r="ACG950" s="5"/>
      <c r="ACH950" s="5"/>
      <c r="ACI950" s="5"/>
      <c r="ACJ950" s="5"/>
      <c r="ACK950" s="5"/>
      <c r="ACL950" s="5"/>
      <c r="ACM950" s="5"/>
      <c r="ACN950" s="5"/>
      <c r="ACO950" s="5"/>
      <c r="ACP950" s="5"/>
      <c r="ACQ950" s="5"/>
      <c r="ACR950" s="5"/>
      <c r="ACS950" s="5"/>
      <c r="ACT950" s="5"/>
      <c r="ACU950" s="5"/>
      <c r="ACV950" s="5"/>
      <c r="ACW950" s="5"/>
      <c r="ACX950" s="5"/>
      <c r="ACY950" s="5"/>
      <c r="ACZ950" s="5"/>
      <c r="ADA950" s="5"/>
      <c r="ADB950" s="5"/>
      <c r="ADC950" s="5"/>
      <c r="ADD950" s="5"/>
      <c r="ADE950" s="5"/>
      <c r="ADF950" s="5"/>
      <c r="ADG950" s="5"/>
      <c r="ADH950" s="5"/>
      <c r="ADI950" s="5"/>
      <c r="ADJ950" s="5"/>
      <c r="ADK950" s="5"/>
      <c r="ADL950" s="5"/>
      <c r="ADM950" s="5"/>
      <c r="ADN950" s="5"/>
      <c r="ADO950" s="5"/>
      <c r="ADP950" s="5"/>
      <c r="ADQ950" s="5"/>
      <c r="ADR950" s="5"/>
      <c r="ADS950" s="5"/>
      <c r="ADT950" s="5"/>
      <c r="ADU950" s="5"/>
      <c r="ADV950" s="5"/>
      <c r="ADW950" s="5"/>
      <c r="ADX950" s="5"/>
      <c r="ADY950" s="5"/>
      <c r="ADZ950" s="5"/>
      <c r="AEA950" s="5"/>
      <c r="AEB950" s="5"/>
      <c r="AEC950" s="5"/>
      <c r="AED950" s="5"/>
      <c r="AEE950" s="5"/>
      <c r="AEF950" s="5"/>
      <c r="AEG950" s="5"/>
      <c r="AEH950" s="5"/>
      <c r="AEI950" s="5"/>
      <c r="AEJ950" s="5"/>
      <c r="AEK950" s="5"/>
      <c r="AEL950" s="5"/>
      <c r="AEM950" s="5"/>
      <c r="AEN950" s="5"/>
      <c r="AEO950" s="5"/>
      <c r="AEP950" s="5"/>
      <c r="AEQ950" s="5"/>
      <c r="AER950" s="5"/>
      <c r="AES950" s="5"/>
      <c r="AET950" s="5"/>
      <c r="AEU950" s="5"/>
      <c r="AEV950" s="5"/>
      <c r="AEW950" s="5"/>
      <c r="AEX950" s="5"/>
      <c r="AEY950" s="5"/>
      <c r="AEZ950" s="5"/>
      <c r="AFA950" s="5"/>
      <c r="AFB950" s="5"/>
      <c r="AFC950" s="5"/>
      <c r="AFD950" s="5"/>
      <c r="AFE950" s="5"/>
      <c r="AFF950" s="5"/>
      <c r="AFG950" s="5"/>
      <c r="AFH950" s="5"/>
      <c r="AFI950" s="5"/>
      <c r="AFJ950" s="5"/>
      <c r="AFK950" s="5"/>
      <c r="AFL950" s="5"/>
      <c r="AFM950" s="5"/>
      <c r="AFN950" s="5"/>
      <c r="AFO950" s="5"/>
      <c r="AFP950" s="5"/>
      <c r="AFQ950" s="5"/>
      <c r="AFR950" s="5"/>
      <c r="AFS950" s="5"/>
      <c r="AFT950" s="5"/>
      <c r="AFU950" s="5"/>
      <c r="AFV950" s="5"/>
      <c r="AFW950" s="5"/>
      <c r="AFX950" s="5"/>
      <c r="AFY950" s="5"/>
      <c r="AFZ950" s="5"/>
      <c r="AGA950" s="5"/>
      <c r="AGB950" s="5"/>
      <c r="AGC950" s="5"/>
      <c r="AGD950" s="5"/>
      <c r="AGE950" s="5"/>
      <c r="AGF950" s="5"/>
      <c r="AGG950" s="5"/>
      <c r="AGH950" s="5"/>
      <c r="AGI950" s="5"/>
      <c r="AGJ950" s="5"/>
      <c r="AGK950" s="5"/>
      <c r="AGL950" s="5"/>
      <c r="AGM950" s="5"/>
      <c r="AGN950" s="5"/>
      <c r="AGO950" s="5"/>
      <c r="AGP950" s="5"/>
      <c r="AGQ950" s="5"/>
      <c r="AGR950" s="5"/>
      <c r="AGS950" s="5"/>
      <c r="AGT950" s="5"/>
      <c r="AGU950" s="5"/>
      <c r="AGV950" s="5"/>
      <c r="AGW950" s="5"/>
      <c r="AGX950" s="5"/>
      <c r="AGY950" s="5"/>
      <c r="AGZ950" s="5"/>
      <c r="AHA950" s="5"/>
      <c r="AHB950" s="5"/>
      <c r="AHC950" s="5"/>
      <c r="AHD950" s="5"/>
      <c r="AHE950" s="5"/>
      <c r="AHF950" s="5"/>
      <c r="AHG950" s="5"/>
      <c r="AHH950" s="5"/>
      <c r="AHI950" s="5"/>
      <c r="AHJ950" s="5"/>
      <c r="AHK950" s="5"/>
      <c r="AHL950" s="5"/>
      <c r="AHM950" s="5"/>
      <c r="AHN950" s="5"/>
      <c r="AHO950" s="5"/>
      <c r="AHP950" s="5"/>
      <c r="AHQ950" s="5"/>
      <c r="AHR950" s="5"/>
      <c r="AHS950" s="5"/>
      <c r="AHT950" s="5"/>
      <c r="AHU950" s="5"/>
      <c r="AHV950" s="5"/>
      <c r="AHW950" s="5"/>
      <c r="AHX950" s="5"/>
      <c r="AHY950" s="5"/>
      <c r="AHZ950" s="5"/>
      <c r="AIA950" s="5"/>
      <c r="AIB950" s="5"/>
      <c r="AIC950" s="5"/>
      <c r="AID950" s="5"/>
      <c r="AIE950" s="5"/>
      <c r="AIF950" s="5"/>
      <c r="AIG950" s="5"/>
      <c r="AIH950" s="5"/>
      <c r="AII950" s="5"/>
      <c r="AIJ950" s="5"/>
      <c r="AIK950" s="5"/>
      <c r="AIL950" s="5"/>
      <c r="AIM950" s="5"/>
      <c r="AIN950" s="5"/>
      <c r="AIO950" s="5"/>
      <c r="AIP950" s="5"/>
      <c r="AIQ950" s="5"/>
      <c r="AIR950" s="5"/>
      <c r="AIS950" s="5"/>
      <c r="AIT950" s="5"/>
      <c r="AIU950" s="5"/>
      <c r="AIV950" s="5"/>
      <c r="AIW950" s="5"/>
      <c r="AIX950" s="5"/>
      <c r="AIY950" s="5"/>
      <c r="AIZ950" s="5"/>
      <c r="AJA950" s="5"/>
      <c r="AJB950" s="5"/>
      <c r="AJC950" s="5"/>
      <c r="AJD950" s="5"/>
      <c r="AJE950" s="5"/>
      <c r="AJF950" s="5"/>
      <c r="AJG950" s="5"/>
      <c r="AJH950" s="5"/>
      <c r="AJI950" s="5"/>
      <c r="AJJ950" s="5"/>
      <c r="AJK950" s="5"/>
      <c r="AJL950" s="5"/>
      <c r="AJM950" s="5"/>
      <c r="AJN950" s="5"/>
      <c r="AJO950" s="5"/>
      <c r="AJP950" s="5"/>
      <c r="AJQ950" s="5"/>
      <c r="AJR950" s="5"/>
      <c r="AJS950" s="5"/>
      <c r="AJT950" s="5"/>
      <c r="AJU950" s="5"/>
      <c r="AJV950" s="5"/>
      <c r="AJW950" s="5"/>
      <c r="AJX950" s="5"/>
      <c r="AJY950" s="5"/>
      <c r="AJZ950" s="5"/>
      <c r="AKA950" s="5"/>
      <c r="AKB950" s="5"/>
      <c r="AKC950" s="5"/>
      <c r="AKD950" s="5"/>
      <c r="AKE950" s="5"/>
      <c r="AKF950" s="5"/>
      <c r="AKG950" s="5"/>
      <c r="AKH950" s="5"/>
      <c r="AKI950" s="5"/>
      <c r="AKJ950" s="5"/>
      <c r="AKK950" s="5"/>
      <c r="AKL950" s="5"/>
      <c r="AKM950" s="5"/>
      <c r="AKN950" s="5"/>
      <c r="AKO950" s="5"/>
      <c r="AKP950" s="5"/>
      <c r="AKQ950" s="5"/>
      <c r="AKR950" s="5"/>
      <c r="AKS950" s="5"/>
      <c r="AKT950" s="5"/>
      <c r="AKU950" s="5"/>
      <c r="AKV950" s="5"/>
      <c r="AKW950" s="5"/>
      <c r="AKX950" s="5"/>
      <c r="AKY950" s="5"/>
      <c r="AKZ950" s="5"/>
      <c r="ALA950" s="5"/>
      <c r="ALB950" s="5"/>
      <c r="ALC950" s="5"/>
    </row>
    <row r="951" spans="1:991">
      <c r="A951" s="4">
        <v>227</v>
      </c>
      <c r="B951" s="5" t="s">
        <v>119</v>
      </c>
      <c r="C951" s="4">
        <v>19</v>
      </c>
      <c r="D951" s="5" t="s">
        <v>44</v>
      </c>
      <c r="E951" s="4">
        <v>0.6</v>
      </c>
      <c r="F951" s="4">
        <v>0</v>
      </c>
      <c r="G951" s="4">
        <v>2.4</v>
      </c>
      <c r="H951" s="4">
        <v>1.6</v>
      </c>
      <c r="I951" s="4">
        <v>1.8</v>
      </c>
      <c r="J951" s="4">
        <v>1.3</v>
      </c>
      <c r="K951" s="4">
        <v>3</v>
      </c>
      <c r="L951" s="4">
        <v>1</v>
      </c>
      <c r="M951" s="4">
        <v>3.9</v>
      </c>
      <c r="N951" s="4"/>
      <c r="O951" s="26">
        <v>25.9</v>
      </c>
      <c r="P951" s="26">
        <v>28.6</v>
      </c>
      <c r="Q951" s="26">
        <v>28.3</v>
      </c>
      <c r="R951" s="26">
        <v>27.7</v>
      </c>
      <c r="S951" s="26">
        <v>28.6</v>
      </c>
      <c r="T951" s="26">
        <v>27.7</v>
      </c>
      <c r="U951" s="26">
        <v>26.4</v>
      </c>
      <c r="V951" s="26">
        <v>27.2</v>
      </c>
      <c r="W951" s="26">
        <v>28.5</v>
      </c>
      <c r="Y951">
        <f t="shared" si="1019"/>
        <v>248.89999999999998</v>
      </c>
      <c r="Z951" s="4">
        <v>0</v>
      </c>
      <c r="AA951" s="4">
        <v>2</v>
      </c>
      <c r="AB951" s="4">
        <v>0</v>
      </c>
      <c r="AC951" s="4">
        <v>0</v>
      </c>
      <c r="AD951" s="4">
        <v>0</v>
      </c>
      <c r="AE951" s="4">
        <v>2</v>
      </c>
      <c r="AF951" s="4">
        <v>0</v>
      </c>
      <c r="AG951" s="4">
        <v>2</v>
      </c>
      <c r="AH951" s="4">
        <v>0</v>
      </c>
      <c r="AI951" s="4"/>
      <c r="AJ951" s="4">
        <v>31</v>
      </c>
      <c r="AK951" s="4">
        <v>36</v>
      </c>
      <c r="AL951" s="4">
        <v>30</v>
      </c>
      <c r="AM951" s="4">
        <v>28</v>
      </c>
      <c r="AN951" s="4">
        <v>27</v>
      </c>
      <c r="AO951" s="4">
        <v>33</v>
      </c>
      <c r="AP951" s="4">
        <v>23</v>
      </c>
      <c r="AQ951" s="4">
        <v>26</v>
      </c>
      <c r="AR951" s="4">
        <v>22</v>
      </c>
      <c r="AS951" s="5"/>
      <c r="AU951">
        <f t="shared" si="1020"/>
        <v>100</v>
      </c>
      <c r="AV951">
        <f t="shared" si="1021"/>
        <v>89.473684210526315</v>
      </c>
      <c r="AW951">
        <f t="shared" si="1022"/>
        <v>100</v>
      </c>
      <c r="AX951">
        <f t="shared" si="1023"/>
        <v>100</v>
      </c>
      <c r="AY951">
        <f t="shared" si="1024"/>
        <v>100</v>
      </c>
      <c r="AZ951">
        <f t="shared" si="1025"/>
        <v>88.571428571428569</v>
      </c>
      <c r="BA951">
        <f t="shared" si="1026"/>
        <v>100</v>
      </c>
      <c r="BB951">
        <f t="shared" si="1027"/>
        <v>85.714285714285708</v>
      </c>
      <c r="BC951">
        <f t="shared" si="1028"/>
        <v>100</v>
      </c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  <c r="QG951" s="5"/>
      <c r="QH951" s="5"/>
      <c r="QI951" s="5"/>
      <c r="QJ951" s="5"/>
      <c r="QK951" s="5"/>
      <c r="QL951" s="5"/>
      <c r="QM951" s="5"/>
      <c r="QN951" s="5"/>
      <c r="QO951" s="5"/>
      <c r="QP951" s="5"/>
      <c r="QQ951" s="5"/>
      <c r="QR951" s="5"/>
      <c r="QS951" s="5"/>
      <c r="QT951" s="5"/>
      <c r="QU951" s="5"/>
      <c r="QV951" s="5"/>
      <c r="QW951" s="5"/>
      <c r="QX951" s="5"/>
      <c r="QY951" s="5"/>
      <c r="QZ951" s="5"/>
      <c r="RA951" s="5"/>
      <c r="RB951" s="5"/>
      <c r="RC951" s="5"/>
      <c r="RD951" s="5"/>
      <c r="RE951" s="5"/>
      <c r="RF951" s="5"/>
      <c r="RG951" s="5"/>
      <c r="RH951" s="5"/>
      <c r="RI951" s="5"/>
      <c r="RJ951" s="5"/>
      <c r="RK951" s="5"/>
      <c r="RL951" s="5"/>
      <c r="RM951" s="5"/>
      <c r="RN951" s="5"/>
      <c r="RO951" s="5"/>
      <c r="RP951" s="5"/>
      <c r="RQ951" s="5"/>
      <c r="RR951" s="5"/>
      <c r="RS951" s="5"/>
      <c r="RT951" s="5"/>
      <c r="RU951" s="5"/>
      <c r="RV951" s="5"/>
      <c r="RW951" s="5"/>
      <c r="RX951" s="5"/>
      <c r="RY951" s="5"/>
      <c r="RZ951" s="5"/>
      <c r="SA951" s="5"/>
      <c r="SB951" s="5"/>
      <c r="SC951" s="5"/>
      <c r="SD951" s="5"/>
      <c r="SE951" s="5"/>
      <c r="SF951" s="5"/>
      <c r="SG951" s="5"/>
      <c r="SH951" s="5"/>
      <c r="SI951" s="5"/>
      <c r="SJ951" s="5"/>
      <c r="SK951" s="5"/>
      <c r="SL951" s="5"/>
      <c r="SM951" s="5"/>
      <c r="SN951" s="5"/>
      <c r="SO951" s="5"/>
      <c r="SP951" s="5"/>
      <c r="SQ951" s="5"/>
      <c r="SR951" s="5"/>
      <c r="SS951" s="5"/>
      <c r="ST951" s="5"/>
      <c r="SU951" s="5"/>
      <c r="SV951" s="5"/>
      <c r="SW951" s="5"/>
      <c r="SX951" s="5"/>
      <c r="SY951" s="5"/>
      <c r="SZ951" s="5"/>
      <c r="TA951" s="5"/>
      <c r="TB951" s="5"/>
      <c r="TC951" s="5"/>
      <c r="TD951" s="5"/>
      <c r="TE951" s="5"/>
      <c r="TF951" s="5"/>
      <c r="TG951" s="5"/>
      <c r="TH951" s="5"/>
      <c r="TI951" s="5"/>
      <c r="TJ951" s="5"/>
      <c r="TK951" s="5"/>
      <c r="TL951" s="5"/>
      <c r="TM951" s="5"/>
      <c r="TN951" s="5"/>
      <c r="TO951" s="5"/>
      <c r="TP951" s="5"/>
      <c r="TQ951" s="5"/>
      <c r="TR951" s="5"/>
      <c r="TS951" s="5"/>
      <c r="TT951" s="5"/>
      <c r="TU951" s="5"/>
      <c r="TV951" s="5"/>
      <c r="TW951" s="5"/>
      <c r="TX951" s="5"/>
      <c r="TY951" s="5"/>
      <c r="TZ951" s="5"/>
      <c r="UA951" s="5"/>
      <c r="UB951" s="5"/>
      <c r="UC951" s="5"/>
      <c r="UD951" s="5"/>
      <c r="UE951" s="5"/>
      <c r="UF951" s="5"/>
      <c r="UG951" s="5"/>
      <c r="UH951" s="5"/>
      <c r="UI951" s="5"/>
      <c r="UJ951" s="5"/>
      <c r="UK951" s="5"/>
      <c r="UL951" s="5"/>
      <c r="UM951" s="5"/>
      <c r="UN951" s="5"/>
      <c r="UO951" s="5"/>
      <c r="UP951" s="5"/>
      <c r="UQ951" s="5"/>
      <c r="UR951" s="5"/>
      <c r="US951" s="5"/>
      <c r="UT951" s="5"/>
      <c r="UU951" s="5"/>
      <c r="UV951" s="5"/>
      <c r="UW951" s="5"/>
      <c r="UX951" s="5"/>
      <c r="UY951" s="5"/>
      <c r="UZ951" s="5"/>
      <c r="VA951" s="5"/>
      <c r="VB951" s="5"/>
      <c r="VC951" s="5"/>
      <c r="VD951" s="5"/>
      <c r="VE951" s="5"/>
      <c r="VF951" s="5"/>
      <c r="VG951" s="5"/>
      <c r="VH951" s="5"/>
      <c r="VI951" s="5"/>
      <c r="VJ951" s="5"/>
      <c r="VK951" s="5"/>
      <c r="VL951" s="5"/>
      <c r="VM951" s="5"/>
      <c r="VN951" s="5"/>
      <c r="VO951" s="5"/>
      <c r="VP951" s="5"/>
      <c r="VQ951" s="5"/>
      <c r="VR951" s="5"/>
      <c r="VS951" s="5"/>
      <c r="VT951" s="5"/>
      <c r="VU951" s="5"/>
      <c r="VV951" s="5"/>
      <c r="VW951" s="5"/>
      <c r="VX951" s="5"/>
      <c r="VY951" s="5"/>
      <c r="VZ951" s="5"/>
      <c r="WA951" s="5"/>
      <c r="WB951" s="5"/>
      <c r="WC951" s="5"/>
      <c r="WD951" s="5"/>
      <c r="WE951" s="5"/>
      <c r="WF951" s="5"/>
      <c r="WG951" s="5"/>
      <c r="WH951" s="5"/>
      <c r="WI951" s="5"/>
      <c r="WJ951" s="5"/>
      <c r="WK951" s="5"/>
      <c r="WL951" s="5"/>
      <c r="WM951" s="5"/>
      <c r="WN951" s="5"/>
      <c r="WO951" s="5"/>
      <c r="WP951" s="5"/>
      <c r="WQ951" s="5"/>
      <c r="WR951" s="5"/>
      <c r="WS951" s="5"/>
      <c r="WT951" s="5"/>
      <c r="WU951" s="5"/>
      <c r="WV951" s="5"/>
      <c r="WW951" s="5"/>
      <c r="WX951" s="5"/>
      <c r="WY951" s="5"/>
      <c r="WZ951" s="5"/>
      <c r="XA951" s="5"/>
      <c r="XB951" s="5"/>
      <c r="XC951" s="5"/>
      <c r="XD951" s="5"/>
      <c r="XE951" s="5"/>
      <c r="XF951" s="5"/>
      <c r="XG951" s="5"/>
      <c r="XH951" s="5"/>
      <c r="XI951" s="5"/>
      <c r="XJ951" s="5"/>
      <c r="XK951" s="5"/>
      <c r="XL951" s="5"/>
      <c r="XM951" s="5"/>
      <c r="XN951" s="5"/>
      <c r="XO951" s="5"/>
      <c r="XP951" s="5"/>
      <c r="XQ951" s="5"/>
      <c r="XR951" s="5"/>
      <c r="XS951" s="5"/>
      <c r="XT951" s="5"/>
      <c r="XU951" s="5"/>
      <c r="XV951" s="5"/>
      <c r="XW951" s="5"/>
      <c r="XX951" s="5"/>
      <c r="XY951" s="5"/>
      <c r="XZ951" s="5"/>
      <c r="YA951" s="5"/>
      <c r="YB951" s="5"/>
      <c r="YC951" s="5"/>
      <c r="YD951" s="5"/>
      <c r="YE951" s="5"/>
      <c r="YF951" s="5"/>
      <c r="YG951" s="5"/>
      <c r="YH951" s="5"/>
      <c r="YI951" s="5"/>
      <c r="YJ951" s="5"/>
      <c r="YK951" s="5"/>
      <c r="YL951" s="5"/>
      <c r="YM951" s="5"/>
      <c r="YN951" s="5"/>
      <c r="YO951" s="5"/>
      <c r="YP951" s="5"/>
      <c r="YQ951" s="5"/>
      <c r="YR951" s="5"/>
      <c r="YS951" s="5"/>
      <c r="YT951" s="5"/>
      <c r="YU951" s="5"/>
      <c r="YV951" s="5"/>
      <c r="YW951" s="5"/>
      <c r="YX951" s="5"/>
      <c r="YY951" s="5"/>
      <c r="YZ951" s="5"/>
      <c r="ZA951" s="5"/>
      <c r="ZB951" s="5"/>
      <c r="ZC951" s="5"/>
      <c r="ZD951" s="5"/>
      <c r="ZE951" s="5"/>
      <c r="ZF951" s="5"/>
      <c r="ZG951" s="5"/>
      <c r="ZH951" s="5"/>
      <c r="ZI951" s="5"/>
      <c r="ZJ951" s="5"/>
      <c r="ZK951" s="5"/>
      <c r="ZL951" s="5"/>
      <c r="ZM951" s="5"/>
      <c r="ZN951" s="5"/>
      <c r="ZO951" s="5"/>
      <c r="ZP951" s="5"/>
      <c r="ZQ951" s="5"/>
      <c r="ZR951" s="5"/>
      <c r="ZS951" s="5"/>
      <c r="ZT951" s="5"/>
      <c r="ZU951" s="5"/>
      <c r="ZV951" s="5"/>
      <c r="ZW951" s="5"/>
      <c r="ZX951" s="5"/>
      <c r="ZY951" s="5"/>
      <c r="ZZ951" s="5"/>
      <c r="AAA951" s="5"/>
      <c r="AAB951" s="5"/>
      <c r="AAC951" s="5"/>
      <c r="AAD951" s="5"/>
      <c r="AAE951" s="5"/>
      <c r="AAF951" s="5"/>
      <c r="AAG951" s="5"/>
      <c r="AAH951" s="5"/>
      <c r="AAI951" s="5"/>
      <c r="AAJ951" s="5"/>
      <c r="AAK951" s="5"/>
      <c r="AAL951" s="5"/>
      <c r="AAM951" s="5"/>
      <c r="AAN951" s="5"/>
      <c r="AAO951" s="5"/>
      <c r="AAP951" s="5"/>
      <c r="AAQ951" s="5"/>
      <c r="AAR951" s="5"/>
      <c r="AAS951" s="5"/>
      <c r="AAT951" s="5"/>
      <c r="AAU951" s="5"/>
      <c r="AAV951" s="5"/>
      <c r="AAW951" s="5"/>
      <c r="AAX951" s="5"/>
      <c r="AAY951" s="5"/>
      <c r="AAZ951" s="5"/>
      <c r="ABA951" s="5"/>
      <c r="ABB951" s="5"/>
      <c r="ABC951" s="5"/>
      <c r="ABD951" s="5"/>
      <c r="ABE951" s="5"/>
      <c r="ABF951" s="5"/>
      <c r="ABG951" s="5"/>
      <c r="ABH951" s="5"/>
      <c r="ABI951" s="5"/>
      <c r="ABJ951" s="5"/>
      <c r="ABK951" s="5"/>
      <c r="ABL951" s="5"/>
      <c r="ABM951" s="5"/>
      <c r="ABN951" s="5"/>
      <c r="ABO951" s="5"/>
      <c r="ABP951" s="5"/>
      <c r="ABQ951" s="5"/>
      <c r="ABR951" s="5"/>
      <c r="ABS951" s="5"/>
      <c r="ABT951" s="5"/>
      <c r="ABU951" s="5"/>
      <c r="ABV951" s="5"/>
      <c r="ABW951" s="5"/>
      <c r="ABX951" s="5"/>
      <c r="ABY951" s="5"/>
      <c r="ABZ951" s="5"/>
      <c r="ACA951" s="5"/>
      <c r="ACB951" s="5"/>
      <c r="ACC951" s="5"/>
      <c r="ACD951" s="5"/>
      <c r="ACE951" s="5"/>
      <c r="ACF951" s="5"/>
      <c r="ACG951" s="5"/>
      <c r="ACH951" s="5"/>
      <c r="ACI951" s="5"/>
      <c r="ACJ951" s="5"/>
      <c r="ACK951" s="5"/>
      <c r="ACL951" s="5"/>
      <c r="ACM951" s="5"/>
      <c r="ACN951" s="5"/>
      <c r="ACO951" s="5"/>
      <c r="ACP951" s="5"/>
      <c r="ACQ951" s="5"/>
      <c r="ACR951" s="5"/>
      <c r="ACS951" s="5"/>
      <c r="ACT951" s="5"/>
      <c r="ACU951" s="5"/>
      <c r="ACV951" s="5"/>
      <c r="ACW951" s="5"/>
      <c r="ACX951" s="5"/>
      <c r="ACY951" s="5"/>
      <c r="ACZ951" s="5"/>
      <c r="ADA951" s="5"/>
      <c r="ADB951" s="5"/>
      <c r="ADC951" s="5"/>
      <c r="ADD951" s="5"/>
      <c r="ADE951" s="5"/>
      <c r="ADF951" s="5"/>
      <c r="ADG951" s="5"/>
      <c r="ADH951" s="5"/>
      <c r="ADI951" s="5"/>
      <c r="ADJ951" s="5"/>
      <c r="ADK951" s="5"/>
      <c r="ADL951" s="5"/>
      <c r="ADM951" s="5"/>
      <c r="ADN951" s="5"/>
      <c r="ADO951" s="5"/>
      <c r="ADP951" s="5"/>
      <c r="ADQ951" s="5"/>
      <c r="ADR951" s="5"/>
      <c r="ADS951" s="5"/>
      <c r="ADT951" s="5"/>
      <c r="ADU951" s="5"/>
      <c r="ADV951" s="5"/>
      <c r="ADW951" s="5"/>
      <c r="ADX951" s="5"/>
      <c r="ADY951" s="5"/>
      <c r="ADZ951" s="5"/>
      <c r="AEA951" s="5"/>
      <c r="AEB951" s="5"/>
      <c r="AEC951" s="5"/>
      <c r="AED951" s="5"/>
      <c r="AEE951" s="5"/>
      <c r="AEF951" s="5"/>
      <c r="AEG951" s="5"/>
      <c r="AEH951" s="5"/>
      <c r="AEI951" s="5"/>
      <c r="AEJ951" s="5"/>
      <c r="AEK951" s="5"/>
      <c r="AEL951" s="5"/>
      <c r="AEM951" s="5"/>
      <c r="AEN951" s="5"/>
      <c r="AEO951" s="5"/>
      <c r="AEP951" s="5"/>
      <c r="AEQ951" s="5"/>
      <c r="AER951" s="5"/>
      <c r="AES951" s="5"/>
      <c r="AET951" s="5"/>
      <c r="AEU951" s="5"/>
      <c r="AEV951" s="5"/>
      <c r="AEW951" s="5"/>
      <c r="AEX951" s="5"/>
      <c r="AEY951" s="5"/>
      <c r="AEZ951" s="5"/>
      <c r="AFA951" s="5"/>
      <c r="AFB951" s="5"/>
      <c r="AFC951" s="5"/>
      <c r="AFD951" s="5"/>
      <c r="AFE951" s="5"/>
      <c r="AFF951" s="5"/>
      <c r="AFG951" s="5"/>
      <c r="AFH951" s="5"/>
      <c r="AFI951" s="5"/>
      <c r="AFJ951" s="5"/>
      <c r="AFK951" s="5"/>
      <c r="AFL951" s="5"/>
      <c r="AFM951" s="5"/>
      <c r="AFN951" s="5"/>
      <c r="AFO951" s="5"/>
      <c r="AFP951" s="5"/>
      <c r="AFQ951" s="5"/>
      <c r="AFR951" s="5"/>
      <c r="AFS951" s="5"/>
      <c r="AFT951" s="5"/>
      <c r="AFU951" s="5"/>
      <c r="AFV951" s="5"/>
      <c r="AFW951" s="5"/>
      <c r="AFX951" s="5"/>
      <c r="AFY951" s="5"/>
      <c r="AFZ951" s="5"/>
      <c r="AGA951" s="5"/>
      <c r="AGB951" s="5"/>
      <c r="AGC951" s="5"/>
      <c r="AGD951" s="5"/>
      <c r="AGE951" s="5"/>
      <c r="AGF951" s="5"/>
      <c r="AGG951" s="5"/>
      <c r="AGH951" s="5"/>
      <c r="AGI951" s="5"/>
      <c r="AGJ951" s="5"/>
      <c r="AGK951" s="5"/>
      <c r="AGL951" s="5"/>
      <c r="AGM951" s="5"/>
      <c r="AGN951" s="5"/>
      <c r="AGO951" s="5"/>
      <c r="AGP951" s="5"/>
      <c r="AGQ951" s="5"/>
      <c r="AGR951" s="5"/>
      <c r="AGS951" s="5"/>
      <c r="AGT951" s="5"/>
      <c r="AGU951" s="5"/>
      <c r="AGV951" s="5"/>
      <c r="AGW951" s="5"/>
      <c r="AGX951" s="5"/>
      <c r="AGY951" s="5"/>
      <c r="AGZ951" s="5"/>
      <c r="AHA951" s="5"/>
      <c r="AHB951" s="5"/>
      <c r="AHC951" s="5"/>
      <c r="AHD951" s="5"/>
      <c r="AHE951" s="5"/>
      <c r="AHF951" s="5"/>
      <c r="AHG951" s="5"/>
      <c r="AHH951" s="5"/>
      <c r="AHI951" s="5"/>
      <c r="AHJ951" s="5"/>
      <c r="AHK951" s="5"/>
      <c r="AHL951" s="5"/>
      <c r="AHM951" s="5"/>
      <c r="AHN951" s="5"/>
      <c r="AHO951" s="5"/>
      <c r="AHP951" s="5"/>
      <c r="AHQ951" s="5"/>
      <c r="AHR951" s="5"/>
      <c r="AHS951" s="5"/>
      <c r="AHT951" s="5"/>
      <c r="AHU951" s="5"/>
      <c r="AHV951" s="5"/>
      <c r="AHW951" s="5"/>
      <c r="AHX951" s="5"/>
      <c r="AHY951" s="5"/>
      <c r="AHZ951" s="5"/>
      <c r="AIA951" s="5"/>
      <c r="AIB951" s="5"/>
      <c r="AIC951" s="5"/>
      <c r="AID951" s="5"/>
      <c r="AIE951" s="5"/>
      <c r="AIF951" s="5"/>
      <c r="AIG951" s="5"/>
      <c r="AIH951" s="5"/>
      <c r="AII951" s="5"/>
      <c r="AIJ951" s="5"/>
      <c r="AIK951" s="5"/>
      <c r="AIL951" s="5"/>
      <c r="AIM951" s="5"/>
      <c r="AIN951" s="5"/>
      <c r="AIO951" s="5"/>
      <c r="AIP951" s="5"/>
      <c r="AIQ951" s="5"/>
      <c r="AIR951" s="5"/>
      <c r="AIS951" s="5"/>
      <c r="AIT951" s="5"/>
      <c r="AIU951" s="5"/>
      <c r="AIV951" s="5"/>
      <c r="AIW951" s="5"/>
      <c r="AIX951" s="5"/>
      <c r="AIY951" s="5"/>
      <c r="AIZ951" s="5"/>
      <c r="AJA951" s="5"/>
      <c r="AJB951" s="5"/>
      <c r="AJC951" s="5"/>
      <c r="AJD951" s="5"/>
      <c r="AJE951" s="5"/>
      <c r="AJF951" s="5"/>
      <c r="AJG951" s="5"/>
      <c r="AJH951" s="5"/>
      <c r="AJI951" s="5"/>
      <c r="AJJ951" s="5"/>
      <c r="AJK951" s="5"/>
      <c r="AJL951" s="5"/>
      <c r="AJM951" s="5"/>
      <c r="AJN951" s="5"/>
      <c r="AJO951" s="5"/>
      <c r="AJP951" s="5"/>
      <c r="AJQ951" s="5"/>
      <c r="AJR951" s="5"/>
      <c r="AJS951" s="5"/>
      <c r="AJT951" s="5"/>
      <c r="AJU951" s="5"/>
      <c r="AJV951" s="5"/>
      <c r="AJW951" s="5"/>
      <c r="AJX951" s="5"/>
      <c r="AJY951" s="5"/>
      <c r="AJZ951" s="5"/>
      <c r="AKA951" s="5"/>
      <c r="AKB951" s="5"/>
      <c r="AKC951" s="5"/>
      <c r="AKD951" s="5"/>
      <c r="AKE951" s="5"/>
      <c r="AKF951" s="5"/>
      <c r="AKG951" s="5"/>
      <c r="AKH951" s="5"/>
      <c r="AKI951" s="5"/>
      <c r="AKJ951" s="5"/>
      <c r="AKK951" s="5"/>
      <c r="AKL951" s="5"/>
      <c r="AKM951" s="5"/>
      <c r="AKN951" s="5"/>
      <c r="AKO951" s="5"/>
      <c r="AKP951" s="5"/>
      <c r="AKQ951" s="5"/>
      <c r="AKR951" s="5"/>
      <c r="AKS951" s="5"/>
      <c r="AKT951" s="5"/>
      <c r="AKU951" s="5"/>
      <c r="AKV951" s="5"/>
      <c r="AKW951" s="5"/>
      <c r="AKX951" s="5"/>
      <c r="AKY951" s="5"/>
      <c r="AKZ951" s="5"/>
      <c r="ALA951" s="5"/>
      <c r="ALB951" s="5"/>
      <c r="ALC951" s="5"/>
    </row>
    <row r="952" spans="1:991">
      <c r="A952" s="4">
        <v>226</v>
      </c>
      <c r="B952" s="5" t="s">
        <v>120</v>
      </c>
      <c r="C952" s="4">
        <v>19</v>
      </c>
      <c r="D952" s="5" t="s">
        <v>46</v>
      </c>
      <c r="E952" s="4">
        <v>7</v>
      </c>
      <c r="F952" s="4">
        <v>8.1999999999999993</v>
      </c>
      <c r="G952" s="4">
        <v>5.6</v>
      </c>
      <c r="H952" s="4">
        <v>7.8</v>
      </c>
      <c r="I952" s="4">
        <v>6.3</v>
      </c>
      <c r="J952" s="4">
        <v>7.9</v>
      </c>
      <c r="K952" s="4">
        <v>6.1</v>
      </c>
      <c r="L952" s="4">
        <v>6.4</v>
      </c>
      <c r="M952" s="4">
        <v>5.9</v>
      </c>
      <c r="N952" s="4"/>
      <c r="O952" s="26">
        <v>28</v>
      </c>
      <c r="P952" s="26">
        <v>29.1</v>
      </c>
      <c r="Q952" s="26">
        <v>28.1</v>
      </c>
      <c r="R952" s="26">
        <v>30</v>
      </c>
      <c r="S952" s="26">
        <v>27.2</v>
      </c>
      <c r="T952" s="26">
        <v>28.4</v>
      </c>
      <c r="U952" s="26">
        <v>26.8</v>
      </c>
      <c r="V952" s="26">
        <v>25.6</v>
      </c>
      <c r="W952" s="26">
        <v>27.4</v>
      </c>
      <c r="Y952">
        <f t="shared" si="1019"/>
        <v>250.60000000000002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/>
      <c r="AJ952" s="4">
        <v>11</v>
      </c>
      <c r="AK952" s="4">
        <v>6</v>
      </c>
      <c r="AL952" s="4">
        <v>8</v>
      </c>
      <c r="AM952" s="4">
        <v>3</v>
      </c>
      <c r="AN952" s="4">
        <v>10</v>
      </c>
      <c r="AO952" s="4">
        <v>8</v>
      </c>
      <c r="AP952" s="4">
        <v>9</v>
      </c>
      <c r="AQ952" s="4">
        <v>10</v>
      </c>
      <c r="AR952" s="4">
        <v>11</v>
      </c>
      <c r="AS952" s="5"/>
      <c r="AU952">
        <f t="shared" si="1020"/>
        <v>100</v>
      </c>
      <c r="AV952">
        <f t="shared" si="1021"/>
        <v>100</v>
      </c>
      <c r="AW952">
        <f t="shared" si="1022"/>
        <v>100</v>
      </c>
      <c r="AX952">
        <f t="shared" si="1023"/>
        <v>100</v>
      </c>
      <c r="AY952">
        <f t="shared" si="1024"/>
        <v>100</v>
      </c>
      <c r="AZ952">
        <f t="shared" si="1025"/>
        <v>100</v>
      </c>
      <c r="BA952">
        <f t="shared" si="1026"/>
        <v>100</v>
      </c>
      <c r="BB952">
        <f t="shared" si="1027"/>
        <v>100</v>
      </c>
      <c r="BC952">
        <f t="shared" si="1028"/>
        <v>100</v>
      </c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  <c r="QG952" s="5"/>
      <c r="QH952" s="5"/>
      <c r="QI952" s="5"/>
      <c r="QJ952" s="5"/>
      <c r="QK952" s="5"/>
      <c r="QL952" s="5"/>
      <c r="QM952" s="5"/>
      <c r="QN952" s="5"/>
      <c r="QO952" s="5"/>
      <c r="QP952" s="5"/>
      <c r="QQ952" s="5"/>
      <c r="QR952" s="5"/>
      <c r="QS952" s="5"/>
      <c r="QT952" s="5"/>
      <c r="QU952" s="5"/>
      <c r="QV952" s="5"/>
      <c r="QW952" s="5"/>
      <c r="QX952" s="5"/>
      <c r="QY952" s="5"/>
      <c r="QZ952" s="5"/>
      <c r="RA952" s="5"/>
      <c r="RB952" s="5"/>
      <c r="RC952" s="5"/>
      <c r="RD952" s="5"/>
      <c r="RE952" s="5"/>
      <c r="RF952" s="5"/>
      <c r="RG952" s="5"/>
      <c r="RH952" s="5"/>
      <c r="RI952" s="5"/>
      <c r="RJ952" s="5"/>
      <c r="RK952" s="5"/>
      <c r="RL952" s="5"/>
      <c r="RM952" s="5"/>
      <c r="RN952" s="5"/>
      <c r="RO952" s="5"/>
      <c r="RP952" s="5"/>
      <c r="RQ952" s="5"/>
      <c r="RR952" s="5"/>
      <c r="RS952" s="5"/>
      <c r="RT952" s="5"/>
      <c r="RU952" s="5"/>
      <c r="RV952" s="5"/>
      <c r="RW952" s="5"/>
      <c r="RX952" s="5"/>
      <c r="RY952" s="5"/>
      <c r="RZ952" s="5"/>
      <c r="SA952" s="5"/>
      <c r="SB952" s="5"/>
      <c r="SC952" s="5"/>
      <c r="SD952" s="5"/>
      <c r="SE952" s="5"/>
      <c r="SF952" s="5"/>
      <c r="SG952" s="5"/>
      <c r="SH952" s="5"/>
      <c r="SI952" s="5"/>
      <c r="SJ952" s="5"/>
      <c r="SK952" s="5"/>
      <c r="SL952" s="5"/>
      <c r="SM952" s="5"/>
      <c r="SN952" s="5"/>
      <c r="SO952" s="5"/>
      <c r="SP952" s="5"/>
      <c r="SQ952" s="5"/>
      <c r="SR952" s="5"/>
      <c r="SS952" s="5"/>
      <c r="ST952" s="5"/>
      <c r="SU952" s="5"/>
      <c r="SV952" s="5"/>
      <c r="SW952" s="5"/>
      <c r="SX952" s="5"/>
      <c r="SY952" s="5"/>
      <c r="SZ952" s="5"/>
      <c r="TA952" s="5"/>
      <c r="TB952" s="5"/>
      <c r="TC952" s="5"/>
      <c r="TD952" s="5"/>
      <c r="TE952" s="5"/>
      <c r="TF952" s="5"/>
      <c r="TG952" s="5"/>
      <c r="TH952" s="5"/>
      <c r="TI952" s="5"/>
      <c r="TJ952" s="5"/>
      <c r="TK952" s="5"/>
      <c r="TL952" s="5"/>
      <c r="TM952" s="5"/>
      <c r="TN952" s="5"/>
      <c r="TO952" s="5"/>
      <c r="TP952" s="5"/>
      <c r="TQ952" s="5"/>
      <c r="TR952" s="5"/>
      <c r="TS952" s="5"/>
      <c r="TT952" s="5"/>
      <c r="TU952" s="5"/>
      <c r="TV952" s="5"/>
      <c r="TW952" s="5"/>
      <c r="TX952" s="5"/>
      <c r="TY952" s="5"/>
      <c r="TZ952" s="5"/>
      <c r="UA952" s="5"/>
      <c r="UB952" s="5"/>
      <c r="UC952" s="5"/>
      <c r="UD952" s="5"/>
      <c r="UE952" s="5"/>
      <c r="UF952" s="5"/>
      <c r="UG952" s="5"/>
      <c r="UH952" s="5"/>
      <c r="UI952" s="5"/>
      <c r="UJ952" s="5"/>
      <c r="UK952" s="5"/>
      <c r="UL952" s="5"/>
      <c r="UM952" s="5"/>
      <c r="UN952" s="5"/>
      <c r="UO952" s="5"/>
      <c r="UP952" s="5"/>
      <c r="UQ952" s="5"/>
      <c r="UR952" s="5"/>
      <c r="US952" s="5"/>
      <c r="UT952" s="5"/>
      <c r="UU952" s="5"/>
      <c r="UV952" s="5"/>
      <c r="UW952" s="5"/>
      <c r="UX952" s="5"/>
      <c r="UY952" s="5"/>
      <c r="UZ952" s="5"/>
      <c r="VA952" s="5"/>
      <c r="VB952" s="5"/>
      <c r="VC952" s="5"/>
      <c r="VD952" s="5"/>
      <c r="VE952" s="5"/>
      <c r="VF952" s="5"/>
      <c r="VG952" s="5"/>
      <c r="VH952" s="5"/>
      <c r="VI952" s="5"/>
      <c r="VJ952" s="5"/>
      <c r="VK952" s="5"/>
      <c r="VL952" s="5"/>
      <c r="VM952" s="5"/>
      <c r="VN952" s="5"/>
      <c r="VO952" s="5"/>
      <c r="VP952" s="5"/>
      <c r="VQ952" s="5"/>
      <c r="VR952" s="5"/>
      <c r="VS952" s="5"/>
      <c r="VT952" s="5"/>
      <c r="VU952" s="5"/>
      <c r="VV952" s="5"/>
      <c r="VW952" s="5"/>
      <c r="VX952" s="5"/>
      <c r="VY952" s="5"/>
      <c r="VZ952" s="5"/>
      <c r="WA952" s="5"/>
      <c r="WB952" s="5"/>
      <c r="WC952" s="5"/>
      <c r="WD952" s="5"/>
      <c r="WE952" s="5"/>
      <c r="WF952" s="5"/>
      <c r="WG952" s="5"/>
      <c r="WH952" s="5"/>
      <c r="WI952" s="5"/>
      <c r="WJ952" s="5"/>
      <c r="WK952" s="5"/>
      <c r="WL952" s="5"/>
      <c r="WM952" s="5"/>
      <c r="WN952" s="5"/>
      <c r="WO952" s="5"/>
      <c r="WP952" s="5"/>
      <c r="WQ952" s="5"/>
      <c r="WR952" s="5"/>
      <c r="WS952" s="5"/>
      <c r="WT952" s="5"/>
      <c r="WU952" s="5"/>
      <c r="WV952" s="5"/>
      <c r="WW952" s="5"/>
      <c r="WX952" s="5"/>
      <c r="WY952" s="5"/>
      <c r="WZ952" s="5"/>
      <c r="XA952" s="5"/>
      <c r="XB952" s="5"/>
      <c r="XC952" s="5"/>
      <c r="XD952" s="5"/>
      <c r="XE952" s="5"/>
      <c r="XF952" s="5"/>
      <c r="XG952" s="5"/>
      <c r="XH952" s="5"/>
      <c r="XI952" s="5"/>
      <c r="XJ952" s="5"/>
      <c r="XK952" s="5"/>
      <c r="XL952" s="5"/>
      <c r="XM952" s="5"/>
      <c r="XN952" s="5"/>
      <c r="XO952" s="5"/>
      <c r="XP952" s="5"/>
      <c r="XQ952" s="5"/>
      <c r="XR952" s="5"/>
      <c r="XS952" s="5"/>
      <c r="XT952" s="5"/>
      <c r="XU952" s="5"/>
      <c r="XV952" s="5"/>
      <c r="XW952" s="5"/>
      <c r="XX952" s="5"/>
      <c r="XY952" s="5"/>
      <c r="XZ952" s="5"/>
      <c r="YA952" s="5"/>
      <c r="YB952" s="5"/>
      <c r="YC952" s="5"/>
      <c r="YD952" s="5"/>
      <c r="YE952" s="5"/>
      <c r="YF952" s="5"/>
      <c r="YG952" s="5"/>
      <c r="YH952" s="5"/>
      <c r="YI952" s="5"/>
      <c r="YJ952" s="5"/>
      <c r="YK952" s="5"/>
      <c r="YL952" s="5"/>
      <c r="YM952" s="5"/>
      <c r="YN952" s="5"/>
      <c r="YO952" s="5"/>
      <c r="YP952" s="5"/>
      <c r="YQ952" s="5"/>
      <c r="YR952" s="5"/>
      <c r="YS952" s="5"/>
      <c r="YT952" s="5"/>
      <c r="YU952" s="5"/>
      <c r="YV952" s="5"/>
      <c r="YW952" s="5"/>
      <c r="YX952" s="5"/>
      <c r="YY952" s="5"/>
      <c r="YZ952" s="5"/>
      <c r="ZA952" s="5"/>
      <c r="ZB952" s="5"/>
      <c r="ZC952" s="5"/>
      <c r="ZD952" s="5"/>
      <c r="ZE952" s="5"/>
      <c r="ZF952" s="5"/>
      <c r="ZG952" s="5"/>
      <c r="ZH952" s="5"/>
      <c r="ZI952" s="5"/>
      <c r="ZJ952" s="5"/>
      <c r="ZK952" s="5"/>
      <c r="ZL952" s="5"/>
      <c r="ZM952" s="5"/>
      <c r="ZN952" s="5"/>
      <c r="ZO952" s="5"/>
      <c r="ZP952" s="5"/>
      <c r="ZQ952" s="5"/>
      <c r="ZR952" s="5"/>
      <c r="ZS952" s="5"/>
      <c r="ZT952" s="5"/>
      <c r="ZU952" s="5"/>
      <c r="ZV952" s="5"/>
      <c r="ZW952" s="5"/>
      <c r="ZX952" s="5"/>
      <c r="ZY952" s="5"/>
      <c r="ZZ952" s="5"/>
      <c r="AAA952" s="5"/>
      <c r="AAB952" s="5"/>
      <c r="AAC952" s="5"/>
      <c r="AAD952" s="5"/>
      <c r="AAE952" s="5"/>
      <c r="AAF952" s="5"/>
      <c r="AAG952" s="5"/>
      <c r="AAH952" s="5"/>
      <c r="AAI952" s="5"/>
      <c r="AAJ952" s="5"/>
      <c r="AAK952" s="5"/>
      <c r="AAL952" s="5"/>
      <c r="AAM952" s="5"/>
      <c r="AAN952" s="5"/>
      <c r="AAO952" s="5"/>
      <c r="AAP952" s="5"/>
      <c r="AAQ952" s="5"/>
      <c r="AAR952" s="5"/>
      <c r="AAS952" s="5"/>
      <c r="AAT952" s="5"/>
      <c r="AAU952" s="5"/>
      <c r="AAV952" s="5"/>
      <c r="AAW952" s="5"/>
      <c r="AAX952" s="5"/>
      <c r="AAY952" s="5"/>
      <c r="AAZ952" s="5"/>
      <c r="ABA952" s="5"/>
      <c r="ABB952" s="5"/>
      <c r="ABC952" s="5"/>
      <c r="ABD952" s="5"/>
      <c r="ABE952" s="5"/>
      <c r="ABF952" s="5"/>
      <c r="ABG952" s="5"/>
      <c r="ABH952" s="5"/>
      <c r="ABI952" s="5"/>
      <c r="ABJ952" s="5"/>
      <c r="ABK952" s="5"/>
      <c r="ABL952" s="5"/>
      <c r="ABM952" s="5"/>
      <c r="ABN952" s="5"/>
      <c r="ABO952" s="5"/>
      <c r="ABP952" s="5"/>
      <c r="ABQ952" s="5"/>
      <c r="ABR952" s="5"/>
      <c r="ABS952" s="5"/>
      <c r="ABT952" s="5"/>
      <c r="ABU952" s="5"/>
      <c r="ABV952" s="5"/>
      <c r="ABW952" s="5"/>
      <c r="ABX952" s="5"/>
      <c r="ABY952" s="5"/>
      <c r="ABZ952" s="5"/>
      <c r="ACA952" s="5"/>
      <c r="ACB952" s="5"/>
      <c r="ACC952" s="5"/>
      <c r="ACD952" s="5"/>
      <c r="ACE952" s="5"/>
      <c r="ACF952" s="5"/>
      <c r="ACG952" s="5"/>
      <c r="ACH952" s="5"/>
      <c r="ACI952" s="5"/>
      <c r="ACJ952" s="5"/>
      <c r="ACK952" s="5"/>
      <c r="ACL952" s="5"/>
      <c r="ACM952" s="5"/>
      <c r="ACN952" s="5"/>
      <c r="ACO952" s="5"/>
      <c r="ACP952" s="5"/>
      <c r="ACQ952" s="5"/>
      <c r="ACR952" s="5"/>
      <c r="ACS952" s="5"/>
      <c r="ACT952" s="5"/>
      <c r="ACU952" s="5"/>
      <c r="ACV952" s="5"/>
      <c r="ACW952" s="5"/>
      <c r="ACX952" s="5"/>
      <c r="ACY952" s="5"/>
      <c r="ACZ952" s="5"/>
      <c r="ADA952" s="5"/>
      <c r="ADB952" s="5"/>
      <c r="ADC952" s="5"/>
      <c r="ADD952" s="5"/>
      <c r="ADE952" s="5"/>
      <c r="ADF952" s="5"/>
      <c r="ADG952" s="5"/>
      <c r="ADH952" s="5"/>
      <c r="ADI952" s="5"/>
      <c r="ADJ952" s="5"/>
      <c r="ADK952" s="5"/>
      <c r="ADL952" s="5"/>
      <c r="ADM952" s="5"/>
      <c r="ADN952" s="5"/>
      <c r="ADO952" s="5"/>
      <c r="ADP952" s="5"/>
      <c r="ADQ952" s="5"/>
      <c r="ADR952" s="5"/>
      <c r="ADS952" s="5"/>
      <c r="ADT952" s="5"/>
      <c r="ADU952" s="5"/>
      <c r="ADV952" s="5"/>
      <c r="ADW952" s="5"/>
      <c r="ADX952" s="5"/>
      <c r="ADY952" s="5"/>
      <c r="ADZ952" s="5"/>
      <c r="AEA952" s="5"/>
      <c r="AEB952" s="5"/>
      <c r="AEC952" s="5"/>
      <c r="AED952" s="5"/>
      <c r="AEE952" s="5"/>
      <c r="AEF952" s="5"/>
      <c r="AEG952" s="5"/>
      <c r="AEH952" s="5"/>
      <c r="AEI952" s="5"/>
      <c r="AEJ952" s="5"/>
      <c r="AEK952" s="5"/>
      <c r="AEL952" s="5"/>
      <c r="AEM952" s="5"/>
      <c r="AEN952" s="5"/>
      <c r="AEO952" s="5"/>
      <c r="AEP952" s="5"/>
      <c r="AEQ952" s="5"/>
      <c r="AER952" s="5"/>
      <c r="AES952" s="5"/>
      <c r="AET952" s="5"/>
      <c r="AEU952" s="5"/>
      <c r="AEV952" s="5"/>
      <c r="AEW952" s="5"/>
      <c r="AEX952" s="5"/>
      <c r="AEY952" s="5"/>
      <c r="AEZ952" s="5"/>
      <c r="AFA952" s="5"/>
      <c r="AFB952" s="5"/>
      <c r="AFC952" s="5"/>
      <c r="AFD952" s="5"/>
      <c r="AFE952" s="5"/>
      <c r="AFF952" s="5"/>
      <c r="AFG952" s="5"/>
      <c r="AFH952" s="5"/>
      <c r="AFI952" s="5"/>
      <c r="AFJ952" s="5"/>
      <c r="AFK952" s="5"/>
      <c r="AFL952" s="5"/>
      <c r="AFM952" s="5"/>
      <c r="AFN952" s="5"/>
      <c r="AFO952" s="5"/>
      <c r="AFP952" s="5"/>
      <c r="AFQ952" s="5"/>
      <c r="AFR952" s="5"/>
      <c r="AFS952" s="5"/>
      <c r="AFT952" s="5"/>
      <c r="AFU952" s="5"/>
      <c r="AFV952" s="5"/>
      <c r="AFW952" s="5"/>
      <c r="AFX952" s="5"/>
      <c r="AFY952" s="5"/>
      <c r="AFZ952" s="5"/>
      <c r="AGA952" s="5"/>
      <c r="AGB952" s="5"/>
      <c r="AGC952" s="5"/>
      <c r="AGD952" s="5"/>
      <c r="AGE952" s="5"/>
      <c r="AGF952" s="5"/>
      <c r="AGG952" s="5"/>
      <c r="AGH952" s="5"/>
      <c r="AGI952" s="5"/>
      <c r="AGJ952" s="5"/>
      <c r="AGK952" s="5"/>
      <c r="AGL952" s="5"/>
      <c r="AGM952" s="5"/>
      <c r="AGN952" s="5"/>
      <c r="AGO952" s="5"/>
      <c r="AGP952" s="5"/>
      <c r="AGQ952" s="5"/>
      <c r="AGR952" s="5"/>
      <c r="AGS952" s="5"/>
      <c r="AGT952" s="5"/>
      <c r="AGU952" s="5"/>
      <c r="AGV952" s="5"/>
      <c r="AGW952" s="5"/>
      <c r="AGX952" s="5"/>
      <c r="AGY952" s="5"/>
      <c r="AGZ952" s="5"/>
      <c r="AHA952" s="5"/>
      <c r="AHB952" s="5"/>
      <c r="AHC952" s="5"/>
      <c r="AHD952" s="5"/>
      <c r="AHE952" s="5"/>
      <c r="AHF952" s="5"/>
      <c r="AHG952" s="5"/>
      <c r="AHH952" s="5"/>
      <c r="AHI952" s="5"/>
      <c r="AHJ952" s="5"/>
      <c r="AHK952" s="5"/>
      <c r="AHL952" s="5"/>
      <c r="AHM952" s="5"/>
      <c r="AHN952" s="5"/>
      <c r="AHO952" s="5"/>
      <c r="AHP952" s="5"/>
      <c r="AHQ952" s="5"/>
      <c r="AHR952" s="5"/>
      <c r="AHS952" s="5"/>
      <c r="AHT952" s="5"/>
      <c r="AHU952" s="5"/>
      <c r="AHV952" s="5"/>
      <c r="AHW952" s="5"/>
      <c r="AHX952" s="5"/>
      <c r="AHY952" s="5"/>
      <c r="AHZ952" s="5"/>
      <c r="AIA952" s="5"/>
      <c r="AIB952" s="5"/>
      <c r="AIC952" s="5"/>
      <c r="AID952" s="5"/>
      <c r="AIE952" s="5"/>
      <c r="AIF952" s="5"/>
      <c r="AIG952" s="5"/>
      <c r="AIH952" s="5"/>
      <c r="AII952" s="5"/>
      <c r="AIJ952" s="5"/>
      <c r="AIK952" s="5"/>
      <c r="AIL952" s="5"/>
      <c r="AIM952" s="5"/>
      <c r="AIN952" s="5"/>
      <c r="AIO952" s="5"/>
      <c r="AIP952" s="5"/>
      <c r="AIQ952" s="5"/>
      <c r="AIR952" s="5"/>
      <c r="AIS952" s="5"/>
      <c r="AIT952" s="5"/>
      <c r="AIU952" s="5"/>
      <c r="AIV952" s="5"/>
      <c r="AIW952" s="5"/>
      <c r="AIX952" s="5"/>
      <c r="AIY952" s="5"/>
      <c r="AIZ952" s="5"/>
      <c r="AJA952" s="5"/>
      <c r="AJB952" s="5"/>
      <c r="AJC952" s="5"/>
      <c r="AJD952" s="5"/>
      <c r="AJE952" s="5"/>
      <c r="AJF952" s="5"/>
      <c r="AJG952" s="5"/>
      <c r="AJH952" s="5"/>
      <c r="AJI952" s="5"/>
      <c r="AJJ952" s="5"/>
      <c r="AJK952" s="5"/>
      <c r="AJL952" s="5"/>
      <c r="AJM952" s="5"/>
      <c r="AJN952" s="5"/>
      <c r="AJO952" s="5"/>
      <c r="AJP952" s="5"/>
      <c r="AJQ952" s="5"/>
      <c r="AJR952" s="5"/>
      <c r="AJS952" s="5"/>
      <c r="AJT952" s="5"/>
      <c r="AJU952" s="5"/>
      <c r="AJV952" s="5"/>
      <c r="AJW952" s="5"/>
      <c r="AJX952" s="5"/>
      <c r="AJY952" s="5"/>
      <c r="AJZ952" s="5"/>
      <c r="AKA952" s="5"/>
      <c r="AKB952" s="5"/>
      <c r="AKC952" s="5"/>
      <c r="AKD952" s="5"/>
      <c r="AKE952" s="5"/>
      <c r="AKF952" s="5"/>
      <c r="AKG952" s="5"/>
      <c r="AKH952" s="5"/>
      <c r="AKI952" s="5"/>
      <c r="AKJ952" s="5"/>
      <c r="AKK952" s="5"/>
      <c r="AKL952" s="5"/>
      <c r="AKM952" s="5"/>
      <c r="AKN952" s="5"/>
      <c r="AKO952" s="5"/>
      <c r="AKP952" s="5"/>
      <c r="AKQ952" s="5"/>
      <c r="AKR952" s="5"/>
      <c r="AKS952" s="5"/>
      <c r="AKT952" s="5"/>
      <c r="AKU952" s="5"/>
      <c r="AKV952" s="5"/>
      <c r="AKW952" s="5"/>
      <c r="AKX952" s="5"/>
      <c r="AKY952" s="5"/>
      <c r="AKZ952" s="5"/>
      <c r="ALA952" s="5"/>
      <c r="ALB952" s="5"/>
      <c r="ALC952" s="5"/>
    </row>
    <row r="953" spans="1:991">
      <c r="A953" s="4">
        <v>228</v>
      </c>
      <c r="B953" s="5" t="s">
        <v>121</v>
      </c>
      <c r="C953" s="4">
        <v>19</v>
      </c>
      <c r="D953" s="5" t="s">
        <v>48</v>
      </c>
      <c r="E953" s="4">
        <v>0.7</v>
      </c>
      <c r="F953" s="4">
        <v>1.3</v>
      </c>
      <c r="G953" s="4">
        <v>3.9</v>
      </c>
      <c r="H953" s="4">
        <v>2.6</v>
      </c>
      <c r="I953" s="4">
        <v>1.1000000000000001</v>
      </c>
      <c r="J953" s="4">
        <v>2</v>
      </c>
      <c r="K953" s="4">
        <v>3.9</v>
      </c>
      <c r="L953" s="4">
        <v>2.8</v>
      </c>
      <c r="M953" s="4">
        <v>5.0999999999999996</v>
      </c>
      <c r="N953" s="4"/>
      <c r="O953" s="26">
        <v>28.9</v>
      </c>
      <c r="P953" s="26">
        <v>26.2</v>
      </c>
      <c r="Q953" s="26">
        <v>26.9</v>
      </c>
      <c r="R953" s="26">
        <v>26.5</v>
      </c>
      <c r="S953" s="26">
        <v>26.7</v>
      </c>
      <c r="T953" s="26">
        <v>21.5</v>
      </c>
      <c r="U953" s="26">
        <v>22.6</v>
      </c>
      <c r="V953" s="26">
        <v>16.100000000000001</v>
      </c>
      <c r="W953" s="26">
        <v>11.8</v>
      </c>
      <c r="Y953">
        <f t="shared" si="1019"/>
        <v>207.2</v>
      </c>
      <c r="Z953" s="4">
        <v>0</v>
      </c>
      <c r="AA953" s="4">
        <v>0</v>
      </c>
      <c r="AB953" s="4">
        <v>0</v>
      </c>
      <c r="AC953" s="4">
        <v>2</v>
      </c>
      <c r="AD953" s="4">
        <v>0</v>
      </c>
      <c r="AE953" s="4">
        <v>2</v>
      </c>
      <c r="AF953" s="4">
        <v>2</v>
      </c>
      <c r="AG953" s="4">
        <v>6</v>
      </c>
      <c r="AH953" s="4">
        <v>8</v>
      </c>
      <c r="AI953" s="4"/>
      <c r="AJ953" s="4">
        <v>14</v>
      </c>
      <c r="AK953" s="4">
        <v>15</v>
      </c>
      <c r="AL953" s="4">
        <v>20</v>
      </c>
      <c r="AM953" s="4">
        <v>9</v>
      </c>
      <c r="AN953" s="4">
        <v>13</v>
      </c>
      <c r="AO953" s="4">
        <v>19</v>
      </c>
      <c r="AP953" s="4">
        <v>5</v>
      </c>
      <c r="AQ953" s="4">
        <v>12</v>
      </c>
      <c r="AR953" s="4">
        <v>14</v>
      </c>
      <c r="AS953" s="5"/>
      <c r="AU953">
        <f t="shared" si="1020"/>
        <v>100</v>
      </c>
      <c r="AV953">
        <f t="shared" si="1021"/>
        <v>100</v>
      </c>
      <c r="AW953">
        <f t="shared" si="1022"/>
        <v>100</v>
      </c>
      <c r="AX953">
        <f t="shared" si="1023"/>
        <v>63.636363636363633</v>
      </c>
      <c r="AY953">
        <f t="shared" si="1024"/>
        <v>100</v>
      </c>
      <c r="AZ953">
        <f t="shared" si="1025"/>
        <v>80.952380952380949</v>
      </c>
      <c r="BA953">
        <f t="shared" si="1026"/>
        <v>42.857142857142854</v>
      </c>
      <c r="BB953">
        <f t="shared" si="1027"/>
        <v>33.333333333333329</v>
      </c>
      <c r="BC953">
        <f t="shared" si="1028"/>
        <v>27.27272727272727</v>
      </c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  <c r="QG953" s="5"/>
      <c r="QH953" s="5"/>
      <c r="QI953" s="5"/>
      <c r="QJ953" s="5"/>
      <c r="QK953" s="5"/>
      <c r="QL953" s="5"/>
      <c r="QM953" s="5"/>
      <c r="QN953" s="5"/>
      <c r="QO953" s="5"/>
      <c r="QP953" s="5"/>
      <c r="QQ953" s="5"/>
      <c r="QR953" s="5"/>
      <c r="QS953" s="5"/>
      <c r="QT953" s="5"/>
      <c r="QU953" s="5"/>
      <c r="QV953" s="5"/>
      <c r="QW953" s="5"/>
      <c r="QX953" s="5"/>
      <c r="QY953" s="5"/>
      <c r="QZ953" s="5"/>
      <c r="RA953" s="5"/>
      <c r="RB953" s="5"/>
      <c r="RC953" s="5"/>
      <c r="RD953" s="5"/>
      <c r="RE953" s="5"/>
      <c r="RF953" s="5"/>
      <c r="RG953" s="5"/>
      <c r="RH953" s="5"/>
      <c r="RI953" s="5"/>
      <c r="RJ953" s="5"/>
      <c r="RK953" s="5"/>
      <c r="RL953" s="5"/>
      <c r="RM953" s="5"/>
      <c r="RN953" s="5"/>
      <c r="RO953" s="5"/>
      <c r="RP953" s="5"/>
      <c r="RQ953" s="5"/>
      <c r="RR953" s="5"/>
      <c r="RS953" s="5"/>
      <c r="RT953" s="5"/>
      <c r="RU953" s="5"/>
      <c r="RV953" s="5"/>
      <c r="RW953" s="5"/>
      <c r="RX953" s="5"/>
      <c r="RY953" s="5"/>
      <c r="RZ953" s="5"/>
      <c r="SA953" s="5"/>
      <c r="SB953" s="5"/>
      <c r="SC953" s="5"/>
      <c r="SD953" s="5"/>
      <c r="SE953" s="5"/>
      <c r="SF953" s="5"/>
      <c r="SG953" s="5"/>
      <c r="SH953" s="5"/>
      <c r="SI953" s="5"/>
      <c r="SJ953" s="5"/>
      <c r="SK953" s="5"/>
      <c r="SL953" s="5"/>
      <c r="SM953" s="5"/>
      <c r="SN953" s="5"/>
      <c r="SO953" s="5"/>
      <c r="SP953" s="5"/>
      <c r="SQ953" s="5"/>
      <c r="SR953" s="5"/>
      <c r="SS953" s="5"/>
      <c r="ST953" s="5"/>
      <c r="SU953" s="5"/>
      <c r="SV953" s="5"/>
      <c r="SW953" s="5"/>
      <c r="SX953" s="5"/>
      <c r="SY953" s="5"/>
      <c r="SZ953" s="5"/>
      <c r="TA953" s="5"/>
      <c r="TB953" s="5"/>
      <c r="TC953" s="5"/>
      <c r="TD953" s="5"/>
      <c r="TE953" s="5"/>
      <c r="TF953" s="5"/>
      <c r="TG953" s="5"/>
      <c r="TH953" s="5"/>
      <c r="TI953" s="5"/>
      <c r="TJ953" s="5"/>
      <c r="TK953" s="5"/>
      <c r="TL953" s="5"/>
      <c r="TM953" s="5"/>
      <c r="TN953" s="5"/>
      <c r="TO953" s="5"/>
      <c r="TP953" s="5"/>
      <c r="TQ953" s="5"/>
      <c r="TR953" s="5"/>
      <c r="TS953" s="5"/>
      <c r="TT953" s="5"/>
      <c r="TU953" s="5"/>
      <c r="TV953" s="5"/>
      <c r="TW953" s="5"/>
      <c r="TX953" s="5"/>
      <c r="TY953" s="5"/>
      <c r="TZ953" s="5"/>
      <c r="UA953" s="5"/>
      <c r="UB953" s="5"/>
      <c r="UC953" s="5"/>
      <c r="UD953" s="5"/>
      <c r="UE953" s="5"/>
      <c r="UF953" s="5"/>
      <c r="UG953" s="5"/>
      <c r="UH953" s="5"/>
      <c r="UI953" s="5"/>
      <c r="UJ953" s="5"/>
      <c r="UK953" s="5"/>
      <c r="UL953" s="5"/>
      <c r="UM953" s="5"/>
      <c r="UN953" s="5"/>
      <c r="UO953" s="5"/>
      <c r="UP953" s="5"/>
      <c r="UQ953" s="5"/>
      <c r="UR953" s="5"/>
      <c r="US953" s="5"/>
      <c r="UT953" s="5"/>
      <c r="UU953" s="5"/>
      <c r="UV953" s="5"/>
      <c r="UW953" s="5"/>
      <c r="UX953" s="5"/>
      <c r="UY953" s="5"/>
      <c r="UZ953" s="5"/>
      <c r="VA953" s="5"/>
      <c r="VB953" s="5"/>
      <c r="VC953" s="5"/>
      <c r="VD953" s="5"/>
      <c r="VE953" s="5"/>
      <c r="VF953" s="5"/>
      <c r="VG953" s="5"/>
      <c r="VH953" s="5"/>
      <c r="VI953" s="5"/>
      <c r="VJ953" s="5"/>
      <c r="VK953" s="5"/>
      <c r="VL953" s="5"/>
      <c r="VM953" s="5"/>
      <c r="VN953" s="5"/>
      <c r="VO953" s="5"/>
      <c r="VP953" s="5"/>
      <c r="VQ953" s="5"/>
      <c r="VR953" s="5"/>
      <c r="VS953" s="5"/>
      <c r="VT953" s="5"/>
      <c r="VU953" s="5"/>
      <c r="VV953" s="5"/>
      <c r="VW953" s="5"/>
      <c r="VX953" s="5"/>
      <c r="VY953" s="5"/>
      <c r="VZ953" s="5"/>
      <c r="WA953" s="5"/>
      <c r="WB953" s="5"/>
      <c r="WC953" s="5"/>
      <c r="WD953" s="5"/>
      <c r="WE953" s="5"/>
      <c r="WF953" s="5"/>
      <c r="WG953" s="5"/>
      <c r="WH953" s="5"/>
      <c r="WI953" s="5"/>
      <c r="WJ953" s="5"/>
      <c r="WK953" s="5"/>
      <c r="WL953" s="5"/>
      <c r="WM953" s="5"/>
      <c r="WN953" s="5"/>
      <c r="WO953" s="5"/>
      <c r="WP953" s="5"/>
      <c r="WQ953" s="5"/>
      <c r="WR953" s="5"/>
      <c r="WS953" s="5"/>
      <c r="WT953" s="5"/>
      <c r="WU953" s="5"/>
      <c r="WV953" s="5"/>
      <c r="WW953" s="5"/>
      <c r="WX953" s="5"/>
      <c r="WY953" s="5"/>
      <c r="WZ953" s="5"/>
      <c r="XA953" s="5"/>
      <c r="XB953" s="5"/>
      <c r="XC953" s="5"/>
      <c r="XD953" s="5"/>
      <c r="XE953" s="5"/>
      <c r="XF953" s="5"/>
      <c r="XG953" s="5"/>
      <c r="XH953" s="5"/>
      <c r="XI953" s="5"/>
      <c r="XJ953" s="5"/>
      <c r="XK953" s="5"/>
      <c r="XL953" s="5"/>
      <c r="XM953" s="5"/>
      <c r="XN953" s="5"/>
      <c r="XO953" s="5"/>
      <c r="XP953" s="5"/>
      <c r="XQ953" s="5"/>
      <c r="XR953" s="5"/>
      <c r="XS953" s="5"/>
      <c r="XT953" s="5"/>
      <c r="XU953" s="5"/>
      <c r="XV953" s="5"/>
      <c r="XW953" s="5"/>
      <c r="XX953" s="5"/>
      <c r="XY953" s="5"/>
      <c r="XZ953" s="5"/>
      <c r="YA953" s="5"/>
      <c r="YB953" s="5"/>
      <c r="YC953" s="5"/>
      <c r="YD953" s="5"/>
      <c r="YE953" s="5"/>
      <c r="YF953" s="5"/>
      <c r="YG953" s="5"/>
      <c r="YH953" s="5"/>
      <c r="YI953" s="5"/>
      <c r="YJ953" s="5"/>
      <c r="YK953" s="5"/>
      <c r="YL953" s="5"/>
      <c r="YM953" s="5"/>
      <c r="YN953" s="5"/>
      <c r="YO953" s="5"/>
      <c r="YP953" s="5"/>
      <c r="YQ953" s="5"/>
      <c r="YR953" s="5"/>
      <c r="YS953" s="5"/>
      <c r="YT953" s="5"/>
      <c r="YU953" s="5"/>
      <c r="YV953" s="5"/>
      <c r="YW953" s="5"/>
      <c r="YX953" s="5"/>
      <c r="YY953" s="5"/>
      <c r="YZ953" s="5"/>
      <c r="ZA953" s="5"/>
      <c r="ZB953" s="5"/>
      <c r="ZC953" s="5"/>
      <c r="ZD953" s="5"/>
      <c r="ZE953" s="5"/>
      <c r="ZF953" s="5"/>
      <c r="ZG953" s="5"/>
      <c r="ZH953" s="5"/>
      <c r="ZI953" s="5"/>
      <c r="ZJ953" s="5"/>
      <c r="ZK953" s="5"/>
      <c r="ZL953" s="5"/>
      <c r="ZM953" s="5"/>
      <c r="ZN953" s="5"/>
      <c r="ZO953" s="5"/>
      <c r="ZP953" s="5"/>
      <c r="ZQ953" s="5"/>
      <c r="ZR953" s="5"/>
      <c r="ZS953" s="5"/>
      <c r="ZT953" s="5"/>
      <c r="ZU953" s="5"/>
      <c r="ZV953" s="5"/>
      <c r="ZW953" s="5"/>
      <c r="ZX953" s="5"/>
      <c r="ZY953" s="5"/>
      <c r="ZZ953" s="5"/>
      <c r="AAA953" s="5"/>
      <c r="AAB953" s="5"/>
      <c r="AAC953" s="5"/>
      <c r="AAD953" s="5"/>
      <c r="AAE953" s="5"/>
      <c r="AAF953" s="5"/>
      <c r="AAG953" s="5"/>
      <c r="AAH953" s="5"/>
      <c r="AAI953" s="5"/>
      <c r="AAJ953" s="5"/>
      <c r="AAK953" s="5"/>
      <c r="AAL953" s="5"/>
      <c r="AAM953" s="5"/>
      <c r="AAN953" s="5"/>
      <c r="AAO953" s="5"/>
      <c r="AAP953" s="5"/>
      <c r="AAQ953" s="5"/>
      <c r="AAR953" s="5"/>
      <c r="AAS953" s="5"/>
      <c r="AAT953" s="5"/>
      <c r="AAU953" s="5"/>
      <c r="AAV953" s="5"/>
      <c r="AAW953" s="5"/>
      <c r="AAX953" s="5"/>
      <c r="AAY953" s="5"/>
      <c r="AAZ953" s="5"/>
      <c r="ABA953" s="5"/>
      <c r="ABB953" s="5"/>
      <c r="ABC953" s="5"/>
      <c r="ABD953" s="5"/>
      <c r="ABE953" s="5"/>
      <c r="ABF953" s="5"/>
      <c r="ABG953" s="5"/>
      <c r="ABH953" s="5"/>
      <c r="ABI953" s="5"/>
      <c r="ABJ953" s="5"/>
      <c r="ABK953" s="5"/>
      <c r="ABL953" s="5"/>
      <c r="ABM953" s="5"/>
      <c r="ABN953" s="5"/>
      <c r="ABO953" s="5"/>
      <c r="ABP953" s="5"/>
      <c r="ABQ953" s="5"/>
      <c r="ABR953" s="5"/>
      <c r="ABS953" s="5"/>
      <c r="ABT953" s="5"/>
      <c r="ABU953" s="5"/>
      <c r="ABV953" s="5"/>
      <c r="ABW953" s="5"/>
      <c r="ABX953" s="5"/>
      <c r="ABY953" s="5"/>
      <c r="ABZ953" s="5"/>
      <c r="ACA953" s="5"/>
      <c r="ACB953" s="5"/>
      <c r="ACC953" s="5"/>
      <c r="ACD953" s="5"/>
      <c r="ACE953" s="5"/>
      <c r="ACF953" s="5"/>
      <c r="ACG953" s="5"/>
      <c r="ACH953" s="5"/>
      <c r="ACI953" s="5"/>
      <c r="ACJ953" s="5"/>
      <c r="ACK953" s="5"/>
      <c r="ACL953" s="5"/>
      <c r="ACM953" s="5"/>
      <c r="ACN953" s="5"/>
      <c r="ACO953" s="5"/>
      <c r="ACP953" s="5"/>
      <c r="ACQ953" s="5"/>
      <c r="ACR953" s="5"/>
      <c r="ACS953" s="5"/>
      <c r="ACT953" s="5"/>
      <c r="ACU953" s="5"/>
      <c r="ACV953" s="5"/>
      <c r="ACW953" s="5"/>
      <c r="ACX953" s="5"/>
      <c r="ACY953" s="5"/>
      <c r="ACZ953" s="5"/>
      <c r="ADA953" s="5"/>
      <c r="ADB953" s="5"/>
      <c r="ADC953" s="5"/>
      <c r="ADD953" s="5"/>
      <c r="ADE953" s="5"/>
      <c r="ADF953" s="5"/>
      <c r="ADG953" s="5"/>
      <c r="ADH953" s="5"/>
      <c r="ADI953" s="5"/>
      <c r="ADJ953" s="5"/>
      <c r="ADK953" s="5"/>
      <c r="ADL953" s="5"/>
      <c r="ADM953" s="5"/>
      <c r="ADN953" s="5"/>
      <c r="ADO953" s="5"/>
      <c r="ADP953" s="5"/>
      <c r="ADQ953" s="5"/>
      <c r="ADR953" s="5"/>
      <c r="ADS953" s="5"/>
      <c r="ADT953" s="5"/>
      <c r="ADU953" s="5"/>
      <c r="ADV953" s="5"/>
      <c r="ADW953" s="5"/>
      <c r="ADX953" s="5"/>
      <c r="ADY953" s="5"/>
      <c r="ADZ953" s="5"/>
      <c r="AEA953" s="5"/>
      <c r="AEB953" s="5"/>
      <c r="AEC953" s="5"/>
      <c r="AED953" s="5"/>
      <c r="AEE953" s="5"/>
      <c r="AEF953" s="5"/>
      <c r="AEG953" s="5"/>
      <c r="AEH953" s="5"/>
      <c r="AEI953" s="5"/>
      <c r="AEJ953" s="5"/>
      <c r="AEK953" s="5"/>
      <c r="AEL953" s="5"/>
      <c r="AEM953" s="5"/>
      <c r="AEN953" s="5"/>
      <c r="AEO953" s="5"/>
      <c r="AEP953" s="5"/>
      <c r="AEQ953" s="5"/>
      <c r="AER953" s="5"/>
      <c r="AES953" s="5"/>
      <c r="AET953" s="5"/>
      <c r="AEU953" s="5"/>
      <c r="AEV953" s="5"/>
      <c r="AEW953" s="5"/>
      <c r="AEX953" s="5"/>
      <c r="AEY953" s="5"/>
      <c r="AEZ953" s="5"/>
      <c r="AFA953" s="5"/>
      <c r="AFB953" s="5"/>
      <c r="AFC953" s="5"/>
      <c r="AFD953" s="5"/>
      <c r="AFE953" s="5"/>
      <c r="AFF953" s="5"/>
      <c r="AFG953" s="5"/>
      <c r="AFH953" s="5"/>
      <c r="AFI953" s="5"/>
      <c r="AFJ953" s="5"/>
      <c r="AFK953" s="5"/>
      <c r="AFL953" s="5"/>
      <c r="AFM953" s="5"/>
      <c r="AFN953" s="5"/>
      <c r="AFO953" s="5"/>
      <c r="AFP953" s="5"/>
      <c r="AFQ953" s="5"/>
      <c r="AFR953" s="5"/>
      <c r="AFS953" s="5"/>
      <c r="AFT953" s="5"/>
      <c r="AFU953" s="5"/>
      <c r="AFV953" s="5"/>
      <c r="AFW953" s="5"/>
      <c r="AFX953" s="5"/>
      <c r="AFY953" s="5"/>
      <c r="AFZ953" s="5"/>
      <c r="AGA953" s="5"/>
      <c r="AGB953" s="5"/>
      <c r="AGC953" s="5"/>
      <c r="AGD953" s="5"/>
      <c r="AGE953" s="5"/>
      <c r="AGF953" s="5"/>
      <c r="AGG953" s="5"/>
      <c r="AGH953" s="5"/>
      <c r="AGI953" s="5"/>
      <c r="AGJ953" s="5"/>
      <c r="AGK953" s="5"/>
      <c r="AGL953" s="5"/>
      <c r="AGM953" s="5"/>
      <c r="AGN953" s="5"/>
      <c r="AGO953" s="5"/>
      <c r="AGP953" s="5"/>
      <c r="AGQ953" s="5"/>
      <c r="AGR953" s="5"/>
      <c r="AGS953" s="5"/>
      <c r="AGT953" s="5"/>
      <c r="AGU953" s="5"/>
      <c r="AGV953" s="5"/>
      <c r="AGW953" s="5"/>
      <c r="AGX953" s="5"/>
      <c r="AGY953" s="5"/>
      <c r="AGZ953" s="5"/>
      <c r="AHA953" s="5"/>
      <c r="AHB953" s="5"/>
      <c r="AHC953" s="5"/>
      <c r="AHD953" s="5"/>
      <c r="AHE953" s="5"/>
      <c r="AHF953" s="5"/>
      <c r="AHG953" s="5"/>
      <c r="AHH953" s="5"/>
      <c r="AHI953" s="5"/>
      <c r="AHJ953" s="5"/>
      <c r="AHK953" s="5"/>
      <c r="AHL953" s="5"/>
      <c r="AHM953" s="5"/>
      <c r="AHN953" s="5"/>
      <c r="AHO953" s="5"/>
      <c r="AHP953" s="5"/>
      <c r="AHQ953" s="5"/>
      <c r="AHR953" s="5"/>
      <c r="AHS953" s="5"/>
      <c r="AHT953" s="5"/>
      <c r="AHU953" s="5"/>
      <c r="AHV953" s="5"/>
      <c r="AHW953" s="5"/>
      <c r="AHX953" s="5"/>
      <c r="AHY953" s="5"/>
      <c r="AHZ953" s="5"/>
      <c r="AIA953" s="5"/>
      <c r="AIB953" s="5"/>
      <c r="AIC953" s="5"/>
      <c r="AID953" s="5"/>
      <c r="AIE953" s="5"/>
      <c r="AIF953" s="5"/>
      <c r="AIG953" s="5"/>
      <c r="AIH953" s="5"/>
      <c r="AII953" s="5"/>
      <c r="AIJ953" s="5"/>
      <c r="AIK953" s="5"/>
      <c r="AIL953" s="5"/>
      <c r="AIM953" s="5"/>
      <c r="AIN953" s="5"/>
      <c r="AIO953" s="5"/>
      <c r="AIP953" s="5"/>
      <c r="AIQ953" s="5"/>
      <c r="AIR953" s="5"/>
      <c r="AIS953" s="5"/>
      <c r="AIT953" s="5"/>
      <c r="AIU953" s="5"/>
      <c r="AIV953" s="5"/>
      <c r="AIW953" s="5"/>
      <c r="AIX953" s="5"/>
      <c r="AIY953" s="5"/>
      <c r="AIZ953" s="5"/>
      <c r="AJA953" s="5"/>
      <c r="AJB953" s="5"/>
      <c r="AJC953" s="5"/>
      <c r="AJD953" s="5"/>
      <c r="AJE953" s="5"/>
      <c r="AJF953" s="5"/>
      <c r="AJG953" s="5"/>
      <c r="AJH953" s="5"/>
      <c r="AJI953" s="5"/>
      <c r="AJJ953" s="5"/>
      <c r="AJK953" s="5"/>
      <c r="AJL953" s="5"/>
      <c r="AJM953" s="5"/>
      <c r="AJN953" s="5"/>
      <c r="AJO953" s="5"/>
      <c r="AJP953" s="5"/>
      <c r="AJQ953" s="5"/>
      <c r="AJR953" s="5"/>
      <c r="AJS953" s="5"/>
      <c r="AJT953" s="5"/>
      <c r="AJU953" s="5"/>
      <c r="AJV953" s="5"/>
      <c r="AJW953" s="5"/>
      <c r="AJX953" s="5"/>
      <c r="AJY953" s="5"/>
      <c r="AJZ953" s="5"/>
      <c r="AKA953" s="5"/>
      <c r="AKB953" s="5"/>
      <c r="AKC953" s="5"/>
      <c r="AKD953" s="5"/>
      <c r="AKE953" s="5"/>
      <c r="AKF953" s="5"/>
      <c r="AKG953" s="5"/>
      <c r="AKH953" s="5"/>
      <c r="AKI953" s="5"/>
      <c r="AKJ953" s="5"/>
      <c r="AKK953" s="5"/>
      <c r="AKL953" s="5"/>
      <c r="AKM953" s="5"/>
      <c r="AKN953" s="5"/>
      <c r="AKO953" s="5"/>
      <c r="AKP953" s="5"/>
      <c r="AKQ953" s="5"/>
      <c r="AKR953" s="5"/>
      <c r="AKS953" s="5"/>
      <c r="AKT953" s="5"/>
      <c r="AKU953" s="5"/>
      <c r="AKV953" s="5"/>
      <c r="AKW953" s="5"/>
      <c r="AKX953" s="5"/>
      <c r="AKY953" s="5"/>
      <c r="AKZ953" s="5"/>
      <c r="ALA953" s="5"/>
      <c r="ALB953" s="5"/>
      <c r="ALC953" s="5"/>
    </row>
    <row r="954" spans="1:991">
      <c r="A954">
        <v>37</v>
      </c>
      <c r="B954" t="s">
        <v>269</v>
      </c>
      <c r="C954">
        <v>19</v>
      </c>
      <c r="D954" t="s">
        <v>42</v>
      </c>
      <c r="E954">
        <v>11.5</v>
      </c>
      <c r="F954">
        <v>8.1999999999999993</v>
      </c>
      <c r="G954">
        <v>5</v>
      </c>
      <c r="H954">
        <v>1.1000000000000001</v>
      </c>
      <c r="I954">
        <v>0.5</v>
      </c>
      <c r="J954">
        <v>13.1</v>
      </c>
      <c r="K954">
        <v>8.9</v>
      </c>
      <c r="L954">
        <v>10.9</v>
      </c>
      <c r="M954">
        <v>11.6</v>
      </c>
      <c r="O954" s="23">
        <v>29.2</v>
      </c>
      <c r="P954" s="23">
        <v>29.1</v>
      </c>
      <c r="Q954" s="23">
        <v>29.2</v>
      </c>
      <c r="R954" s="23">
        <v>30</v>
      </c>
      <c r="S954" s="23">
        <v>28.8</v>
      </c>
      <c r="T954" s="23">
        <v>30</v>
      </c>
      <c r="U954" s="23">
        <v>30</v>
      </c>
      <c r="V954" s="23">
        <v>28.7</v>
      </c>
      <c r="W954" s="23">
        <v>28.5</v>
      </c>
      <c r="Y954">
        <f t="shared" si="1019"/>
        <v>263.5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J954">
        <v>4</v>
      </c>
      <c r="AK954">
        <v>8</v>
      </c>
      <c r="AL954">
        <v>5</v>
      </c>
      <c r="AM954">
        <v>2</v>
      </c>
      <c r="AN954">
        <v>15</v>
      </c>
      <c r="AO954">
        <v>5</v>
      </c>
      <c r="AP954">
        <v>0</v>
      </c>
      <c r="AQ954">
        <v>15</v>
      </c>
      <c r="AR954">
        <v>8</v>
      </c>
    </row>
    <row r="955" spans="1:991">
      <c r="A955">
        <v>38</v>
      </c>
      <c r="B955" t="s">
        <v>270</v>
      </c>
      <c r="C955">
        <v>19</v>
      </c>
      <c r="D955" t="s">
        <v>44</v>
      </c>
      <c r="E955">
        <v>16.899999999999999</v>
      </c>
      <c r="F955">
        <v>22.8</v>
      </c>
      <c r="G955">
        <v>19.399999999999999</v>
      </c>
      <c r="H955">
        <v>17.8</v>
      </c>
      <c r="I955">
        <v>14.7</v>
      </c>
      <c r="J955">
        <v>18.8</v>
      </c>
      <c r="K955">
        <v>17.2</v>
      </c>
      <c r="L955">
        <v>21.2</v>
      </c>
      <c r="M955">
        <v>17.5</v>
      </c>
      <c r="O955" s="23">
        <v>22.6</v>
      </c>
      <c r="P955" s="23">
        <v>26.4</v>
      </c>
      <c r="Q955" s="23">
        <v>25.4</v>
      </c>
      <c r="R955" s="23">
        <v>23.5</v>
      </c>
      <c r="S955" s="23">
        <v>24.6</v>
      </c>
      <c r="T955" s="23">
        <v>22.3</v>
      </c>
      <c r="U955" s="23">
        <v>24.9</v>
      </c>
      <c r="V955" s="23">
        <v>26.3</v>
      </c>
      <c r="W955" s="23">
        <v>24.1</v>
      </c>
      <c r="Y955">
        <f t="shared" si="1019"/>
        <v>220.10000000000002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J955">
        <v>22</v>
      </c>
      <c r="AK955">
        <v>15</v>
      </c>
      <c r="AL955">
        <v>23</v>
      </c>
      <c r="AM955">
        <v>17</v>
      </c>
      <c r="AN955">
        <v>11</v>
      </c>
      <c r="AO955">
        <v>9</v>
      </c>
      <c r="AP955">
        <v>11</v>
      </c>
      <c r="AQ955">
        <v>13</v>
      </c>
      <c r="AR955">
        <v>9</v>
      </c>
    </row>
    <row r="956" spans="1:991">
      <c r="A956">
        <v>40</v>
      </c>
      <c r="B956" t="s">
        <v>271</v>
      </c>
      <c r="C956">
        <v>19</v>
      </c>
      <c r="D956" t="s">
        <v>46</v>
      </c>
      <c r="E956">
        <v>7.3</v>
      </c>
      <c r="F956">
        <v>8.3000000000000007</v>
      </c>
      <c r="G956">
        <v>13.4</v>
      </c>
      <c r="H956">
        <v>4.3</v>
      </c>
      <c r="I956">
        <v>3.8</v>
      </c>
      <c r="J956">
        <v>3.7</v>
      </c>
      <c r="K956">
        <v>15.7</v>
      </c>
      <c r="L956">
        <v>13.2</v>
      </c>
      <c r="M956">
        <v>4.9000000000000004</v>
      </c>
      <c r="O956" s="23">
        <v>28.1</v>
      </c>
      <c r="P956" s="23">
        <v>24.7</v>
      </c>
      <c r="Q956" s="23">
        <v>30</v>
      </c>
      <c r="R956" s="23">
        <v>30</v>
      </c>
      <c r="S956" s="23">
        <v>30</v>
      </c>
      <c r="T956" s="23">
        <v>30</v>
      </c>
      <c r="U956" s="23">
        <v>24.6</v>
      </c>
      <c r="V956" s="23">
        <v>30</v>
      </c>
      <c r="W956" s="23">
        <v>28.4</v>
      </c>
      <c r="Y956">
        <f t="shared" si="1019"/>
        <v>255.8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J956">
        <v>6</v>
      </c>
      <c r="AK956">
        <v>8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11</v>
      </c>
    </row>
    <row r="957" spans="1:991">
      <c r="A957">
        <v>39</v>
      </c>
      <c r="B957" t="s">
        <v>272</v>
      </c>
      <c r="C957">
        <v>19</v>
      </c>
      <c r="D957" t="s">
        <v>48</v>
      </c>
      <c r="E957">
        <v>16</v>
      </c>
      <c r="F957">
        <v>15.4</v>
      </c>
      <c r="G957">
        <v>15.2</v>
      </c>
      <c r="H957">
        <v>13.5</v>
      </c>
      <c r="I957">
        <v>17.8</v>
      </c>
      <c r="J957">
        <v>16.7</v>
      </c>
      <c r="K957">
        <v>15.9</v>
      </c>
      <c r="L957">
        <v>18.2</v>
      </c>
      <c r="M957">
        <v>15.3</v>
      </c>
      <c r="O957" s="23">
        <v>28.5</v>
      </c>
      <c r="P957" s="23">
        <v>29.3</v>
      </c>
      <c r="Q957" s="23">
        <v>28.5</v>
      </c>
      <c r="R957" s="23">
        <v>26.5</v>
      </c>
      <c r="S957" s="23">
        <v>27.1</v>
      </c>
      <c r="T957" s="23">
        <v>24.4</v>
      </c>
      <c r="U957" s="23">
        <v>28.4</v>
      </c>
      <c r="V957" s="23">
        <v>25.5</v>
      </c>
      <c r="W957" s="23">
        <v>25.5</v>
      </c>
      <c r="Y957">
        <f t="shared" si="1019"/>
        <v>243.70000000000002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2</v>
      </c>
      <c r="AJ957">
        <v>7</v>
      </c>
      <c r="AK957">
        <v>8</v>
      </c>
      <c r="AL957">
        <v>9</v>
      </c>
      <c r="AM957">
        <v>4</v>
      </c>
      <c r="AN957">
        <v>6</v>
      </c>
      <c r="AO957">
        <v>13</v>
      </c>
      <c r="AP957">
        <v>11</v>
      </c>
      <c r="AQ957">
        <v>8</v>
      </c>
      <c r="AR957">
        <v>4</v>
      </c>
    </row>
    <row r="958" spans="1:991">
      <c r="A958">
        <v>41</v>
      </c>
      <c r="B958" t="s">
        <v>273</v>
      </c>
      <c r="C958">
        <v>19</v>
      </c>
      <c r="D958" t="s">
        <v>42</v>
      </c>
      <c r="E958">
        <v>11</v>
      </c>
      <c r="F958">
        <v>6.8</v>
      </c>
      <c r="G958">
        <v>3.7</v>
      </c>
      <c r="H958">
        <v>6.1</v>
      </c>
      <c r="I958">
        <v>4.7</v>
      </c>
      <c r="J958">
        <v>2.2999999999999998</v>
      </c>
      <c r="K958">
        <v>7.1</v>
      </c>
      <c r="L958">
        <v>4</v>
      </c>
      <c r="M958">
        <v>3.9</v>
      </c>
      <c r="O958" s="23">
        <v>30</v>
      </c>
      <c r="P958" s="23">
        <v>28.8</v>
      </c>
      <c r="Q958" s="23">
        <v>30</v>
      </c>
      <c r="R958" s="23">
        <v>30</v>
      </c>
      <c r="S958" s="23">
        <v>27.5</v>
      </c>
      <c r="T958" s="23">
        <v>30</v>
      </c>
      <c r="U958" s="23">
        <v>28.7</v>
      </c>
      <c r="V958" s="23">
        <v>30</v>
      </c>
      <c r="W958" s="23">
        <v>28.6</v>
      </c>
      <c r="Y958">
        <f t="shared" si="1019"/>
        <v>263.60000000000002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J958">
        <v>3</v>
      </c>
      <c r="AK958">
        <v>9</v>
      </c>
      <c r="AL958">
        <v>8</v>
      </c>
      <c r="AM958">
        <v>5</v>
      </c>
      <c r="AN958">
        <v>5</v>
      </c>
      <c r="AO958">
        <v>5</v>
      </c>
      <c r="AP958">
        <v>10</v>
      </c>
      <c r="AQ958">
        <v>7</v>
      </c>
      <c r="AR958">
        <v>9</v>
      </c>
    </row>
    <row r="959" spans="1:991">
      <c r="A959">
        <v>42</v>
      </c>
      <c r="B959" t="s">
        <v>274</v>
      </c>
      <c r="C959">
        <v>19</v>
      </c>
      <c r="D959" t="s">
        <v>44</v>
      </c>
      <c r="E959">
        <v>11.3</v>
      </c>
      <c r="F959">
        <v>12.3</v>
      </c>
      <c r="G959">
        <v>14.7</v>
      </c>
      <c r="H959">
        <v>19</v>
      </c>
      <c r="I959">
        <v>16.5</v>
      </c>
      <c r="J959">
        <v>10.9</v>
      </c>
      <c r="K959">
        <v>5</v>
      </c>
      <c r="L959">
        <v>15.4</v>
      </c>
      <c r="M959">
        <v>20.399999999999999</v>
      </c>
      <c r="O959" s="23">
        <v>27.9</v>
      </c>
      <c r="P959" s="23">
        <v>20.5</v>
      </c>
      <c r="Q959" s="23">
        <v>27.9</v>
      </c>
      <c r="R959" s="23">
        <v>27.7</v>
      </c>
      <c r="S959" s="23">
        <v>22</v>
      </c>
      <c r="T959" s="23">
        <v>23.6</v>
      </c>
      <c r="U959" s="23">
        <v>10.7</v>
      </c>
      <c r="V959" s="23">
        <v>30</v>
      </c>
      <c r="W959" s="23">
        <v>28.5</v>
      </c>
      <c r="Y959">
        <f t="shared" si="1019"/>
        <v>218.79999999999998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2</v>
      </c>
      <c r="AF959">
        <v>10</v>
      </c>
      <c r="AG959">
        <v>0</v>
      </c>
      <c r="AH959">
        <v>0</v>
      </c>
      <c r="AJ959">
        <v>7</v>
      </c>
      <c r="AK959">
        <v>9</v>
      </c>
      <c r="AL959">
        <v>10</v>
      </c>
      <c r="AM959">
        <v>7</v>
      </c>
      <c r="AN959">
        <v>7</v>
      </c>
      <c r="AO959">
        <v>9</v>
      </c>
      <c r="AP959">
        <v>6</v>
      </c>
      <c r="AQ959">
        <v>11</v>
      </c>
      <c r="AR959">
        <v>5</v>
      </c>
    </row>
    <row r="960" spans="1:991">
      <c r="E960" s="8">
        <f>AVERAGE(E920:E959)/30*100</f>
        <v>33.775000000000006</v>
      </c>
      <c r="F960" s="8">
        <f t="shared" ref="F960" si="1029">AVERAGE(F920:F959)/30*100</f>
        <v>34.341666666666661</v>
      </c>
      <c r="G960" s="8">
        <f t="shared" ref="G960" si="1030">AVERAGE(G920:G959)/30*100</f>
        <v>34.29999999999999</v>
      </c>
      <c r="H960" s="8">
        <f t="shared" ref="H960" si="1031">AVERAGE(H920:H959)/30*100</f>
        <v>31.70833333333335</v>
      </c>
      <c r="I960" s="8">
        <f t="shared" ref="I960" si="1032">AVERAGE(I920:I959)/30*100</f>
        <v>33.600000000000009</v>
      </c>
      <c r="J960" s="8">
        <f t="shared" ref="J960" si="1033">AVERAGE(J920:J959)/30*100</f>
        <v>34.808333333333337</v>
      </c>
      <c r="K960" s="8">
        <f t="shared" ref="K960" si="1034">AVERAGE(K920:K959)/30*100</f>
        <v>32.533333333333331</v>
      </c>
      <c r="L960" s="8">
        <f t="shared" ref="L960" si="1035">AVERAGE(L920:L959)/30*100</f>
        <v>30.091666666666654</v>
      </c>
      <c r="M960" s="8">
        <f t="shared" ref="M960" si="1036">AVERAGE(M920:M959)/30*100</f>
        <v>31.974999999999991</v>
      </c>
      <c r="N960" s="8"/>
      <c r="O960" s="27">
        <f>AVERAGE(O920:O959)/30*100</f>
        <v>93.02500000000002</v>
      </c>
      <c r="P960" s="27">
        <f t="shared" ref="P960" si="1037">AVERAGE(P920:P959)/30*100</f>
        <v>90.100000000000023</v>
      </c>
      <c r="Q960" s="27">
        <f t="shared" ref="Q960" si="1038">AVERAGE(Q920:Q959)/30*100</f>
        <v>91.208333333333343</v>
      </c>
      <c r="R960" s="27">
        <f t="shared" ref="R960" si="1039">AVERAGE(R920:R959)/30*100</f>
        <v>88.091666666666669</v>
      </c>
      <c r="S960" s="27">
        <f t="shared" ref="S960" si="1040">AVERAGE(S920:S959)/30*100</f>
        <v>89.666666666666686</v>
      </c>
      <c r="T960" s="27">
        <f t="shared" ref="T960" si="1041">AVERAGE(T920:T959)/30*100</f>
        <v>88.575000000000003</v>
      </c>
      <c r="U960" s="27">
        <f t="shared" ref="U960" si="1042">AVERAGE(U920:U959)/30*100</f>
        <v>85.65000000000002</v>
      </c>
      <c r="V960" s="27">
        <f t="shared" ref="V960" si="1043">AVERAGE(V920:V959)/30*100</f>
        <v>86.791666666666671</v>
      </c>
      <c r="W960" s="27">
        <f t="shared" ref="W960" si="1044">AVERAGE(W920:W959)/30*100</f>
        <v>82.841666666666669</v>
      </c>
      <c r="Y960" s="8"/>
      <c r="Z960" s="8">
        <f>AVERAGE(Z920:Z959)</f>
        <v>0.3</v>
      </c>
      <c r="AA960" s="8">
        <f t="shared" ref="AA960" si="1045">AVERAGE(AA920:AA959)</f>
        <v>0.5</v>
      </c>
      <c r="AB960" s="8">
        <f t="shared" ref="AB960" si="1046">AVERAGE(AB920:AB959)</f>
        <v>0.6</v>
      </c>
      <c r="AC960" s="8">
        <f t="shared" ref="AC960" si="1047">AVERAGE(AC920:AC959)</f>
        <v>0.7</v>
      </c>
      <c r="AD960" s="8">
        <f t="shared" ref="AD960" si="1048">AVERAGE(AD920:AD959)</f>
        <v>0.5</v>
      </c>
      <c r="AE960" s="8">
        <f t="shared" ref="AE960" si="1049">AVERAGE(AE920:AE959)</f>
        <v>0.4</v>
      </c>
      <c r="AF960" s="8">
        <f t="shared" ref="AF960" si="1050">AVERAGE(AF920:AF959)</f>
        <v>0.9</v>
      </c>
      <c r="AG960" s="8">
        <f t="shared" ref="AG960" si="1051">AVERAGE(AG920:AG959)</f>
        <v>0.4</v>
      </c>
      <c r="AH960" s="8">
        <f t="shared" ref="AH960" si="1052">AVERAGE(AH920:AH959)</f>
        <v>0.85</v>
      </c>
      <c r="AI960" s="8"/>
      <c r="AJ960" s="8">
        <f>AVERAGE(AJ920:AJ959)</f>
        <v>13.625</v>
      </c>
      <c r="AK960" s="8">
        <f t="shared" ref="AK960" si="1053">AVERAGE(AK920:AK959)</f>
        <v>13.05</v>
      </c>
      <c r="AL960" s="8">
        <f t="shared" ref="AL960" si="1054">AVERAGE(AL920:AL959)</f>
        <v>13.324999999999999</v>
      </c>
      <c r="AM960" s="8">
        <f t="shared" ref="AM960" si="1055">AVERAGE(AM920:AM959)</f>
        <v>14.25</v>
      </c>
      <c r="AN960" s="8">
        <f t="shared" ref="AN960" si="1056">AVERAGE(AN920:AN959)</f>
        <v>12.475</v>
      </c>
      <c r="AO960" s="8">
        <f t="shared" ref="AO960" si="1057">AVERAGE(AO920:AO959)</f>
        <v>11.625</v>
      </c>
      <c r="AP960" s="8">
        <f t="shared" ref="AP960" si="1058">AVERAGE(AP920:AP959)</f>
        <v>11.65</v>
      </c>
      <c r="AQ960" s="8">
        <f t="shared" ref="AQ960" si="1059">AVERAGE(AQ920:AQ959)</f>
        <v>10.625</v>
      </c>
      <c r="AR960" s="8">
        <f t="shared" ref="AR960" si="1060">AVERAGE(AR920:AR959)</f>
        <v>11.35</v>
      </c>
      <c r="AU960" s="8">
        <f>AVERAGE(AU920:AU959)</f>
        <v>92.041705571117348</v>
      </c>
      <c r="AV960" s="8">
        <f t="shared" ref="AV960" si="1061">AVERAGE(AV920:AV959)</f>
        <v>84.298245614035096</v>
      </c>
      <c r="AW960" s="8">
        <f t="shared" ref="AW960" si="1062">AVERAGE(AW920:AW959)</f>
        <v>88.848026185487484</v>
      </c>
      <c r="AX960" s="8">
        <f t="shared" ref="AX960" si="1063">AVERAGE(AX920:AX959)</f>
        <v>92.353999710401098</v>
      </c>
      <c r="AY960" s="8">
        <f t="shared" ref="AY960" si="1064">AVERAGE(AY920:AY959)</f>
        <v>85.510492967240381</v>
      </c>
      <c r="AZ960" s="8">
        <f t="shared" ref="AZ960" si="1065">AVERAGE(AZ920:AZ959)</f>
        <v>94.405115581586173</v>
      </c>
      <c r="BA960" s="8">
        <f t="shared" ref="BA960" si="1066">AVERAGE(BA920:BA959)</f>
        <v>83.679027943733814</v>
      </c>
      <c r="BB960" s="8">
        <f t="shared" ref="BB960" si="1067">AVERAGE(BB920:BB959)</f>
        <v>89.273940041203474</v>
      </c>
      <c r="BC960" s="8">
        <f t="shared" ref="BC960" si="1068">AVERAGE(BC920:BC959)</f>
        <v>84.113197452297811</v>
      </c>
    </row>
    <row r="961" spans="1:55">
      <c r="E961" s="8">
        <f>(STDEV(E920:E959)/SQRT(40))/30*100</f>
        <v>3.5952126188764901</v>
      </c>
      <c r="F961" s="8">
        <f t="shared" ref="F961:H961" si="1069">(STDEV(F920:F959)/SQRT(40))/30*100</f>
        <v>3.9089073439941773</v>
      </c>
      <c r="G961" s="8">
        <f t="shared" si="1069"/>
        <v>3.8727589788498475</v>
      </c>
      <c r="H961" s="8">
        <f t="shared" si="1069"/>
        <v>3.4356350159705471</v>
      </c>
      <c r="I961" s="8">
        <f>(STDEV(I920:I959)/SQRT(40))/30*100</f>
        <v>3.9045995231134043</v>
      </c>
      <c r="J961" s="8">
        <f t="shared" ref="J961:L961" si="1070">(STDEV(J920:J959)/SQRT(40))/30*100</f>
        <v>3.9475169356527076</v>
      </c>
      <c r="K961" s="8">
        <f t="shared" si="1070"/>
        <v>3.6006647059655972</v>
      </c>
      <c r="L961" s="8">
        <f t="shared" si="1070"/>
        <v>3.550470204805793</v>
      </c>
      <c r="M961" s="8">
        <f>(STDEV(M920:M959)/SQRT(40))/30*100</f>
        <v>3.5347358025363387</v>
      </c>
      <c r="N961" s="8"/>
      <c r="O961" s="27">
        <f>(STDEV(O920:O959)/SQRT(40))/30*100</f>
        <v>0.9099315509149174</v>
      </c>
      <c r="P961" s="27">
        <f t="shared" ref="P961:W961" si="1071">(STDEV(P920:P959)/SQRT(40))/30*100</f>
        <v>1.6579343891560676</v>
      </c>
      <c r="Q961" s="27">
        <f t="shared" si="1071"/>
        <v>1.0866115750808631</v>
      </c>
      <c r="R961" s="27">
        <f t="shared" si="1071"/>
        <v>2.0653837864147944</v>
      </c>
      <c r="S961" s="27">
        <f t="shared" si="1071"/>
        <v>1.3633898594429654</v>
      </c>
      <c r="T961" s="27">
        <f t="shared" si="1071"/>
        <v>2.1050403322905216</v>
      </c>
      <c r="U961" s="27">
        <f t="shared" si="1071"/>
        <v>2.0712710632999709</v>
      </c>
      <c r="V961" s="27">
        <f t="shared" si="1071"/>
        <v>2.0473277524436426</v>
      </c>
      <c r="W961" s="27">
        <f t="shared" si="1071"/>
        <v>3.4946435915424652</v>
      </c>
      <c r="Y961" s="8"/>
      <c r="Z961" s="8">
        <f>STDEV(Z920:Z959)/SQRT(40)</f>
        <v>0.1349263806863884</v>
      </c>
      <c r="AA961" s="8">
        <f t="shared" ref="AA961:AH961" si="1072">STDEV(AA920:AA959)/SQRT(40)</f>
        <v>0.17171831436157148</v>
      </c>
      <c r="AB961" s="8">
        <f t="shared" si="1072"/>
        <v>0.25012817227194251</v>
      </c>
      <c r="AC961" s="8">
        <f t="shared" si="1072"/>
        <v>0.27315816776253388</v>
      </c>
      <c r="AD961" s="8">
        <f t="shared" si="1072"/>
        <v>0.18605210188381269</v>
      </c>
      <c r="AE961" s="8">
        <f t="shared" si="1072"/>
        <v>0.12810252304406972</v>
      </c>
      <c r="AF961" s="8">
        <f t="shared" si="1072"/>
        <v>0.28599802760661092</v>
      </c>
      <c r="AG961" s="8">
        <f t="shared" si="1072"/>
        <v>0.17831116564834576</v>
      </c>
      <c r="AH961" s="8">
        <f t="shared" si="1072"/>
        <v>0.32728486768468934</v>
      </c>
      <c r="AI961" s="8"/>
      <c r="AJ961" s="8">
        <f>STDEV(AJ920:AJ959)/SQRT(40)</f>
        <v>1.4943000676931297</v>
      </c>
      <c r="AK961" s="8">
        <f t="shared" ref="AK961:AR961" si="1073">STDEV(AK920:AK959)/SQRT(40)</f>
        <v>1.593234896648148</v>
      </c>
      <c r="AL961" s="8">
        <f t="shared" si="1073"/>
        <v>1.3720597934941015</v>
      </c>
      <c r="AM961" s="8">
        <f t="shared" si="1073"/>
        <v>1.5871075125555472</v>
      </c>
      <c r="AN961" s="8">
        <f t="shared" si="1073"/>
        <v>1.3444985243767589</v>
      </c>
      <c r="AO961" s="8">
        <f t="shared" si="1073"/>
        <v>1.1677764867802924</v>
      </c>
      <c r="AP961" s="8">
        <f t="shared" si="1073"/>
        <v>1.3031274019224006</v>
      </c>
      <c r="AQ961" s="8">
        <f t="shared" si="1073"/>
        <v>1.1063265039459795</v>
      </c>
      <c r="AR961" s="8">
        <f t="shared" si="1073"/>
        <v>1.2033873132292137</v>
      </c>
      <c r="AU961" s="8">
        <f>STDEV(AU920:AU959)/SQRT(40)</f>
        <v>4.0568487206911925</v>
      </c>
      <c r="AV961" s="8">
        <f t="shared" ref="AV961:BC961" si="1074">STDEV(AV920:AV959)/SQRT(40)</f>
        <v>5.1790047544757529</v>
      </c>
      <c r="AW961" s="8">
        <f t="shared" si="1074"/>
        <v>3.8527289720523821</v>
      </c>
      <c r="AX961" s="8">
        <f t="shared" si="1074"/>
        <v>2.3992965507987725</v>
      </c>
      <c r="AY961" s="8">
        <f t="shared" si="1074"/>
        <v>4.9069479266590061</v>
      </c>
      <c r="AZ961" s="8">
        <f t="shared" si="1074"/>
        <v>2.203556474583432</v>
      </c>
      <c r="BA961" s="8">
        <f t="shared" si="1074"/>
        <v>4.3136963102459491</v>
      </c>
      <c r="BB961" s="8">
        <f t="shared" si="1074"/>
        <v>4.1395286630858177</v>
      </c>
      <c r="BC961" s="8">
        <f t="shared" si="1074"/>
        <v>4.7306056546559523</v>
      </c>
    </row>
    <row r="962" spans="1:55">
      <c r="O962" s="27">
        <f>AVERAGE(O920:O959)</f>
        <v>27.907500000000006</v>
      </c>
      <c r="P962" s="27">
        <f t="shared" ref="P962:V962" si="1075">AVERAGE(P920:P959)</f>
        <v>27.030000000000008</v>
      </c>
      <c r="Q962" s="27">
        <f t="shared" si="1075"/>
        <v>27.362500000000001</v>
      </c>
      <c r="R962" s="27">
        <f t="shared" si="1075"/>
        <v>26.427500000000002</v>
      </c>
      <c r="S962" s="27">
        <f t="shared" si="1075"/>
        <v>26.900000000000006</v>
      </c>
      <c r="T962" s="27">
        <f t="shared" si="1075"/>
        <v>26.572500000000002</v>
      </c>
      <c r="U962" s="27">
        <f t="shared" si="1075"/>
        <v>25.695000000000004</v>
      </c>
      <c r="V962" s="27">
        <f t="shared" si="1075"/>
        <v>26.037500000000001</v>
      </c>
      <c r="W962" s="27">
        <f>AVERAGE(W920:W959)</f>
        <v>24.852499999999999</v>
      </c>
      <c r="Y962" s="10">
        <f>SUM(O962:W962)</f>
        <v>238.785</v>
      </c>
    </row>
    <row r="965" spans="1:55">
      <c r="X965" s="10"/>
      <c r="Y965" s="10"/>
    </row>
    <row r="972" spans="1:55">
      <c r="A972">
        <v>268</v>
      </c>
      <c r="B972" t="s">
        <v>41</v>
      </c>
      <c r="C972">
        <v>20</v>
      </c>
      <c r="D972" t="s">
        <v>42</v>
      </c>
      <c r="E972">
        <v>5.7</v>
      </c>
      <c r="F972">
        <v>7.3</v>
      </c>
      <c r="G972">
        <v>8.8000000000000007</v>
      </c>
      <c r="H972">
        <v>7.8</v>
      </c>
      <c r="I972">
        <v>9.8000000000000007</v>
      </c>
      <c r="J972">
        <v>8.4</v>
      </c>
      <c r="K972">
        <v>12.1</v>
      </c>
      <c r="L972">
        <v>14.8</v>
      </c>
      <c r="M972">
        <v>2.1</v>
      </c>
      <c r="N972" s="12">
        <f>AVERAGE(E972:M972)</f>
        <v>8.5333333333333332</v>
      </c>
      <c r="O972" s="23">
        <v>24.4</v>
      </c>
      <c r="P972" s="23">
        <v>26.1</v>
      </c>
      <c r="Q972" s="23">
        <v>24</v>
      </c>
      <c r="R972" s="23">
        <v>21.3</v>
      </c>
      <c r="S972" s="23">
        <v>27</v>
      </c>
      <c r="T972" s="23">
        <v>25.5</v>
      </c>
      <c r="U972" s="23">
        <v>24.3</v>
      </c>
      <c r="V972" s="23">
        <v>27.9</v>
      </c>
      <c r="W972" s="23">
        <v>21.5</v>
      </c>
      <c r="X972" s="12">
        <f>AVERAGE(O972:W972)</f>
        <v>24.666666666666671</v>
      </c>
      <c r="Y972">
        <f>SUM(O972:W972)</f>
        <v>222.00000000000003</v>
      </c>
      <c r="Z972">
        <v>2</v>
      </c>
      <c r="AA972">
        <v>0</v>
      </c>
      <c r="AB972">
        <v>0</v>
      </c>
      <c r="AC972">
        <v>2</v>
      </c>
      <c r="AD972">
        <v>0</v>
      </c>
      <c r="AE972">
        <v>0</v>
      </c>
      <c r="AF972">
        <v>0</v>
      </c>
      <c r="AG972">
        <v>0</v>
      </c>
      <c r="AH972">
        <v>2</v>
      </c>
      <c r="AJ972">
        <v>18</v>
      </c>
      <c r="AK972">
        <v>15</v>
      </c>
      <c r="AL972">
        <v>12</v>
      </c>
      <c r="AM972">
        <v>16</v>
      </c>
      <c r="AN972">
        <v>10</v>
      </c>
      <c r="AO972">
        <v>20</v>
      </c>
      <c r="AP972">
        <v>10</v>
      </c>
      <c r="AQ972">
        <v>9</v>
      </c>
      <c r="AR972">
        <v>14</v>
      </c>
      <c r="AS972">
        <f>AVERAGE(AJ972:AR972)</f>
        <v>13.777777777777779</v>
      </c>
      <c r="AU972">
        <f>(AJ972-Z972)/(AJ972+Z972)*100</f>
        <v>80</v>
      </c>
      <c r="AV972">
        <f t="shared" ref="AV972:BC987" si="1076">(AK972-AA972)/(AK972+AA972)*100</f>
        <v>100</v>
      </c>
      <c r="AW972">
        <f t="shared" si="1076"/>
        <v>100</v>
      </c>
      <c r="AX972">
        <f t="shared" si="1076"/>
        <v>77.777777777777786</v>
      </c>
      <c r="AY972">
        <f t="shared" si="1076"/>
        <v>100</v>
      </c>
      <c r="AZ972">
        <f t="shared" si="1076"/>
        <v>100</v>
      </c>
      <c r="BA972">
        <f t="shared" si="1076"/>
        <v>100</v>
      </c>
      <c r="BB972">
        <f t="shared" si="1076"/>
        <v>100</v>
      </c>
      <c r="BC972">
        <f t="shared" si="1076"/>
        <v>75</v>
      </c>
    </row>
    <row r="973" spans="1:55">
      <c r="A973">
        <v>267</v>
      </c>
      <c r="B973" t="s">
        <v>43</v>
      </c>
      <c r="C973">
        <v>20</v>
      </c>
      <c r="D973" t="s">
        <v>44</v>
      </c>
      <c r="E973">
        <v>12.3</v>
      </c>
      <c r="F973">
        <v>10.8</v>
      </c>
      <c r="G973">
        <v>15.2</v>
      </c>
      <c r="H973">
        <v>16</v>
      </c>
      <c r="I973">
        <v>10.5</v>
      </c>
      <c r="J973">
        <v>16.100000000000001</v>
      </c>
      <c r="K973">
        <v>16.5</v>
      </c>
      <c r="L973">
        <v>10.6</v>
      </c>
      <c r="M973">
        <v>14.6</v>
      </c>
      <c r="N973" s="12">
        <f t="shared" ref="N973:N1004" si="1077">AVERAGE(E973:M973)</f>
        <v>13.622222222222222</v>
      </c>
      <c r="O973" s="23">
        <v>28.8</v>
      </c>
      <c r="P973" s="23">
        <v>28</v>
      </c>
      <c r="Q973" s="23">
        <v>28.9</v>
      </c>
      <c r="R973" s="23">
        <v>30</v>
      </c>
      <c r="S973" s="23">
        <v>25.2</v>
      </c>
      <c r="T973" s="23">
        <v>19.2</v>
      </c>
      <c r="U973" s="23">
        <v>27.4</v>
      </c>
      <c r="V973" s="23">
        <v>25.2</v>
      </c>
      <c r="W973" s="23">
        <v>23.6</v>
      </c>
      <c r="X973" s="12">
        <f t="shared" ref="X973:X1004" si="1078">AVERAGE(O973:W973)</f>
        <v>26.255555555555549</v>
      </c>
      <c r="Y973">
        <f t="shared" ref="Y973:Y1011" si="1079">SUM(O973:W973)</f>
        <v>236.29999999999995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0</v>
      </c>
      <c r="AH973">
        <v>0</v>
      </c>
      <c r="AJ973">
        <v>18</v>
      </c>
      <c r="AK973">
        <v>13</v>
      </c>
      <c r="AL973">
        <v>15</v>
      </c>
      <c r="AM973">
        <v>5</v>
      </c>
      <c r="AN973">
        <v>10</v>
      </c>
      <c r="AO973">
        <v>16</v>
      </c>
      <c r="AP973">
        <v>11</v>
      </c>
      <c r="AQ973">
        <v>8</v>
      </c>
      <c r="AR973">
        <v>8</v>
      </c>
      <c r="AS973">
        <f t="shared" ref="AS973:AS1011" si="1080">AVERAGE(AJ973:AR973)</f>
        <v>11.555555555555555</v>
      </c>
      <c r="AU973">
        <f t="shared" ref="AU973:AU1005" si="1081">(AJ973-Z973)/(AJ973+Z973)*100</f>
        <v>100</v>
      </c>
      <c r="AV973">
        <f t="shared" si="1076"/>
        <v>100</v>
      </c>
      <c r="AW973">
        <f t="shared" si="1076"/>
        <v>100</v>
      </c>
      <c r="AX973">
        <f t="shared" si="1076"/>
        <v>100</v>
      </c>
      <c r="AY973">
        <f t="shared" si="1076"/>
        <v>100</v>
      </c>
      <c r="AZ973">
        <f t="shared" si="1076"/>
        <v>77.777777777777786</v>
      </c>
      <c r="BA973">
        <f t="shared" si="1076"/>
        <v>100</v>
      </c>
      <c r="BB973">
        <f t="shared" si="1076"/>
        <v>100</v>
      </c>
      <c r="BC973">
        <f t="shared" si="1076"/>
        <v>100</v>
      </c>
    </row>
    <row r="974" spans="1:55">
      <c r="A974">
        <v>269</v>
      </c>
      <c r="B974" t="s">
        <v>45</v>
      </c>
      <c r="C974">
        <v>20</v>
      </c>
      <c r="D974" t="s">
        <v>46</v>
      </c>
      <c r="E974">
        <v>0</v>
      </c>
      <c r="F974">
        <v>5.3</v>
      </c>
      <c r="G974">
        <v>1.3</v>
      </c>
      <c r="H974">
        <v>5.7</v>
      </c>
      <c r="I974">
        <v>5.6</v>
      </c>
      <c r="J974">
        <v>4.5999999999999996</v>
      </c>
      <c r="K974">
        <v>4</v>
      </c>
      <c r="L974">
        <v>0.6</v>
      </c>
      <c r="M974">
        <v>4.5999999999999996</v>
      </c>
      <c r="N974" s="12">
        <f t="shared" si="1077"/>
        <v>3.5222222222222226</v>
      </c>
      <c r="O974" s="23">
        <v>27.4</v>
      </c>
      <c r="P974" s="23">
        <v>20.9</v>
      </c>
      <c r="Q974" s="23">
        <v>24.4</v>
      </c>
      <c r="R974" s="23">
        <v>30</v>
      </c>
      <c r="S974" s="23">
        <v>26.6</v>
      </c>
      <c r="T974" s="23">
        <v>27.2</v>
      </c>
      <c r="U974" s="23">
        <v>25.6</v>
      </c>
      <c r="V974" s="23">
        <v>0</v>
      </c>
      <c r="W974" s="23">
        <v>25.8</v>
      </c>
      <c r="X974" s="12">
        <f t="shared" si="1078"/>
        <v>23.099999999999998</v>
      </c>
      <c r="Y974">
        <f t="shared" si="1079"/>
        <v>207.89999999999998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J974">
        <v>14</v>
      </c>
      <c r="AK974">
        <v>3</v>
      </c>
      <c r="AL974">
        <v>8</v>
      </c>
      <c r="AM974">
        <v>0</v>
      </c>
      <c r="AN974">
        <v>14</v>
      </c>
      <c r="AO974">
        <v>10</v>
      </c>
      <c r="AP974">
        <v>8</v>
      </c>
      <c r="AQ974">
        <v>4</v>
      </c>
      <c r="AR974">
        <v>5</v>
      </c>
      <c r="AS974">
        <f t="shared" si="1080"/>
        <v>7.333333333333333</v>
      </c>
      <c r="AU974">
        <f t="shared" si="1081"/>
        <v>100</v>
      </c>
      <c r="AV974">
        <f t="shared" si="1076"/>
        <v>100</v>
      </c>
      <c r="AW974">
        <f t="shared" si="1076"/>
        <v>100</v>
      </c>
      <c r="AX974">
        <v>0</v>
      </c>
      <c r="AY974">
        <f t="shared" si="1076"/>
        <v>100</v>
      </c>
      <c r="AZ974">
        <f t="shared" si="1076"/>
        <v>100</v>
      </c>
      <c r="BA974">
        <f t="shared" si="1076"/>
        <v>100</v>
      </c>
      <c r="BB974">
        <f t="shared" si="1076"/>
        <v>-33.333333333333329</v>
      </c>
      <c r="BC974">
        <f t="shared" si="1076"/>
        <v>100</v>
      </c>
    </row>
    <row r="975" spans="1:55">
      <c r="A975">
        <v>270</v>
      </c>
      <c r="B975" t="s">
        <v>47</v>
      </c>
      <c r="C975">
        <v>20</v>
      </c>
      <c r="D975" t="s">
        <v>48</v>
      </c>
      <c r="E975">
        <v>15.2</v>
      </c>
      <c r="F975">
        <v>10.1</v>
      </c>
      <c r="G975">
        <v>11.8</v>
      </c>
      <c r="H975">
        <v>22.5</v>
      </c>
      <c r="I975">
        <v>21.9</v>
      </c>
      <c r="J975">
        <v>15.9</v>
      </c>
      <c r="K975">
        <v>20.3</v>
      </c>
      <c r="L975">
        <v>18</v>
      </c>
      <c r="M975">
        <v>8.1</v>
      </c>
      <c r="N975" s="12">
        <f t="shared" si="1077"/>
        <v>15.977777777777776</v>
      </c>
      <c r="O975" s="23">
        <v>30</v>
      </c>
      <c r="P975" s="23">
        <v>27.9</v>
      </c>
      <c r="Q975" s="23">
        <v>27.9</v>
      </c>
      <c r="R975" s="23">
        <v>30</v>
      </c>
      <c r="S975" s="23">
        <v>28.6</v>
      </c>
      <c r="T975" s="23">
        <v>28.6</v>
      </c>
      <c r="U975" s="23">
        <v>30</v>
      </c>
      <c r="V975" s="23">
        <v>27.9</v>
      </c>
      <c r="W975" s="23">
        <v>26.3</v>
      </c>
      <c r="X975" s="12">
        <f t="shared" si="1078"/>
        <v>28.577777777777776</v>
      </c>
      <c r="Y975">
        <f t="shared" si="1079"/>
        <v>257.2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J975">
        <v>8</v>
      </c>
      <c r="AK975">
        <v>11</v>
      </c>
      <c r="AL975">
        <v>15</v>
      </c>
      <c r="AM975">
        <v>7</v>
      </c>
      <c r="AN975">
        <v>12</v>
      </c>
      <c r="AO975">
        <v>24</v>
      </c>
      <c r="AP975">
        <v>11</v>
      </c>
      <c r="AQ975">
        <v>10</v>
      </c>
      <c r="AR975">
        <v>9</v>
      </c>
      <c r="AS975">
        <f t="shared" si="1080"/>
        <v>11.888888888888889</v>
      </c>
      <c r="AU975">
        <f t="shared" si="1081"/>
        <v>100</v>
      </c>
      <c r="AV975">
        <f t="shared" si="1076"/>
        <v>100</v>
      </c>
      <c r="AW975">
        <f t="shared" si="1076"/>
        <v>100</v>
      </c>
      <c r="AX975">
        <f t="shared" si="1076"/>
        <v>100</v>
      </c>
      <c r="AY975">
        <f t="shared" si="1076"/>
        <v>100</v>
      </c>
      <c r="AZ975">
        <f t="shared" si="1076"/>
        <v>100</v>
      </c>
      <c r="BA975">
        <f t="shared" si="1076"/>
        <v>100</v>
      </c>
      <c r="BB975">
        <f t="shared" si="1076"/>
        <v>100</v>
      </c>
      <c r="BC975">
        <f t="shared" si="1076"/>
        <v>100</v>
      </c>
    </row>
    <row r="976" spans="1:55">
      <c r="A976">
        <v>271</v>
      </c>
      <c r="B976" t="s">
        <v>49</v>
      </c>
      <c r="C976">
        <v>20</v>
      </c>
      <c r="D976" t="s">
        <v>42</v>
      </c>
      <c r="E976">
        <v>14.1</v>
      </c>
      <c r="F976">
        <v>8.4</v>
      </c>
      <c r="G976">
        <v>11.5</v>
      </c>
      <c r="H976">
        <v>6.3</v>
      </c>
      <c r="I976">
        <v>12.6</v>
      </c>
      <c r="J976">
        <v>12.3</v>
      </c>
      <c r="K976">
        <v>7.1</v>
      </c>
      <c r="L976">
        <v>9.6999999999999993</v>
      </c>
      <c r="M976">
        <v>3.9</v>
      </c>
      <c r="N976" s="12">
        <f t="shared" si="1077"/>
        <v>9.5444444444444443</v>
      </c>
      <c r="O976" s="23">
        <v>27.3</v>
      </c>
      <c r="P976" s="23">
        <v>28.7</v>
      </c>
      <c r="Q976" s="23">
        <v>24.1</v>
      </c>
      <c r="R976" s="23">
        <v>26.9</v>
      </c>
      <c r="S976" s="23">
        <v>27.8</v>
      </c>
      <c r="T976" s="23">
        <v>25.2</v>
      </c>
      <c r="U976" s="23">
        <v>29.3</v>
      </c>
      <c r="V976" s="23">
        <v>28.9</v>
      </c>
      <c r="W976" s="23">
        <v>28.2</v>
      </c>
      <c r="X976" s="12">
        <f t="shared" si="1078"/>
        <v>27.37777777777778</v>
      </c>
      <c r="Y976">
        <f t="shared" si="1079"/>
        <v>246.4</v>
      </c>
      <c r="Z976">
        <v>0</v>
      </c>
      <c r="AA976">
        <v>0</v>
      </c>
      <c r="AB976">
        <v>4</v>
      </c>
      <c r="AC976">
        <v>0</v>
      </c>
      <c r="AD976">
        <v>0</v>
      </c>
      <c r="AE976">
        <v>2</v>
      </c>
      <c r="AF976">
        <v>0</v>
      </c>
      <c r="AG976">
        <v>0</v>
      </c>
      <c r="AH976">
        <v>0</v>
      </c>
      <c r="AJ976">
        <v>37</v>
      </c>
      <c r="AK976">
        <v>16</v>
      </c>
      <c r="AL976">
        <v>24</v>
      </c>
      <c r="AM976">
        <v>16</v>
      </c>
      <c r="AN976">
        <v>27</v>
      </c>
      <c r="AO976">
        <v>22</v>
      </c>
      <c r="AP976">
        <v>18</v>
      </c>
      <c r="AQ976">
        <v>15</v>
      </c>
      <c r="AR976">
        <v>15</v>
      </c>
      <c r="AS976">
        <f t="shared" si="1080"/>
        <v>21.111111111111111</v>
      </c>
      <c r="AU976">
        <f t="shared" si="1081"/>
        <v>100</v>
      </c>
      <c r="AV976">
        <f t="shared" si="1076"/>
        <v>100</v>
      </c>
      <c r="AW976">
        <f t="shared" si="1076"/>
        <v>71.428571428571431</v>
      </c>
      <c r="AX976">
        <f t="shared" si="1076"/>
        <v>100</v>
      </c>
      <c r="AY976">
        <f t="shared" si="1076"/>
        <v>100</v>
      </c>
      <c r="AZ976">
        <f t="shared" si="1076"/>
        <v>83.333333333333343</v>
      </c>
      <c r="BA976">
        <f t="shared" si="1076"/>
        <v>100</v>
      </c>
      <c r="BB976">
        <f t="shared" si="1076"/>
        <v>100</v>
      </c>
      <c r="BC976">
        <f t="shared" si="1076"/>
        <v>100</v>
      </c>
    </row>
    <row r="977" spans="1:56">
      <c r="A977">
        <v>272</v>
      </c>
      <c r="B977" t="s">
        <v>50</v>
      </c>
      <c r="C977">
        <v>20</v>
      </c>
      <c r="D977" t="s">
        <v>44</v>
      </c>
      <c r="E977">
        <v>13.6</v>
      </c>
      <c r="F977">
        <v>5.4</v>
      </c>
      <c r="G977">
        <v>9.1999999999999993</v>
      </c>
      <c r="H977">
        <v>20.399999999999999</v>
      </c>
      <c r="I977">
        <v>21.3</v>
      </c>
      <c r="J977">
        <v>17.2</v>
      </c>
      <c r="K977">
        <v>18.899999999999999</v>
      </c>
      <c r="L977">
        <v>19.600000000000001</v>
      </c>
      <c r="M977">
        <v>19.899999999999999</v>
      </c>
      <c r="N977" s="12">
        <f t="shared" si="1077"/>
        <v>16.166666666666668</v>
      </c>
      <c r="O977" s="23">
        <v>28.8</v>
      </c>
      <c r="P977" s="23">
        <v>15.9</v>
      </c>
      <c r="Q977" s="23">
        <v>24.6</v>
      </c>
      <c r="R977" s="23">
        <v>27.8</v>
      </c>
      <c r="S977" s="23">
        <v>28.2</v>
      </c>
      <c r="T977" s="23">
        <v>28.7</v>
      </c>
      <c r="U977" s="23">
        <v>28.9</v>
      </c>
      <c r="V977" s="23">
        <v>29.1</v>
      </c>
      <c r="W977" s="23">
        <v>29.8</v>
      </c>
      <c r="X977" s="12">
        <f t="shared" si="1078"/>
        <v>26.866666666666667</v>
      </c>
      <c r="Y977">
        <f t="shared" si="1079"/>
        <v>241.8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J977">
        <v>22</v>
      </c>
      <c r="AK977">
        <v>7</v>
      </c>
      <c r="AL977">
        <v>10</v>
      </c>
      <c r="AM977">
        <v>22</v>
      </c>
      <c r="AN977">
        <v>10</v>
      </c>
      <c r="AO977">
        <v>11</v>
      </c>
      <c r="AP977">
        <v>13</v>
      </c>
      <c r="AQ977">
        <v>13</v>
      </c>
      <c r="AR977">
        <v>15</v>
      </c>
      <c r="AS977">
        <f t="shared" si="1080"/>
        <v>13.666666666666666</v>
      </c>
      <c r="AU977">
        <f t="shared" si="1081"/>
        <v>100</v>
      </c>
      <c r="AV977">
        <f t="shared" si="1076"/>
        <v>27.27272727272727</v>
      </c>
      <c r="AW977">
        <f t="shared" si="1076"/>
        <v>100</v>
      </c>
      <c r="AX977">
        <f t="shared" si="1076"/>
        <v>100</v>
      </c>
      <c r="AY977">
        <f t="shared" si="1076"/>
        <v>100</v>
      </c>
      <c r="AZ977">
        <f t="shared" si="1076"/>
        <v>100</v>
      </c>
      <c r="BA977">
        <f t="shared" si="1076"/>
        <v>100</v>
      </c>
      <c r="BB977">
        <f t="shared" si="1076"/>
        <v>100</v>
      </c>
      <c r="BC977">
        <f t="shared" si="1076"/>
        <v>100</v>
      </c>
    </row>
    <row r="978" spans="1:56">
      <c r="A978">
        <v>274</v>
      </c>
      <c r="B978" t="s">
        <v>51</v>
      </c>
      <c r="C978">
        <v>20</v>
      </c>
      <c r="D978" t="s">
        <v>46</v>
      </c>
      <c r="E978">
        <v>4.2</v>
      </c>
      <c r="F978">
        <v>1</v>
      </c>
      <c r="G978">
        <v>11.1</v>
      </c>
      <c r="H978">
        <v>18.3</v>
      </c>
      <c r="I978">
        <v>3</v>
      </c>
      <c r="J978">
        <v>12.7</v>
      </c>
      <c r="K978">
        <v>7.7</v>
      </c>
      <c r="L978">
        <v>14.2</v>
      </c>
      <c r="M978">
        <v>9.6</v>
      </c>
      <c r="N978" s="12">
        <f t="shared" si="1077"/>
        <v>9.0888888888888886</v>
      </c>
      <c r="O978" s="23">
        <v>27.1</v>
      </c>
      <c r="P978" s="23">
        <v>13.6</v>
      </c>
      <c r="Q978" s="23">
        <v>27.6</v>
      </c>
      <c r="R978" s="23">
        <v>28</v>
      </c>
      <c r="S978" s="23">
        <v>16.399999999999999</v>
      </c>
      <c r="T978" s="23">
        <v>29.4</v>
      </c>
      <c r="U978" s="23">
        <v>8.6</v>
      </c>
      <c r="V978" s="23">
        <v>27.7</v>
      </c>
      <c r="W978" s="23">
        <v>27.6</v>
      </c>
      <c r="X978" s="12">
        <f t="shared" si="1078"/>
        <v>22.888888888888889</v>
      </c>
      <c r="Y978">
        <f t="shared" si="1079"/>
        <v>206</v>
      </c>
      <c r="Z978">
        <v>0</v>
      </c>
      <c r="AA978">
        <v>6</v>
      </c>
      <c r="AB978">
        <v>0</v>
      </c>
      <c r="AC978">
        <v>2</v>
      </c>
      <c r="AD978">
        <v>4</v>
      </c>
      <c r="AE978">
        <v>0</v>
      </c>
      <c r="AF978">
        <v>6</v>
      </c>
      <c r="AG978">
        <v>0</v>
      </c>
      <c r="AH978">
        <v>0</v>
      </c>
      <c r="AJ978">
        <v>24</v>
      </c>
      <c r="AK978">
        <v>26</v>
      </c>
      <c r="AL978">
        <v>5</v>
      </c>
      <c r="AM978">
        <v>3</v>
      </c>
      <c r="AN978">
        <v>8</v>
      </c>
      <c r="AO978">
        <v>6</v>
      </c>
      <c r="AP978">
        <v>9</v>
      </c>
      <c r="AQ978">
        <v>8</v>
      </c>
      <c r="AR978">
        <v>15</v>
      </c>
      <c r="AS978">
        <f t="shared" si="1080"/>
        <v>11.555555555555555</v>
      </c>
      <c r="AU978">
        <f t="shared" si="1081"/>
        <v>100</v>
      </c>
      <c r="AV978">
        <f t="shared" si="1076"/>
        <v>62.5</v>
      </c>
      <c r="AW978">
        <f t="shared" si="1076"/>
        <v>100</v>
      </c>
      <c r="AX978">
        <f t="shared" si="1076"/>
        <v>20</v>
      </c>
      <c r="AY978">
        <f t="shared" si="1076"/>
        <v>33.333333333333329</v>
      </c>
      <c r="AZ978">
        <f t="shared" si="1076"/>
        <v>100</v>
      </c>
      <c r="BA978">
        <f t="shared" si="1076"/>
        <v>20</v>
      </c>
      <c r="BB978">
        <f t="shared" si="1076"/>
        <v>100</v>
      </c>
      <c r="BC978">
        <f t="shared" si="1076"/>
        <v>100</v>
      </c>
    </row>
    <row r="979" spans="1:56">
      <c r="A979">
        <v>273</v>
      </c>
      <c r="B979" t="s">
        <v>52</v>
      </c>
      <c r="C979">
        <v>20</v>
      </c>
      <c r="D979" t="s">
        <v>48</v>
      </c>
      <c r="E979">
        <v>10.9</v>
      </c>
      <c r="F979">
        <v>11.2</v>
      </c>
      <c r="G979">
        <v>10.3</v>
      </c>
      <c r="H979">
        <v>18</v>
      </c>
      <c r="I979">
        <v>9.9</v>
      </c>
      <c r="J979">
        <v>7.6</v>
      </c>
      <c r="K979">
        <v>14.7</v>
      </c>
      <c r="L979">
        <v>12.2</v>
      </c>
      <c r="M979">
        <v>16</v>
      </c>
      <c r="N979" s="12">
        <f t="shared" si="1077"/>
        <v>12.311111111111112</v>
      </c>
      <c r="O979" s="23">
        <v>28.7</v>
      </c>
      <c r="P979" s="23">
        <v>28</v>
      </c>
      <c r="Q979" s="23">
        <v>27.6</v>
      </c>
      <c r="R979" s="23">
        <v>30</v>
      </c>
      <c r="S979" s="23">
        <v>26.8</v>
      </c>
      <c r="T979" s="23">
        <v>26.6</v>
      </c>
      <c r="U979" s="23">
        <v>26.1</v>
      </c>
      <c r="V979" s="23">
        <v>24.8</v>
      </c>
      <c r="W979" s="23">
        <v>24.1</v>
      </c>
      <c r="X979" s="12">
        <f t="shared" si="1078"/>
        <v>26.966666666666669</v>
      </c>
      <c r="Y979">
        <f t="shared" si="1079"/>
        <v>242.70000000000002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J979">
        <v>17</v>
      </c>
      <c r="AK979">
        <v>14</v>
      </c>
      <c r="AL979">
        <v>18</v>
      </c>
      <c r="AM979">
        <v>3</v>
      </c>
      <c r="AN979">
        <v>17</v>
      </c>
      <c r="AO979">
        <v>15</v>
      </c>
      <c r="AP979">
        <v>8</v>
      </c>
      <c r="AQ979">
        <v>7</v>
      </c>
      <c r="AR979">
        <v>4</v>
      </c>
      <c r="AS979">
        <f t="shared" si="1080"/>
        <v>11.444444444444445</v>
      </c>
      <c r="AU979">
        <f t="shared" si="1081"/>
        <v>100</v>
      </c>
      <c r="AV979">
        <f t="shared" si="1076"/>
        <v>100</v>
      </c>
      <c r="AW979">
        <f t="shared" si="1076"/>
        <v>100</v>
      </c>
      <c r="AX979">
        <f t="shared" si="1076"/>
        <v>100</v>
      </c>
      <c r="AY979">
        <f t="shared" si="1076"/>
        <v>100</v>
      </c>
      <c r="AZ979">
        <f t="shared" si="1076"/>
        <v>100</v>
      </c>
      <c r="BA979">
        <f t="shared" si="1076"/>
        <v>100</v>
      </c>
      <c r="BB979">
        <f t="shared" si="1076"/>
        <v>100</v>
      </c>
      <c r="BC979">
        <f t="shared" si="1076"/>
        <v>100</v>
      </c>
    </row>
    <row r="980" spans="1:56">
      <c r="A980">
        <v>276</v>
      </c>
      <c r="B980" t="s">
        <v>53</v>
      </c>
      <c r="C980">
        <v>20</v>
      </c>
      <c r="D980" t="s">
        <v>42</v>
      </c>
      <c r="E980">
        <v>11.7</v>
      </c>
      <c r="F980">
        <v>14.1</v>
      </c>
      <c r="G980">
        <v>19.600000000000001</v>
      </c>
      <c r="H980">
        <v>22.5</v>
      </c>
      <c r="I980">
        <v>17.2</v>
      </c>
      <c r="J980">
        <v>16.2</v>
      </c>
      <c r="K980">
        <v>17.2</v>
      </c>
      <c r="L980">
        <v>15.2</v>
      </c>
      <c r="M980">
        <v>17.3</v>
      </c>
      <c r="N980" s="12">
        <f t="shared" si="1077"/>
        <v>16.777777777777782</v>
      </c>
      <c r="O980" s="23">
        <v>28</v>
      </c>
      <c r="P980" s="23">
        <v>28.3</v>
      </c>
      <c r="Q980" s="23">
        <v>27</v>
      </c>
      <c r="R980" s="23">
        <v>30</v>
      </c>
      <c r="S980" s="23">
        <v>17.3</v>
      </c>
      <c r="T980" s="23">
        <v>25.9</v>
      </c>
      <c r="U980" s="23">
        <v>18.2</v>
      </c>
      <c r="V980" s="23">
        <v>25.9</v>
      </c>
      <c r="W980" s="23">
        <v>27.9</v>
      </c>
      <c r="X980" s="12">
        <f t="shared" si="1078"/>
        <v>25.388888888888889</v>
      </c>
      <c r="Y980">
        <f t="shared" si="1079"/>
        <v>228.5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J980">
        <v>26</v>
      </c>
      <c r="AK980">
        <v>14</v>
      </c>
      <c r="AL980">
        <v>25</v>
      </c>
      <c r="AM980">
        <v>10</v>
      </c>
      <c r="AN980">
        <v>16</v>
      </c>
      <c r="AO980">
        <v>10</v>
      </c>
      <c r="AP980">
        <v>6</v>
      </c>
      <c r="AQ980">
        <v>11</v>
      </c>
      <c r="AR980">
        <v>8</v>
      </c>
      <c r="AS980">
        <f t="shared" si="1080"/>
        <v>14</v>
      </c>
      <c r="AU980">
        <f t="shared" si="1081"/>
        <v>100</v>
      </c>
      <c r="AV980">
        <f t="shared" si="1076"/>
        <v>100</v>
      </c>
      <c r="AW980">
        <f t="shared" si="1076"/>
        <v>100</v>
      </c>
      <c r="AX980">
        <f t="shared" si="1076"/>
        <v>100</v>
      </c>
      <c r="AY980">
        <f t="shared" si="1076"/>
        <v>100</v>
      </c>
      <c r="AZ980">
        <f t="shared" si="1076"/>
        <v>100</v>
      </c>
      <c r="BA980">
        <f t="shared" si="1076"/>
        <v>100</v>
      </c>
      <c r="BB980">
        <f t="shared" si="1076"/>
        <v>100</v>
      </c>
      <c r="BC980">
        <f t="shared" si="1076"/>
        <v>100</v>
      </c>
    </row>
    <row r="981" spans="1:56">
      <c r="A981">
        <v>277</v>
      </c>
      <c r="B981" t="s">
        <v>54</v>
      </c>
      <c r="C981">
        <v>20</v>
      </c>
      <c r="D981" t="s">
        <v>44</v>
      </c>
      <c r="E981">
        <v>4.4000000000000004</v>
      </c>
      <c r="F981">
        <v>20.5</v>
      </c>
      <c r="G981">
        <v>17.100000000000001</v>
      </c>
      <c r="H981">
        <v>11.9</v>
      </c>
      <c r="I981">
        <v>15.8</v>
      </c>
      <c r="J981">
        <v>20.100000000000001</v>
      </c>
      <c r="K981">
        <v>9.4</v>
      </c>
      <c r="L981">
        <v>15.3</v>
      </c>
      <c r="M981">
        <v>9</v>
      </c>
      <c r="N981" s="12">
        <f t="shared" si="1077"/>
        <v>13.722222222222223</v>
      </c>
      <c r="O981" s="23">
        <v>23.9</v>
      </c>
      <c r="P981" s="23">
        <v>26.6</v>
      </c>
      <c r="Q981" s="23">
        <v>27.8</v>
      </c>
      <c r="R981" s="23">
        <v>26.7</v>
      </c>
      <c r="S981" s="23">
        <v>27.3</v>
      </c>
      <c r="T981" s="23">
        <v>28.6</v>
      </c>
      <c r="U981" s="23">
        <v>27.9</v>
      </c>
      <c r="V981" s="23">
        <v>25</v>
      </c>
      <c r="W981" s="23">
        <v>27.3</v>
      </c>
      <c r="X981" s="12">
        <f t="shared" si="1078"/>
        <v>26.788888888888891</v>
      </c>
      <c r="Y981">
        <f t="shared" si="1079"/>
        <v>241.10000000000002</v>
      </c>
      <c r="Z981">
        <v>0</v>
      </c>
      <c r="AA981">
        <v>0</v>
      </c>
      <c r="AB981">
        <v>0</v>
      </c>
      <c r="AC981">
        <v>0</v>
      </c>
      <c r="AD981">
        <v>2</v>
      </c>
      <c r="AE981">
        <v>0</v>
      </c>
      <c r="AF981">
        <v>0</v>
      </c>
      <c r="AG981">
        <v>0</v>
      </c>
      <c r="AH981">
        <v>2</v>
      </c>
      <c r="AJ981">
        <v>18</v>
      </c>
      <c r="AK981">
        <v>2</v>
      </c>
      <c r="AL981">
        <v>16</v>
      </c>
      <c r="AM981">
        <v>17</v>
      </c>
      <c r="AN981">
        <v>19</v>
      </c>
      <c r="AO981">
        <v>22</v>
      </c>
      <c r="AP981">
        <v>23</v>
      </c>
      <c r="AQ981">
        <v>20</v>
      </c>
      <c r="AR981">
        <v>15</v>
      </c>
      <c r="AS981">
        <f t="shared" si="1080"/>
        <v>16.888888888888889</v>
      </c>
      <c r="AU981">
        <f t="shared" si="1081"/>
        <v>100</v>
      </c>
      <c r="AV981">
        <f t="shared" si="1076"/>
        <v>100</v>
      </c>
      <c r="AW981">
        <f t="shared" si="1076"/>
        <v>100</v>
      </c>
      <c r="AX981">
        <f t="shared" si="1076"/>
        <v>100</v>
      </c>
      <c r="AY981">
        <f t="shared" si="1076"/>
        <v>80.952380952380949</v>
      </c>
      <c r="AZ981">
        <f t="shared" si="1076"/>
        <v>100</v>
      </c>
      <c r="BA981">
        <f t="shared" si="1076"/>
        <v>100</v>
      </c>
      <c r="BB981">
        <f t="shared" si="1076"/>
        <v>100</v>
      </c>
      <c r="BC981">
        <f t="shared" si="1076"/>
        <v>76.470588235294116</v>
      </c>
    </row>
    <row r="982" spans="1:56">
      <c r="A982">
        <v>275</v>
      </c>
      <c r="B982" t="s">
        <v>55</v>
      </c>
      <c r="C982">
        <v>20</v>
      </c>
      <c r="D982" t="s">
        <v>46</v>
      </c>
      <c r="E982">
        <v>5.5</v>
      </c>
      <c r="F982">
        <v>15.8</v>
      </c>
      <c r="G982">
        <v>17.100000000000001</v>
      </c>
      <c r="H982">
        <v>17.399999999999999</v>
      </c>
      <c r="I982">
        <v>11</v>
      </c>
      <c r="J982">
        <v>10.6</v>
      </c>
      <c r="K982">
        <v>14.6</v>
      </c>
      <c r="L982">
        <v>9.1999999999999993</v>
      </c>
      <c r="M982">
        <v>8.9</v>
      </c>
      <c r="N982" s="12">
        <f t="shared" si="1077"/>
        <v>12.233333333333334</v>
      </c>
      <c r="O982" s="23">
        <v>26.2</v>
      </c>
      <c r="P982" s="23">
        <v>28.2</v>
      </c>
      <c r="Q982" s="23">
        <v>28.5</v>
      </c>
      <c r="R982" s="23">
        <v>25.8</v>
      </c>
      <c r="S982" s="23">
        <v>28.2</v>
      </c>
      <c r="T982" s="23">
        <v>27.3</v>
      </c>
      <c r="U982" s="23">
        <v>27.8</v>
      </c>
      <c r="V982" s="23">
        <v>23.6</v>
      </c>
      <c r="W982" s="23">
        <v>13.9</v>
      </c>
      <c r="X982" s="12">
        <f t="shared" si="1078"/>
        <v>25.500000000000004</v>
      </c>
      <c r="Y982">
        <f t="shared" si="1079"/>
        <v>229.50000000000003</v>
      </c>
      <c r="Z982">
        <v>2</v>
      </c>
      <c r="AA982">
        <v>0</v>
      </c>
      <c r="AB982">
        <v>0</v>
      </c>
      <c r="AC982">
        <v>4</v>
      </c>
      <c r="AD982">
        <v>0</v>
      </c>
      <c r="AE982">
        <v>0</v>
      </c>
      <c r="AF982">
        <v>2</v>
      </c>
      <c r="AG982">
        <v>0</v>
      </c>
      <c r="AH982">
        <v>0</v>
      </c>
      <c r="AJ982">
        <v>3</v>
      </c>
      <c r="AK982">
        <v>5</v>
      </c>
      <c r="AL982">
        <v>11</v>
      </c>
      <c r="AM982">
        <v>12</v>
      </c>
      <c r="AN982">
        <v>6</v>
      </c>
      <c r="AO982">
        <v>10</v>
      </c>
      <c r="AP982">
        <v>7</v>
      </c>
      <c r="AQ982">
        <v>6</v>
      </c>
      <c r="AR982">
        <v>5</v>
      </c>
      <c r="AS982">
        <f t="shared" si="1080"/>
        <v>7.2222222222222223</v>
      </c>
      <c r="AU982">
        <f t="shared" si="1081"/>
        <v>20</v>
      </c>
      <c r="AV982">
        <f t="shared" si="1076"/>
        <v>100</v>
      </c>
      <c r="AW982">
        <f t="shared" si="1076"/>
        <v>100</v>
      </c>
      <c r="AX982">
        <f t="shared" si="1076"/>
        <v>50</v>
      </c>
      <c r="AY982">
        <f t="shared" si="1076"/>
        <v>100</v>
      </c>
      <c r="AZ982">
        <f t="shared" si="1076"/>
        <v>100</v>
      </c>
      <c r="BA982">
        <f t="shared" si="1076"/>
        <v>55.555555555555557</v>
      </c>
      <c r="BB982">
        <f t="shared" si="1076"/>
        <v>100</v>
      </c>
      <c r="BC982">
        <f t="shared" si="1076"/>
        <v>100</v>
      </c>
    </row>
    <row r="983" spans="1:56">
      <c r="A983">
        <v>278</v>
      </c>
      <c r="B983" t="s">
        <v>56</v>
      </c>
      <c r="C983">
        <v>20</v>
      </c>
      <c r="D983" t="s">
        <v>48</v>
      </c>
      <c r="E983">
        <v>3.1</v>
      </c>
      <c r="F983">
        <v>2.2000000000000002</v>
      </c>
      <c r="G983">
        <v>1.2</v>
      </c>
      <c r="H983">
        <v>1.6</v>
      </c>
      <c r="I983">
        <v>0.4</v>
      </c>
      <c r="J983">
        <v>1.7</v>
      </c>
      <c r="K983">
        <v>3.4</v>
      </c>
      <c r="L983">
        <v>0.4</v>
      </c>
      <c r="M983">
        <v>2</v>
      </c>
      <c r="N983" s="12">
        <f t="shared" si="1077"/>
        <v>1.7777777777777777</v>
      </c>
      <c r="O983" s="23">
        <v>28.3</v>
      </c>
      <c r="P983" s="23">
        <v>29.2</v>
      </c>
      <c r="Q983" s="23">
        <v>28.5</v>
      </c>
      <c r="R983" s="23">
        <v>27.7</v>
      </c>
      <c r="S983" s="23">
        <v>28.9</v>
      </c>
      <c r="T983" s="23">
        <v>30</v>
      </c>
      <c r="U983" s="23">
        <v>28.7</v>
      </c>
      <c r="V983" s="23">
        <v>27.5</v>
      </c>
      <c r="W983" s="23">
        <v>28.9</v>
      </c>
      <c r="X983" s="12">
        <f t="shared" si="1078"/>
        <v>28.633333333333333</v>
      </c>
      <c r="Y983">
        <f t="shared" si="1079"/>
        <v>257.7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J983">
        <v>10</v>
      </c>
      <c r="AK983">
        <v>8</v>
      </c>
      <c r="AL983">
        <v>10</v>
      </c>
      <c r="AM983">
        <v>12</v>
      </c>
      <c r="AN983">
        <v>12</v>
      </c>
      <c r="AO983">
        <v>3</v>
      </c>
      <c r="AP983">
        <v>9</v>
      </c>
      <c r="AQ983">
        <v>9</v>
      </c>
      <c r="AR983">
        <v>8</v>
      </c>
      <c r="AS983">
        <f t="shared" si="1080"/>
        <v>9</v>
      </c>
      <c r="AU983">
        <f t="shared" si="1081"/>
        <v>100</v>
      </c>
      <c r="AV983">
        <f t="shared" si="1076"/>
        <v>100</v>
      </c>
      <c r="AW983">
        <f t="shared" si="1076"/>
        <v>100</v>
      </c>
      <c r="AX983">
        <f t="shared" si="1076"/>
        <v>100</v>
      </c>
      <c r="AY983">
        <f t="shared" si="1076"/>
        <v>100</v>
      </c>
      <c r="AZ983">
        <f t="shared" si="1076"/>
        <v>100</v>
      </c>
      <c r="BA983">
        <f t="shared" si="1076"/>
        <v>100</v>
      </c>
      <c r="BB983">
        <f t="shared" si="1076"/>
        <v>100</v>
      </c>
      <c r="BC983">
        <f t="shared" si="1076"/>
        <v>100</v>
      </c>
    </row>
    <row r="984" spans="1:56">
      <c r="A984">
        <v>280</v>
      </c>
      <c r="B984" t="s">
        <v>57</v>
      </c>
      <c r="C984">
        <v>20</v>
      </c>
      <c r="D984" t="s">
        <v>42</v>
      </c>
      <c r="E984">
        <v>17.600000000000001</v>
      </c>
      <c r="F984">
        <v>21.1</v>
      </c>
      <c r="G984">
        <v>12.8</v>
      </c>
      <c r="H984">
        <v>8.8000000000000007</v>
      </c>
      <c r="I984">
        <v>9.9</v>
      </c>
      <c r="J984">
        <v>18.8</v>
      </c>
      <c r="K984">
        <v>14.9</v>
      </c>
      <c r="L984">
        <v>10.3</v>
      </c>
      <c r="M984">
        <v>17.100000000000001</v>
      </c>
      <c r="N984" s="12">
        <f t="shared" si="1077"/>
        <v>14.58888888888889</v>
      </c>
      <c r="O984" s="23">
        <v>29.1</v>
      </c>
      <c r="P984" s="23">
        <v>29.2</v>
      </c>
      <c r="Q984" s="23">
        <v>28.5</v>
      </c>
      <c r="R984" s="23">
        <v>28.5</v>
      </c>
      <c r="S984" s="23">
        <v>28.9</v>
      </c>
      <c r="T984" s="23">
        <v>28.6</v>
      </c>
      <c r="U984" s="23">
        <v>28.5</v>
      </c>
      <c r="V984" s="23">
        <v>30</v>
      </c>
      <c r="W984" s="23">
        <v>28.5</v>
      </c>
      <c r="X984" s="12">
        <f t="shared" si="1078"/>
        <v>28.86666666666666</v>
      </c>
      <c r="Y984">
        <f t="shared" si="1079"/>
        <v>259.79999999999995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  <c r="AH984">
        <v>0</v>
      </c>
      <c r="AJ984">
        <v>17</v>
      </c>
      <c r="AK984">
        <v>7</v>
      </c>
      <c r="AL984">
        <v>8</v>
      </c>
      <c r="AM984">
        <v>21</v>
      </c>
      <c r="AN984">
        <v>12</v>
      </c>
      <c r="AO984">
        <v>24</v>
      </c>
      <c r="AP984">
        <v>12</v>
      </c>
      <c r="AQ984">
        <v>11</v>
      </c>
      <c r="AR984">
        <v>3</v>
      </c>
      <c r="AS984">
        <f t="shared" si="1080"/>
        <v>12.777777777777779</v>
      </c>
      <c r="AU984">
        <f t="shared" si="1081"/>
        <v>100</v>
      </c>
      <c r="AV984">
        <f t="shared" si="1076"/>
        <v>100</v>
      </c>
      <c r="AW984">
        <f t="shared" si="1076"/>
        <v>100</v>
      </c>
      <c r="AX984">
        <f t="shared" si="1076"/>
        <v>100</v>
      </c>
      <c r="AY984">
        <f t="shared" si="1076"/>
        <v>100</v>
      </c>
      <c r="AZ984">
        <f t="shared" si="1076"/>
        <v>84.615384615384613</v>
      </c>
      <c r="BA984">
        <f t="shared" si="1076"/>
        <v>100</v>
      </c>
      <c r="BB984">
        <f t="shared" si="1076"/>
        <v>100</v>
      </c>
      <c r="BC984">
        <f t="shared" si="1076"/>
        <v>100</v>
      </c>
    </row>
    <row r="985" spans="1:56">
      <c r="A985">
        <v>279</v>
      </c>
      <c r="B985" t="s">
        <v>58</v>
      </c>
      <c r="C985">
        <v>20</v>
      </c>
      <c r="D985" t="s">
        <v>44</v>
      </c>
      <c r="E985">
        <v>20.6</v>
      </c>
      <c r="F985">
        <v>8.8000000000000007</v>
      </c>
      <c r="G985">
        <v>19.2</v>
      </c>
      <c r="H985">
        <v>13.8</v>
      </c>
      <c r="I985">
        <v>10.6</v>
      </c>
      <c r="J985">
        <v>9.8000000000000007</v>
      </c>
      <c r="K985">
        <v>18.8</v>
      </c>
      <c r="L985">
        <v>29.6</v>
      </c>
      <c r="M985">
        <v>27.5</v>
      </c>
      <c r="N985" s="12">
        <f t="shared" si="1077"/>
        <v>17.633333333333333</v>
      </c>
      <c r="O985" s="23">
        <v>30</v>
      </c>
      <c r="P985" s="23">
        <v>18.100000000000001</v>
      </c>
      <c r="Q985" s="23">
        <v>30</v>
      </c>
      <c r="R985" s="23">
        <v>24.4</v>
      </c>
      <c r="S985" s="23">
        <v>23.2</v>
      </c>
      <c r="T985" s="23">
        <v>28.3</v>
      </c>
      <c r="U985" s="23">
        <v>30</v>
      </c>
      <c r="V985" s="23">
        <v>30</v>
      </c>
      <c r="W985" s="23">
        <v>30</v>
      </c>
      <c r="X985" s="12">
        <f t="shared" si="1078"/>
        <v>27.111111111111111</v>
      </c>
      <c r="Y985">
        <f t="shared" si="1079"/>
        <v>244</v>
      </c>
      <c r="Z985">
        <v>0</v>
      </c>
      <c r="AA985">
        <v>18</v>
      </c>
      <c r="AB985">
        <v>0</v>
      </c>
      <c r="AC985">
        <v>4</v>
      </c>
      <c r="AD985">
        <v>4</v>
      </c>
      <c r="AE985">
        <v>2</v>
      </c>
      <c r="AF985">
        <v>0</v>
      </c>
      <c r="AG985">
        <v>0</v>
      </c>
      <c r="AH985">
        <v>0</v>
      </c>
      <c r="AJ985">
        <v>1</v>
      </c>
      <c r="AK985">
        <v>5</v>
      </c>
      <c r="AL985">
        <v>0</v>
      </c>
      <c r="AM985">
        <v>7</v>
      </c>
      <c r="AN985">
        <v>7</v>
      </c>
      <c r="AO985">
        <v>3</v>
      </c>
      <c r="AP985">
        <v>0</v>
      </c>
      <c r="AQ985">
        <v>0</v>
      </c>
      <c r="AR985">
        <v>1</v>
      </c>
      <c r="AS985">
        <f t="shared" si="1080"/>
        <v>2.6666666666666665</v>
      </c>
      <c r="AU985">
        <f t="shared" si="1081"/>
        <v>100</v>
      </c>
      <c r="AV985">
        <f t="shared" si="1076"/>
        <v>-56.521739130434781</v>
      </c>
      <c r="AW985">
        <v>0</v>
      </c>
      <c r="AX985">
        <f t="shared" si="1076"/>
        <v>27.27272727272727</v>
      </c>
      <c r="AY985">
        <f t="shared" si="1076"/>
        <v>27.27272727272727</v>
      </c>
      <c r="AZ985">
        <f t="shared" si="1076"/>
        <v>20</v>
      </c>
      <c r="BA985">
        <v>0</v>
      </c>
      <c r="BB985">
        <v>0</v>
      </c>
      <c r="BC985">
        <f t="shared" si="1076"/>
        <v>100</v>
      </c>
    </row>
    <row r="986" spans="1:56">
      <c r="A986">
        <v>156</v>
      </c>
      <c r="B986" t="s">
        <v>102</v>
      </c>
      <c r="C986">
        <v>20</v>
      </c>
      <c r="D986" t="s">
        <v>42</v>
      </c>
      <c r="E986">
        <v>22.8</v>
      </c>
      <c r="F986">
        <v>22.8</v>
      </c>
      <c r="G986">
        <v>22.1</v>
      </c>
      <c r="H986">
        <v>16.7</v>
      </c>
      <c r="I986">
        <v>17.7</v>
      </c>
      <c r="J986">
        <v>21</v>
      </c>
      <c r="K986">
        <v>14.9</v>
      </c>
      <c r="L986">
        <v>13.4</v>
      </c>
      <c r="M986">
        <v>17.399999999999999</v>
      </c>
      <c r="N986" s="12">
        <f t="shared" si="1077"/>
        <v>18.755555555555556</v>
      </c>
      <c r="O986" s="23">
        <v>29</v>
      </c>
      <c r="P986" s="23">
        <v>30</v>
      </c>
      <c r="Q986" s="23">
        <v>30</v>
      </c>
      <c r="R986" s="23">
        <v>29</v>
      </c>
      <c r="S986" s="23">
        <v>24.2</v>
      </c>
      <c r="T986" s="23">
        <v>30</v>
      </c>
      <c r="U986" s="23">
        <v>25.4</v>
      </c>
      <c r="V986" s="23">
        <v>25.5</v>
      </c>
      <c r="W986" s="23">
        <v>30</v>
      </c>
      <c r="X986" s="12">
        <f t="shared" si="1078"/>
        <v>28.12222222222222</v>
      </c>
      <c r="Y986">
        <f t="shared" si="1079"/>
        <v>253.1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J986">
        <v>1</v>
      </c>
      <c r="AK986">
        <v>1</v>
      </c>
      <c r="AL986">
        <v>1</v>
      </c>
      <c r="AM986">
        <v>9</v>
      </c>
      <c r="AN986">
        <v>8</v>
      </c>
      <c r="AO986">
        <v>1</v>
      </c>
      <c r="AP986">
        <v>4</v>
      </c>
      <c r="AQ986">
        <v>7</v>
      </c>
      <c r="AR986">
        <v>1</v>
      </c>
      <c r="AS986">
        <f t="shared" si="1080"/>
        <v>3.6666666666666665</v>
      </c>
      <c r="AU986">
        <f t="shared" si="1081"/>
        <v>100</v>
      </c>
      <c r="AV986">
        <f t="shared" si="1076"/>
        <v>100</v>
      </c>
      <c r="AW986">
        <f t="shared" si="1076"/>
        <v>100</v>
      </c>
      <c r="AX986">
        <f t="shared" si="1076"/>
        <v>100</v>
      </c>
      <c r="AY986">
        <f t="shared" si="1076"/>
        <v>100</v>
      </c>
      <c r="AZ986">
        <f t="shared" si="1076"/>
        <v>100</v>
      </c>
      <c r="BA986">
        <f t="shared" si="1076"/>
        <v>100</v>
      </c>
      <c r="BB986">
        <f t="shared" si="1076"/>
        <v>100</v>
      </c>
      <c r="BC986">
        <f t="shared" si="1076"/>
        <v>100</v>
      </c>
      <c r="BD986" s="7"/>
    </row>
    <row r="987" spans="1:56">
      <c r="A987">
        <v>154</v>
      </c>
      <c r="B987" t="s">
        <v>103</v>
      </c>
      <c r="C987">
        <v>20</v>
      </c>
      <c r="D987" t="s">
        <v>44</v>
      </c>
      <c r="E987">
        <v>19.7</v>
      </c>
      <c r="F987">
        <v>15.2</v>
      </c>
      <c r="G987">
        <v>14.6</v>
      </c>
      <c r="H987">
        <v>12.2</v>
      </c>
      <c r="I987">
        <v>11.8</v>
      </c>
      <c r="J987">
        <v>11.3</v>
      </c>
      <c r="K987">
        <v>13.6</v>
      </c>
      <c r="L987">
        <v>9</v>
      </c>
      <c r="M987">
        <v>9.5</v>
      </c>
      <c r="N987" s="12">
        <f t="shared" si="1077"/>
        <v>12.988888888888887</v>
      </c>
      <c r="O987" s="23">
        <v>28.4</v>
      </c>
      <c r="P987" s="23">
        <v>26.7</v>
      </c>
      <c r="Q987" s="23">
        <v>28.2</v>
      </c>
      <c r="R987" s="23">
        <v>27</v>
      </c>
      <c r="S987" s="23">
        <v>27.9</v>
      </c>
      <c r="T987" s="23">
        <v>26.4</v>
      </c>
      <c r="U987" s="23">
        <v>26.4</v>
      </c>
      <c r="V987" s="23">
        <v>25.4</v>
      </c>
      <c r="W987" s="23">
        <v>26.3</v>
      </c>
      <c r="X987" s="12">
        <f t="shared" si="1078"/>
        <v>26.966666666666669</v>
      </c>
      <c r="Y987">
        <f t="shared" si="1079"/>
        <v>242.70000000000002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J987">
        <v>28</v>
      </c>
      <c r="AK987">
        <v>11</v>
      </c>
      <c r="AL987">
        <v>21</v>
      </c>
      <c r="AM987">
        <v>18</v>
      </c>
      <c r="AN987">
        <v>12</v>
      </c>
      <c r="AO987">
        <v>20</v>
      </c>
      <c r="AP987">
        <v>17</v>
      </c>
      <c r="AQ987">
        <v>16</v>
      </c>
      <c r="AR987">
        <v>12</v>
      </c>
      <c r="AS987">
        <f t="shared" si="1080"/>
        <v>17.222222222222221</v>
      </c>
      <c r="AU987">
        <f t="shared" si="1081"/>
        <v>100</v>
      </c>
      <c r="AV987">
        <f t="shared" si="1076"/>
        <v>100</v>
      </c>
      <c r="AW987">
        <f t="shared" si="1076"/>
        <v>82.608695652173907</v>
      </c>
      <c r="AX987">
        <f t="shared" si="1076"/>
        <v>100</v>
      </c>
      <c r="AY987">
        <f t="shared" si="1076"/>
        <v>100</v>
      </c>
      <c r="AZ987">
        <f t="shared" si="1076"/>
        <v>100</v>
      </c>
      <c r="BA987">
        <f t="shared" si="1076"/>
        <v>100</v>
      </c>
      <c r="BB987">
        <f t="shared" si="1076"/>
        <v>100</v>
      </c>
      <c r="BC987">
        <f t="shared" si="1076"/>
        <v>100</v>
      </c>
      <c r="BD987" s="7"/>
    </row>
    <row r="988" spans="1:56">
      <c r="A988">
        <v>153</v>
      </c>
      <c r="B988" t="s">
        <v>104</v>
      </c>
      <c r="C988">
        <v>20</v>
      </c>
      <c r="D988" t="s">
        <v>46</v>
      </c>
      <c r="E988">
        <v>19.8</v>
      </c>
      <c r="F988">
        <v>14.5</v>
      </c>
      <c r="G988">
        <v>16.399999999999999</v>
      </c>
      <c r="H988">
        <v>10.6</v>
      </c>
      <c r="I988">
        <v>10.6</v>
      </c>
      <c r="J988">
        <v>15.8</v>
      </c>
      <c r="K988">
        <v>15.2</v>
      </c>
      <c r="L988">
        <v>17.5</v>
      </c>
      <c r="M988">
        <v>9.9</v>
      </c>
      <c r="N988" s="12">
        <f t="shared" si="1077"/>
        <v>14.477777777777776</v>
      </c>
      <c r="O988" s="23">
        <v>28.9</v>
      </c>
      <c r="P988" s="23">
        <v>27.6</v>
      </c>
      <c r="Q988" s="23">
        <v>29.2</v>
      </c>
      <c r="R988" s="23">
        <v>12.3</v>
      </c>
      <c r="S988" s="23">
        <v>25.2</v>
      </c>
      <c r="T988" s="23">
        <v>25</v>
      </c>
      <c r="U988" s="23">
        <v>28.1</v>
      </c>
      <c r="V988" s="23">
        <v>23.5</v>
      </c>
      <c r="W988" s="23">
        <v>22.3</v>
      </c>
      <c r="X988" s="12">
        <f t="shared" si="1078"/>
        <v>24.677777777777777</v>
      </c>
      <c r="Y988">
        <f t="shared" si="1079"/>
        <v>222.1</v>
      </c>
      <c r="Z988">
        <v>2</v>
      </c>
      <c r="AA988">
        <v>0</v>
      </c>
      <c r="AB988">
        <v>0</v>
      </c>
      <c r="AC988">
        <v>6</v>
      </c>
      <c r="AD988">
        <v>2</v>
      </c>
      <c r="AE988">
        <v>0</v>
      </c>
      <c r="AF988">
        <v>0</v>
      </c>
      <c r="AG988">
        <v>2</v>
      </c>
      <c r="AH988">
        <v>0</v>
      </c>
      <c r="AJ988">
        <v>6</v>
      </c>
      <c r="AK988">
        <v>22</v>
      </c>
      <c r="AL988">
        <v>13</v>
      </c>
      <c r="AM988">
        <v>11</v>
      </c>
      <c r="AN988">
        <v>15</v>
      </c>
      <c r="AO988">
        <v>15</v>
      </c>
      <c r="AP988">
        <v>7</v>
      </c>
      <c r="AQ988">
        <v>7</v>
      </c>
      <c r="AR988">
        <v>10</v>
      </c>
      <c r="AS988">
        <f t="shared" si="1080"/>
        <v>11.777777777777779</v>
      </c>
      <c r="AU988">
        <f t="shared" si="1081"/>
        <v>50</v>
      </c>
      <c r="AV988">
        <f t="shared" ref="AV988:AV1003" si="1082">(AK988-AA988)/(AK988+AA988)*100</f>
        <v>100</v>
      </c>
      <c r="AW988">
        <f t="shared" ref="AW988:AW1003" si="1083">(AL988-AB988)/(AL988+AB988)*100</f>
        <v>100</v>
      </c>
      <c r="AX988">
        <f t="shared" ref="AX988:AX1004" si="1084">(AM988-AC988)/(AM988+AC988)*100</f>
        <v>29.411764705882355</v>
      </c>
      <c r="AY988">
        <f t="shared" ref="AY988:AY1003" si="1085">(AN988-AD988)/(AN988+AD988)*100</f>
        <v>76.470588235294116</v>
      </c>
      <c r="AZ988">
        <f t="shared" ref="AZ988:AZ1005" si="1086">(AO988-AE988)/(AO988+AE988)*100</f>
        <v>100</v>
      </c>
      <c r="BA988">
        <f t="shared" ref="BA988:BA1005" si="1087">(AP988-AF988)/(AP988+AF988)*100</f>
        <v>100</v>
      </c>
      <c r="BB988">
        <f t="shared" ref="BB988:BB1005" si="1088">(AQ988-AG988)/(AQ988+AG988)*100</f>
        <v>55.555555555555557</v>
      </c>
      <c r="BC988">
        <f t="shared" ref="BC988:BC1005" si="1089">(AR988-AH988)/(AR988+AH988)*100</f>
        <v>100</v>
      </c>
      <c r="BD988" s="7"/>
    </row>
    <row r="989" spans="1:56">
      <c r="A989">
        <v>155</v>
      </c>
      <c r="B989" t="s">
        <v>105</v>
      </c>
      <c r="C989">
        <v>20</v>
      </c>
      <c r="D989" t="s">
        <v>48</v>
      </c>
      <c r="E989">
        <v>5.8</v>
      </c>
      <c r="F989">
        <v>4.4000000000000004</v>
      </c>
      <c r="G989">
        <v>5</v>
      </c>
      <c r="H989">
        <v>5.8</v>
      </c>
      <c r="I989">
        <v>9.8000000000000007</v>
      </c>
      <c r="J989">
        <v>3.1</v>
      </c>
      <c r="K989">
        <v>8.1</v>
      </c>
      <c r="L989">
        <v>5.0999999999999996</v>
      </c>
      <c r="M989">
        <v>10.8</v>
      </c>
      <c r="N989" s="12">
        <f t="shared" si="1077"/>
        <v>6.4333333333333336</v>
      </c>
      <c r="O989" s="23">
        <v>28.3</v>
      </c>
      <c r="P989" s="23">
        <v>28.8</v>
      </c>
      <c r="Q989" s="23">
        <v>29.1</v>
      </c>
      <c r="R989" s="23">
        <v>28.9</v>
      </c>
      <c r="S989" s="23">
        <v>27.1</v>
      </c>
      <c r="T989" s="23">
        <v>26.9</v>
      </c>
      <c r="U989" s="23">
        <v>28.1</v>
      </c>
      <c r="V989" s="23">
        <v>28.9</v>
      </c>
      <c r="W989" s="23">
        <v>29.1</v>
      </c>
      <c r="X989" s="12">
        <f t="shared" si="1078"/>
        <v>28.355555555555554</v>
      </c>
      <c r="Y989">
        <f t="shared" si="1079"/>
        <v>255.2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J989">
        <v>10</v>
      </c>
      <c r="AK989">
        <v>11</v>
      </c>
      <c r="AL989">
        <v>8</v>
      </c>
      <c r="AM989">
        <v>11</v>
      </c>
      <c r="AN989">
        <v>12</v>
      </c>
      <c r="AO989">
        <v>16</v>
      </c>
      <c r="AP989">
        <v>12</v>
      </c>
      <c r="AQ989">
        <v>8</v>
      </c>
      <c r="AR989">
        <v>13</v>
      </c>
      <c r="AS989">
        <f t="shared" si="1080"/>
        <v>11.222222222222221</v>
      </c>
      <c r="AU989">
        <f t="shared" si="1081"/>
        <v>100</v>
      </c>
      <c r="AV989">
        <f t="shared" si="1082"/>
        <v>100</v>
      </c>
      <c r="AW989">
        <f t="shared" si="1083"/>
        <v>100</v>
      </c>
      <c r="AX989">
        <f t="shared" si="1084"/>
        <v>100</v>
      </c>
      <c r="AY989">
        <f t="shared" si="1085"/>
        <v>100</v>
      </c>
      <c r="AZ989">
        <f t="shared" si="1086"/>
        <v>100</v>
      </c>
      <c r="BA989">
        <f t="shared" si="1087"/>
        <v>100</v>
      </c>
      <c r="BB989">
        <f t="shared" si="1088"/>
        <v>100</v>
      </c>
      <c r="BC989">
        <f t="shared" si="1089"/>
        <v>100</v>
      </c>
      <c r="BD989" s="7"/>
    </row>
    <row r="990" spans="1:56">
      <c r="A990">
        <v>160</v>
      </c>
      <c r="B990" t="s">
        <v>106</v>
      </c>
      <c r="C990">
        <v>20</v>
      </c>
      <c r="D990" t="s">
        <v>42</v>
      </c>
      <c r="E990">
        <v>14.9</v>
      </c>
      <c r="F990">
        <v>12.1</v>
      </c>
      <c r="G990">
        <v>16.8</v>
      </c>
      <c r="H990">
        <v>15.9</v>
      </c>
      <c r="I990">
        <v>9.5</v>
      </c>
      <c r="J990">
        <v>5.6</v>
      </c>
      <c r="K990">
        <v>7.4</v>
      </c>
      <c r="L990">
        <v>7</v>
      </c>
      <c r="M990">
        <v>10.6</v>
      </c>
      <c r="N990" s="12">
        <f t="shared" si="1077"/>
        <v>11.088888888888887</v>
      </c>
      <c r="O990" s="23">
        <v>28.9</v>
      </c>
      <c r="P990" s="23">
        <v>28.7</v>
      </c>
      <c r="Q990" s="23">
        <v>28.1</v>
      </c>
      <c r="R990" s="23">
        <v>26.9</v>
      </c>
      <c r="S990" s="23">
        <v>25.9</v>
      </c>
      <c r="T990" s="23">
        <v>25.4</v>
      </c>
      <c r="U990" s="23">
        <v>28</v>
      </c>
      <c r="V990" s="23">
        <v>16.5</v>
      </c>
      <c r="W990" s="23">
        <v>25.4</v>
      </c>
      <c r="X990" s="12">
        <f t="shared" si="1078"/>
        <v>25.977777777777778</v>
      </c>
      <c r="Y990">
        <f t="shared" si="1079"/>
        <v>233.8</v>
      </c>
      <c r="Z990">
        <v>0</v>
      </c>
      <c r="AA990">
        <v>0</v>
      </c>
      <c r="AB990">
        <v>2</v>
      </c>
      <c r="AC990">
        <v>0</v>
      </c>
      <c r="AD990">
        <v>2</v>
      </c>
      <c r="AE990">
        <v>0</v>
      </c>
      <c r="AF990">
        <v>2</v>
      </c>
      <c r="AG990">
        <v>2</v>
      </c>
      <c r="AH990">
        <v>0</v>
      </c>
      <c r="AJ990">
        <v>22</v>
      </c>
      <c r="AK990">
        <v>12</v>
      </c>
      <c r="AL990">
        <v>21</v>
      </c>
      <c r="AM990">
        <v>26</v>
      </c>
      <c r="AN990">
        <v>14</v>
      </c>
      <c r="AO990">
        <v>15</v>
      </c>
      <c r="AP990">
        <v>14</v>
      </c>
      <c r="AQ990">
        <v>17</v>
      </c>
      <c r="AR990">
        <v>19</v>
      </c>
      <c r="AS990">
        <f t="shared" si="1080"/>
        <v>17.777777777777779</v>
      </c>
      <c r="AU990">
        <f t="shared" si="1081"/>
        <v>100</v>
      </c>
      <c r="AV990">
        <f t="shared" si="1082"/>
        <v>100</v>
      </c>
      <c r="AW990">
        <f t="shared" si="1083"/>
        <v>82.608695652173907</v>
      </c>
      <c r="AX990">
        <f t="shared" si="1084"/>
        <v>100</v>
      </c>
      <c r="AY990">
        <f t="shared" si="1085"/>
        <v>75</v>
      </c>
      <c r="AZ990">
        <f t="shared" si="1086"/>
        <v>100</v>
      </c>
      <c r="BA990">
        <f t="shared" si="1087"/>
        <v>75</v>
      </c>
      <c r="BB990">
        <f t="shared" si="1088"/>
        <v>78.94736842105263</v>
      </c>
      <c r="BC990">
        <f t="shared" si="1089"/>
        <v>100</v>
      </c>
      <c r="BD990" s="7"/>
    </row>
    <row r="991" spans="1:56">
      <c r="A991">
        <v>157</v>
      </c>
      <c r="B991" t="s">
        <v>107</v>
      </c>
      <c r="C991">
        <v>20</v>
      </c>
      <c r="D991" t="s">
        <v>44</v>
      </c>
      <c r="E991">
        <v>5.6</v>
      </c>
      <c r="F991">
        <v>4.0999999999999996</v>
      </c>
      <c r="G991">
        <v>3.4</v>
      </c>
      <c r="H991">
        <v>4.9000000000000004</v>
      </c>
      <c r="I991">
        <v>2.7</v>
      </c>
      <c r="J991">
        <v>2.4</v>
      </c>
      <c r="K991">
        <v>4.8</v>
      </c>
      <c r="L991">
        <v>2.6</v>
      </c>
      <c r="M991">
        <v>2.2999999999999998</v>
      </c>
      <c r="N991" s="12">
        <f t="shared" si="1077"/>
        <v>3.6444444444444439</v>
      </c>
      <c r="O991" s="23">
        <v>28.3</v>
      </c>
      <c r="P991" s="23">
        <v>29.6</v>
      </c>
      <c r="Q991" s="23">
        <v>28.9</v>
      </c>
      <c r="R991" s="23">
        <v>29.2</v>
      </c>
      <c r="S991" s="23">
        <v>27.4</v>
      </c>
      <c r="T991" s="23">
        <v>27.3</v>
      </c>
      <c r="U991" s="23">
        <v>26.6</v>
      </c>
      <c r="V991" s="23">
        <v>29.3</v>
      </c>
      <c r="W991" s="23">
        <v>26.8</v>
      </c>
      <c r="X991" s="12">
        <f t="shared" si="1078"/>
        <v>28.155555555555559</v>
      </c>
      <c r="Y991">
        <f t="shared" si="1079"/>
        <v>253.40000000000003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J991">
        <v>11</v>
      </c>
      <c r="AK991">
        <v>27</v>
      </c>
      <c r="AL991">
        <v>18</v>
      </c>
      <c r="AM991">
        <v>7</v>
      </c>
      <c r="AN991">
        <v>24</v>
      </c>
      <c r="AO991">
        <v>20</v>
      </c>
      <c r="AP991">
        <v>22</v>
      </c>
      <c r="AQ991">
        <v>16</v>
      </c>
      <c r="AR991">
        <v>23</v>
      </c>
      <c r="AS991">
        <f t="shared" si="1080"/>
        <v>18.666666666666668</v>
      </c>
      <c r="AU991">
        <f t="shared" si="1081"/>
        <v>69.230769230769226</v>
      </c>
      <c r="AV991">
        <f t="shared" si="1082"/>
        <v>100</v>
      </c>
      <c r="AW991">
        <f t="shared" si="1083"/>
        <v>100</v>
      </c>
      <c r="AX991">
        <f t="shared" si="1084"/>
        <v>100</v>
      </c>
      <c r="AY991">
        <f t="shared" si="1085"/>
        <v>100</v>
      </c>
      <c r="AZ991">
        <f t="shared" si="1086"/>
        <v>100</v>
      </c>
      <c r="BA991">
        <f t="shared" si="1087"/>
        <v>100</v>
      </c>
      <c r="BB991">
        <f t="shared" si="1088"/>
        <v>100</v>
      </c>
      <c r="BC991">
        <f t="shared" si="1089"/>
        <v>100</v>
      </c>
      <c r="BD991" s="7"/>
    </row>
    <row r="992" spans="1:56">
      <c r="A992">
        <v>159</v>
      </c>
      <c r="B992" t="s">
        <v>108</v>
      </c>
      <c r="C992">
        <v>20</v>
      </c>
      <c r="D992" t="s">
        <v>46</v>
      </c>
      <c r="E992">
        <v>10</v>
      </c>
      <c r="F992">
        <v>9.6999999999999993</v>
      </c>
      <c r="G992">
        <v>10.6</v>
      </c>
      <c r="H992">
        <v>8.8000000000000007</v>
      </c>
      <c r="I992">
        <v>7.9</v>
      </c>
      <c r="J992">
        <v>7.6</v>
      </c>
      <c r="K992">
        <v>12</v>
      </c>
      <c r="L992">
        <v>7.4</v>
      </c>
      <c r="M992">
        <v>9.5</v>
      </c>
      <c r="N992" s="12">
        <f t="shared" si="1077"/>
        <v>9.2777777777777786</v>
      </c>
      <c r="O992" s="23">
        <v>27.9</v>
      </c>
      <c r="P992" s="23">
        <v>26.5</v>
      </c>
      <c r="Q992" s="23">
        <v>28.8</v>
      </c>
      <c r="R992" s="23">
        <v>26.9</v>
      </c>
      <c r="S992" s="23">
        <v>24.1</v>
      </c>
      <c r="T992" s="23">
        <v>23.4</v>
      </c>
      <c r="U992" s="23">
        <v>25.2</v>
      </c>
      <c r="V992" s="23">
        <v>27.7</v>
      </c>
      <c r="W992" s="23">
        <v>27.5</v>
      </c>
      <c r="X992" s="12">
        <f t="shared" si="1078"/>
        <v>26.444444444444443</v>
      </c>
      <c r="Y992">
        <f t="shared" si="1079"/>
        <v>237.99999999999997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2</v>
      </c>
      <c r="AG992">
        <v>0</v>
      </c>
      <c r="AH992">
        <v>0</v>
      </c>
      <c r="AJ992">
        <v>41</v>
      </c>
      <c r="AK992">
        <v>18</v>
      </c>
      <c r="AL992">
        <v>30</v>
      </c>
      <c r="AM992">
        <v>17</v>
      </c>
      <c r="AN992">
        <v>24</v>
      </c>
      <c r="AO992">
        <v>13</v>
      </c>
      <c r="AP992">
        <v>18</v>
      </c>
      <c r="AQ992">
        <v>14</v>
      </c>
      <c r="AR992">
        <v>17</v>
      </c>
      <c r="AS992">
        <f t="shared" si="1080"/>
        <v>21.333333333333332</v>
      </c>
      <c r="AU992">
        <f t="shared" si="1081"/>
        <v>100</v>
      </c>
      <c r="AV992">
        <f t="shared" si="1082"/>
        <v>80</v>
      </c>
      <c r="AW992">
        <f t="shared" si="1083"/>
        <v>100</v>
      </c>
      <c r="AX992">
        <f t="shared" si="1084"/>
        <v>100</v>
      </c>
      <c r="AY992">
        <f t="shared" si="1085"/>
        <v>100</v>
      </c>
      <c r="AZ992">
        <f t="shared" si="1086"/>
        <v>100</v>
      </c>
      <c r="BA992">
        <f t="shared" si="1087"/>
        <v>80</v>
      </c>
      <c r="BB992">
        <f t="shared" si="1088"/>
        <v>100</v>
      </c>
      <c r="BC992">
        <f t="shared" si="1089"/>
        <v>100</v>
      </c>
      <c r="BD992" s="7"/>
    </row>
    <row r="993" spans="1:991">
      <c r="A993">
        <v>158</v>
      </c>
      <c r="B993" t="s">
        <v>109</v>
      </c>
      <c r="C993">
        <v>20</v>
      </c>
      <c r="D993" t="s">
        <v>48</v>
      </c>
      <c r="E993">
        <v>0</v>
      </c>
      <c r="F993">
        <v>2</v>
      </c>
      <c r="G993">
        <v>4.0999999999999996</v>
      </c>
      <c r="H993">
        <v>5.3</v>
      </c>
      <c r="I993">
        <v>10.5</v>
      </c>
      <c r="J993">
        <v>1.4</v>
      </c>
      <c r="K993">
        <v>0.5</v>
      </c>
      <c r="L993">
        <v>4.2</v>
      </c>
      <c r="M993">
        <v>0.4</v>
      </c>
      <c r="N993" s="12">
        <f t="shared" si="1077"/>
        <v>3.155555555555555</v>
      </c>
      <c r="O993" s="23">
        <v>29</v>
      </c>
      <c r="P993" s="23">
        <v>27.1</v>
      </c>
      <c r="Q993" s="23">
        <v>27.6</v>
      </c>
      <c r="R993" s="23">
        <v>28.4</v>
      </c>
      <c r="S993" s="23">
        <v>27.9</v>
      </c>
      <c r="T993" s="23">
        <v>24.4</v>
      </c>
      <c r="U993" s="23">
        <v>28.8</v>
      </c>
      <c r="V993" s="23">
        <v>27.1</v>
      </c>
      <c r="W993" s="23">
        <v>28.5</v>
      </c>
      <c r="X993" s="12">
        <f t="shared" si="1078"/>
        <v>27.644444444444446</v>
      </c>
      <c r="Y993">
        <f t="shared" si="1079"/>
        <v>248.8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2</v>
      </c>
      <c r="AH993">
        <v>0</v>
      </c>
      <c r="AJ993">
        <v>32</v>
      </c>
      <c r="AK993">
        <v>22</v>
      </c>
      <c r="AL993">
        <v>16</v>
      </c>
      <c r="AM993">
        <v>11</v>
      </c>
      <c r="AN993">
        <v>15</v>
      </c>
      <c r="AO993">
        <v>12</v>
      </c>
      <c r="AP993">
        <v>15</v>
      </c>
      <c r="AQ993">
        <v>21</v>
      </c>
      <c r="AR993">
        <v>7</v>
      </c>
      <c r="AS993">
        <f t="shared" si="1080"/>
        <v>16.777777777777779</v>
      </c>
      <c r="AU993">
        <f t="shared" si="1081"/>
        <v>100</v>
      </c>
      <c r="AV993">
        <f t="shared" si="1082"/>
        <v>100</v>
      </c>
      <c r="AW993">
        <f t="shared" si="1083"/>
        <v>100</v>
      </c>
      <c r="AX993">
        <f t="shared" si="1084"/>
        <v>100</v>
      </c>
      <c r="AY993">
        <f t="shared" si="1085"/>
        <v>100</v>
      </c>
      <c r="AZ993">
        <f t="shared" si="1086"/>
        <v>71.428571428571431</v>
      </c>
      <c r="BA993">
        <f t="shared" si="1087"/>
        <v>100</v>
      </c>
      <c r="BB993">
        <f t="shared" si="1088"/>
        <v>82.608695652173907</v>
      </c>
      <c r="BC993">
        <f t="shared" si="1089"/>
        <v>100</v>
      </c>
      <c r="BD993" s="7"/>
    </row>
    <row r="994" spans="1:991">
      <c r="A994" s="4">
        <v>232</v>
      </c>
      <c r="B994" s="5" t="s">
        <v>110</v>
      </c>
      <c r="C994" s="4">
        <v>20</v>
      </c>
      <c r="D994" s="5" t="s">
        <v>42</v>
      </c>
      <c r="E994" s="4">
        <v>2</v>
      </c>
      <c r="F994" s="4">
        <v>2.1</v>
      </c>
      <c r="G994" s="4">
        <v>6.5</v>
      </c>
      <c r="H994" s="4">
        <v>2</v>
      </c>
      <c r="I994" s="4">
        <v>1.9</v>
      </c>
      <c r="J994" s="4">
        <v>0.9</v>
      </c>
      <c r="K994" s="4">
        <v>1.1000000000000001</v>
      </c>
      <c r="L994" s="4">
        <v>2.8</v>
      </c>
      <c r="M994" s="4">
        <v>0.3</v>
      </c>
      <c r="N994" s="12">
        <f t="shared" si="1077"/>
        <v>2.177777777777778</v>
      </c>
      <c r="O994" s="26">
        <v>27.5</v>
      </c>
      <c r="P994" s="26">
        <v>29.2</v>
      </c>
      <c r="Q994" s="26">
        <v>28.7</v>
      </c>
      <c r="R994" s="26">
        <v>23.8</v>
      </c>
      <c r="S994" s="26">
        <v>28.3</v>
      </c>
      <c r="T994" s="26">
        <v>28.8</v>
      </c>
      <c r="U994" s="26">
        <v>27.3</v>
      </c>
      <c r="V994" s="26">
        <v>29.6</v>
      </c>
      <c r="W994" s="26">
        <v>30</v>
      </c>
      <c r="X994" s="12">
        <f t="shared" si="1078"/>
        <v>28.133333333333336</v>
      </c>
      <c r="Y994">
        <f t="shared" si="1079"/>
        <v>253.20000000000002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/>
      <c r="AJ994" s="4">
        <v>17</v>
      </c>
      <c r="AK994" s="4">
        <v>6</v>
      </c>
      <c r="AL994" s="4">
        <v>11</v>
      </c>
      <c r="AM994" s="4">
        <v>17</v>
      </c>
      <c r="AN994" s="4">
        <v>5</v>
      </c>
      <c r="AO994" s="4">
        <v>7</v>
      </c>
      <c r="AP994" s="4">
        <v>5</v>
      </c>
      <c r="AQ994" s="4">
        <v>9</v>
      </c>
      <c r="AR994" s="4">
        <v>0</v>
      </c>
      <c r="AS994">
        <f t="shared" si="1080"/>
        <v>8.5555555555555554</v>
      </c>
      <c r="AU994">
        <f t="shared" si="1081"/>
        <v>100</v>
      </c>
      <c r="AV994">
        <f t="shared" si="1082"/>
        <v>100</v>
      </c>
      <c r="AW994">
        <f t="shared" si="1083"/>
        <v>100</v>
      </c>
      <c r="AX994">
        <f t="shared" si="1084"/>
        <v>100</v>
      </c>
      <c r="AY994">
        <f t="shared" si="1085"/>
        <v>100</v>
      </c>
      <c r="AZ994">
        <f t="shared" si="1086"/>
        <v>100</v>
      </c>
      <c r="BA994">
        <f t="shared" si="1087"/>
        <v>100</v>
      </c>
      <c r="BB994">
        <f t="shared" si="1088"/>
        <v>100</v>
      </c>
      <c r="BC994">
        <v>0</v>
      </c>
      <c r="BD994" s="7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r="OO994" s="5"/>
      <c r="OP994" s="5"/>
      <c r="OQ994" s="5"/>
      <c r="OR994" s="5"/>
      <c r="OS994" s="5"/>
      <c r="OT994" s="5"/>
      <c r="OU994" s="5"/>
      <c r="OV994" s="5"/>
      <c r="OW994" s="5"/>
      <c r="OX994" s="5"/>
      <c r="OY994" s="5"/>
      <c r="OZ994" s="5"/>
      <c r="PA994" s="5"/>
      <c r="PB994" s="5"/>
      <c r="PC994" s="5"/>
      <c r="PD994" s="5"/>
      <c r="PE994" s="5"/>
      <c r="PF994" s="5"/>
      <c r="PG994" s="5"/>
      <c r="PH994" s="5"/>
      <c r="PI994" s="5"/>
      <c r="PJ994" s="5"/>
      <c r="PK994" s="5"/>
      <c r="PL994" s="5"/>
      <c r="PM994" s="5"/>
      <c r="PN994" s="5"/>
      <c r="PO994" s="5"/>
      <c r="PP994" s="5"/>
      <c r="PQ994" s="5"/>
      <c r="PR994" s="5"/>
      <c r="PS994" s="5"/>
      <c r="PT994" s="5"/>
      <c r="PU994" s="5"/>
      <c r="PV994" s="5"/>
      <c r="PW994" s="5"/>
      <c r="PX994" s="5"/>
      <c r="PY994" s="5"/>
      <c r="PZ994" s="5"/>
      <c r="QA994" s="5"/>
      <c r="QB994" s="5"/>
      <c r="QC994" s="5"/>
      <c r="QD994" s="5"/>
      <c r="QE994" s="5"/>
      <c r="QF994" s="5"/>
      <c r="QG994" s="5"/>
      <c r="QH994" s="5"/>
      <c r="QI994" s="5"/>
      <c r="QJ994" s="5"/>
      <c r="QK994" s="5"/>
      <c r="QL994" s="5"/>
      <c r="QM994" s="5"/>
      <c r="QN994" s="5"/>
      <c r="QO994" s="5"/>
      <c r="QP994" s="5"/>
      <c r="QQ994" s="5"/>
      <c r="QR994" s="5"/>
      <c r="QS994" s="5"/>
      <c r="QT994" s="5"/>
      <c r="QU994" s="5"/>
      <c r="QV994" s="5"/>
      <c r="QW994" s="5"/>
      <c r="QX994" s="5"/>
      <c r="QY994" s="5"/>
      <c r="QZ994" s="5"/>
      <c r="RA994" s="5"/>
      <c r="RB994" s="5"/>
      <c r="RC994" s="5"/>
      <c r="RD994" s="5"/>
      <c r="RE994" s="5"/>
      <c r="RF994" s="5"/>
      <c r="RG994" s="5"/>
      <c r="RH994" s="5"/>
      <c r="RI994" s="5"/>
      <c r="RJ994" s="5"/>
      <c r="RK994" s="5"/>
      <c r="RL994" s="5"/>
      <c r="RM994" s="5"/>
      <c r="RN994" s="5"/>
      <c r="RO994" s="5"/>
      <c r="RP994" s="5"/>
      <c r="RQ994" s="5"/>
      <c r="RR994" s="5"/>
      <c r="RS994" s="5"/>
      <c r="RT994" s="5"/>
      <c r="RU994" s="5"/>
      <c r="RV994" s="5"/>
      <c r="RW994" s="5"/>
      <c r="RX994" s="5"/>
      <c r="RY994" s="5"/>
      <c r="RZ994" s="5"/>
      <c r="SA994" s="5"/>
      <c r="SB994" s="5"/>
      <c r="SC994" s="5"/>
      <c r="SD994" s="5"/>
      <c r="SE994" s="5"/>
      <c r="SF994" s="5"/>
      <c r="SG994" s="5"/>
      <c r="SH994" s="5"/>
      <c r="SI994" s="5"/>
      <c r="SJ994" s="5"/>
      <c r="SK994" s="5"/>
      <c r="SL994" s="5"/>
      <c r="SM994" s="5"/>
      <c r="SN994" s="5"/>
      <c r="SO994" s="5"/>
      <c r="SP994" s="5"/>
      <c r="SQ994" s="5"/>
      <c r="SR994" s="5"/>
      <c r="SS994" s="5"/>
      <c r="ST994" s="5"/>
      <c r="SU994" s="5"/>
      <c r="SV994" s="5"/>
      <c r="SW994" s="5"/>
      <c r="SX994" s="5"/>
      <c r="SY994" s="5"/>
      <c r="SZ994" s="5"/>
      <c r="TA994" s="5"/>
      <c r="TB994" s="5"/>
      <c r="TC994" s="5"/>
      <c r="TD994" s="5"/>
      <c r="TE994" s="5"/>
      <c r="TF994" s="5"/>
      <c r="TG994" s="5"/>
      <c r="TH994" s="5"/>
      <c r="TI994" s="5"/>
      <c r="TJ994" s="5"/>
      <c r="TK994" s="5"/>
      <c r="TL994" s="5"/>
      <c r="TM994" s="5"/>
      <c r="TN994" s="5"/>
      <c r="TO994" s="5"/>
      <c r="TP994" s="5"/>
      <c r="TQ994" s="5"/>
      <c r="TR994" s="5"/>
      <c r="TS994" s="5"/>
      <c r="TT994" s="5"/>
      <c r="TU994" s="5"/>
      <c r="TV994" s="5"/>
      <c r="TW994" s="5"/>
      <c r="TX994" s="5"/>
      <c r="TY994" s="5"/>
      <c r="TZ994" s="5"/>
      <c r="UA994" s="5"/>
      <c r="UB994" s="5"/>
      <c r="UC994" s="5"/>
      <c r="UD994" s="5"/>
      <c r="UE994" s="5"/>
      <c r="UF994" s="5"/>
      <c r="UG994" s="5"/>
      <c r="UH994" s="5"/>
      <c r="UI994" s="5"/>
      <c r="UJ994" s="5"/>
      <c r="UK994" s="5"/>
      <c r="UL994" s="5"/>
      <c r="UM994" s="5"/>
      <c r="UN994" s="5"/>
      <c r="UO994" s="5"/>
      <c r="UP994" s="5"/>
      <c r="UQ994" s="5"/>
      <c r="UR994" s="5"/>
      <c r="US994" s="5"/>
      <c r="UT994" s="5"/>
      <c r="UU994" s="5"/>
      <c r="UV994" s="5"/>
      <c r="UW994" s="5"/>
      <c r="UX994" s="5"/>
      <c r="UY994" s="5"/>
      <c r="UZ994" s="5"/>
      <c r="VA994" s="5"/>
      <c r="VB994" s="5"/>
      <c r="VC994" s="5"/>
      <c r="VD994" s="5"/>
      <c r="VE994" s="5"/>
      <c r="VF994" s="5"/>
      <c r="VG994" s="5"/>
      <c r="VH994" s="5"/>
      <c r="VI994" s="5"/>
      <c r="VJ994" s="5"/>
      <c r="VK994" s="5"/>
      <c r="VL994" s="5"/>
      <c r="VM994" s="5"/>
      <c r="VN994" s="5"/>
      <c r="VO994" s="5"/>
      <c r="VP994" s="5"/>
      <c r="VQ994" s="5"/>
      <c r="VR994" s="5"/>
      <c r="VS994" s="5"/>
      <c r="VT994" s="5"/>
      <c r="VU994" s="5"/>
      <c r="VV994" s="5"/>
      <c r="VW994" s="5"/>
      <c r="VX994" s="5"/>
      <c r="VY994" s="5"/>
      <c r="VZ994" s="5"/>
      <c r="WA994" s="5"/>
      <c r="WB994" s="5"/>
      <c r="WC994" s="5"/>
      <c r="WD994" s="5"/>
      <c r="WE994" s="5"/>
      <c r="WF994" s="5"/>
      <c r="WG994" s="5"/>
      <c r="WH994" s="5"/>
      <c r="WI994" s="5"/>
      <c r="WJ994" s="5"/>
      <c r="WK994" s="5"/>
      <c r="WL994" s="5"/>
      <c r="WM994" s="5"/>
      <c r="WN994" s="5"/>
      <c r="WO994" s="5"/>
      <c r="WP994" s="5"/>
      <c r="WQ994" s="5"/>
      <c r="WR994" s="5"/>
      <c r="WS994" s="5"/>
      <c r="WT994" s="5"/>
      <c r="WU994" s="5"/>
      <c r="WV994" s="5"/>
      <c r="WW994" s="5"/>
      <c r="WX994" s="5"/>
      <c r="WY994" s="5"/>
      <c r="WZ994" s="5"/>
      <c r="XA994" s="5"/>
      <c r="XB994" s="5"/>
      <c r="XC994" s="5"/>
      <c r="XD994" s="5"/>
      <c r="XE994" s="5"/>
      <c r="XF994" s="5"/>
      <c r="XG994" s="5"/>
      <c r="XH994" s="5"/>
      <c r="XI994" s="5"/>
      <c r="XJ994" s="5"/>
      <c r="XK994" s="5"/>
      <c r="XL994" s="5"/>
      <c r="XM994" s="5"/>
      <c r="XN994" s="5"/>
      <c r="XO994" s="5"/>
      <c r="XP994" s="5"/>
      <c r="XQ994" s="5"/>
      <c r="XR994" s="5"/>
      <c r="XS994" s="5"/>
      <c r="XT994" s="5"/>
      <c r="XU994" s="5"/>
      <c r="XV994" s="5"/>
      <c r="XW994" s="5"/>
      <c r="XX994" s="5"/>
      <c r="XY994" s="5"/>
      <c r="XZ994" s="5"/>
      <c r="YA994" s="5"/>
      <c r="YB994" s="5"/>
      <c r="YC994" s="5"/>
      <c r="YD994" s="5"/>
      <c r="YE994" s="5"/>
      <c r="YF994" s="5"/>
      <c r="YG994" s="5"/>
      <c r="YH994" s="5"/>
      <c r="YI994" s="5"/>
      <c r="YJ994" s="5"/>
      <c r="YK994" s="5"/>
      <c r="YL994" s="5"/>
      <c r="YM994" s="5"/>
      <c r="YN994" s="5"/>
      <c r="YO994" s="5"/>
      <c r="YP994" s="5"/>
      <c r="YQ994" s="5"/>
      <c r="YR994" s="5"/>
      <c r="YS994" s="5"/>
      <c r="YT994" s="5"/>
      <c r="YU994" s="5"/>
      <c r="YV994" s="5"/>
      <c r="YW994" s="5"/>
      <c r="YX994" s="5"/>
      <c r="YY994" s="5"/>
      <c r="YZ994" s="5"/>
      <c r="ZA994" s="5"/>
      <c r="ZB994" s="5"/>
      <c r="ZC994" s="5"/>
      <c r="ZD994" s="5"/>
      <c r="ZE994" s="5"/>
      <c r="ZF994" s="5"/>
      <c r="ZG994" s="5"/>
      <c r="ZH994" s="5"/>
      <c r="ZI994" s="5"/>
      <c r="ZJ994" s="5"/>
      <c r="ZK994" s="5"/>
      <c r="ZL994" s="5"/>
      <c r="ZM994" s="5"/>
      <c r="ZN994" s="5"/>
      <c r="ZO994" s="5"/>
      <c r="ZP994" s="5"/>
      <c r="ZQ994" s="5"/>
      <c r="ZR994" s="5"/>
      <c r="ZS994" s="5"/>
      <c r="ZT994" s="5"/>
      <c r="ZU994" s="5"/>
      <c r="ZV994" s="5"/>
      <c r="ZW994" s="5"/>
      <c r="ZX994" s="5"/>
      <c r="ZY994" s="5"/>
      <c r="ZZ994" s="5"/>
      <c r="AAA994" s="5"/>
      <c r="AAB994" s="5"/>
      <c r="AAC994" s="5"/>
      <c r="AAD994" s="5"/>
      <c r="AAE994" s="5"/>
      <c r="AAF994" s="5"/>
      <c r="AAG994" s="5"/>
      <c r="AAH994" s="5"/>
      <c r="AAI994" s="5"/>
      <c r="AAJ994" s="5"/>
      <c r="AAK994" s="5"/>
      <c r="AAL994" s="5"/>
      <c r="AAM994" s="5"/>
      <c r="AAN994" s="5"/>
      <c r="AAO994" s="5"/>
      <c r="AAP994" s="5"/>
      <c r="AAQ994" s="5"/>
      <c r="AAR994" s="5"/>
      <c r="AAS994" s="5"/>
      <c r="AAT994" s="5"/>
      <c r="AAU994" s="5"/>
      <c r="AAV994" s="5"/>
      <c r="AAW994" s="5"/>
      <c r="AAX994" s="5"/>
      <c r="AAY994" s="5"/>
      <c r="AAZ994" s="5"/>
      <c r="ABA994" s="5"/>
      <c r="ABB994" s="5"/>
      <c r="ABC994" s="5"/>
      <c r="ABD994" s="5"/>
      <c r="ABE994" s="5"/>
      <c r="ABF994" s="5"/>
      <c r="ABG994" s="5"/>
      <c r="ABH994" s="5"/>
      <c r="ABI994" s="5"/>
      <c r="ABJ994" s="5"/>
      <c r="ABK994" s="5"/>
      <c r="ABL994" s="5"/>
      <c r="ABM994" s="5"/>
      <c r="ABN994" s="5"/>
      <c r="ABO994" s="5"/>
      <c r="ABP994" s="5"/>
      <c r="ABQ994" s="5"/>
      <c r="ABR994" s="5"/>
      <c r="ABS994" s="5"/>
      <c r="ABT994" s="5"/>
      <c r="ABU994" s="5"/>
      <c r="ABV994" s="5"/>
      <c r="ABW994" s="5"/>
      <c r="ABX994" s="5"/>
      <c r="ABY994" s="5"/>
      <c r="ABZ994" s="5"/>
      <c r="ACA994" s="5"/>
      <c r="ACB994" s="5"/>
      <c r="ACC994" s="5"/>
      <c r="ACD994" s="5"/>
      <c r="ACE994" s="5"/>
      <c r="ACF994" s="5"/>
      <c r="ACG994" s="5"/>
      <c r="ACH994" s="5"/>
      <c r="ACI994" s="5"/>
      <c r="ACJ994" s="5"/>
      <c r="ACK994" s="5"/>
      <c r="ACL994" s="5"/>
      <c r="ACM994" s="5"/>
      <c r="ACN994" s="5"/>
      <c r="ACO994" s="5"/>
      <c r="ACP994" s="5"/>
      <c r="ACQ994" s="5"/>
      <c r="ACR994" s="5"/>
      <c r="ACS994" s="5"/>
      <c r="ACT994" s="5"/>
      <c r="ACU994" s="5"/>
      <c r="ACV994" s="5"/>
      <c r="ACW994" s="5"/>
      <c r="ACX994" s="5"/>
      <c r="ACY994" s="5"/>
      <c r="ACZ994" s="5"/>
      <c r="ADA994" s="5"/>
      <c r="ADB994" s="5"/>
      <c r="ADC994" s="5"/>
      <c r="ADD994" s="5"/>
      <c r="ADE994" s="5"/>
      <c r="ADF994" s="5"/>
      <c r="ADG994" s="5"/>
      <c r="ADH994" s="5"/>
      <c r="ADI994" s="5"/>
      <c r="ADJ994" s="5"/>
      <c r="ADK994" s="5"/>
      <c r="ADL994" s="5"/>
      <c r="ADM994" s="5"/>
      <c r="ADN994" s="5"/>
      <c r="ADO994" s="5"/>
      <c r="ADP994" s="5"/>
      <c r="ADQ994" s="5"/>
      <c r="ADR994" s="5"/>
      <c r="ADS994" s="5"/>
      <c r="ADT994" s="5"/>
      <c r="ADU994" s="5"/>
      <c r="ADV994" s="5"/>
      <c r="ADW994" s="5"/>
      <c r="ADX994" s="5"/>
      <c r="ADY994" s="5"/>
      <c r="ADZ994" s="5"/>
      <c r="AEA994" s="5"/>
      <c r="AEB994" s="5"/>
      <c r="AEC994" s="5"/>
      <c r="AED994" s="5"/>
      <c r="AEE994" s="5"/>
      <c r="AEF994" s="5"/>
      <c r="AEG994" s="5"/>
      <c r="AEH994" s="5"/>
      <c r="AEI994" s="5"/>
      <c r="AEJ994" s="5"/>
      <c r="AEK994" s="5"/>
      <c r="AEL994" s="5"/>
      <c r="AEM994" s="5"/>
      <c r="AEN994" s="5"/>
      <c r="AEO994" s="5"/>
      <c r="AEP994" s="5"/>
      <c r="AEQ994" s="5"/>
      <c r="AER994" s="5"/>
      <c r="AES994" s="5"/>
      <c r="AET994" s="5"/>
      <c r="AEU994" s="5"/>
      <c r="AEV994" s="5"/>
      <c r="AEW994" s="5"/>
      <c r="AEX994" s="5"/>
      <c r="AEY994" s="5"/>
      <c r="AEZ994" s="5"/>
      <c r="AFA994" s="5"/>
      <c r="AFB994" s="5"/>
      <c r="AFC994" s="5"/>
      <c r="AFD994" s="5"/>
      <c r="AFE994" s="5"/>
      <c r="AFF994" s="5"/>
      <c r="AFG994" s="5"/>
      <c r="AFH994" s="5"/>
      <c r="AFI994" s="5"/>
      <c r="AFJ994" s="5"/>
      <c r="AFK994" s="5"/>
      <c r="AFL994" s="5"/>
      <c r="AFM994" s="5"/>
      <c r="AFN994" s="5"/>
      <c r="AFO994" s="5"/>
      <c r="AFP994" s="5"/>
      <c r="AFQ994" s="5"/>
      <c r="AFR994" s="5"/>
      <c r="AFS994" s="5"/>
      <c r="AFT994" s="5"/>
      <c r="AFU994" s="5"/>
      <c r="AFV994" s="5"/>
      <c r="AFW994" s="5"/>
      <c r="AFX994" s="5"/>
      <c r="AFY994" s="5"/>
      <c r="AFZ994" s="5"/>
      <c r="AGA994" s="5"/>
      <c r="AGB994" s="5"/>
      <c r="AGC994" s="5"/>
      <c r="AGD994" s="5"/>
      <c r="AGE994" s="5"/>
      <c r="AGF994" s="5"/>
      <c r="AGG994" s="5"/>
      <c r="AGH994" s="5"/>
      <c r="AGI994" s="5"/>
      <c r="AGJ994" s="5"/>
      <c r="AGK994" s="5"/>
      <c r="AGL994" s="5"/>
      <c r="AGM994" s="5"/>
      <c r="AGN994" s="5"/>
      <c r="AGO994" s="5"/>
      <c r="AGP994" s="5"/>
      <c r="AGQ994" s="5"/>
      <c r="AGR994" s="5"/>
      <c r="AGS994" s="5"/>
      <c r="AGT994" s="5"/>
      <c r="AGU994" s="5"/>
      <c r="AGV994" s="5"/>
      <c r="AGW994" s="5"/>
      <c r="AGX994" s="5"/>
      <c r="AGY994" s="5"/>
      <c r="AGZ994" s="5"/>
      <c r="AHA994" s="5"/>
      <c r="AHB994" s="5"/>
      <c r="AHC994" s="5"/>
      <c r="AHD994" s="5"/>
      <c r="AHE994" s="5"/>
      <c r="AHF994" s="5"/>
      <c r="AHG994" s="5"/>
      <c r="AHH994" s="5"/>
      <c r="AHI994" s="5"/>
      <c r="AHJ994" s="5"/>
      <c r="AHK994" s="5"/>
      <c r="AHL994" s="5"/>
      <c r="AHM994" s="5"/>
      <c r="AHN994" s="5"/>
      <c r="AHO994" s="5"/>
      <c r="AHP994" s="5"/>
      <c r="AHQ994" s="5"/>
      <c r="AHR994" s="5"/>
      <c r="AHS994" s="5"/>
      <c r="AHT994" s="5"/>
      <c r="AHU994" s="5"/>
      <c r="AHV994" s="5"/>
      <c r="AHW994" s="5"/>
      <c r="AHX994" s="5"/>
      <c r="AHY994" s="5"/>
      <c r="AHZ994" s="5"/>
      <c r="AIA994" s="5"/>
      <c r="AIB994" s="5"/>
      <c r="AIC994" s="5"/>
      <c r="AID994" s="5"/>
      <c r="AIE994" s="5"/>
      <c r="AIF994" s="5"/>
      <c r="AIG994" s="5"/>
      <c r="AIH994" s="5"/>
      <c r="AII994" s="5"/>
      <c r="AIJ994" s="5"/>
      <c r="AIK994" s="5"/>
      <c r="AIL994" s="5"/>
      <c r="AIM994" s="5"/>
      <c r="AIN994" s="5"/>
      <c r="AIO994" s="5"/>
      <c r="AIP994" s="5"/>
      <c r="AIQ994" s="5"/>
      <c r="AIR994" s="5"/>
      <c r="AIS994" s="5"/>
      <c r="AIT994" s="5"/>
      <c r="AIU994" s="5"/>
      <c r="AIV994" s="5"/>
      <c r="AIW994" s="5"/>
      <c r="AIX994" s="5"/>
      <c r="AIY994" s="5"/>
      <c r="AIZ994" s="5"/>
      <c r="AJA994" s="5"/>
      <c r="AJB994" s="5"/>
      <c r="AJC994" s="5"/>
      <c r="AJD994" s="5"/>
      <c r="AJE994" s="5"/>
      <c r="AJF994" s="5"/>
      <c r="AJG994" s="5"/>
      <c r="AJH994" s="5"/>
      <c r="AJI994" s="5"/>
      <c r="AJJ994" s="5"/>
      <c r="AJK994" s="5"/>
      <c r="AJL994" s="5"/>
      <c r="AJM994" s="5"/>
      <c r="AJN994" s="5"/>
      <c r="AJO994" s="5"/>
      <c r="AJP994" s="5"/>
      <c r="AJQ994" s="5"/>
      <c r="AJR994" s="5"/>
      <c r="AJS994" s="5"/>
      <c r="AJT994" s="5"/>
      <c r="AJU994" s="5"/>
      <c r="AJV994" s="5"/>
      <c r="AJW994" s="5"/>
      <c r="AJX994" s="5"/>
      <c r="AJY994" s="5"/>
      <c r="AJZ994" s="5"/>
      <c r="AKA994" s="5"/>
      <c r="AKB994" s="5"/>
      <c r="AKC994" s="5"/>
      <c r="AKD994" s="5"/>
      <c r="AKE994" s="5"/>
      <c r="AKF994" s="5"/>
      <c r="AKG994" s="5"/>
      <c r="AKH994" s="5"/>
      <c r="AKI994" s="5"/>
      <c r="AKJ994" s="5"/>
      <c r="AKK994" s="5"/>
      <c r="AKL994" s="5"/>
      <c r="AKM994" s="5"/>
      <c r="AKN994" s="5"/>
      <c r="AKO994" s="5"/>
      <c r="AKP994" s="5"/>
      <c r="AKQ994" s="5"/>
      <c r="AKR994" s="5"/>
      <c r="AKS994" s="5"/>
      <c r="AKT994" s="5"/>
      <c r="AKU994" s="5"/>
      <c r="AKV994" s="5"/>
      <c r="AKW994" s="5"/>
      <c r="AKX994" s="5"/>
      <c r="AKY994" s="5"/>
      <c r="AKZ994" s="5"/>
      <c r="ALA994" s="5"/>
      <c r="ALB994" s="5"/>
      <c r="ALC994" s="5"/>
    </row>
    <row r="995" spans="1:991">
      <c r="A995" s="4">
        <v>230</v>
      </c>
      <c r="B995" s="5" t="s">
        <v>111</v>
      </c>
      <c r="C995" s="4">
        <v>20</v>
      </c>
      <c r="D995" s="5" t="s">
        <v>44</v>
      </c>
      <c r="E995" s="4">
        <v>1.7</v>
      </c>
      <c r="F995" s="4">
        <v>0.7</v>
      </c>
      <c r="G995" s="4">
        <v>11.5</v>
      </c>
      <c r="H995" s="4">
        <v>9</v>
      </c>
      <c r="I995" s="4">
        <v>9.1999999999999993</v>
      </c>
      <c r="J995" s="4">
        <v>2.8</v>
      </c>
      <c r="K995" s="4">
        <v>3.2</v>
      </c>
      <c r="L995" s="4">
        <v>17.100000000000001</v>
      </c>
      <c r="M995" s="4">
        <v>3.5</v>
      </c>
      <c r="N995" s="12">
        <f t="shared" si="1077"/>
        <v>6.5222222222222221</v>
      </c>
      <c r="O995" s="26">
        <v>26.6</v>
      </c>
      <c r="P995" s="26">
        <v>27.8</v>
      </c>
      <c r="Q995" s="26">
        <v>28.1</v>
      </c>
      <c r="R995" s="26">
        <v>24.3</v>
      </c>
      <c r="S995" s="26">
        <v>30</v>
      </c>
      <c r="T995" s="26">
        <v>26.1</v>
      </c>
      <c r="U995" s="26">
        <v>14.1</v>
      </c>
      <c r="V995" s="26">
        <v>28.6</v>
      </c>
      <c r="W995" s="26">
        <v>27</v>
      </c>
      <c r="X995" s="12">
        <f t="shared" si="1078"/>
        <v>25.844444444444445</v>
      </c>
      <c r="Y995">
        <f t="shared" si="1079"/>
        <v>232.6</v>
      </c>
      <c r="Z995" s="4">
        <v>0</v>
      </c>
      <c r="AA995" s="4">
        <v>0</v>
      </c>
      <c r="AB995" s="4">
        <v>2</v>
      </c>
      <c r="AC995" s="4">
        <v>2</v>
      </c>
      <c r="AD995" s="4">
        <v>0</v>
      </c>
      <c r="AE995" s="4">
        <v>0</v>
      </c>
      <c r="AF995" s="4">
        <v>10</v>
      </c>
      <c r="AG995" s="4">
        <v>0</v>
      </c>
      <c r="AH995" s="4">
        <v>0</v>
      </c>
      <c r="AI995" s="4"/>
      <c r="AJ995" s="4">
        <v>26</v>
      </c>
      <c r="AK995" s="4">
        <v>20</v>
      </c>
      <c r="AL995" s="4">
        <v>18</v>
      </c>
      <c r="AM995" s="4">
        <v>25</v>
      </c>
      <c r="AN995" s="4">
        <v>18</v>
      </c>
      <c r="AO995" s="4">
        <v>18</v>
      </c>
      <c r="AP995" s="4">
        <v>20</v>
      </c>
      <c r="AQ995" s="4">
        <v>20</v>
      </c>
      <c r="AR995" s="4">
        <v>11</v>
      </c>
      <c r="AS995">
        <f t="shared" si="1080"/>
        <v>19.555555555555557</v>
      </c>
      <c r="AU995">
        <f t="shared" si="1081"/>
        <v>100</v>
      </c>
      <c r="AV995">
        <f t="shared" si="1082"/>
        <v>100</v>
      </c>
      <c r="AW995">
        <f t="shared" si="1083"/>
        <v>80</v>
      </c>
      <c r="AX995">
        <f t="shared" si="1084"/>
        <v>85.18518518518519</v>
      </c>
      <c r="AY995">
        <f t="shared" si="1085"/>
        <v>100</v>
      </c>
      <c r="AZ995">
        <f t="shared" si="1086"/>
        <v>100</v>
      </c>
      <c r="BA995">
        <f t="shared" si="1087"/>
        <v>33.333333333333329</v>
      </c>
      <c r="BB995">
        <f t="shared" si="1088"/>
        <v>100</v>
      </c>
      <c r="BC995">
        <f t="shared" si="1089"/>
        <v>100</v>
      </c>
      <c r="BD995" s="7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  <c r="OF995" s="5"/>
      <c r="OG995" s="5"/>
      <c r="OH995" s="5"/>
      <c r="OI995" s="5"/>
      <c r="OJ995" s="5"/>
      <c r="OK995" s="5"/>
      <c r="OL995" s="5"/>
      <c r="OM995" s="5"/>
      <c r="ON995" s="5"/>
      <c r="OO995" s="5"/>
      <c r="OP995" s="5"/>
      <c r="OQ995" s="5"/>
      <c r="OR995" s="5"/>
      <c r="OS995" s="5"/>
      <c r="OT995" s="5"/>
      <c r="OU995" s="5"/>
      <c r="OV995" s="5"/>
      <c r="OW995" s="5"/>
      <c r="OX995" s="5"/>
      <c r="OY995" s="5"/>
      <c r="OZ995" s="5"/>
      <c r="PA995" s="5"/>
      <c r="PB995" s="5"/>
      <c r="PC995" s="5"/>
      <c r="PD995" s="5"/>
      <c r="PE995" s="5"/>
      <c r="PF995" s="5"/>
      <c r="PG995" s="5"/>
      <c r="PH995" s="5"/>
      <c r="PI995" s="5"/>
      <c r="PJ995" s="5"/>
      <c r="PK995" s="5"/>
      <c r="PL995" s="5"/>
      <c r="PM995" s="5"/>
      <c r="PN995" s="5"/>
      <c r="PO995" s="5"/>
      <c r="PP995" s="5"/>
      <c r="PQ995" s="5"/>
      <c r="PR995" s="5"/>
      <c r="PS995" s="5"/>
      <c r="PT995" s="5"/>
      <c r="PU995" s="5"/>
      <c r="PV995" s="5"/>
      <c r="PW995" s="5"/>
      <c r="PX995" s="5"/>
      <c r="PY995" s="5"/>
      <c r="PZ995" s="5"/>
      <c r="QA995" s="5"/>
      <c r="QB995" s="5"/>
      <c r="QC995" s="5"/>
      <c r="QD995" s="5"/>
      <c r="QE995" s="5"/>
      <c r="QF995" s="5"/>
      <c r="QG995" s="5"/>
      <c r="QH995" s="5"/>
      <c r="QI995" s="5"/>
      <c r="QJ995" s="5"/>
      <c r="QK995" s="5"/>
      <c r="QL995" s="5"/>
      <c r="QM995" s="5"/>
      <c r="QN995" s="5"/>
      <c r="QO995" s="5"/>
      <c r="QP995" s="5"/>
      <c r="QQ995" s="5"/>
      <c r="QR995" s="5"/>
      <c r="QS995" s="5"/>
      <c r="QT995" s="5"/>
      <c r="QU995" s="5"/>
      <c r="QV995" s="5"/>
      <c r="QW995" s="5"/>
      <c r="QX995" s="5"/>
      <c r="QY995" s="5"/>
      <c r="QZ995" s="5"/>
      <c r="RA995" s="5"/>
      <c r="RB995" s="5"/>
      <c r="RC995" s="5"/>
      <c r="RD995" s="5"/>
      <c r="RE995" s="5"/>
      <c r="RF995" s="5"/>
      <c r="RG995" s="5"/>
      <c r="RH995" s="5"/>
      <c r="RI995" s="5"/>
      <c r="RJ995" s="5"/>
      <c r="RK995" s="5"/>
      <c r="RL995" s="5"/>
      <c r="RM995" s="5"/>
      <c r="RN995" s="5"/>
      <c r="RO995" s="5"/>
      <c r="RP995" s="5"/>
      <c r="RQ995" s="5"/>
      <c r="RR995" s="5"/>
      <c r="RS995" s="5"/>
      <c r="RT995" s="5"/>
      <c r="RU995" s="5"/>
      <c r="RV995" s="5"/>
      <c r="RW995" s="5"/>
      <c r="RX995" s="5"/>
      <c r="RY995" s="5"/>
      <c r="RZ995" s="5"/>
      <c r="SA995" s="5"/>
      <c r="SB995" s="5"/>
      <c r="SC995" s="5"/>
      <c r="SD995" s="5"/>
      <c r="SE995" s="5"/>
      <c r="SF995" s="5"/>
      <c r="SG995" s="5"/>
      <c r="SH995" s="5"/>
      <c r="SI995" s="5"/>
      <c r="SJ995" s="5"/>
      <c r="SK995" s="5"/>
      <c r="SL995" s="5"/>
      <c r="SM995" s="5"/>
      <c r="SN995" s="5"/>
      <c r="SO995" s="5"/>
      <c r="SP995" s="5"/>
      <c r="SQ995" s="5"/>
      <c r="SR995" s="5"/>
      <c r="SS995" s="5"/>
      <c r="ST995" s="5"/>
      <c r="SU995" s="5"/>
      <c r="SV995" s="5"/>
      <c r="SW995" s="5"/>
      <c r="SX995" s="5"/>
      <c r="SY995" s="5"/>
      <c r="SZ995" s="5"/>
      <c r="TA995" s="5"/>
      <c r="TB995" s="5"/>
      <c r="TC995" s="5"/>
      <c r="TD995" s="5"/>
      <c r="TE995" s="5"/>
      <c r="TF995" s="5"/>
      <c r="TG995" s="5"/>
      <c r="TH995" s="5"/>
      <c r="TI995" s="5"/>
      <c r="TJ995" s="5"/>
      <c r="TK995" s="5"/>
      <c r="TL995" s="5"/>
      <c r="TM995" s="5"/>
      <c r="TN995" s="5"/>
      <c r="TO995" s="5"/>
      <c r="TP995" s="5"/>
      <c r="TQ995" s="5"/>
      <c r="TR995" s="5"/>
      <c r="TS995" s="5"/>
      <c r="TT995" s="5"/>
      <c r="TU995" s="5"/>
      <c r="TV995" s="5"/>
      <c r="TW995" s="5"/>
      <c r="TX995" s="5"/>
      <c r="TY995" s="5"/>
      <c r="TZ995" s="5"/>
      <c r="UA995" s="5"/>
      <c r="UB995" s="5"/>
      <c r="UC995" s="5"/>
      <c r="UD995" s="5"/>
      <c r="UE995" s="5"/>
      <c r="UF995" s="5"/>
      <c r="UG995" s="5"/>
      <c r="UH995" s="5"/>
      <c r="UI995" s="5"/>
      <c r="UJ995" s="5"/>
      <c r="UK995" s="5"/>
      <c r="UL995" s="5"/>
      <c r="UM995" s="5"/>
      <c r="UN995" s="5"/>
      <c r="UO995" s="5"/>
      <c r="UP995" s="5"/>
      <c r="UQ995" s="5"/>
      <c r="UR995" s="5"/>
      <c r="US995" s="5"/>
      <c r="UT995" s="5"/>
      <c r="UU995" s="5"/>
      <c r="UV995" s="5"/>
      <c r="UW995" s="5"/>
      <c r="UX995" s="5"/>
      <c r="UY995" s="5"/>
      <c r="UZ995" s="5"/>
      <c r="VA995" s="5"/>
      <c r="VB995" s="5"/>
      <c r="VC995" s="5"/>
      <c r="VD995" s="5"/>
      <c r="VE995" s="5"/>
      <c r="VF995" s="5"/>
      <c r="VG995" s="5"/>
      <c r="VH995" s="5"/>
      <c r="VI995" s="5"/>
      <c r="VJ995" s="5"/>
      <c r="VK995" s="5"/>
      <c r="VL995" s="5"/>
      <c r="VM995" s="5"/>
      <c r="VN995" s="5"/>
      <c r="VO995" s="5"/>
      <c r="VP995" s="5"/>
      <c r="VQ995" s="5"/>
      <c r="VR995" s="5"/>
      <c r="VS995" s="5"/>
      <c r="VT995" s="5"/>
      <c r="VU995" s="5"/>
      <c r="VV995" s="5"/>
      <c r="VW995" s="5"/>
      <c r="VX995" s="5"/>
      <c r="VY995" s="5"/>
      <c r="VZ995" s="5"/>
      <c r="WA995" s="5"/>
      <c r="WB995" s="5"/>
      <c r="WC995" s="5"/>
      <c r="WD995" s="5"/>
      <c r="WE995" s="5"/>
      <c r="WF995" s="5"/>
      <c r="WG995" s="5"/>
      <c r="WH995" s="5"/>
      <c r="WI995" s="5"/>
      <c r="WJ995" s="5"/>
      <c r="WK995" s="5"/>
      <c r="WL995" s="5"/>
      <c r="WM995" s="5"/>
      <c r="WN995" s="5"/>
      <c r="WO995" s="5"/>
      <c r="WP995" s="5"/>
      <c r="WQ995" s="5"/>
      <c r="WR995" s="5"/>
      <c r="WS995" s="5"/>
      <c r="WT995" s="5"/>
      <c r="WU995" s="5"/>
      <c r="WV995" s="5"/>
      <c r="WW995" s="5"/>
      <c r="WX995" s="5"/>
      <c r="WY995" s="5"/>
      <c r="WZ995" s="5"/>
      <c r="XA995" s="5"/>
      <c r="XB995" s="5"/>
      <c r="XC995" s="5"/>
      <c r="XD995" s="5"/>
      <c r="XE995" s="5"/>
      <c r="XF995" s="5"/>
      <c r="XG995" s="5"/>
      <c r="XH995" s="5"/>
      <c r="XI995" s="5"/>
      <c r="XJ995" s="5"/>
      <c r="XK995" s="5"/>
      <c r="XL995" s="5"/>
      <c r="XM995" s="5"/>
      <c r="XN995" s="5"/>
      <c r="XO995" s="5"/>
      <c r="XP995" s="5"/>
      <c r="XQ995" s="5"/>
      <c r="XR995" s="5"/>
      <c r="XS995" s="5"/>
      <c r="XT995" s="5"/>
      <c r="XU995" s="5"/>
      <c r="XV995" s="5"/>
      <c r="XW995" s="5"/>
      <c r="XX995" s="5"/>
      <c r="XY995" s="5"/>
      <c r="XZ995" s="5"/>
      <c r="YA995" s="5"/>
      <c r="YB995" s="5"/>
      <c r="YC995" s="5"/>
      <c r="YD995" s="5"/>
      <c r="YE995" s="5"/>
      <c r="YF995" s="5"/>
      <c r="YG995" s="5"/>
      <c r="YH995" s="5"/>
      <c r="YI995" s="5"/>
      <c r="YJ995" s="5"/>
      <c r="YK995" s="5"/>
      <c r="YL995" s="5"/>
      <c r="YM995" s="5"/>
      <c r="YN995" s="5"/>
      <c r="YO995" s="5"/>
      <c r="YP995" s="5"/>
      <c r="YQ995" s="5"/>
      <c r="YR995" s="5"/>
      <c r="YS995" s="5"/>
      <c r="YT995" s="5"/>
      <c r="YU995" s="5"/>
      <c r="YV995" s="5"/>
      <c r="YW995" s="5"/>
      <c r="YX995" s="5"/>
      <c r="YY995" s="5"/>
      <c r="YZ995" s="5"/>
      <c r="ZA995" s="5"/>
      <c r="ZB995" s="5"/>
      <c r="ZC995" s="5"/>
      <c r="ZD995" s="5"/>
      <c r="ZE995" s="5"/>
      <c r="ZF995" s="5"/>
      <c r="ZG995" s="5"/>
      <c r="ZH995" s="5"/>
      <c r="ZI995" s="5"/>
      <c r="ZJ995" s="5"/>
      <c r="ZK995" s="5"/>
      <c r="ZL995" s="5"/>
      <c r="ZM995" s="5"/>
      <c r="ZN995" s="5"/>
      <c r="ZO995" s="5"/>
      <c r="ZP995" s="5"/>
      <c r="ZQ995" s="5"/>
      <c r="ZR995" s="5"/>
      <c r="ZS995" s="5"/>
      <c r="ZT995" s="5"/>
      <c r="ZU995" s="5"/>
      <c r="ZV995" s="5"/>
      <c r="ZW995" s="5"/>
      <c r="ZX995" s="5"/>
      <c r="ZY995" s="5"/>
      <c r="ZZ995" s="5"/>
      <c r="AAA995" s="5"/>
      <c r="AAB995" s="5"/>
      <c r="AAC995" s="5"/>
      <c r="AAD995" s="5"/>
      <c r="AAE995" s="5"/>
      <c r="AAF995" s="5"/>
      <c r="AAG995" s="5"/>
      <c r="AAH995" s="5"/>
      <c r="AAI995" s="5"/>
      <c r="AAJ995" s="5"/>
      <c r="AAK995" s="5"/>
      <c r="AAL995" s="5"/>
      <c r="AAM995" s="5"/>
      <c r="AAN995" s="5"/>
      <c r="AAO995" s="5"/>
      <c r="AAP995" s="5"/>
      <c r="AAQ995" s="5"/>
      <c r="AAR995" s="5"/>
      <c r="AAS995" s="5"/>
      <c r="AAT995" s="5"/>
      <c r="AAU995" s="5"/>
      <c r="AAV995" s="5"/>
      <c r="AAW995" s="5"/>
      <c r="AAX995" s="5"/>
      <c r="AAY995" s="5"/>
      <c r="AAZ995" s="5"/>
      <c r="ABA995" s="5"/>
      <c r="ABB995" s="5"/>
      <c r="ABC995" s="5"/>
      <c r="ABD995" s="5"/>
      <c r="ABE995" s="5"/>
      <c r="ABF995" s="5"/>
      <c r="ABG995" s="5"/>
      <c r="ABH995" s="5"/>
      <c r="ABI995" s="5"/>
      <c r="ABJ995" s="5"/>
      <c r="ABK995" s="5"/>
      <c r="ABL995" s="5"/>
      <c r="ABM995" s="5"/>
      <c r="ABN995" s="5"/>
      <c r="ABO995" s="5"/>
      <c r="ABP995" s="5"/>
      <c r="ABQ995" s="5"/>
      <c r="ABR995" s="5"/>
      <c r="ABS995" s="5"/>
      <c r="ABT995" s="5"/>
      <c r="ABU995" s="5"/>
      <c r="ABV995" s="5"/>
      <c r="ABW995" s="5"/>
      <c r="ABX995" s="5"/>
      <c r="ABY995" s="5"/>
      <c r="ABZ995" s="5"/>
      <c r="ACA995" s="5"/>
      <c r="ACB995" s="5"/>
      <c r="ACC995" s="5"/>
      <c r="ACD995" s="5"/>
      <c r="ACE995" s="5"/>
      <c r="ACF995" s="5"/>
      <c r="ACG995" s="5"/>
      <c r="ACH995" s="5"/>
      <c r="ACI995" s="5"/>
      <c r="ACJ995" s="5"/>
      <c r="ACK995" s="5"/>
      <c r="ACL995" s="5"/>
      <c r="ACM995" s="5"/>
      <c r="ACN995" s="5"/>
      <c r="ACO995" s="5"/>
      <c r="ACP995" s="5"/>
      <c r="ACQ995" s="5"/>
      <c r="ACR995" s="5"/>
      <c r="ACS995" s="5"/>
      <c r="ACT995" s="5"/>
      <c r="ACU995" s="5"/>
      <c r="ACV995" s="5"/>
      <c r="ACW995" s="5"/>
      <c r="ACX995" s="5"/>
      <c r="ACY995" s="5"/>
      <c r="ACZ995" s="5"/>
      <c r="ADA995" s="5"/>
      <c r="ADB995" s="5"/>
      <c r="ADC995" s="5"/>
      <c r="ADD995" s="5"/>
      <c r="ADE995" s="5"/>
      <c r="ADF995" s="5"/>
      <c r="ADG995" s="5"/>
      <c r="ADH995" s="5"/>
      <c r="ADI995" s="5"/>
      <c r="ADJ995" s="5"/>
      <c r="ADK995" s="5"/>
      <c r="ADL995" s="5"/>
      <c r="ADM995" s="5"/>
      <c r="ADN995" s="5"/>
      <c r="ADO995" s="5"/>
      <c r="ADP995" s="5"/>
      <c r="ADQ995" s="5"/>
      <c r="ADR995" s="5"/>
      <c r="ADS995" s="5"/>
      <c r="ADT995" s="5"/>
      <c r="ADU995" s="5"/>
      <c r="ADV995" s="5"/>
      <c r="ADW995" s="5"/>
      <c r="ADX995" s="5"/>
      <c r="ADY995" s="5"/>
      <c r="ADZ995" s="5"/>
      <c r="AEA995" s="5"/>
      <c r="AEB995" s="5"/>
      <c r="AEC995" s="5"/>
      <c r="AED995" s="5"/>
      <c r="AEE995" s="5"/>
      <c r="AEF995" s="5"/>
      <c r="AEG995" s="5"/>
      <c r="AEH995" s="5"/>
      <c r="AEI995" s="5"/>
      <c r="AEJ995" s="5"/>
      <c r="AEK995" s="5"/>
      <c r="AEL995" s="5"/>
      <c r="AEM995" s="5"/>
      <c r="AEN995" s="5"/>
      <c r="AEO995" s="5"/>
      <c r="AEP995" s="5"/>
      <c r="AEQ995" s="5"/>
      <c r="AER995" s="5"/>
      <c r="AES995" s="5"/>
      <c r="AET995" s="5"/>
      <c r="AEU995" s="5"/>
      <c r="AEV995" s="5"/>
      <c r="AEW995" s="5"/>
      <c r="AEX995" s="5"/>
      <c r="AEY995" s="5"/>
      <c r="AEZ995" s="5"/>
      <c r="AFA995" s="5"/>
      <c r="AFB995" s="5"/>
      <c r="AFC995" s="5"/>
      <c r="AFD995" s="5"/>
      <c r="AFE995" s="5"/>
      <c r="AFF995" s="5"/>
      <c r="AFG995" s="5"/>
      <c r="AFH995" s="5"/>
      <c r="AFI995" s="5"/>
      <c r="AFJ995" s="5"/>
      <c r="AFK995" s="5"/>
      <c r="AFL995" s="5"/>
      <c r="AFM995" s="5"/>
      <c r="AFN995" s="5"/>
      <c r="AFO995" s="5"/>
      <c r="AFP995" s="5"/>
      <c r="AFQ995" s="5"/>
      <c r="AFR995" s="5"/>
      <c r="AFS995" s="5"/>
      <c r="AFT995" s="5"/>
      <c r="AFU995" s="5"/>
      <c r="AFV995" s="5"/>
      <c r="AFW995" s="5"/>
      <c r="AFX995" s="5"/>
      <c r="AFY995" s="5"/>
      <c r="AFZ995" s="5"/>
      <c r="AGA995" s="5"/>
      <c r="AGB995" s="5"/>
      <c r="AGC995" s="5"/>
      <c r="AGD995" s="5"/>
      <c r="AGE995" s="5"/>
      <c r="AGF995" s="5"/>
      <c r="AGG995" s="5"/>
      <c r="AGH995" s="5"/>
      <c r="AGI995" s="5"/>
      <c r="AGJ995" s="5"/>
      <c r="AGK995" s="5"/>
      <c r="AGL995" s="5"/>
      <c r="AGM995" s="5"/>
      <c r="AGN995" s="5"/>
      <c r="AGO995" s="5"/>
      <c r="AGP995" s="5"/>
      <c r="AGQ995" s="5"/>
      <c r="AGR995" s="5"/>
      <c r="AGS995" s="5"/>
      <c r="AGT995" s="5"/>
      <c r="AGU995" s="5"/>
      <c r="AGV995" s="5"/>
      <c r="AGW995" s="5"/>
      <c r="AGX995" s="5"/>
      <c r="AGY995" s="5"/>
      <c r="AGZ995" s="5"/>
      <c r="AHA995" s="5"/>
      <c r="AHB995" s="5"/>
      <c r="AHC995" s="5"/>
      <c r="AHD995" s="5"/>
      <c r="AHE995" s="5"/>
      <c r="AHF995" s="5"/>
      <c r="AHG995" s="5"/>
      <c r="AHH995" s="5"/>
      <c r="AHI995" s="5"/>
      <c r="AHJ995" s="5"/>
      <c r="AHK995" s="5"/>
      <c r="AHL995" s="5"/>
      <c r="AHM995" s="5"/>
      <c r="AHN995" s="5"/>
      <c r="AHO995" s="5"/>
      <c r="AHP995" s="5"/>
      <c r="AHQ995" s="5"/>
      <c r="AHR995" s="5"/>
      <c r="AHS995" s="5"/>
      <c r="AHT995" s="5"/>
      <c r="AHU995" s="5"/>
      <c r="AHV995" s="5"/>
      <c r="AHW995" s="5"/>
      <c r="AHX995" s="5"/>
      <c r="AHY995" s="5"/>
      <c r="AHZ995" s="5"/>
      <c r="AIA995" s="5"/>
      <c r="AIB995" s="5"/>
      <c r="AIC995" s="5"/>
      <c r="AID995" s="5"/>
      <c r="AIE995" s="5"/>
      <c r="AIF995" s="5"/>
      <c r="AIG995" s="5"/>
      <c r="AIH995" s="5"/>
      <c r="AII995" s="5"/>
      <c r="AIJ995" s="5"/>
      <c r="AIK995" s="5"/>
      <c r="AIL995" s="5"/>
      <c r="AIM995" s="5"/>
      <c r="AIN995" s="5"/>
      <c r="AIO995" s="5"/>
      <c r="AIP995" s="5"/>
      <c r="AIQ995" s="5"/>
      <c r="AIR995" s="5"/>
      <c r="AIS995" s="5"/>
      <c r="AIT995" s="5"/>
      <c r="AIU995" s="5"/>
      <c r="AIV995" s="5"/>
      <c r="AIW995" s="5"/>
      <c r="AIX995" s="5"/>
      <c r="AIY995" s="5"/>
      <c r="AIZ995" s="5"/>
      <c r="AJA995" s="5"/>
      <c r="AJB995" s="5"/>
      <c r="AJC995" s="5"/>
      <c r="AJD995" s="5"/>
      <c r="AJE995" s="5"/>
      <c r="AJF995" s="5"/>
      <c r="AJG995" s="5"/>
      <c r="AJH995" s="5"/>
      <c r="AJI995" s="5"/>
      <c r="AJJ995" s="5"/>
      <c r="AJK995" s="5"/>
      <c r="AJL995" s="5"/>
      <c r="AJM995" s="5"/>
      <c r="AJN995" s="5"/>
      <c r="AJO995" s="5"/>
      <c r="AJP995" s="5"/>
      <c r="AJQ995" s="5"/>
      <c r="AJR995" s="5"/>
      <c r="AJS995" s="5"/>
      <c r="AJT995" s="5"/>
      <c r="AJU995" s="5"/>
      <c r="AJV995" s="5"/>
      <c r="AJW995" s="5"/>
      <c r="AJX995" s="5"/>
      <c r="AJY995" s="5"/>
      <c r="AJZ995" s="5"/>
      <c r="AKA995" s="5"/>
      <c r="AKB995" s="5"/>
      <c r="AKC995" s="5"/>
      <c r="AKD995" s="5"/>
      <c r="AKE995" s="5"/>
      <c r="AKF995" s="5"/>
      <c r="AKG995" s="5"/>
      <c r="AKH995" s="5"/>
      <c r="AKI995" s="5"/>
      <c r="AKJ995" s="5"/>
      <c r="AKK995" s="5"/>
      <c r="AKL995" s="5"/>
      <c r="AKM995" s="5"/>
      <c r="AKN995" s="5"/>
      <c r="AKO995" s="5"/>
      <c r="AKP995" s="5"/>
      <c r="AKQ995" s="5"/>
      <c r="AKR995" s="5"/>
      <c r="AKS995" s="5"/>
      <c r="AKT995" s="5"/>
      <c r="AKU995" s="5"/>
      <c r="AKV995" s="5"/>
      <c r="AKW995" s="5"/>
      <c r="AKX995" s="5"/>
      <c r="AKY995" s="5"/>
      <c r="AKZ995" s="5"/>
      <c r="ALA995" s="5"/>
      <c r="ALB995" s="5"/>
      <c r="ALC995" s="5"/>
    </row>
    <row r="996" spans="1:991">
      <c r="A996" s="4">
        <v>231</v>
      </c>
      <c r="B996" s="5" t="s">
        <v>112</v>
      </c>
      <c r="C996" s="4">
        <v>20</v>
      </c>
      <c r="D996" s="5" t="s">
        <v>46</v>
      </c>
      <c r="E996" s="4">
        <v>0.5</v>
      </c>
      <c r="F996" s="4">
        <v>2.2999999999999998</v>
      </c>
      <c r="G996" s="4">
        <v>4.7</v>
      </c>
      <c r="H996" s="4">
        <v>5.6</v>
      </c>
      <c r="I996" s="4">
        <v>5.2</v>
      </c>
      <c r="J996" s="4">
        <v>3</v>
      </c>
      <c r="K996" s="4">
        <v>3.1</v>
      </c>
      <c r="L996" s="4">
        <v>1.3</v>
      </c>
      <c r="M996" s="4">
        <v>0.3</v>
      </c>
      <c r="N996" s="12">
        <f t="shared" si="1077"/>
        <v>2.8888888888888893</v>
      </c>
      <c r="O996" s="26">
        <v>30</v>
      </c>
      <c r="P996" s="26">
        <v>27</v>
      </c>
      <c r="Q996" s="26">
        <v>27.6</v>
      </c>
      <c r="R996" s="26">
        <v>28.1</v>
      </c>
      <c r="S996" s="26">
        <v>28.6</v>
      </c>
      <c r="T996" s="26">
        <v>27.5</v>
      </c>
      <c r="U996" s="26">
        <v>23.2</v>
      </c>
      <c r="V996" s="26">
        <v>27.9</v>
      </c>
      <c r="W996" s="26">
        <v>28.5</v>
      </c>
      <c r="X996" s="12">
        <f t="shared" si="1078"/>
        <v>27.599999999999998</v>
      </c>
      <c r="Y996">
        <f t="shared" si="1079"/>
        <v>248.39999999999998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2</v>
      </c>
      <c r="AG996" s="4">
        <v>0</v>
      </c>
      <c r="AH996" s="4">
        <v>0</v>
      </c>
      <c r="AI996" s="4"/>
      <c r="AJ996" s="4">
        <v>8</v>
      </c>
      <c r="AK996" s="4">
        <v>7</v>
      </c>
      <c r="AL996" s="4">
        <v>4</v>
      </c>
      <c r="AM996" s="4">
        <v>7</v>
      </c>
      <c r="AN996" s="4">
        <v>6</v>
      </c>
      <c r="AO996" s="4">
        <v>4</v>
      </c>
      <c r="AP996" s="4">
        <v>3</v>
      </c>
      <c r="AQ996" s="4">
        <v>4</v>
      </c>
      <c r="AR996" s="4">
        <v>4</v>
      </c>
      <c r="AS996">
        <f t="shared" si="1080"/>
        <v>5.2222222222222223</v>
      </c>
      <c r="AU996">
        <f t="shared" si="1081"/>
        <v>100</v>
      </c>
      <c r="AV996">
        <f t="shared" si="1082"/>
        <v>100</v>
      </c>
      <c r="AW996">
        <f t="shared" si="1083"/>
        <v>100</v>
      </c>
      <c r="AX996">
        <f t="shared" si="1084"/>
        <v>100</v>
      </c>
      <c r="AY996">
        <f t="shared" si="1085"/>
        <v>100</v>
      </c>
      <c r="AZ996">
        <f t="shared" si="1086"/>
        <v>100</v>
      </c>
      <c r="BA996">
        <f t="shared" si="1087"/>
        <v>20</v>
      </c>
      <c r="BB996">
        <f t="shared" si="1088"/>
        <v>100</v>
      </c>
      <c r="BC996">
        <f t="shared" si="1089"/>
        <v>100</v>
      </c>
      <c r="BD996" s="7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r="OG996" s="5"/>
      <c r="OH996" s="5"/>
      <c r="OI996" s="5"/>
      <c r="OJ996" s="5"/>
      <c r="OK996" s="5"/>
      <c r="OL996" s="5"/>
      <c r="OM996" s="5"/>
      <c r="ON996" s="5"/>
      <c r="OO996" s="5"/>
      <c r="OP996" s="5"/>
      <c r="OQ996" s="5"/>
      <c r="OR996" s="5"/>
      <c r="OS996" s="5"/>
      <c r="OT996" s="5"/>
      <c r="OU996" s="5"/>
      <c r="OV996" s="5"/>
      <c r="OW996" s="5"/>
      <c r="OX996" s="5"/>
      <c r="OY996" s="5"/>
      <c r="OZ996" s="5"/>
      <c r="PA996" s="5"/>
      <c r="PB996" s="5"/>
      <c r="PC996" s="5"/>
      <c r="PD996" s="5"/>
      <c r="PE996" s="5"/>
      <c r="PF996" s="5"/>
      <c r="PG996" s="5"/>
      <c r="PH996" s="5"/>
      <c r="PI996" s="5"/>
      <c r="PJ996" s="5"/>
      <c r="PK996" s="5"/>
      <c r="PL996" s="5"/>
      <c r="PM996" s="5"/>
      <c r="PN996" s="5"/>
      <c r="PO996" s="5"/>
      <c r="PP996" s="5"/>
      <c r="PQ996" s="5"/>
      <c r="PR996" s="5"/>
      <c r="PS996" s="5"/>
      <c r="PT996" s="5"/>
      <c r="PU996" s="5"/>
      <c r="PV996" s="5"/>
      <c r="PW996" s="5"/>
      <c r="PX996" s="5"/>
      <c r="PY996" s="5"/>
      <c r="PZ996" s="5"/>
      <c r="QA996" s="5"/>
      <c r="QB996" s="5"/>
      <c r="QC996" s="5"/>
      <c r="QD996" s="5"/>
      <c r="QE996" s="5"/>
      <c r="QF996" s="5"/>
      <c r="QG996" s="5"/>
      <c r="QH996" s="5"/>
      <c r="QI996" s="5"/>
      <c r="QJ996" s="5"/>
      <c r="QK996" s="5"/>
      <c r="QL996" s="5"/>
      <c r="QM996" s="5"/>
      <c r="QN996" s="5"/>
      <c r="QO996" s="5"/>
      <c r="QP996" s="5"/>
      <c r="QQ996" s="5"/>
      <c r="QR996" s="5"/>
      <c r="QS996" s="5"/>
      <c r="QT996" s="5"/>
      <c r="QU996" s="5"/>
      <c r="QV996" s="5"/>
      <c r="QW996" s="5"/>
      <c r="QX996" s="5"/>
      <c r="QY996" s="5"/>
      <c r="QZ996" s="5"/>
      <c r="RA996" s="5"/>
      <c r="RB996" s="5"/>
      <c r="RC996" s="5"/>
      <c r="RD996" s="5"/>
      <c r="RE996" s="5"/>
      <c r="RF996" s="5"/>
      <c r="RG996" s="5"/>
      <c r="RH996" s="5"/>
      <c r="RI996" s="5"/>
      <c r="RJ996" s="5"/>
      <c r="RK996" s="5"/>
      <c r="RL996" s="5"/>
      <c r="RM996" s="5"/>
      <c r="RN996" s="5"/>
      <c r="RO996" s="5"/>
      <c r="RP996" s="5"/>
      <c r="RQ996" s="5"/>
      <c r="RR996" s="5"/>
      <c r="RS996" s="5"/>
      <c r="RT996" s="5"/>
      <c r="RU996" s="5"/>
      <c r="RV996" s="5"/>
      <c r="RW996" s="5"/>
      <c r="RX996" s="5"/>
      <c r="RY996" s="5"/>
      <c r="RZ996" s="5"/>
      <c r="SA996" s="5"/>
      <c r="SB996" s="5"/>
      <c r="SC996" s="5"/>
      <c r="SD996" s="5"/>
      <c r="SE996" s="5"/>
      <c r="SF996" s="5"/>
      <c r="SG996" s="5"/>
      <c r="SH996" s="5"/>
      <c r="SI996" s="5"/>
      <c r="SJ996" s="5"/>
      <c r="SK996" s="5"/>
      <c r="SL996" s="5"/>
      <c r="SM996" s="5"/>
      <c r="SN996" s="5"/>
      <c r="SO996" s="5"/>
      <c r="SP996" s="5"/>
      <c r="SQ996" s="5"/>
      <c r="SR996" s="5"/>
      <c r="SS996" s="5"/>
      <c r="ST996" s="5"/>
      <c r="SU996" s="5"/>
      <c r="SV996" s="5"/>
      <c r="SW996" s="5"/>
      <c r="SX996" s="5"/>
      <c r="SY996" s="5"/>
      <c r="SZ996" s="5"/>
      <c r="TA996" s="5"/>
      <c r="TB996" s="5"/>
      <c r="TC996" s="5"/>
      <c r="TD996" s="5"/>
      <c r="TE996" s="5"/>
      <c r="TF996" s="5"/>
      <c r="TG996" s="5"/>
      <c r="TH996" s="5"/>
      <c r="TI996" s="5"/>
      <c r="TJ996" s="5"/>
      <c r="TK996" s="5"/>
      <c r="TL996" s="5"/>
      <c r="TM996" s="5"/>
      <c r="TN996" s="5"/>
      <c r="TO996" s="5"/>
      <c r="TP996" s="5"/>
      <c r="TQ996" s="5"/>
      <c r="TR996" s="5"/>
      <c r="TS996" s="5"/>
      <c r="TT996" s="5"/>
      <c r="TU996" s="5"/>
      <c r="TV996" s="5"/>
      <c r="TW996" s="5"/>
      <c r="TX996" s="5"/>
      <c r="TY996" s="5"/>
      <c r="TZ996" s="5"/>
      <c r="UA996" s="5"/>
      <c r="UB996" s="5"/>
      <c r="UC996" s="5"/>
      <c r="UD996" s="5"/>
      <c r="UE996" s="5"/>
      <c r="UF996" s="5"/>
      <c r="UG996" s="5"/>
      <c r="UH996" s="5"/>
      <c r="UI996" s="5"/>
      <c r="UJ996" s="5"/>
      <c r="UK996" s="5"/>
      <c r="UL996" s="5"/>
      <c r="UM996" s="5"/>
      <c r="UN996" s="5"/>
      <c r="UO996" s="5"/>
      <c r="UP996" s="5"/>
      <c r="UQ996" s="5"/>
      <c r="UR996" s="5"/>
      <c r="US996" s="5"/>
      <c r="UT996" s="5"/>
      <c r="UU996" s="5"/>
      <c r="UV996" s="5"/>
      <c r="UW996" s="5"/>
      <c r="UX996" s="5"/>
      <c r="UY996" s="5"/>
      <c r="UZ996" s="5"/>
      <c r="VA996" s="5"/>
      <c r="VB996" s="5"/>
      <c r="VC996" s="5"/>
      <c r="VD996" s="5"/>
      <c r="VE996" s="5"/>
      <c r="VF996" s="5"/>
      <c r="VG996" s="5"/>
      <c r="VH996" s="5"/>
      <c r="VI996" s="5"/>
      <c r="VJ996" s="5"/>
      <c r="VK996" s="5"/>
      <c r="VL996" s="5"/>
      <c r="VM996" s="5"/>
      <c r="VN996" s="5"/>
      <c r="VO996" s="5"/>
      <c r="VP996" s="5"/>
      <c r="VQ996" s="5"/>
      <c r="VR996" s="5"/>
      <c r="VS996" s="5"/>
      <c r="VT996" s="5"/>
      <c r="VU996" s="5"/>
      <c r="VV996" s="5"/>
      <c r="VW996" s="5"/>
      <c r="VX996" s="5"/>
      <c r="VY996" s="5"/>
      <c r="VZ996" s="5"/>
      <c r="WA996" s="5"/>
      <c r="WB996" s="5"/>
      <c r="WC996" s="5"/>
      <c r="WD996" s="5"/>
      <c r="WE996" s="5"/>
      <c r="WF996" s="5"/>
      <c r="WG996" s="5"/>
      <c r="WH996" s="5"/>
      <c r="WI996" s="5"/>
      <c r="WJ996" s="5"/>
      <c r="WK996" s="5"/>
      <c r="WL996" s="5"/>
      <c r="WM996" s="5"/>
      <c r="WN996" s="5"/>
      <c r="WO996" s="5"/>
      <c r="WP996" s="5"/>
      <c r="WQ996" s="5"/>
      <c r="WR996" s="5"/>
      <c r="WS996" s="5"/>
      <c r="WT996" s="5"/>
      <c r="WU996" s="5"/>
      <c r="WV996" s="5"/>
      <c r="WW996" s="5"/>
      <c r="WX996" s="5"/>
      <c r="WY996" s="5"/>
      <c r="WZ996" s="5"/>
      <c r="XA996" s="5"/>
      <c r="XB996" s="5"/>
      <c r="XC996" s="5"/>
      <c r="XD996" s="5"/>
      <c r="XE996" s="5"/>
      <c r="XF996" s="5"/>
      <c r="XG996" s="5"/>
      <c r="XH996" s="5"/>
      <c r="XI996" s="5"/>
      <c r="XJ996" s="5"/>
      <c r="XK996" s="5"/>
      <c r="XL996" s="5"/>
      <c r="XM996" s="5"/>
      <c r="XN996" s="5"/>
      <c r="XO996" s="5"/>
      <c r="XP996" s="5"/>
      <c r="XQ996" s="5"/>
      <c r="XR996" s="5"/>
      <c r="XS996" s="5"/>
      <c r="XT996" s="5"/>
      <c r="XU996" s="5"/>
      <c r="XV996" s="5"/>
      <c r="XW996" s="5"/>
      <c r="XX996" s="5"/>
      <c r="XY996" s="5"/>
      <c r="XZ996" s="5"/>
      <c r="YA996" s="5"/>
      <c r="YB996" s="5"/>
      <c r="YC996" s="5"/>
      <c r="YD996" s="5"/>
      <c r="YE996" s="5"/>
      <c r="YF996" s="5"/>
      <c r="YG996" s="5"/>
      <c r="YH996" s="5"/>
      <c r="YI996" s="5"/>
      <c r="YJ996" s="5"/>
      <c r="YK996" s="5"/>
      <c r="YL996" s="5"/>
      <c r="YM996" s="5"/>
      <c r="YN996" s="5"/>
      <c r="YO996" s="5"/>
      <c r="YP996" s="5"/>
      <c r="YQ996" s="5"/>
      <c r="YR996" s="5"/>
      <c r="YS996" s="5"/>
      <c r="YT996" s="5"/>
      <c r="YU996" s="5"/>
      <c r="YV996" s="5"/>
      <c r="YW996" s="5"/>
      <c r="YX996" s="5"/>
      <c r="YY996" s="5"/>
      <c r="YZ996" s="5"/>
      <c r="ZA996" s="5"/>
      <c r="ZB996" s="5"/>
      <c r="ZC996" s="5"/>
      <c r="ZD996" s="5"/>
      <c r="ZE996" s="5"/>
      <c r="ZF996" s="5"/>
      <c r="ZG996" s="5"/>
      <c r="ZH996" s="5"/>
      <c r="ZI996" s="5"/>
      <c r="ZJ996" s="5"/>
      <c r="ZK996" s="5"/>
      <c r="ZL996" s="5"/>
      <c r="ZM996" s="5"/>
      <c r="ZN996" s="5"/>
      <c r="ZO996" s="5"/>
      <c r="ZP996" s="5"/>
      <c r="ZQ996" s="5"/>
      <c r="ZR996" s="5"/>
      <c r="ZS996" s="5"/>
      <c r="ZT996" s="5"/>
      <c r="ZU996" s="5"/>
      <c r="ZV996" s="5"/>
      <c r="ZW996" s="5"/>
      <c r="ZX996" s="5"/>
      <c r="ZY996" s="5"/>
      <c r="ZZ996" s="5"/>
      <c r="AAA996" s="5"/>
      <c r="AAB996" s="5"/>
      <c r="AAC996" s="5"/>
      <c r="AAD996" s="5"/>
      <c r="AAE996" s="5"/>
      <c r="AAF996" s="5"/>
      <c r="AAG996" s="5"/>
      <c r="AAH996" s="5"/>
      <c r="AAI996" s="5"/>
      <c r="AAJ996" s="5"/>
      <c r="AAK996" s="5"/>
      <c r="AAL996" s="5"/>
      <c r="AAM996" s="5"/>
      <c r="AAN996" s="5"/>
      <c r="AAO996" s="5"/>
      <c r="AAP996" s="5"/>
      <c r="AAQ996" s="5"/>
      <c r="AAR996" s="5"/>
      <c r="AAS996" s="5"/>
      <c r="AAT996" s="5"/>
      <c r="AAU996" s="5"/>
      <c r="AAV996" s="5"/>
      <c r="AAW996" s="5"/>
      <c r="AAX996" s="5"/>
      <c r="AAY996" s="5"/>
      <c r="AAZ996" s="5"/>
      <c r="ABA996" s="5"/>
      <c r="ABB996" s="5"/>
      <c r="ABC996" s="5"/>
      <c r="ABD996" s="5"/>
      <c r="ABE996" s="5"/>
      <c r="ABF996" s="5"/>
      <c r="ABG996" s="5"/>
      <c r="ABH996" s="5"/>
      <c r="ABI996" s="5"/>
      <c r="ABJ996" s="5"/>
      <c r="ABK996" s="5"/>
      <c r="ABL996" s="5"/>
      <c r="ABM996" s="5"/>
      <c r="ABN996" s="5"/>
      <c r="ABO996" s="5"/>
      <c r="ABP996" s="5"/>
      <c r="ABQ996" s="5"/>
      <c r="ABR996" s="5"/>
      <c r="ABS996" s="5"/>
      <c r="ABT996" s="5"/>
      <c r="ABU996" s="5"/>
      <c r="ABV996" s="5"/>
      <c r="ABW996" s="5"/>
      <c r="ABX996" s="5"/>
      <c r="ABY996" s="5"/>
      <c r="ABZ996" s="5"/>
      <c r="ACA996" s="5"/>
      <c r="ACB996" s="5"/>
      <c r="ACC996" s="5"/>
      <c r="ACD996" s="5"/>
      <c r="ACE996" s="5"/>
      <c r="ACF996" s="5"/>
      <c r="ACG996" s="5"/>
      <c r="ACH996" s="5"/>
      <c r="ACI996" s="5"/>
      <c r="ACJ996" s="5"/>
      <c r="ACK996" s="5"/>
      <c r="ACL996" s="5"/>
      <c r="ACM996" s="5"/>
      <c r="ACN996" s="5"/>
      <c r="ACO996" s="5"/>
      <c r="ACP996" s="5"/>
      <c r="ACQ996" s="5"/>
      <c r="ACR996" s="5"/>
      <c r="ACS996" s="5"/>
      <c r="ACT996" s="5"/>
      <c r="ACU996" s="5"/>
      <c r="ACV996" s="5"/>
      <c r="ACW996" s="5"/>
      <c r="ACX996" s="5"/>
      <c r="ACY996" s="5"/>
      <c r="ACZ996" s="5"/>
      <c r="ADA996" s="5"/>
      <c r="ADB996" s="5"/>
      <c r="ADC996" s="5"/>
      <c r="ADD996" s="5"/>
      <c r="ADE996" s="5"/>
      <c r="ADF996" s="5"/>
      <c r="ADG996" s="5"/>
      <c r="ADH996" s="5"/>
      <c r="ADI996" s="5"/>
      <c r="ADJ996" s="5"/>
      <c r="ADK996" s="5"/>
      <c r="ADL996" s="5"/>
      <c r="ADM996" s="5"/>
      <c r="ADN996" s="5"/>
      <c r="ADO996" s="5"/>
      <c r="ADP996" s="5"/>
      <c r="ADQ996" s="5"/>
      <c r="ADR996" s="5"/>
      <c r="ADS996" s="5"/>
      <c r="ADT996" s="5"/>
      <c r="ADU996" s="5"/>
      <c r="ADV996" s="5"/>
      <c r="ADW996" s="5"/>
      <c r="ADX996" s="5"/>
      <c r="ADY996" s="5"/>
      <c r="ADZ996" s="5"/>
      <c r="AEA996" s="5"/>
      <c r="AEB996" s="5"/>
      <c r="AEC996" s="5"/>
      <c r="AED996" s="5"/>
      <c r="AEE996" s="5"/>
      <c r="AEF996" s="5"/>
      <c r="AEG996" s="5"/>
      <c r="AEH996" s="5"/>
      <c r="AEI996" s="5"/>
      <c r="AEJ996" s="5"/>
      <c r="AEK996" s="5"/>
      <c r="AEL996" s="5"/>
      <c r="AEM996" s="5"/>
      <c r="AEN996" s="5"/>
      <c r="AEO996" s="5"/>
      <c r="AEP996" s="5"/>
      <c r="AEQ996" s="5"/>
      <c r="AER996" s="5"/>
      <c r="AES996" s="5"/>
      <c r="AET996" s="5"/>
      <c r="AEU996" s="5"/>
      <c r="AEV996" s="5"/>
      <c r="AEW996" s="5"/>
      <c r="AEX996" s="5"/>
      <c r="AEY996" s="5"/>
      <c r="AEZ996" s="5"/>
      <c r="AFA996" s="5"/>
      <c r="AFB996" s="5"/>
      <c r="AFC996" s="5"/>
      <c r="AFD996" s="5"/>
      <c r="AFE996" s="5"/>
      <c r="AFF996" s="5"/>
      <c r="AFG996" s="5"/>
      <c r="AFH996" s="5"/>
      <c r="AFI996" s="5"/>
      <c r="AFJ996" s="5"/>
      <c r="AFK996" s="5"/>
      <c r="AFL996" s="5"/>
      <c r="AFM996" s="5"/>
      <c r="AFN996" s="5"/>
      <c r="AFO996" s="5"/>
      <c r="AFP996" s="5"/>
      <c r="AFQ996" s="5"/>
      <c r="AFR996" s="5"/>
      <c r="AFS996" s="5"/>
      <c r="AFT996" s="5"/>
      <c r="AFU996" s="5"/>
      <c r="AFV996" s="5"/>
      <c r="AFW996" s="5"/>
      <c r="AFX996" s="5"/>
      <c r="AFY996" s="5"/>
      <c r="AFZ996" s="5"/>
      <c r="AGA996" s="5"/>
      <c r="AGB996" s="5"/>
      <c r="AGC996" s="5"/>
      <c r="AGD996" s="5"/>
      <c r="AGE996" s="5"/>
      <c r="AGF996" s="5"/>
      <c r="AGG996" s="5"/>
      <c r="AGH996" s="5"/>
      <c r="AGI996" s="5"/>
      <c r="AGJ996" s="5"/>
      <c r="AGK996" s="5"/>
      <c r="AGL996" s="5"/>
      <c r="AGM996" s="5"/>
      <c r="AGN996" s="5"/>
      <c r="AGO996" s="5"/>
      <c r="AGP996" s="5"/>
      <c r="AGQ996" s="5"/>
      <c r="AGR996" s="5"/>
      <c r="AGS996" s="5"/>
      <c r="AGT996" s="5"/>
      <c r="AGU996" s="5"/>
      <c r="AGV996" s="5"/>
      <c r="AGW996" s="5"/>
      <c r="AGX996" s="5"/>
      <c r="AGY996" s="5"/>
      <c r="AGZ996" s="5"/>
      <c r="AHA996" s="5"/>
      <c r="AHB996" s="5"/>
      <c r="AHC996" s="5"/>
      <c r="AHD996" s="5"/>
      <c r="AHE996" s="5"/>
      <c r="AHF996" s="5"/>
      <c r="AHG996" s="5"/>
      <c r="AHH996" s="5"/>
      <c r="AHI996" s="5"/>
      <c r="AHJ996" s="5"/>
      <c r="AHK996" s="5"/>
      <c r="AHL996" s="5"/>
      <c r="AHM996" s="5"/>
      <c r="AHN996" s="5"/>
      <c r="AHO996" s="5"/>
      <c r="AHP996" s="5"/>
      <c r="AHQ996" s="5"/>
      <c r="AHR996" s="5"/>
      <c r="AHS996" s="5"/>
      <c r="AHT996" s="5"/>
      <c r="AHU996" s="5"/>
      <c r="AHV996" s="5"/>
      <c r="AHW996" s="5"/>
      <c r="AHX996" s="5"/>
      <c r="AHY996" s="5"/>
      <c r="AHZ996" s="5"/>
      <c r="AIA996" s="5"/>
      <c r="AIB996" s="5"/>
      <c r="AIC996" s="5"/>
      <c r="AID996" s="5"/>
      <c r="AIE996" s="5"/>
      <c r="AIF996" s="5"/>
      <c r="AIG996" s="5"/>
      <c r="AIH996" s="5"/>
      <c r="AII996" s="5"/>
      <c r="AIJ996" s="5"/>
      <c r="AIK996" s="5"/>
      <c r="AIL996" s="5"/>
      <c r="AIM996" s="5"/>
      <c r="AIN996" s="5"/>
      <c r="AIO996" s="5"/>
      <c r="AIP996" s="5"/>
      <c r="AIQ996" s="5"/>
      <c r="AIR996" s="5"/>
      <c r="AIS996" s="5"/>
      <c r="AIT996" s="5"/>
      <c r="AIU996" s="5"/>
      <c r="AIV996" s="5"/>
      <c r="AIW996" s="5"/>
      <c r="AIX996" s="5"/>
      <c r="AIY996" s="5"/>
      <c r="AIZ996" s="5"/>
      <c r="AJA996" s="5"/>
      <c r="AJB996" s="5"/>
      <c r="AJC996" s="5"/>
      <c r="AJD996" s="5"/>
      <c r="AJE996" s="5"/>
      <c r="AJF996" s="5"/>
      <c r="AJG996" s="5"/>
      <c r="AJH996" s="5"/>
      <c r="AJI996" s="5"/>
      <c r="AJJ996" s="5"/>
      <c r="AJK996" s="5"/>
      <c r="AJL996" s="5"/>
      <c r="AJM996" s="5"/>
      <c r="AJN996" s="5"/>
      <c r="AJO996" s="5"/>
      <c r="AJP996" s="5"/>
      <c r="AJQ996" s="5"/>
      <c r="AJR996" s="5"/>
      <c r="AJS996" s="5"/>
      <c r="AJT996" s="5"/>
      <c r="AJU996" s="5"/>
      <c r="AJV996" s="5"/>
      <c r="AJW996" s="5"/>
      <c r="AJX996" s="5"/>
      <c r="AJY996" s="5"/>
      <c r="AJZ996" s="5"/>
      <c r="AKA996" s="5"/>
      <c r="AKB996" s="5"/>
      <c r="AKC996" s="5"/>
      <c r="AKD996" s="5"/>
      <c r="AKE996" s="5"/>
      <c r="AKF996" s="5"/>
      <c r="AKG996" s="5"/>
      <c r="AKH996" s="5"/>
      <c r="AKI996" s="5"/>
      <c r="AKJ996" s="5"/>
      <c r="AKK996" s="5"/>
      <c r="AKL996" s="5"/>
      <c r="AKM996" s="5"/>
      <c r="AKN996" s="5"/>
      <c r="AKO996" s="5"/>
      <c r="AKP996" s="5"/>
      <c r="AKQ996" s="5"/>
      <c r="AKR996" s="5"/>
      <c r="AKS996" s="5"/>
      <c r="AKT996" s="5"/>
      <c r="AKU996" s="5"/>
      <c r="AKV996" s="5"/>
      <c r="AKW996" s="5"/>
      <c r="AKX996" s="5"/>
      <c r="AKY996" s="5"/>
      <c r="AKZ996" s="5"/>
      <c r="ALA996" s="5"/>
      <c r="ALB996" s="5"/>
      <c r="ALC996" s="5"/>
    </row>
    <row r="997" spans="1:991">
      <c r="A997" s="4">
        <v>229</v>
      </c>
      <c r="B997" s="5" t="s">
        <v>113</v>
      </c>
      <c r="C997" s="4">
        <v>20</v>
      </c>
      <c r="D997" s="5" t="s">
        <v>48</v>
      </c>
      <c r="E997" s="4">
        <v>16.100000000000001</v>
      </c>
      <c r="F997" s="4">
        <v>15.5</v>
      </c>
      <c r="G997" s="4">
        <v>15.6</v>
      </c>
      <c r="H997" s="4">
        <v>14.3</v>
      </c>
      <c r="I997" s="4">
        <v>17.8</v>
      </c>
      <c r="J997" s="4">
        <v>14.8</v>
      </c>
      <c r="K997" s="4">
        <v>13.3</v>
      </c>
      <c r="L997" s="4">
        <v>15.4</v>
      </c>
      <c r="M997" s="4">
        <v>8.4</v>
      </c>
      <c r="N997" s="12">
        <f t="shared" si="1077"/>
        <v>14.577777777777776</v>
      </c>
      <c r="O997" s="26">
        <v>29.2</v>
      </c>
      <c r="P997" s="26">
        <v>29.3</v>
      </c>
      <c r="Q997" s="26">
        <v>28.8</v>
      </c>
      <c r="R997" s="26">
        <v>28.4</v>
      </c>
      <c r="S997" s="26">
        <v>28.6</v>
      </c>
      <c r="T997" s="26">
        <v>26.9</v>
      </c>
      <c r="U997" s="26">
        <v>26.1</v>
      </c>
      <c r="V997" s="26">
        <v>20.7</v>
      </c>
      <c r="W997" s="26">
        <v>22.3</v>
      </c>
      <c r="X997" s="12">
        <f t="shared" si="1078"/>
        <v>26.7</v>
      </c>
      <c r="Y997">
        <f t="shared" si="1079"/>
        <v>240.29999999999998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2</v>
      </c>
      <c r="AG997" s="4">
        <v>2</v>
      </c>
      <c r="AH997" s="4">
        <v>4</v>
      </c>
      <c r="AI997" s="4"/>
      <c r="AJ997" s="4">
        <v>9</v>
      </c>
      <c r="AK997" s="4">
        <v>9</v>
      </c>
      <c r="AL997" s="4">
        <v>11</v>
      </c>
      <c r="AM997" s="4">
        <v>6</v>
      </c>
      <c r="AN997" s="4">
        <v>8</v>
      </c>
      <c r="AO997" s="4">
        <v>3</v>
      </c>
      <c r="AP997" s="4">
        <v>13</v>
      </c>
      <c r="AQ997" s="4">
        <v>4</v>
      </c>
      <c r="AR997" s="4">
        <v>8</v>
      </c>
      <c r="AS997">
        <f t="shared" si="1080"/>
        <v>7.8888888888888893</v>
      </c>
      <c r="AU997">
        <f t="shared" si="1081"/>
        <v>100</v>
      </c>
      <c r="AV997">
        <f t="shared" si="1082"/>
        <v>100</v>
      </c>
      <c r="AW997">
        <f t="shared" si="1083"/>
        <v>100</v>
      </c>
      <c r="AX997">
        <f t="shared" si="1084"/>
        <v>100</v>
      </c>
      <c r="AY997">
        <f t="shared" si="1085"/>
        <v>100</v>
      </c>
      <c r="AZ997">
        <f t="shared" si="1086"/>
        <v>100</v>
      </c>
      <c r="BA997">
        <f t="shared" si="1087"/>
        <v>73.333333333333329</v>
      </c>
      <c r="BB997">
        <f t="shared" si="1088"/>
        <v>33.333333333333329</v>
      </c>
      <c r="BC997">
        <f t="shared" si="1089"/>
        <v>33.333333333333329</v>
      </c>
      <c r="BD997" s="7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  <c r="OF997" s="5"/>
      <c r="OG997" s="5"/>
      <c r="OH997" s="5"/>
      <c r="OI997" s="5"/>
      <c r="OJ997" s="5"/>
      <c r="OK997" s="5"/>
      <c r="OL997" s="5"/>
      <c r="OM997" s="5"/>
      <c r="ON997" s="5"/>
      <c r="OO997" s="5"/>
      <c r="OP997" s="5"/>
      <c r="OQ997" s="5"/>
      <c r="OR997" s="5"/>
      <c r="OS997" s="5"/>
      <c r="OT997" s="5"/>
      <c r="OU997" s="5"/>
      <c r="OV997" s="5"/>
      <c r="OW997" s="5"/>
      <c r="OX997" s="5"/>
      <c r="OY997" s="5"/>
      <c r="OZ997" s="5"/>
      <c r="PA997" s="5"/>
      <c r="PB997" s="5"/>
      <c r="PC997" s="5"/>
      <c r="PD997" s="5"/>
      <c r="PE997" s="5"/>
      <c r="PF997" s="5"/>
      <c r="PG997" s="5"/>
      <c r="PH997" s="5"/>
      <c r="PI997" s="5"/>
      <c r="PJ997" s="5"/>
      <c r="PK997" s="5"/>
      <c r="PL997" s="5"/>
      <c r="PM997" s="5"/>
      <c r="PN997" s="5"/>
      <c r="PO997" s="5"/>
      <c r="PP997" s="5"/>
      <c r="PQ997" s="5"/>
      <c r="PR997" s="5"/>
      <c r="PS997" s="5"/>
      <c r="PT997" s="5"/>
      <c r="PU997" s="5"/>
      <c r="PV997" s="5"/>
      <c r="PW997" s="5"/>
      <c r="PX997" s="5"/>
      <c r="PY997" s="5"/>
      <c r="PZ997" s="5"/>
      <c r="QA997" s="5"/>
      <c r="QB997" s="5"/>
      <c r="QC997" s="5"/>
      <c r="QD997" s="5"/>
      <c r="QE997" s="5"/>
      <c r="QF997" s="5"/>
      <c r="QG997" s="5"/>
      <c r="QH997" s="5"/>
      <c r="QI997" s="5"/>
      <c r="QJ997" s="5"/>
      <c r="QK997" s="5"/>
      <c r="QL997" s="5"/>
      <c r="QM997" s="5"/>
      <c r="QN997" s="5"/>
      <c r="QO997" s="5"/>
      <c r="QP997" s="5"/>
      <c r="QQ997" s="5"/>
      <c r="QR997" s="5"/>
      <c r="QS997" s="5"/>
      <c r="QT997" s="5"/>
      <c r="QU997" s="5"/>
      <c r="QV997" s="5"/>
      <c r="QW997" s="5"/>
      <c r="QX997" s="5"/>
      <c r="QY997" s="5"/>
      <c r="QZ997" s="5"/>
      <c r="RA997" s="5"/>
      <c r="RB997" s="5"/>
      <c r="RC997" s="5"/>
      <c r="RD997" s="5"/>
      <c r="RE997" s="5"/>
      <c r="RF997" s="5"/>
      <c r="RG997" s="5"/>
      <c r="RH997" s="5"/>
      <c r="RI997" s="5"/>
      <c r="RJ997" s="5"/>
      <c r="RK997" s="5"/>
      <c r="RL997" s="5"/>
      <c r="RM997" s="5"/>
      <c r="RN997" s="5"/>
      <c r="RO997" s="5"/>
      <c r="RP997" s="5"/>
      <c r="RQ997" s="5"/>
      <c r="RR997" s="5"/>
      <c r="RS997" s="5"/>
      <c r="RT997" s="5"/>
      <c r="RU997" s="5"/>
      <c r="RV997" s="5"/>
      <c r="RW997" s="5"/>
      <c r="RX997" s="5"/>
      <c r="RY997" s="5"/>
      <c r="RZ997" s="5"/>
      <c r="SA997" s="5"/>
      <c r="SB997" s="5"/>
      <c r="SC997" s="5"/>
      <c r="SD997" s="5"/>
      <c r="SE997" s="5"/>
      <c r="SF997" s="5"/>
      <c r="SG997" s="5"/>
      <c r="SH997" s="5"/>
      <c r="SI997" s="5"/>
      <c r="SJ997" s="5"/>
      <c r="SK997" s="5"/>
      <c r="SL997" s="5"/>
      <c r="SM997" s="5"/>
      <c r="SN997" s="5"/>
      <c r="SO997" s="5"/>
      <c r="SP997" s="5"/>
      <c r="SQ997" s="5"/>
      <c r="SR997" s="5"/>
      <c r="SS997" s="5"/>
      <c r="ST997" s="5"/>
      <c r="SU997" s="5"/>
      <c r="SV997" s="5"/>
      <c r="SW997" s="5"/>
      <c r="SX997" s="5"/>
      <c r="SY997" s="5"/>
      <c r="SZ997" s="5"/>
      <c r="TA997" s="5"/>
      <c r="TB997" s="5"/>
      <c r="TC997" s="5"/>
      <c r="TD997" s="5"/>
      <c r="TE997" s="5"/>
      <c r="TF997" s="5"/>
      <c r="TG997" s="5"/>
      <c r="TH997" s="5"/>
      <c r="TI997" s="5"/>
      <c r="TJ997" s="5"/>
      <c r="TK997" s="5"/>
      <c r="TL997" s="5"/>
      <c r="TM997" s="5"/>
      <c r="TN997" s="5"/>
      <c r="TO997" s="5"/>
      <c r="TP997" s="5"/>
      <c r="TQ997" s="5"/>
      <c r="TR997" s="5"/>
      <c r="TS997" s="5"/>
      <c r="TT997" s="5"/>
      <c r="TU997" s="5"/>
      <c r="TV997" s="5"/>
      <c r="TW997" s="5"/>
      <c r="TX997" s="5"/>
      <c r="TY997" s="5"/>
      <c r="TZ997" s="5"/>
      <c r="UA997" s="5"/>
      <c r="UB997" s="5"/>
      <c r="UC997" s="5"/>
      <c r="UD997" s="5"/>
      <c r="UE997" s="5"/>
      <c r="UF997" s="5"/>
      <c r="UG997" s="5"/>
      <c r="UH997" s="5"/>
      <c r="UI997" s="5"/>
      <c r="UJ997" s="5"/>
      <c r="UK997" s="5"/>
      <c r="UL997" s="5"/>
      <c r="UM997" s="5"/>
      <c r="UN997" s="5"/>
      <c r="UO997" s="5"/>
      <c r="UP997" s="5"/>
      <c r="UQ997" s="5"/>
      <c r="UR997" s="5"/>
      <c r="US997" s="5"/>
      <c r="UT997" s="5"/>
      <c r="UU997" s="5"/>
      <c r="UV997" s="5"/>
      <c r="UW997" s="5"/>
      <c r="UX997" s="5"/>
      <c r="UY997" s="5"/>
      <c r="UZ997" s="5"/>
      <c r="VA997" s="5"/>
      <c r="VB997" s="5"/>
      <c r="VC997" s="5"/>
      <c r="VD997" s="5"/>
      <c r="VE997" s="5"/>
      <c r="VF997" s="5"/>
      <c r="VG997" s="5"/>
      <c r="VH997" s="5"/>
      <c r="VI997" s="5"/>
      <c r="VJ997" s="5"/>
      <c r="VK997" s="5"/>
      <c r="VL997" s="5"/>
      <c r="VM997" s="5"/>
      <c r="VN997" s="5"/>
      <c r="VO997" s="5"/>
      <c r="VP997" s="5"/>
      <c r="VQ997" s="5"/>
      <c r="VR997" s="5"/>
      <c r="VS997" s="5"/>
      <c r="VT997" s="5"/>
      <c r="VU997" s="5"/>
      <c r="VV997" s="5"/>
      <c r="VW997" s="5"/>
      <c r="VX997" s="5"/>
      <c r="VY997" s="5"/>
      <c r="VZ997" s="5"/>
      <c r="WA997" s="5"/>
      <c r="WB997" s="5"/>
      <c r="WC997" s="5"/>
      <c r="WD997" s="5"/>
      <c r="WE997" s="5"/>
      <c r="WF997" s="5"/>
      <c r="WG997" s="5"/>
      <c r="WH997" s="5"/>
      <c r="WI997" s="5"/>
      <c r="WJ997" s="5"/>
      <c r="WK997" s="5"/>
      <c r="WL997" s="5"/>
      <c r="WM997" s="5"/>
      <c r="WN997" s="5"/>
      <c r="WO997" s="5"/>
      <c r="WP997" s="5"/>
      <c r="WQ997" s="5"/>
      <c r="WR997" s="5"/>
      <c r="WS997" s="5"/>
      <c r="WT997" s="5"/>
      <c r="WU997" s="5"/>
      <c r="WV997" s="5"/>
      <c r="WW997" s="5"/>
      <c r="WX997" s="5"/>
      <c r="WY997" s="5"/>
      <c r="WZ997" s="5"/>
      <c r="XA997" s="5"/>
      <c r="XB997" s="5"/>
      <c r="XC997" s="5"/>
      <c r="XD997" s="5"/>
      <c r="XE997" s="5"/>
      <c r="XF997" s="5"/>
      <c r="XG997" s="5"/>
      <c r="XH997" s="5"/>
      <c r="XI997" s="5"/>
      <c r="XJ997" s="5"/>
      <c r="XK997" s="5"/>
      <c r="XL997" s="5"/>
      <c r="XM997" s="5"/>
      <c r="XN997" s="5"/>
      <c r="XO997" s="5"/>
      <c r="XP997" s="5"/>
      <c r="XQ997" s="5"/>
      <c r="XR997" s="5"/>
      <c r="XS997" s="5"/>
      <c r="XT997" s="5"/>
      <c r="XU997" s="5"/>
      <c r="XV997" s="5"/>
      <c r="XW997" s="5"/>
      <c r="XX997" s="5"/>
      <c r="XY997" s="5"/>
      <c r="XZ997" s="5"/>
      <c r="YA997" s="5"/>
      <c r="YB997" s="5"/>
      <c r="YC997" s="5"/>
      <c r="YD997" s="5"/>
      <c r="YE997" s="5"/>
      <c r="YF997" s="5"/>
      <c r="YG997" s="5"/>
      <c r="YH997" s="5"/>
      <c r="YI997" s="5"/>
      <c r="YJ997" s="5"/>
      <c r="YK997" s="5"/>
      <c r="YL997" s="5"/>
      <c r="YM997" s="5"/>
      <c r="YN997" s="5"/>
      <c r="YO997" s="5"/>
      <c r="YP997" s="5"/>
      <c r="YQ997" s="5"/>
      <c r="YR997" s="5"/>
      <c r="YS997" s="5"/>
      <c r="YT997" s="5"/>
      <c r="YU997" s="5"/>
      <c r="YV997" s="5"/>
      <c r="YW997" s="5"/>
      <c r="YX997" s="5"/>
      <c r="YY997" s="5"/>
      <c r="YZ997" s="5"/>
      <c r="ZA997" s="5"/>
      <c r="ZB997" s="5"/>
      <c r="ZC997" s="5"/>
      <c r="ZD997" s="5"/>
      <c r="ZE997" s="5"/>
      <c r="ZF997" s="5"/>
      <c r="ZG997" s="5"/>
      <c r="ZH997" s="5"/>
      <c r="ZI997" s="5"/>
      <c r="ZJ997" s="5"/>
      <c r="ZK997" s="5"/>
      <c r="ZL997" s="5"/>
      <c r="ZM997" s="5"/>
      <c r="ZN997" s="5"/>
      <c r="ZO997" s="5"/>
      <c r="ZP997" s="5"/>
      <c r="ZQ997" s="5"/>
      <c r="ZR997" s="5"/>
      <c r="ZS997" s="5"/>
      <c r="ZT997" s="5"/>
      <c r="ZU997" s="5"/>
      <c r="ZV997" s="5"/>
      <c r="ZW997" s="5"/>
      <c r="ZX997" s="5"/>
      <c r="ZY997" s="5"/>
      <c r="ZZ997" s="5"/>
      <c r="AAA997" s="5"/>
      <c r="AAB997" s="5"/>
      <c r="AAC997" s="5"/>
      <c r="AAD997" s="5"/>
      <c r="AAE997" s="5"/>
      <c r="AAF997" s="5"/>
      <c r="AAG997" s="5"/>
      <c r="AAH997" s="5"/>
      <c r="AAI997" s="5"/>
      <c r="AAJ997" s="5"/>
      <c r="AAK997" s="5"/>
      <c r="AAL997" s="5"/>
      <c r="AAM997" s="5"/>
      <c r="AAN997" s="5"/>
      <c r="AAO997" s="5"/>
      <c r="AAP997" s="5"/>
      <c r="AAQ997" s="5"/>
      <c r="AAR997" s="5"/>
      <c r="AAS997" s="5"/>
      <c r="AAT997" s="5"/>
      <c r="AAU997" s="5"/>
      <c r="AAV997" s="5"/>
      <c r="AAW997" s="5"/>
      <c r="AAX997" s="5"/>
      <c r="AAY997" s="5"/>
      <c r="AAZ997" s="5"/>
      <c r="ABA997" s="5"/>
      <c r="ABB997" s="5"/>
      <c r="ABC997" s="5"/>
      <c r="ABD997" s="5"/>
      <c r="ABE997" s="5"/>
      <c r="ABF997" s="5"/>
      <c r="ABG997" s="5"/>
      <c r="ABH997" s="5"/>
      <c r="ABI997" s="5"/>
      <c r="ABJ997" s="5"/>
      <c r="ABK997" s="5"/>
      <c r="ABL997" s="5"/>
      <c r="ABM997" s="5"/>
      <c r="ABN997" s="5"/>
      <c r="ABO997" s="5"/>
      <c r="ABP997" s="5"/>
      <c r="ABQ997" s="5"/>
      <c r="ABR997" s="5"/>
      <c r="ABS997" s="5"/>
      <c r="ABT997" s="5"/>
      <c r="ABU997" s="5"/>
      <c r="ABV997" s="5"/>
      <c r="ABW997" s="5"/>
      <c r="ABX997" s="5"/>
      <c r="ABY997" s="5"/>
      <c r="ABZ997" s="5"/>
      <c r="ACA997" s="5"/>
      <c r="ACB997" s="5"/>
      <c r="ACC997" s="5"/>
      <c r="ACD997" s="5"/>
      <c r="ACE997" s="5"/>
      <c r="ACF997" s="5"/>
      <c r="ACG997" s="5"/>
      <c r="ACH997" s="5"/>
      <c r="ACI997" s="5"/>
      <c r="ACJ997" s="5"/>
      <c r="ACK997" s="5"/>
      <c r="ACL997" s="5"/>
      <c r="ACM997" s="5"/>
      <c r="ACN997" s="5"/>
      <c r="ACO997" s="5"/>
      <c r="ACP997" s="5"/>
      <c r="ACQ997" s="5"/>
      <c r="ACR997" s="5"/>
      <c r="ACS997" s="5"/>
      <c r="ACT997" s="5"/>
      <c r="ACU997" s="5"/>
      <c r="ACV997" s="5"/>
      <c r="ACW997" s="5"/>
      <c r="ACX997" s="5"/>
      <c r="ACY997" s="5"/>
      <c r="ACZ997" s="5"/>
      <c r="ADA997" s="5"/>
      <c r="ADB997" s="5"/>
      <c r="ADC997" s="5"/>
      <c r="ADD997" s="5"/>
      <c r="ADE997" s="5"/>
      <c r="ADF997" s="5"/>
      <c r="ADG997" s="5"/>
      <c r="ADH997" s="5"/>
      <c r="ADI997" s="5"/>
      <c r="ADJ997" s="5"/>
      <c r="ADK997" s="5"/>
      <c r="ADL997" s="5"/>
      <c r="ADM997" s="5"/>
      <c r="ADN997" s="5"/>
      <c r="ADO997" s="5"/>
      <c r="ADP997" s="5"/>
      <c r="ADQ997" s="5"/>
      <c r="ADR997" s="5"/>
      <c r="ADS997" s="5"/>
      <c r="ADT997" s="5"/>
      <c r="ADU997" s="5"/>
      <c r="ADV997" s="5"/>
      <c r="ADW997" s="5"/>
      <c r="ADX997" s="5"/>
      <c r="ADY997" s="5"/>
      <c r="ADZ997" s="5"/>
      <c r="AEA997" s="5"/>
      <c r="AEB997" s="5"/>
      <c r="AEC997" s="5"/>
      <c r="AED997" s="5"/>
      <c r="AEE997" s="5"/>
      <c r="AEF997" s="5"/>
      <c r="AEG997" s="5"/>
      <c r="AEH997" s="5"/>
      <c r="AEI997" s="5"/>
      <c r="AEJ997" s="5"/>
      <c r="AEK997" s="5"/>
      <c r="AEL997" s="5"/>
      <c r="AEM997" s="5"/>
      <c r="AEN997" s="5"/>
      <c r="AEO997" s="5"/>
      <c r="AEP997" s="5"/>
      <c r="AEQ997" s="5"/>
      <c r="AER997" s="5"/>
      <c r="AES997" s="5"/>
      <c r="AET997" s="5"/>
      <c r="AEU997" s="5"/>
      <c r="AEV997" s="5"/>
      <c r="AEW997" s="5"/>
      <c r="AEX997" s="5"/>
      <c r="AEY997" s="5"/>
      <c r="AEZ997" s="5"/>
      <c r="AFA997" s="5"/>
      <c r="AFB997" s="5"/>
      <c r="AFC997" s="5"/>
      <c r="AFD997" s="5"/>
      <c r="AFE997" s="5"/>
      <c r="AFF997" s="5"/>
      <c r="AFG997" s="5"/>
      <c r="AFH997" s="5"/>
      <c r="AFI997" s="5"/>
      <c r="AFJ997" s="5"/>
      <c r="AFK997" s="5"/>
      <c r="AFL997" s="5"/>
      <c r="AFM997" s="5"/>
      <c r="AFN997" s="5"/>
      <c r="AFO997" s="5"/>
      <c r="AFP997" s="5"/>
      <c r="AFQ997" s="5"/>
      <c r="AFR997" s="5"/>
      <c r="AFS997" s="5"/>
      <c r="AFT997" s="5"/>
      <c r="AFU997" s="5"/>
      <c r="AFV997" s="5"/>
      <c r="AFW997" s="5"/>
      <c r="AFX997" s="5"/>
      <c r="AFY997" s="5"/>
      <c r="AFZ997" s="5"/>
      <c r="AGA997" s="5"/>
      <c r="AGB997" s="5"/>
      <c r="AGC997" s="5"/>
      <c r="AGD997" s="5"/>
      <c r="AGE997" s="5"/>
      <c r="AGF997" s="5"/>
      <c r="AGG997" s="5"/>
      <c r="AGH997" s="5"/>
      <c r="AGI997" s="5"/>
      <c r="AGJ997" s="5"/>
      <c r="AGK997" s="5"/>
      <c r="AGL997" s="5"/>
      <c r="AGM997" s="5"/>
      <c r="AGN997" s="5"/>
      <c r="AGO997" s="5"/>
      <c r="AGP997" s="5"/>
      <c r="AGQ997" s="5"/>
      <c r="AGR997" s="5"/>
      <c r="AGS997" s="5"/>
      <c r="AGT997" s="5"/>
      <c r="AGU997" s="5"/>
      <c r="AGV997" s="5"/>
      <c r="AGW997" s="5"/>
      <c r="AGX997" s="5"/>
      <c r="AGY997" s="5"/>
      <c r="AGZ997" s="5"/>
      <c r="AHA997" s="5"/>
      <c r="AHB997" s="5"/>
      <c r="AHC997" s="5"/>
      <c r="AHD997" s="5"/>
      <c r="AHE997" s="5"/>
      <c r="AHF997" s="5"/>
      <c r="AHG997" s="5"/>
      <c r="AHH997" s="5"/>
      <c r="AHI997" s="5"/>
      <c r="AHJ997" s="5"/>
      <c r="AHK997" s="5"/>
      <c r="AHL997" s="5"/>
      <c r="AHM997" s="5"/>
      <c r="AHN997" s="5"/>
      <c r="AHO997" s="5"/>
      <c r="AHP997" s="5"/>
      <c r="AHQ997" s="5"/>
      <c r="AHR997" s="5"/>
      <c r="AHS997" s="5"/>
      <c r="AHT997" s="5"/>
      <c r="AHU997" s="5"/>
      <c r="AHV997" s="5"/>
      <c r="AHW997" s="5"/>
      <c r="AHX997" s="5"/>
      <c r="AHY997" s="5"/>
      <c r="AHZ997" s="5"/>
      <c r="AIA997" s="5"/>
      <c r="AIB997" s="5"/>
      <c r="AIC997" s="5"/>
      <c r="AID997" s="5"/>
      <c r="AIE997" s="5"/>
      <c r="AIF997" s="5"/>
      <c r="AIG997" s="5"/>
      <c r="AIH997" s="5"/>
      <c r="AII997" s="5"/>
      <c r="AIJ997" s="5"/>
      <c r="AIK997" s="5"/>
      <c r="AIL997" s="5"/>
      <c r="AIM997" s="5"/>
      <c r="AIN997" s="5"/>
      <c r="AIO997" s="5"/>
      <c r="AIP997" s="5"/>
      <c r="AIQ997" s="5"/>
      <c r="AIR997" s="5"/>
      <c r="AIS997" s="5"/>
      <c r="AIT997" s="5"/>
      <c r="AIU997" s="5"/>
      <c r="AIV997" s="5"/>
      <c r="AIW997" s="5"/>
      <c r="AIX997" s="5"/>
      <c r="AIY997" s="5"/>
      <c r="AIZ997" s="5"/>
      <c r="AJA997" s="5"/>
      <c r="AJB997" s="5"/>
      <c r="AJC997" s="5"/>
      <c r="AJD997" s="5"/>
      <c r="AJE997" s="5"/>
      <c r="AJF997" s="5"/>
      <c r="AJG997" s="5"/>
      <c r="AJH997" s="5"/>
      <c r="AJI997" s="5"/>
      <c r="AJJ997" s="5"/>
      <c r="AJK997" s="5"/>
      <c r="AJL997" s="5"/>
      <c r="AJM997" s="5"/>
      <c r="AJN997" s="5"/>
      <c r="AJO997" s="5"/>
      <c r="AJP997" s="5"/>
      <c r="AJQ997" s="5"/>
      <c r="AJR997" s="5"/>
      <c r="AJS997" s="5"/>
      <c r="AJT997" s="5"/>
      <c r="AJU997" s="5"/>
      <c r="AJV997" s="5"/>
      <c r="AJW997" s="5"/>
      <c r="AJX997" s="5"/>
      <c r="AJY997" s="5"/>
      <c r="AJZ997" s="5"/>
      <c r="AKA997" s="5"/>
      <c r="AKB997" s="5"/>
      <c r="AKC997" s="5"/>
      <c r="AKD997" s="5"/>
      <c r="AKE997" s="5"/>
      <c r="AKF997" s="5"/>
      <c r="AKG997" s="5"/>
      <c r="AKH997" s="5"/>
      <c r="AKI997" s="5"/>
      <c r="AKJ997" s="5"/>
      <c r="AKK997" s="5"/>
      <c r="AKL997" s="5"/>
      <c r="AKM997" s="5"/>
      <c r="AKN997" s="5"/>
      <c r="AKO997" s="5"/>
      <c r="AKP997" s="5"/>
      <c r="AKQ997" s="5"/>
      <c r="AKR997" s="5"/>
      <c r="AKS997" s="5"/>
      <c r="AKT997" s="5"/>
      <c r="AKU997" s="5"/>
      <c r="AKV997" s="5"/>
      <c r="AKW997" s="5"/>
      <c r="AKX997" s="5"/>
      <c r="AKY997" s="5"/>
      <c r="AKZ997" s="5"/>
      <c r="ALA997" s="5"/>
      <c r="ALB997" s="5"/>
      <c r="ALC997" s="5"/>
    </row>
    <row r="998" spans="1:991">
      <c r="A998" s="4">
        <v>233</v>
      </c>
      <c r="B998" s="5" t="s">
        <v>114</v>
      </c>
      <c r="C998" s="4">
        <v>20</v>
      </c>
      <c r="D998" s="5" t="s">
        <v>42</v>
      </c>
      <c r="E998" s="4">
        <v>7.3</v>
      </c>
      <c r="F998" s="4">
        <v>4.4000000000000004</v>
      </c>
      <c r="G998" s="4">
        <v>2.6</v>
      </c>
      <c r="H998" s="4">
        <v>4.3</v>
      </c>
      <c r="I998" s="4">
        <v>4.0999999999999996</v>
      </c>
      <c r="J998" s="4">
        <v>3.2</v>
      </c>
      <c r="K998" s="4">
        <v>3.4</v>
      </c>
      <c r="L998" s="4">
        <v>1</v>
      </c>
      <c r="M998" s="4">
        <v>2.2999999999999998</v>
      </c>
      <c r="N998" s="12">
        <f t="shared" si="1077"/>
        <v>3.6222222222222218</v>
      </c>
      <c r="O998" s="26">
        <v>27.5</v>
      </c>
      <c r="P998" s="26">
        <v>26.2</v>
      </c>
      <c r="Q998" s="26">
        <v>25.7</v>
      </c>
      <c r="R998" s="26">
        <v>18.7</v>
      </c>
      <c r="S998" s="26">
        <v>2.9</v>
      </c>
      <c r="T998" s="26">
        <v>16.100000000000001</v>
      </c>
      <c r="U998" s="26">
        <v>21.5</v>
      </c>
      <c r="V998" s="26">
        <v>1.4</v>
      </c>
      <c r="W998" s="26">
        <v>30</v>
      </c>
      <c r="X998" s="12">
        <f t="shared" si="1078"/>
        <v>18.888888888888893</v>
      </c>
      <c r="Y998">
        <f t="shared" si="1079"/>
        <v>170.00000000000003</v>
      </c>
      <c r="Z998" s="4">
        <v>0</v>
      </c>
      <c r="AA998" s="4">
        <v>0</v>
      </c>
      <c r="AB998" s="4">
        <v>2</v>
      </c>
      <c r="AC998" s="4">
        <v>8</v>
      </c>
      <c r="AD998" s="4">
        <v>14</v>
      </c>
      <c r="AE998" s="4">
        <v>4</v>
      </c>
      <c r="AF998" s="4">
        <v>0</v>
      </c>
      <c r="AG998" s="4">
        <v>6</v>
      </c>
      <c r="AH998" s="4">
        <v>0</v>
      </c>
      <c r="AI998" s="4"/>
      <c r="AJ998" s="4">
        <v>34</v>
      </c>
      <c r="AK998" s="4">
        <v>30</v>
      </c>
      <c r="AL998" s="4">
        <v>27</v>
      </c>
      <c r="AM998" s="4">
        <v>22</v>
      </c>
      <c r="AN998" s="4">
        <v>19</v>
      </c>
      <c r="AO998" s="4">
        <v>22</v>
      </c>
      <c r="AP998" s="4">
        <v>16</v>
      </c>
      <c r="AQ998" s="4">
        <v>22</v>
      </c>
      <c r="AR998" s="4">
        <v>13</v>
      </c>
      <c r="AS998">
        <f t="shared" si="1080"/>
        <v>22.777777777777779</v>
      </c>
      <c r="AU998">
        <f t="shared" si="1081"/>
        <v>100</v>
      </c>
      <c r="AV998">
        <f t="shared" si="1082"/>
        <v>100</v>
      </c>
      <c r="AW998">
        <f t="shared" si="1083"/>
        <v>86.206896551724128</v>
      </c>
      <c r="AX998">
        <f t="shared" si="1084"/>
        <v>46.666666666666664</v>
      </c>
      <c r="AY998">
        <f t="shared" si="1085"/>
        <v>15.151515151515152</v>
      </c>
      <c r="AZ998">
        <f t="shared" si="1086"/>
        <v>69.230769230769226</v>
      </c>
      <c r="BA998">
        <f t="shared" si="1087"/>
        <v>100</v>
      </c>
      <c r="BB998">
        <f t="shared" si="1088"/>
        <v>57.142857142857139</v>
      </c>
      <c r="BC998">
        <f t="shared" si="1089"/>
        <v>100</v>
      </c>
      <c r="BD998" s="7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r="OG998" s="5"/>
      <c r="OH998" s="5"/>
      <c r="OI998" s="5"/>
      <c r="OJ998" s="5"/>
      <c r="OK998" s="5"/>
      <c r="OL998" s="5"/>
      <c r="OM998" s="5"/>
      <c r="ON998" s="5"/>
      <c r="OO998" s="5"/>
      <c r="OP998" s="5"/>
      <c r="OQ998" s="5"/>
      <c r="OR998" s="5"/>
      <c r="OS998" s="5"/>
      <c r="OT998" s="5"/>
      <c r="OU998" s="5"/>
      <c r="OV998" s="5"/>
      <c r="OW998" s="5"/>
      <c r="OX998" s="5"/>
      <c r="OY998" s="5"/>
      <c r="OZ998" s="5"/>
      <c r="PA998" s="5"/>
      <c r="PB998" s="5"/>
      <c r="PC998" s="5"/>
      <c r="PD998" s="5"/>
      <c r="PE998" s="5"/>
      <c r="PF998" s="5"/>
      <c r="PG998" s="5"/>
      <c r="PH998" s="5"/>
      <c r="PI998" s="5"/>
      <c r="PJ998" s="5"/>
      <c r="PK998" s="5"/>
      <c r="PL998" s="5"/>
      <c r="PM998" s="5"/>
      <c r="PN998" s="5"/>
      <c r="PO998" s="5"/>
      <c r="PP998" s="5"/>
      <c r="PQ998" s="5"/>
      <c r="PR998" s="5"/>
      <c r="PS998" s="5"/>
      <c r="PT998" s="5"/>
      <c r="PU998" s="5"/>
      <c r="PV998" s="5"/>
      <c r="PW998" s="5"/>
      <c r="PX998" s="5"/>
      <c r="PY998" s="5"/>
      <c r="PZ998" s="5"/>
      <c r="QA998" s="5"/>
      <c r="QB998" s="5"/>
      <c r="QC998" s="5"/>
      <c r="QD998" s="5"/>
      <c r="QE998" s="5"/>
      <c r="QF998" s="5"/>
      <c r="QG998" s="5"/>
      <c r="QH998" s="5"/>
      <c r="QI998" s="5"/>
      <c r="QJ998" s="5"/>
      <c r="QK998" s="5"/>
      <c r="QL998" s="5"/>
      <c r="QM998" s="5"/>
      <c r="QN998" s="5"/>
      <c r="QO998" s="5"/>
      <c r="QP998" s="5"/>
      <c r="QQ998" s="5"/>
      <c r="QR998" s="5"/>
      <c r="QS998" s="5"/>
      <c r="QT998" s="5"/>
      <c r="QU998" s="5"/>
      <c r="QV998" s="5"/>
      <c r="QW998" s="5"/>
      <c r="QX998" s="5"/>
      <c r="QY998" s="5"/>
      <c r="QZ998" s="5"/>
      <c r="RA998" s="5"/>
      <c r="RB998" s="5"/>
      <c r="RC998" s="5"/>
      <c r="RD998" s="5"/>
      <c r="RE998" s="5"/>
      <c r="RF998" s="5"/>
      <c r="RG998" s="5"/>
      <c r="RH998" s="5"/>
      <c r="RI998" s="5"/>
      <c r="RJ998" s="5"/>
      <c r="RK998" s="5"/>
      <c r="RL998" s="5"/>
      <c r="RM998" s="5"/>
      <c r="RN998" s="5"/>
      <c r="RO998" s="5"/>
      <c r="RP998" s="5"/>
      <c r="RQ998" s="5"/>
      <c r="RR998" s="5"/>
      <c r="RS998" s="5"/>
      <c r="RT998" s="5"/>
      <c r="RU998" s="5"/>
      <c r="RV998" s="5"/>
      <c r="RW998" s="5"/>
      <c r="RX998" s="5"/>
      <c r="RY998" s="5"/>
      <c r="RZ998" s="5"/>
      <c r="SA998" s="5"/>
      <c r="SB998" s="5"/>
      <c r="SC998" s="5"/>
      <c r="SD998" s="5"/>
      <c r="SE998" s="5"/>
      <c r="SF998" s="5"/>
      <c r="SG998" s="5"/>
      <c r="SH998" s="5"/>
      <c r="SI998" s="5"/>
      <c r="SJ998" s="5"/>
      <c r="SK998" s="5"/>
      <c r="SL998" s="5"/>
      <c r="SM998" s="5"/>
      <c r="SN998" s="5"/>
      <c r="SO998" s="5"/>
      <c r="SP998" s="5"/>
      <c r="SQ998" s="5"/>
      <c r="SR998" s="5"/>
      <c r="SS998" s="5"/>
      <c r="ST998" s="5"/>
      <c r="SU998" s="5"/>
      <c r="SV998" s="5"/>
      <c r="SW998" s="5"/>
      <c r="SX998" s="5"/>
      <c r="SY998" s="5"/>
      <c r="SZ998" s="5"/>
      <c r="TA998" s="5"/>
      <c r="TB998" s="5"/>
      <c r="TC998" s="5"/>
      <c r="TD998" s="5"/>
      <c r="TE998" s="5"/>
      <c r="TF998" s="5"/>
      <c r="TG998" s="5"/>
      <c r="TH998" s="5"/>
      <c r="TI998" s="5"/>
      <c r="TJ998" s="5"/>
      <c r="TK998" s="5"/>
      <c r="TL998" s="5"/>
      <c r="TM998" s="5"/>
      <c r="TN998" s="5"/>
      <c r="TO998" s="5"/>
      <c r="TP998" s="5"/>
      <c r="TQ998" s="5"/>
      <c r="TR998" s="5"/>
      <c r="TS998" s="5"/>
      <c r="TT998" s="5"/>
      <c r="TU998" s="5"/>
      <c r="TV998" s="5"/>
      <c r="TW998" s="5"/>
      <c r="TX998" s="5"/>
      <c r="TY998" s="5"/>
      <c r="TZ998" s="5"/>
      <c r="UA998" s="5"/>
      <c r="UB998" s="5"/>
      <c r="UC998" s="5"/>
      <c r="UD998" s="5"/>
      <c r="UE998" s="5"/>
      <c r="UF998" s="5"/>
      <c r="UG998" s="5"/>
      <c r="UH998" s="5"/>
      <c r="UI998" s="5"/>
      <c r="UJ998" s="5"/>
      <c r="UK998" s="5"/>
      <c r="UL998" s="5"/>
      <c r="UM998" s="5"/>
      <c r="UN998" s="5"/>
      <c r="UO998" s="5"/>
      <c r="UP998" s="5"/>
      <c r="UQ998" s="5"/>
      <c r="UR998" s="5"/>
      <c r="US998" s="5"/>
      <c r="UT998" s="5"/>
      <c r="UU998" s="5"/>
      <c r="UV998" s="5"/>
      <c r="UW998" s="5"/>
      <c r="UX998" s="5"/>
      <c r="UY998" s="5"/>
      <c r="UZ998" s="5"/>
      <c r="VA998" s="5"/>
      <c r="VB998" s="5"/>
      <c r="VC998" s="5"/>
      <c r="VD998" s="5"/>
      <c r="VE998" s="5"/>
      <c r="VF998" s="5"/>
      <c r="VG998" s="5"/>
      <c r="VH998" s="5"/>
      <c r="VI998" s="5"/>
      <c r="VJ998" s="5"/>
      <c r="VK998" s="5"/>
      <c r="VL998" s="5"/>
      <c r="VM998" s="5"/>
      <c r="VN998" s="5"/>
      <c r="VO998" s="5"/>
      <c r="VP998" s="5"/>
      <c r="VQ998" s="5"/>
      <c r="VR998" s="5"/>
      <c r="VS998" s="5"/>
      <c r="VT998" s="5"/>
      <c r="VU998" s="5"/>
      <c r="VV998" s="5"/>
      <c r="VW998" s="5"/>
      <c r="VX998" s="5"/>
      <c r="VY998" s="5"/>
      <c r="VZ998" s="5"/>
      <c r="WA998" s="5"/>
      <c r="WB998" s="5"/>
      <c r="WC998" s="5"/>
      <c r="WD998" s="5"/>
      <c r="WE998" s="5"/>
      <c r="WF998" s="5"/>
      <c r="WG998" s="5"/>
      <c r="WH998" s="5"/>
      <c r="WI998" s="5"/>
      <c r="WJ998" s="5"/>
      <c r="WK998" s="5"/>
      <c r="WL998" s="5"/>
      <c r="WM998" s="5"/>
      <c r="WN998" s="5"/>
      <c r="WO998" s="5"/>
      <c r="WP998" s="5"/>
      <c r="WQ998" s="5"/>
      <c r="WR998" s="5"/>
      <c r="WS998" s="5"/>
      <c r="WT998" s="5"/>
      <c r="WU998" s="5"/>
      <c r="WV998" s="5"/>
      <c r="WW998" s="5"/>
      <c r="WX998" s="5"/>
      <c r="WY998" s="5"/>
      <c r="WZ998" s="5"/>
      <c r="XA998" s="5"/>
      <c r="XB998" s="5"/>
      <c r="XC998" s="5"/>
      <c r="XD998" s="5"/>
      <c r="XE998" s="5"/>
      <c r="XF998" s="5"/>
      <c r="XG998" s="5"/>
      <c r="XH998" s="5"/>
      <c r="XI998" s="5"/>
      <c r="XJ998" s="5"/>
      <c r="XK998" s="5"/>
      <c r="XL998" s="5"/>
      <c r="XM998" s="5"/>
      <c r="XN998" s="5"/>
      <c r="XO998" s="5"/>
      <c r="XP998" s="5"/>
      <c r="XQ998" s="5"/>
      <c r="XR998" s="5"/>
      <c r="XS998" s="5"/>
      <c r="XT998" s="5"/>
      <c r="XU998" s="5"/>
      <c r="XV998" s="5"/>
      <c r="XW998" s="5"/>
      <c r="XX998" s="5"/>
      <c r="XY998" s="5"/>
      <c r="XZ998" s="5"/>
      <c r="YA998" s="5"/>
      <c r="YB998" s="5"/>
      <c r="YC998" s="5"/>
      <c r="YD998" s="5"/>
      <c r="YE998" s="5"/>
      <c r="YF998" s="5"/>
      <c r="YG998" s="5"/>
      <c r="YH998" s="5"/>
      <c r="YI998" s="5"/>
      <c r="YJ998" s="5"/>
      <c r="YK998" s="5"/>
      <c r="YL998" s="5"/>
      <c r="YM998" s="5"/>
      <c r="YN998" s="5"/>
      <c r="YO998" s="5"/>
      <c r="YP998" s="5"/>
      <c r="YQ998" s="5"/>
      <c r="YR998" s="5"/>
      <c r="YS998" s="5"/>
      <c r="YT998" s="5"/>
      <c r="YU998" s="5"/>
      <c r="YV998" s="5"/>
      <c r="YW998" s="5"/>
      <c r="YX998" s="5"/>
      <c r="YY998" s="5"/>
      <c r="YZ998" s="5"/>
      <c r="ZA998" s="5"/>
      <c r="ZB998" s="5"/>
      <c r="ZC998" s="5"/>
      <c r="ZD998" s="5"/>
      <c r="ZE998" s="5"/>
      <c r="ZF998" s="5"/>
      <c r="ZG998" s="5"/>
      <c r="ZH998" s="5"/>
      <c r="ZI998" s="5"/>
      <c r="ZJ998" s="5"/>
      <c r="ZK998" s="5"/>
      <c r="ZL998" s="5"/>
      <c r="ZM998" s="5"/>
      <c r="ZN998" s="5"/>
      <c r="ZO998" s="5"/>
      <c r="ZP998" s="5"/>
      <c r="ZQ998" s="5"/>
      <c r="ZR998" s="5"/>
      <c r="ZS998" s="5"/>
      <c r="ZT998" s="5"/>
      <c r="ZU998" s="5"/>
      <c r="ZV998" s="5"/>
      <c r="ZW998" s="5"/>
      <c r="ZX998" s="5"/>
      <c r="ZY998" s="5"/>
      <c r="ZZ998" s="5"/>
      <c r="AAA998" s="5"/>
      <c r="AAB998" s="5"/>
      <c r="AAC998" s="5"/>
      <c r="AAD998" s="5"/>
      <c r="AAE998" s="5"/>
      <c r="AAF998" s="5"/>
      <c r="AAG998" s="5"/>
      <c r="AAH998" s="5"/>
      <c r="AAI998" s="5"/>
      <c r="AAJ998" s="5"/>
      <c r="AAK998" s="5"/>
      <c r="AAL998" s="5"/>
      <c r="AAM998" s="5"/>
      <c r="AAN998" s="5"/>
      <c r="AAO998" s="5"/>
      <c r="AAP998" s="5"/>
      <c r="AAQ998" s="5"/>
      <c r="AAR998" s="5"/>
      <c r="AAS998" s="5"/>
      <c r="AAT998" s="5"/>
      <c r="AAU998" s="5"/>
      <c r="AAV998" s="5"/>
      <c r="AAW998" s="5"/>
      <c r="AAX998" s="5"/>
      <c r="AAY998" s="5"/>
      <c r="AAZ998" s="5"/>
      <c r="ABA998" s="5"/>
      <c r="ABB998" s="5"/>
      <c r="ABC998" s="5"/>
      <c r="ABD998" s="5"/>
      <c r="ABE998" s="5"/>
      <c r="ABF998" s="5"/>
      <c r="ABG998" s="5"/>
      <c r="ABH998" s="5"/>
      <c r="ABI998" s="5"/>
      <c r="ABJ998" s="5"/>
      <c r="ABK998" s="5"/>
      <c r="ABL998" s="5"/>
      <c r="ABM998" s="5"/>
      <c r="ABN998" s="5"/>
      <c r="ABO998" s="5"/>
      <c r="ABP998" s="5"/>
      <c r="ABQ998" s="5"/>
      <c r="ABR998" s="5"/>
      <c r="ABS998" s="5"/>
      <c r="ABT998" s="5"/>
      <c r="ABU998" s="5"/>
      <c r="ABV998" s="5"/>
      <c r="ABW998" s="5"/>
      <c r="ABX998" s="5"/>
      <c r="ABY998" s="5"/>
      <c r="ABZ998" s="5"/>
      <c r="ACA998" s="5"/>
      <c r="ACB998" s="5"/>
      <c r="ACC998" s="5"/>
      <c r="ACD998" s="5"/>
      <c r="ACE998" s="5"/>
      <c r="ACF998" s="5"/>
      <c r="ACG998" s="5"/>
      <c r="ACH998" s="5"/>
      <c r="ACI998" s="5"/>
      <c r="ACJ998" s="5"/>
      <c r="ACK998" s="5"/>
      <c r="ACL998" s="5"/>
      <c r="ACM998" s="5"/>
      <c r="ACN998" s="5"/>
      <c r="ACO998" s="5"/>
      <c r="ACP998" s="5"/>
      <c r="ACQ998" s="5"/>
      <c r="ACR998" s="5"/>
      <c r="ACS998" s="5"/>
      <c r="ACT998" s="5"/>
      <c r="ACU998" s="5"/>
      <c r="ACV998" s="5"/>
      <c r="ACW998" s="5"/>
      <c r="ACX998" s="5"/>
      <c r="ACY998" s="5"/>
      <c r="ACZ998" s="5"/>
      <c r="ADA998" s="5"/>
      <c r="ADB998" s="5"/>
      <c r="ADC998" s="5"/>
      <c r="ADD998" s="5"/>
      <c r="ADE998" s="5"/>
      <c r="ADF998" s="5"/>
      <c r="ADG998" s="5"/>
      <c r="ADH998" s="5"/>
      <c r="ADI998" s="5"/>
      <c r="ADJ998" s="5"/>
      <c r="ADK998" s="5"/>
      <c r="ADL998" s="5"/>
      <c r="ADM998" s="5"/>
      <c r="ADN998" s="5"/>
      <c r="ADO998" s="5"/>
      <c r="ADP998" s="5"/>
      <c r="ADQ998" s="5"/>
      <c r="ADR998" s="5"/>
      <c r="ADS998" s="5"/>
      <c r="ADT998" s="5"/>
      <c r="ADU998" s="5"/>
      <c r="ADV998" s="5"/>
      <c r="ADW998" s="5"/>
      <c r="ADX998" s="5"/>
      <c r="ADY998" s="5"/>
      <c r="ADZ998" s="5"/>
      <c r="AEA998" s="5"/>
      <c r="AEB998" s="5"/>
      <c r="AEC998" s="5"/>
      <c r="AED998" s="5"/>
      <c r="AEE998" s="5"/>
      <c r="AEF998" s="5"/>
      <c r="AEG998" s="5"/>
      <c r="AEH998" s="5"/>
      <c r="AEI998" s="5"/>
      <c r="AEJ998" s="5"/>
      <c r="AEK998" s="5"/>
      <c r="AEL998" s="5"/>
      <c r="AEM998" s="5"/>
      <c r="AEN998" s="5"/>
      <c r="AEO998" s="5"/>
      <c r="AEP998" s="5"/>
      <c r="AEQ998" s="5"/>
      <c r="AER998" s="5"/>
      <c r="AES998" s="5"/>
      <c r="AET998" s="5"/>
      <c r="AEU998" s="5"/>
      <c r="AEV998" s="5"/>
      <c r="AEW998" s="5"/>
      <c r="AEX998" s="5"/>
      <c r="AEY998" s="5"/>
      <c r="AEZ998" s="5"/>
      <c r="AFA998" s="5"/>
      <c r="AFB998" s="5"/>
      <c r="AFC998" s="5"/>
      <c r="AFD998" s="5"/>
      <c r="AFE998" s="5"/>
      <c r="AFF998" s="5"/>
      <c r="AFG998" s="5"/>
      <c r="AFH998" s="5"/>
      <c r="AFI998" s="5"/>
      <c r="AFJ998" s="5"/>
      <c r="AFK998" s="5"/>
      <c r="AFL998" s="5"/>
      <c r="AFM998" s="5"/>
      <c r="AFN998" s="5"/>
      <c r="AFO998" s="5"/>
      <c r="AFP998" s="5"/>
      <c r="AFQ998" s="5"/>
      <c r="AFR998" s="5"/>
      <c r="AFS998" s="5"/>
      <c r="AFT998" s="5"/>
      <c r="AFU998" s="5"/>
      <c r="AFV998" s="5"/>
      <c r="AFW998" s="5"/>
      <c r="AFX998" s="5"/>
      <c r="AFY998" s="5"/>
      <c r="AFZ998" s="5"/>
      <c r="AGA998" s="5"/>
      <c r="AGB998" s="5"/>
      <c r="AGC998" s="5"/>
      <c r="AGD998" s="5"/>
      <c r="AGE998" s="5"/>
      <c r="AGF998" s="5"/>
      <c r="AGG998" s="5"/>
      <c r="AGH998" s="5"/>
      <c r="AGI998" s="5"/>
      <c r="AGJ998" s="5"/>
      <c r="AGK998" s="5"/>
      <c r="AGL998" s="5"/>
      <c r="AGM998" s="5"/>
      <c r="AGN998" s="5"/>
      <c r="AGO998" s="5"/>
      <c r="AGP998" s="5"/>
      <c r="AGQ998" s="5"/>
      <c r="AGR998" s="5"/>
      <c r="AGS998" s="5"/>
      <c r="AGT998" s="5"/>
      <c r="AGU998" s="5"/>
      <c r="AGV998" s="5"/>
      <c r="AGW998" s="5"/>
      <c r="AGX998" s="5"/>
      <c r="AGY998" s="5"/>
      <c r="AGZ998" s="5"/>
      <c r="AHA998" s="5"/>
      <c r="AHB998" s="5"/>
      <c r="AHC998" s="5"/>
      <c r="AHD998" s="5"/>
      <c r="AHE998" s="5"/>
      <c r="AHF998" s="5"/>
      <c r="AHG998" s="5"/>
      <c r="AHH998" s="5"/>
      <c r="AHI998" s="5"/>
      <c r="AHJ998" s="5"/>
      <c r="AHK998" s="5"/>
      <c r="AHL998" s="5"/>
      <c r="AHM998" s="5"/>
      <c r="AHN998" s="5"/>
      <c r="AHO998" s="5"/>
      <c r="AHP998" s="5"/>
      <c r="AHQ998" s="5"/>
      <c r="AHR998" s="5"/>
      <c r="AHS998" s="5"/>
      <c r="AHT998" s="5"/>
      <c r="AHU998" s="5"/>
      <c r="AHV998" s="5"/>
      <c r="AHW998" s="5"/>
      <c r="AHX998" s="5"/>
      <c r="AHY998" s="5"/>
      <c r="AHZ998" s="5"/>
      <c r="AIA998" s="5"/>
      <c r="AIB998" s="5"/>
      <c r="AIC998" s="5"/>
      <c r="AID998" s="5"/>
      <c r="AIE998" s="5"/>
      <c r="AIF998" s="5"/>
      <c r="AIG998" s="5"/>
      <c r="AIH998" s="5"/>
      <c r="AII998" s="5"/>
      <c r="AIJ998" s="5"/>
      <c r="AIK998" s="5"/>
      <c r="AIL998" s="5"/>
      <c r="AIM998" s="5"/>
      <c r="AIN998" s="5"/>
      <c r="AIO998" s="5"/>
      <c r="AIP998" s="5"/>
      <c r="AIQ998" s="5"/>
      <c r="AIR998" s="5"/>
      <c r="AIS998" s="5"/>
      <c r="AIT998" s="5"/>
      <c r="AIU998" s="5"/>
      <c r="AIV998" s="5"/>
      <c r="AIW998" s="5"/>
      <c r="AIX998" s="5"/>
      <c r="AIY998" s="5"/>
      <c r="AIZ998" s="5"/>
      <c r="AJA998" s="5"/>
      <c r="AJB998" s="5"/>
      <c r="AJC998" s="5"/>
      <c r="AJD998" s="5"/>
      <c r="AJE998" s="5"/>
      <c r="AJF998" s="5"/>
      <c r="AJG998" s="5"/>
      <c r="AJH998" s="5"/>
      <c r="AJI998" s="5"/>
      <c r="AJJ998" s="5"/>
      <c r="AJK998" s="5"/>
      <c r="AJL998" s="5"/>
      <c r="AJM998" s="5"/>
      <c r="AJN998" s="5"/>
      <c r="AJO998" s="5"/>
      <c r="AJP998" s="5"/>
      <c r="AJQ998" s="5"/>
      <c r="AJR998" s="5"/>
      <c r="AJS998" s="5"/>
      <c r="AJT998" s="5"/>
      <c r="AJU998" s="5"/>
      <c r="AJV998" s="5"/>
      <c r="AJW998" s="5"/>
      <c r="AJX998" s="5"/>
      <c r="AJY998" s="5"/>
      <c r="AJZ998" s="5"/>
      <c r="AKA998" s="5"/>
      <c r="AKB998" s="5"/>
      <c r="AKC998" s="5"/>
      <c r="AKD998" s="5"/>
      <c r="AKE998" s="5"/>
      <c r="AKF998" s="5"/>
      <c r="AKG998" s="5"/>
      <c r="AKH998" s="5"/>
      <c r="AKI998" s="5"/>
      <c r="AKJ998" s="5"/>
      <c r="AKK998" s="5"/>
      <c r="AKL998" s="5"/>
      <c r="AKM998" s="5"/>
      <c r="AKN998" s="5"/>
      <c r="AKO998" s="5"/>
      <c r="AKP998" s="5"/>
      <c r="AKQ998" s="5"/>
      <c r="AKR998" s="5"/>
      <c r="AKS998" s="5"/>
      <c r="AKT998" s="5"/>
      <c r="AKU998" s="5"/>
      <c r="AKV998" s="5"/>
      <c r="AKW998" s="5"/>
      <c r="AKX998" s="5"/>
      <c r="AKY998" s="5"/>
      <c r="AKZ998" s="5"/>
      <c r="ALA998" s="5"/>
      <c r="ALB998" s="5"/>
      <c r="ALC998" s="5"/>
    </row>
    <row r="999" spans="1:991">
      <c r="A999" s="4">
        <v>235</v>
      </c>
      <c r="B999" s="5" t="s">
        <v>115</v>
      </c>
      <c r="C999" s="4">
        <v>20</v>
      </c>
      <c r="D999" s="5" t="s">
        <v>44</v>
      </c>
      <c r="E999" s="4">
        <v>3.1</v>
      </c>
      <c r="F999" s="4">
        <v>4.9000000000000004</v>
      </c>
      <c r="G999" s="4">
        <v>20.7</v>
      </c>
      <c r="H999" s="4">
        <v>15.2</v>
      </c>
      <c r="I999" s="4">
        <v>9.5</v>
      </c>
      <c r="J999" s="4">
        <v>7.4</v>
      </c>
      <c r="K999" s="4">
        <v>17.5</v>
      </c>
      <c r="L999" s="4">
        <v>11.2</v>
      </c>
      <c r="M999" s="4">
        <v>5.4</v>
      </c>
      <c r="N999" s="12">
        <f t="shared" si="1077"/>
        <v>10.544444444444444</v>
      </c>
      <c r="O999" s="26">
        <v>30</v>
      </c>
      <c r="P999" s="26">
        <v>25.1</v>
      </c>
      <c r="Q999" s="26">
        <v>30</v>
      </c>
      <c r="R999" s="26">
        <v>30</v>
      </c>
      <c r="S999" s="26">
        <v>30</v>
      </c>
      <c r="T999" s="26">
        <v>27.8</v>
      </c>
      <c r="U999" s="26">
        <v>30</v>
      </c>
      <c r="V999" s="26">
        <v>26.5</v>
      </c>
      <c r="W999" s="26">
        <v>28.2</v>
      </c>
      <c r="X999" s="12">
        <f t="shared" si="1078"/>
        <v>28.622222222222224</v>
      </c>
      <c r="Y999">
        <f t="shared" si="1079"/>
        <v>257.60000000000002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/>
      <c r="AJ999" s="4">
        <v>17</v>
      </c>
      <c r="AK999" s="4">
        <v>17</v>
      </c>
      <c r="AL999" s="4">
        <v>12</v>
      </c>
      <c r="AM999" s="4">
        <v>0</v>
      </c>
      <c r="AN999" s="4">
        <v>0</v>
      </c>
      <c r="AO999" s="4">
        <v>24</v>
      </c>
      <c r="AP999" s="4">
        <v>7</v>
      </c>
      <c r="AQ999" s="4">
        <v>12</v>
      </c>
      <c r="AR999" s="4">
        <v>16</v>
      </c>
      <c r="AS999">
        <f t="shared" si="1080"/>
        <v>11.666666666666666</v>
      </c>
      <c r="AU999">
        <f t="shared" si="1081"/>
        <v>100</v>
      </c>
      <c r="AV999">
        <f t="shared" si="1082"/>
        <v>100</v>
      </c>
      <c r="AW999">
        <f t="shared" si="1083"/>
        <v>100</v>
      </c>
      <c r="AX999">
        <v>0</v>
      </c>
      <c r="AY999">
        <v>0</v>
      </c>
      <c r="AZ999">
        <f t="shared" si="1086"/>
        <v>100</v>
      </c>
      <c r="BA999">
        <f t="shared" si="1087"/>
        <v>100</v>
      </c>
      <c r="BB999">
        <f t="shared" si="1088"/>
        <v>100</v>
      </c>
      <c r="BC999">
        <f t="shared" si="1089"/>
        <v>100</v>
      </c>
      <c r="BD999" s="7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  <c r="KG999" s="5"/>
      <c r="KH999" s="5"/>
      <c r="KI999" s="5"/>
      <c r="KJ999" s="5"/>
      <c r="KK999" s="5"/>
      <c r="KL999" s="5"/>
      <c r="KM999" s="5"/>
      <c r="KN999" s="5"/>
      <c r="KO999" s="5"/>
      <c r="KP999" s="5"/>
      <c r="KQ999" s="5"/>
      <c r="KR999" s="5"/>
      <c r="KS999" s="5"/>
      <c r="KT999" s="5"/>
      <c r="KU999" s="5"/>
      <c r="KV999" s="5"/>
      <c r="KW999" s="5"/>
      <c r="KX999" s="5"/>
      <c r="KY999" s="5"/>
      <c r="KZ999" s="5"/>
      <c r="LA999" s="5"/>
      <c r="LB999" s="5"/>
      <c r="LC999" s="5"/>
      <c r="LD999" s="5"/>
      <c r="LE999" s="5"/>
      <c r="LF999" s="5"/>
      <c r="LG999" s="5"/>
      <c r="LH999" s="5"/>
      <c r="LI999" s="5"/>
      <c r="LJ999" s="5"/>
      <c r="LK999" s="5"/>
      <c r="LL999" s="5"/>
      <c r="LM999" s="5"/>
      <c r="LN999" s="5"/>
      <c r="LO999" s="5"/>
      <c r="LP999" s="5"/>
      <c r="LQ999" s="5"/>
      <c r="LR999" s="5"/>
      <c r="LS999" s="5"/>
      <c r="LT999" s="5"/>
      <c r="LU999" s="5"/>
      <c r="LV999" s="5"/>
      <c r="LW999" s="5"/>
      <c r="LX999" s="5"/>
      <c r="LY999" s="5"/>
      <c r="LZ999" s="5"/>
      <c r="MA999" s="5"/>
      <c r="MB999" s="5"/>
      <c r="MC999" s="5"/>
      <c r="MD999" s="5"/>
      <c r="ME999" s="5"/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/>
      <c r="MQ999" s="5"/>
      <c r="MR999" s="5"/>
      <c r="MS999" s="5"/>
      <c r="MT999" s="5"/>
      <c r="MU999" s="5"/>
      <c r="MV999" s="5"/>
      <c r="MW999" s="5"/>
      <c r="MX999" s="5"/>
      <c r="MY999" s="5"/>
      <c r="MZ999" s="5"/>
      <c r="NA999" s="5"/>
      <c r="NB999" s="5"/>
      <c r="NC999" s="5"/>
      <c r="ND999" s="5"/>
      <c r="NE999" s="5"/>
      <c r="NF999" s="5"/>
      <c r="NG999" s="5"/>
      <c r="NH999" s="5"/>
      <c r="NI999" s="5"/>
      <c r="NJ999" s="5"/>
      <c r="NK999" s="5"/>
      <c r="NL999" s="5"/>
      <c r="NM999" s="5"/>
      <c r="NN999" s="5"/>
      <c r="NO999" s="5"/>
      <c r="NP999" s="5"/>
      <c r="NQ999" s="5"/>
      <c r="NR999" s="5"/>
      <c r="NS999" s="5"/>
      <c r="NT999" s="5"/>
      <c r="NU999" s="5"/>
      <c r="NV999" s="5"/>
      <c r="NW999" s="5"/>
      <c r="NX999" s="5"/>
      <c r="NY999" s="5"/>
      <c r="NZ999" s="5"/>
      <c r="OA999" s="5"/>
      <c r="OB999" s="5"/>
      <c r="OC999" s="5"/>
      <c r="OD999" s="5"/>
      <c r="OE999" s="5"/>
      <c r="OF999" s="5"/>
      <c r="OG999" s="5"/>
      <c r="OH999" s="5"/>
      <c r="OI999" s="5"/>
      <c r="OJ999" s="5"/>
      <c r="OK999" s="5"/>
      <c r="OL999" s="5"/>
      <c r="OM999" s="5"/>
      <c r="ON999" s="5"/>
      <c r="OO999" s="5"/>
      <c r="OP999" s="5"/>
      <c r="OQ999" s="5"/>
      <c r="OR999" s="5"/>
      <c r="OS999" s="5"/>
      <c r="OT999" s="5"/>
      <c r="OU999" s="5"/>
      <c r="OV999" s="5"/>
      <c r="OW999" s="5"/>
      <c r="OX999" s="5"/>
      <c r="OY999" s="5"/>
      <c r="OZ999" s="5"/>
      <c r="PA999" s="5"/>
      <c r="PB999" s="5"/>
      <c r="PC999" s="5"/>
      <c r="PD999" s="5"/>
      <c r="PE999" s="5"/>
      <c r="PF999" s="5"/>
      <c r="PG999" s="5"/>
      <c r="PH999" s="5"/>
      <c r="PI999" s="5"/>
      <c r="PJ999" s="5"/>
      <c r="PK999" s="5"/>
      <c r="PL999" s="5"/>
      <c r="PM999" s="5"/>
      <c r="PN999" s="5"/>
      <c r="PO999" s="5"/>
      <c r="PP999" s="5"/>
      <c r="PQ999" s="5"/>
      <c r="PR999" s="5"/>
      <c r="PS999" s="5"/>
      <c r="PT999" s="5"/>
      <c r="PU999" s="5"/>
      <c r="PV999" s="5"/>
      <c r="PW999" s="5"/>
      <c r="PX999" s="5"/>
      <c r="PY999" s="5"/>
      <c r="PZ999" s="5"/>
      <c r="QA999" s="5"/>
      <c r="QB999" s="5"/>
      <c r="QC999" s="5"/>
      <c r="QD999" s="5"/>
      <c r="QE999" s="5"/>
      <c r="QF999" s="5"/>
      <c r="QG999" s="5"/>
      <c r="QH999" s="5"/>
      <c r="QI999" s="5"/>
      <c r="QJ999" s="5"/>
      <c r="QK999" s="5"/>
      <c r="QL999" s="5"/>
      <c r="QM999" s="5"/>
      <c r="QN999" s="5"/>
      <c r="QO999" s="5"/>
      <c r="QP999" s="5"/>
      <c r="QQ999" s="5"/>
      <c r="QR999" s="5"/>
      <c r="QS999" s="5"/>
      <c r="QT999" s="5"/>
      <c r="QU999" s="5"/>
      <c r="QV999" s="5"/>
      <c r="QW999" s="5"/>
      <c r="QX999" s="5"/>
      <c r="QY999" s="5"/>
      <c r="QZ999" s="5"/>
      <c r="RA999" s="5"/>
      <c r="RB999" s="5"/>
      <c r="RC999" s="5"/>
      <c r="RD999" s="5"/>
      <c r="RE999" s="5"/>
      <c r="RF999" s="5"/>
      <c r="RG999" s="5"/>
      <c r="RH999" s="5"/>
      <c r="RI999" s="5"/>
      <c r="RJ999" s="5"/>
      <c r="RK999" s="5"/>
      <c r="RL999" s="5"/>
      <c r="RM999" s="5"/>
      <c r="RN999" s="5"/>
      <c r="RO999" s="5"/>
      <c r="RP999" s="5"/>
      <c r="RQ999" s="5"/>
      <c r="RR999" s="5"/>
      <c r="RS999" s="5"/>
      <c r="RT999" s="5"/>
      <c r="RU999" s="5"/>
      <c r="RV999" s="5"/>
      <c r="RW999" s="5"/>
      <c r="RX999" s="5"/>
      <c r="RY999" s="5"/>
      <c r="RZ999" s="5"/>
      <c r="SA999" s="5"/>
      <c r="SB999" s="5"/>
      <c r="SC999" s="5"/>
      <c r="SD999" s="5"/>
      <c r="SE999" s="5"/>
      <c r="SF999" s="5"/>
      <c r="SG999" s="5"/>
      <c r="SH999" s="5"/>
      <c r="SI999" s="5"/>
      <c r="SJ999" s="5"/>
      <c r="SK999" s="5"/>
      <c r="SL999" s="5"/>
      <c r="SM999" s="5"/>
      <c r="SN999" s="5"/>
      <c r="SO999" s="5"/>
      <c r="SP999" s="5"/>
      <c r="SQ999" s="5"/>
      <c r="SR999" s="5"/>
      <c r="SS999" s="5"/>
      <c r="ST999" s="5"/>
      <c r="SU999" s="5"/>
      <c r="SV999" s="5"/>
      <c r="SW999" s="5"/>
      <c r="SX999" s="5"/>
      <c r="SY999" s="5"/>
      <c r="SZ999" s="5"/>
      <c r="TA999" s="5"/>
      <c r="TB999" s="5"/>
      <c r="TC999" s="5"/>
      <c r="TD999" s="5"/>
      <c r="TE999" s="5"/>
      <c r="TF999" s="5"/>
      <c r="TG999" s="5"/>
      <c r="TH999" s="5"/>
      <c r="TI999" s="5"/>
      <c r="TJ999" s="5"/>
      <c r="TK999" s="5"/>
      <c r="TL999" s="5"/>
      <c r="TM999" s="5"/>
      <c r="TN999" s="5"/>
      <c r="TO999" s="5"/>
      <c r="TP999" s="5"/>
      <c r="TQ999" s="5"/>
      <c r="TR999" s="5"/>
      <c r="TS999" s="5"/>
      <c r="TT999" s="5"/>
      <c r="TU999" s="5"/>
      <c r="TV999" s="5"/>
      <c r="TW999" s="5"/>
      <c r="TX999" s="5"/>
      <c r="TY999" s="5"/>
      <c r="TZ999" s="5"/>
      <c r="UA999" s="5"/>
      <c r="UB999" s="5"/>
      <c r="UC999" s="5"/>
      <c r="UD999" s="5"/>
      <c r="UE999" s="5"/>
      <c r="UF999" s="5"/>
      <c r="UG999" s="5"/>
      <c r="UH999" s="5"/>
      <c r="UI999" s="5"/>
      <c r="UJ999" s="5"/>
      <c r="UK999" s="5"/>
      <c r="UL999" s="5"/>
      <c r="UM999" s="5"/>
      <c r="UN999" s="5"/>
      <c r="UO999" s="5"/>
      <c r="UP999" s="5"/>
      <c r="UQ999" s="5"/>
      <c r="UR999" s="5"/>
      <c r="US999" s="5"/>
      <c r="UT999" s="5"/>
      <c r="UU999" s="5"/>
      <c r="UV999" s="5"/>
      <c r="UW999" s="5"/>
      <c r="UX999" s="5"/>
      <c r="UY999" s="5"/>
      <c r="UZ999" s="5"/>
      <c r="VA999" s="5"/>
      <c r="VB999" s="5"/>
      <c r="VC999" s="5"/>
      <c r="VD999" s="5"/>
      <c r="VE999" s="5"/>
      <c r="VF999" s="5"/>
      <c r="VG999" s="5"/>
      <c r="VH999" s="5"/>
      <c r="VI999" s="5"/>
      <c r="VJ999" s="5"/>
      <c r="VK999" s="5"/>
      <c r="VL999" s="5"/>
      <c r="VM999" s="5"/>
      <c r="VN999" s="5"/>
      <c r="VO999" s="5"/>
      <c r="VP999" s="5"/>
      <c r="VQ999" s="5"/>
      <c r="VR999" s="5"/>
      <c r="VS999" s="5"/>
      <c r="VT999" s="5"/>
      <c r="VU999" s="5"/>
      <c r="VV999" s="5"/>
      <c r="VW999" s="5"/>
      <c r="VX999" s="5"/>
      <c r="VY999" s="5"/>
      <c r="VZ999" s="5"/>
      <c r="WA999" s="5"/>
      <c r="WB999" s="5"/>
      <c r="WC999" s="5"/>
      <c r="WD999" s="5"/>
      <c r="WE999" s="5"/>
      <c r="WF999" s="5"/>
      <c r="WG999" s="5"/>
      <c r="WH999" s="5"/>
      <c r="WI999" s="5"/>
      <c r="WJ999" s="5"/>
      <c r="WK999" s="5"/>
      <c r="WL999" s="5"/>
      <c r="WM999" s="5"/>
      <c r="WN999" s="5"/>
      <c r="WO999" s="5"/>
      <c r="WP999" s="5"/>
      <c r="WQ999" s="5"/>
      <c r="WR999" s="5"/>
      <c r="WS999" s="5"/>
      <c r="WT999" s="5"/>
      <c r="WU999" s="5"/>
      <c r="WV999" s="5"/>
      <c r="WW999" s="5"/>
      <c r="WX999" s="5"/>
      <c r="WY999" s="5"/>
      <c r="WZ999" s="5"/>
      <c r="XA999" s="5"/>
      <c r="XB999" s="5"/>
      <c r="XC999" s="5"/>
      <c r="XD999" s="5"/>
      <c r="XE999" s="5"/>
      <c r="XF999" s="5"/>
      <c r="XG999" s="5"/>
      <c r="XH999" s="5"/>
      <c r="XI999" s="5"/>
      <c r="XJ999" s="5"/>
      <c r="XK999" s="5"/>
      <c r="XL999" s="5"/>
      <c r="XM999" s="5"/>
      <c r="XN999" s="5"/>
      <c r="XO999" s="5"/>
      <c r="XP999" s="5"/>
      <c r="XQ999" s="5"/>
      <c r="XR999" s="5"/>
      <c r="XS999" s="5"/>
      <c r="XT999" s="5"/>
      <c r="XU999" s="5"/>
      <c r="XV999" s="5"/>
      <c r="XW999" s="5"/>
      <c r="XX999" s="5"/>
      <c r="XY999" s="5"/>
      <c r="XZ999" s="5"/>
      <c r="YA999" s="5"/>
      <c r="YB999" s="5"/>
      <c r="YC999" s="5"/>
      <c r="YD999" s="5"/>
      <c r="YE999" s="5"/>
      <c r="YF999" s="5"/>
      <c r="YG999" s="5"/>
      <c r="YH999" s="5"/>
      <c r="YI999" s="5"/>
      <c r="YJ999" s="5"/>
      <c r="YK999" s="5"/>
      <c r="YL999" s="5"/>
      <c r="YM999" s="5"/>
      <c r="YN999" s="5"/>
      <c r="YO999" s="5"/>
      <c r="YP999" s="5"/>
      <c r="YQ999" s="5"/>
      <c r="YR999" s="5"/>
      <c r="YS999" s="5"/>
      <c r="YT999" s="5"/>
      <c r="YU999" s="5"/>
      <c r="YV999" s="5"/>
      <c r="YW999" s="5"/>
      <c r="YX999" s="5"/>
      <c r="YY999" s="5"/>
      <c r="YZ999" s="5"/>
      <c r="ZA999" s="5"/>
      <c r="ZB999" s="5"/>
      <c r="ZC999" s="5"/>
      <c r="ZD999" s="5"/>
      <c r="ZE999" s="5"/>
      <c r="ZF999" s="5"/>
      <c r="ZG999" s="5"/>
      <c r="ZH999" s="5"/>
      <c r="ZI999" s="5"/>
      <c r="ZJ999" s="5"/>
      <c r="ZK999" s="5"/>
      <c r="ZL999" s="5"/>
      <c r="ZM999" s="5"/>
      <c r="ZN999" s="5"/>
      <c r="ZO999" s="5"/>
      <c r="ZP999" s="5"/>
      <c r="ZQ999" s="5"/>
      <c r="ZR999" s="5"/>
      <c r="ZS999" s="5"/>
      <c r="ZT999" s="5"/>
      <c r="ZU999" s="5"/>
      <c r="ZV999" s="5"/>
      <c r="ZW999" s="5"/>
      <c r="ZX999" s="5"/>
      <c r="ZY999" s="5"/>
      <c r="ZZ999" s="5"/>
      <c r="AAA999" s="5"/>
      <c r="AAB999" s="5"/>
      <c r="AAC999" s="5"/>
      <c r="AAD999" s="5"/>
      <c r="AAE999" s="5"/>
      <c r="AAF999" s="5"/>
      <c r="AAG999" s="5"/>
      <c r="AAH999" s="5"/>
      <c r="AAI999" s="5"/>
      <c r="AAJ999" s="5"/>
      <c r="AAK999" s="5"/>
      <c r="AAL999" s="5"/>
      <c r="AAM999" s="5"/>
      <c r="AAN999" s="5"/>
      <c r="AAO999" s="5"/>
      <c r="AAP999" s="5"/>
      <c r="AAQ999" s="5"/>
      <c r="AAR999" s="5"/>
      <c r="AAS999" s="5"/>
      <c r="AAT999" s="5"/>
      <c r="AAU999" s="5"/>
      <c r="AAV999" s="5"/>
      <c r="AAW999" s="5"/>
      <c r="AAX999" s="5"/>
      <c r="AAY999" s="5"/>
      <c r="AAZ999" s="5"/>
      <c r="ABA999" s="5"/>
      <c r="ABB999" s="5"/>
      <c r="ABC999" s="5"/>
      <c r="ABD999" s="5"/>
      <c r="ABE999" s="5"/>
      <c r="ABF999" s="5"/>
      <c r="ABG999" s="5"/>
      <c r="ABH999" s="5"/>
      <c r="ABI999" s="5"/>
      <c r="ABJ999" s="5"/>
      <c r="ABK999" s="5"/>
      <c r="ABL999" s="5"/>
      <c r="ABM999" s="5"/>
      <c r="ABN999" s="5"/>
      <c r="ABO999" s="5"/>
      <c r="ABP999" s="5"/>
      <c r="ABQ999" s="5"/>
      <c r="ABR999" s="5"/>
      <c r="ABS999" s="5"/>
      <c r="ABT999" s="5"/>
      <c r="ABU999" s="5"/>
      <c r="ABV999" s="5"/>
      <c r="ABW999" s="5"/>
      <c r="ABX999" s="5"/>
      <c r="ABY999" s="5"/>
      <c r="ABZ999" s="5"/>
      <c r="ACA999" s="5"/>
      <c r="ACB999" s="5"/>
      <c r="ACC999" s="5"/>
      <c r="ACD999" s="5"/>
      <c r="ACE999" s="5"/>
      <c r="ACF999" s="5"/>
      <c r="ACG999" s="5"/>
      <c r="ACH999" s="5"/>
      <c r="ACI999" s="5"/>
      <c r="ACJ999" s="5"/>
      <c r="ACK999" s="5"/>
      <c r="ACL999" s="5"/>
      <c r="ACM999" s="5"/>
      <c r="ACN999" s="5"/>
      <c r="ACO999" s="5"/>
      <c r="ACP999" s="5"/>
      <c r="ACQ999" s="5"/>
      <c r="ACR999" s="5"/>
      <c r="ACS999" s="5"/>
      <c r="ACT999" s="5"/>
      <c r="ACU999" s="5"/>
      <c r="ACV999" s="5"/>
      <c r="ACW999" s="5"/>
      <c r="ACX999" s="5"/>
      <c r="ACY999" s="5"/>
      <c r="ACZ999" s="5"/>
      <c r="ADA999" s="5"/>
      <c r="ADB999" s="5"/>
      <c r="ADC999" s="5"/>
      <c r="ADD999" s="5"/>
      <c r="ADE999" s="5"/>
      <c r="ADF999" s="5"/>
      <c r="ADG999" s="5"/>
      <c r="ADH999" s="5"/>
      <c r="ADI999" s="5"/>
      <c r="ADJ999" s="5"/>
      <c r="ADK999" s="5"/>
      <c r="ADL999" s="5"/>
      <c r="ADM999" s="5"/>
      <c r="ADN999" s="5"/>
      <c r="ADO999" s="5"/>
      <c r="ADP999" s="5"/>
      <c r="ADQ999" s="5"/>
      <c r="ADR999" s="5"/>
      <c r="ADS999" s="5"/>
      <c r="ADT999" s="5"/>
      <c r="ADU999" s="5"/>
      <c r="ADV999" s="5"/>
      <c r="ADW999" s="5"/>
      <c r="ADX999" s="5"/>
      <c r="ADY999" s="5"/>
      <c r="ADZ999" s="5"/>
      <c r="AEA999" s="5"/>
      <c r="AEB999" s="5"/>
      <c r="AEC999" s="5"/>
      <c r="AED999" s="5"/>
      <c r="AEE999" s="5"/>
      <c r="AEF999" s="5"/>
      <c r="AEG999" s="5"/>
      <c r="AEH999" s="5"/>
      <c r="AEI999" s="5"/>
      <c r="AEJ999" s="5"/>
      <c r="AEK999" s="5"/>
      <c r="AEL999" s="5"/>
      <c r="AEM999" s="5"/>
      <c r="AEN999" s="5"/>
      <c r="AEO999" s="5"/>
      <c r="AEP999" s="5"/>
      <c r="AEQ999" s="5"/>
      <c r="AER999" s="5"/>
      <c r="AES999" s="5"/>
      <c r="AET999" s="5"/>
      <c r="AEU999" s="5"/>
      <c r="AEV999" s="5"/>
      <c r="AEW999" s="5"/>
      <c r="AEX999" s="5"/>
      <c r="AEY999" s="5"/>
      <c r="AEZ999" s="5"/>
      <c r="AFA999" s="5"/>
      <c r="AFB999" s="5"/>
      <c r="AFC999" s="5"/>
      <c r="AFD999" s="5"/>
      <c r="AFE999" s="5"/>
      <c r="AFF999" s="5"/>
      <c r="AFG999" s="5"/>
      <c r="AFH999" s="5"/>
      <c r="AFI999" s="5"/>
      <c r="AFJ999" s="5"/>
      <c r="AFK999" s="5"/>
      <c r="AFL999" s="5"/>
      <c r="AFM999" s="5"/>
      <c r="AFN999" s="5"/>
      <c r="AFO999" s="5"/>
      <c r="AFP999" s="5"/>
      <c r="AFQ999" s="5"/>
      <c r="AFR999" s="5"/>
      <c r="AFS999" s="5"/>
      <c r="AFT999" s="5"/>
      <c r="AFU999" s="5"/>
      <c r="AFV999" s="5"/>
      <c r="AFW999" s="5"/>
      <c r="AFX999" s="5"/>
      <c r="AFY999" s="5"/>
      <c r="AFZ999" s="5"/>
      <c r="AGA999" s="5"/>
      <c r="AGB999" s="5"/>
      <c r="AGC999" s="5"/>
      <c r="AGD999" s="5"/>
      <c r="AGE999" s="5"/>
      <c r="AGF999" s="5"/>
      <c r="AGG999" s="5"/>
      <c r="AGH999" s="5"/>
      <c r="AGI999" s="5"/>
      <c r="AGJ999" s="5"/>
      <c r="AGK999" s="5"/>
      <c r="AGL999" s="5"/>
      <c r="AGM999" s="5"/>
      <c r="AGN999" s="5"/>
      <c r="AGO999" s="5"/>
      <c r="AGP999" s="5"/>
      <c r="AGQ999" s="5"/>
      <c r="AGR999" s="5"/>
      <c r="AGS999" s="5"/>
      <c r="AGT999" s="5"/>
      <c r="AGU999" s="5"/>
      <c r="AGV999" s="5"/>
      <c r="AGW999" s="5"/>
      <c r="AGX999" s="5"/>
      <c r="AGY999" s="5"/>
      <c r="AGZ999" s="5"/>
      <c r="AHA999" s="5"/>
      <c r="AHB999" s="5"/>
      <c r="AHC999" s="5"/>
      <c r="AHD999" s="5"/>
      <c r="AHE999" s="5"/>
      <c r="AHF999" s="5"/>
      <c r="AHG999" s="5"/>
      <c r="AHH999" s="5"/>
      <c r="AHI999" s="5"/>
      <c r="AHJ999" s="5"/>
      <c r="AHK999" s="5"/>
      <c r="AHL999" s="5"/>
      <c r="AHM999" s="5"/>
      <c r="AHN999" s="5"/>
      <c r="AHO999" s="5"/>
      <c r="AHP999" s="5"/>
      <c r="AHQ999" s="5"/>
      <c r="AHR999" s="5"/>
      <c r="AHS999" s="5"/>
      <c r="AHT999" s="5"/>
      <c r="AHU999" s="5"/>
      <c r="AHV999" s="5"/>
      <c r="AHW999" s="5"/>
      <c r="AHX999" s="5"/>
      <c r="AHY999" s="5"/>
      <c r="AHZ999" s="5"/>
      <c r="AIA999" s="5"/>
      <c r="AIB999" s="5"/>
      <c r="AIC999" s="5"/>
      <c r="AID999" s="5"/>
      <c r="AIE999" s="5"/>
      <c r="AIF999" s="5"/>
      <c r="AIG999" s="5"/>
      <c r="AIH999" s="5"/>
      <c r="AII999" s="5"/>
      <c r="AIJ999" s="5"/>
      <c r="AIK999" s="5"/>
      <c r="AIL999" s="5"/>
      <c r="AIM999" s="5"/>
      <c r="AIN999" s="5"/>
      <c r="AIO999" s="5"/>
      <c r="AIP999" s="5"/>
      <c r="AIQ999" s="5"/>
      <c r="AIR999" s="5"/>
      <c r="AIS999" s="5"/>
      <c r="AIT999" s="5"/>
      <c r="AIU999" s="5"/>
      <c r="AIV999" s="5"/>
      <c r="AIW999" s="5"/>
      <c r="AIX999" s="5"/>
      <c r="AIY999" s="5"/>
      <c r="AIZ999" s="5"/>
      <c r="AJA999" s="5"/>
      <c r="AJB999" s="5"/>
      <c r="AJC999" s="5"/>
      <c r="AJD999" s="5"/>
      <c r="AJE999" s="5"/>
      <c r="AJF999" s="5"/>
      <c r="AJG999" s="5"/>
      <c r="AJH999" s="5"/>
      <c r="AJI999" s="5"/>
      <c r="AJJ999" s="5"/>
      <c r="AJK999" s="5"/>
      <c r="AJL999" s="5"/>
      <c r="AJM999" s="5"/>
      <c r="AJN999" s="5"/>
      <c r="AJO999" s="5"/>
      <c r="AJP999" s="5"/>
      <c r="AJQ999" s="5"/>
      <c r="AJR999" s="5"/>
      <c r="AJS999" s="5"/>
      <c r="AJT999" s="5"/>
      <c r="AJU999" s="5"/>
      <c r="AJV999" s="5"/>
      <c r="AJW999" s="5"/>
      <c r="AJX999" s="5"/>
      <c r="AJY999" s="5"/>
      <c r="AJZ999" s="5"/>
      <c r="AKA999" s="5"/>
      <c r="AKB999" s="5"/>
      <c r="AKC999" s="5"/>
      <c r="AKD999" s="5"/>
      <c r="AKE999" s="5"/>
      <c r="AKF999" s="5"/>
      <c r="AKG999" s="5"/>
      <c r="AKH999" s="5"/>
      <c r="AKI999" s="5"/>
      <c r="AKJ999" s="5"/>
      <c r="AKK999" s="5"/>
      <c r="AKL999" s="5"/>
      <c r="AKM999" s="5"/>
      <c r="AKN999" s="5"/>
      <c r="AKO999" s="5"/>
      <c r="AKP999" s="5"/>
      <c r="AKQ999" s="5"/>
      <c r="AKR999" s="5"/>
      <c r="AKS999" s="5"/>
      <c r="AKT999" s="5"/>
      <c r="AKU999" s="5"/>
      <c r="AKV999" s="5"/>
      <c r="AKW999" s="5"/>
      <c r="AKX999" s="5"/>
      <c r="AKY999" s="5"/>
      <c r="AKZ999" s="5"/>
      <c r="ALA999" s="5"/>
      <c r="ALB999" s="5"/>
      <c r="ALC999" s="5"/>
    </row>
    <row r="1000" spans="1:991">
      <c r="A1000" s="4">
        <v>234</v>
      </c>
      <c r="B1000" s="5" t="s">
        <v>116</v>
      </c>
      <c r="C1000" s="4">
        <v>20</v>
      </c>
      <c r="D1000" s="5" t="s">
        <v>46</v>
      </c>
      <c r="E1000" s="4">
        <v>9.1999999999999993</v>
      </c>
      <c r="F1000" s="4">
        <v>8.5</v>
      </c>
      <c r="G1000" s="4">
        <v>8.4</v>
      </c>
      <c r="H1000" s="4">
        <v>4.7</v>
      </c>
      <c r="I1000" s="4">
        <v>8.5</v>
      </c>
      <c r="J1000" s="4">
        <v>11.4</v>
      </c>
      <c r="K1000" s="4">
        <v>10.1</v>
      </c>
      <c r="L1000" s="4">
        <v>16</v>
      </c>
      <c r="M1000" s="4">
        <v>5.5</v>
      </c>
      <c r="N1000" s="12">
        <f t="shared" si="1077"/>
        <v>9.1444444444444439</v>
      </c>
      <c r="O1000" s="26">
        <v>28.7</v>
      </c>
      <c r="P1000" s="26">
        <v>28.8</v>
      </c>
      <c r="Q1000" s="26">
        <v>30</v>
      </c>
      <c r="R1000" s="26">
        <v>25.8</v>
      </c>
      <c r="S1000" s="26">
        <v>30</v>
      </c>
      <c r="T1000" s="26">
        <v>26.8</v>
      </c>
      <c r="U1000" s="26">
        <v>25.9</v>
      </c>
      <c r="V1000" s="26">
        <v>27.2</v>
      </c>
      <c r="W1000" s="26">
        <v>22.8</v>
      </c>
      <c r="X1000" s="12">
        <f t="shared" si="1078"/>
        <v>27.333333333333336</v>
      </c>
      <c r="Y1000">
        <f t="shared" si="1079"/>
        <v>246.00000000000003</v>
      </c>
      <c r="Z1000" s="4">
        <v>0</v>
      </c>
      <c r="AA1000" s="4">
        <v>0</v>
      </c>
      <c r="AB1000" s="4">
        <v>0</v>
      </c>
      <c r="AC1000" s="4">
        <v>2</v>
      </c>
      <c r="AD1000" s="4">
        <v>0</v>
      </c>
      <c r="AE1000" s="4">
        <v>2</v>
      </c>
      <c r="AF1000" s="4">
        <v>0</v>
      </c>
      <c r="AG1000" s="4">
        <v>0</v>
      </c>
      <c r="AH1000" s="4">
        <v>0</v>
      </c>
      <c r="AI1000" s="4"/>
      <c r="AJ1000" s="4">
        <v>5</v>
      </c>
      <c r="AK1000" s="4">
        <v>8</v>
      </c>
      <c r="AL1000" s="4">
        <v>9</v>
      </c>
      <c r="AM1000" s="4">
        <v>7</v>
      </c>
      <c r="AN1000" s="4">
        <v>8</v>
      </c>
      <c r="AO1000" s="4">
        <v>6</v>
      </c>
      <c r="AP1000" s="4">
        <v>11</v>
      </c>
      <c r="AQ1000" s="4">
        <v>6</v>
      </c>
      <c r="AR1000" s="4">
        <v>6</v>
      </c>
      <c r="AS1000">
        <f t="shared" si="1080"/>
        <v>7.333333333333333</v>
      </c>
      <c r="AU1000">
        <f t="shared" si="1081"/>
        <v>100</v>
      </c>
      <c r="AV1000">
        <f t="shared" si="1082"/>
        <v>100</v>
      </c>
      <c r="AW1000">
        <f t="shared" si="1083"/>
        <v>100</v>
      </c>
      <c r="AX1000">
        <f t="shared" si="1084"/>
        <v>55.555555555555557</v>
      </c>
      <c r="AY1000">
        <f t="shared" si="1085"/>
        <v>100</v>
      </c>
      <c r="AZ1000">
        <f t="shared" si="1086"/>
        <v>50</v>
      </c>
      <c r="BA1000">
        <f t="shared" si="1087"/>
        <v>100</v>
      </c>
      <c r="BB1000">
        <f t="shared" si="1088"/>
        <v>100</v>
      </c>
      <c r="BC1000">
        <f t="shared" si="1089"/>
        <v>100</v>
      </c>
      <c r="BD1000" s="7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  <c r="KG1000" s="5"/>
      <c r="KH1000" s="5"/>
      <c r="KI1000" s="5"/>
      <c r="KJ1000" s="5"/>
      <c r="KK1000" s="5"/>
      <c r="KL1000" s="5"/>
      <c r="KM1000" s="5"/>
      <c r="KN1000" s="5"/>
      <c r="KO1000" s="5"/>
      <c r="KP1000" s="5"/>
      <c r="KQ1000" s="5"/>
      <c r="KR1000" s="5"/>
      <c r="KS1000" s="5"/>
      <c r="KT1000" s="5"/>
      <c r="KU1000" s="5"/>
      <c r="KV1000" s="5"/>
      <c r="KW1000" s="5"/>
      <c r="KX1000" s="5"/>
      <c r="KY1000" s="5"/>
      <c r="KZ1000" s="5"/>
      <c r="LA1000" s="5"/>
      <c r="LB1000" s="5"/>
      <c r="LC1000" s="5"/>
      <c r="LD1000" s="5"/>
      <c r="LE1000" s="5"/>
      <c r="LF1000" s="5"/>
      <c r="LG1000" s="5"/>
      <c r="LH1000" s="5"/>
      <c r="LI1000" s="5"/>
      <c r="LJ1000" s="5"/>
      <c r="LK1000" s="5"/>
      <c r="LL1000" s="5"/>
      <c r="LM1000" s="5"/>
      <c r="LN1000" s="5"/>
      <c r="LO1000" s="5"/>
      <c r="LP1000" s="5"/>
      <c r="LQ1000" s="5"/>
      <c r="LR1000" s="5"/>
      <c r="LS1000" s="5"/>
      <c r="LT1000" s="5"/>
      <c r="LU1000" s="5"/>
      <c r="LV1000" s="5"/>
      <c r="LW1000" s="5"/>
      <c r="LX1000" s="5"/>
      <c r="LY1000" s="5"/>
      <c r="LZ1000" s="5"/>
      <c r="MA1000" s="5"/>
      <c r="MB1000" s="5"/>
      <c r="MC1000" s="5"/>
      <c r="MD1000" s="5"/>
      <c r="ME1000" s="5"/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/>
      <c r="MQ1000" s="5"/>
      <c r="MR1000" s="5"/>
      <c r="MS1000" s="5"/>
      <c r="MT1000" s="5"/>
      <c r="MU1000" s="5"/>
      <c r="MV1000" s="5"/>
      <c r="MW1000" s="5"/>
      <c r="MX1000" s="5"/>
      <c r="MY1000" s="5"/>
      <c r="MZ1000" s="5"/>
      <c r="NA1000" s="5"/>
      <c r="NB1000" s="5"/>
      <c r="NC1000" s="5"/>
      <c r="ND1000" s="5"/>
      <c r="NE1000" s="5"/>
      <c r="NF1000" s="5"/>
      <c r="NG1000" s="5"/>
      <c r="NH1000" s="5"/>
      <c r="NI1000" s="5"/>
      <c r="NJ1000" s="5"/>
      <c r="NK1000" s="5"/>
      <c r="NL1000" s="5"/>
      <c r="NM1000" s="5"/>
      <c r="NN1000" s="5"/>
      <c r="NO1000" s="5"/>
      <c r="NP1000" s="5"/>
      <c r="NQ1000" s="5"/>
      <c r="NR1000" s="5"/>
      <c r="NS1000" s="5"/>
      <c r="NT1000" s="5"/>
      <c r="NU1000" s="5"/>
      <c r="NV1000" s="5"/>
      <c r="NW1000" s="5"/>
      <c r="NX1000" s="5"/>
      <c r="NY1000" s="5"/>
      <c r="NZ1000" s="5"/>
      <c r="OA1000" s="5"/>
      <c r="OB1000" s="5"/>
      <c r="OC1000" s="5"/>
      <c r="OD1000" s="5"/>
      <c r="OE1000" s="5"/>
      <c r="OF1000" s="5"/>
      <c r="OG1000" s="5"/>
      <c r="OH1000" s="5"/>
      <c r="OI1000" s="5"/>
      <c r="OJ1000" s="5"/>
      <c r="OK1000" s="5"/>
      <c r="OL1000" s="5"/>
      <c r="OM1000" s="5"/>
      <c r="ON1000" s="5"/>
      <c r="OO1000" s="5"/>
      <c r="OP1000" s="5"/>
      <c r="OQ1000" s="5"/>
      <c r="OR1000" s="5"/>
      <c r="OS1000" s="5"/>
      <c r="OT1000" s="5"/>
      <c r="OU1000" s="5"/>
      <c r="OV1000" s="5"/>
      <c r="OW1000" s="5"/>
      <c r="OX1000" s="5"/>
      <c r="OY1000" s="5"/>
      <c r="OZ1000" s="5"/>
      <c r="PA1000" s="5"/>
      <c r="PB1000" s="5"/>
      <c r="PC1000" s="5"/>
      <c r="PD1000" s="5"/>
      <c r="PE1000" s="5"/>
      <c r="PF1000" s="5"/>
      <c r="PG1000" s="5"/>
      <c r="PH1000" s="5"/>
      <c r="PI1000" s="5"/>
      <c r="PJ1000" s="5"/>
      <c r="PK1000" s="5"/>
      <c r="PL1000" s="5"/>
      <c r="PM1000" s="5"/>
      <c r="PN1000" s="5"/>
      <c r="PO1000" s="5"/>
      <c r="PP1000" s="5"/>
      <c r="PQ1000" s="5"/>
      <c r="PR1000" s="5"/>
      <c r="PS1000" s="5"/>
      <c r="PT1000" s="5"/>
      <c r="PU1000" s="5"/>
      <c r="PV1000" s="5"/>
      <c r="PW1000" s="5"/>
      <c r="PX1000" s="5"/>
      <c r="PY1000" s="5"/>
      <c r="PZ1000" s="5"/>
      <c r="QA1000" s="5"/>
      <c r="QB1000" s="5"/>
      <c r="QC1000" s="5"/>
      <c r="QD1000" s="5"/>
      <c r="QE1000" s="5"/>
      <c r="QF1000" s="5"/>
      <c r="QG1000" s="5"/>
      <c r="QH1000" s="5"/>
      <c r="QI1000" s="5"/>
      <c r="QJ1000" s="5"/>
      <c r="QK1000" s="5"/>
      <c r="QL1000" s="5"/>
      <c r="QM1000" s="5"/>
      <c r="QN1000" s="5"/>
      <c r="QO1000" s="5"/>
      <c r="QP1000" s="5"/>
      <c r="QQ1000" s="5"/>
      <c r="QR1000" s="5"/>
      <c r="QS1000" s="5"/>
      <c r="QT1000" s="5"/>
      <c r="QU1000" s="5"/>
      <c r="QV1000" s="5"/>
      <c r="QW1000" s="5"/>
      <c r="QX1000" s="5"/>
      <c r="QY1000" s="5"/>
      <c r="QZ1000" s="5"/>
      <c r="RA1000" s="5"/>
      <c r="RB1000" s="5"/>
      <c r="RC1000" s="5"/>
      <c r="RD1000" s="5"/>
      <c r="RE1000" s="5"/>
      <c r="RF1000" s="5"/>
      <c r="RG1000" s="5"/>
      <c r="RH1000" s="5"/>
      <c r="RI1000" s="5"/>
      <c r="RJ1000" s="5"/>
      <c r="RK1000" s="5"/>
      <c r="RL1000" s="5"/>
      <c r="RM1000" s="5"/>
      <c r="RN1000" s="5"/>
      <c r="RO1000" s="5"/>
      <c r="RP1000" s="5"/>
      <c r="RQ1000" s="5"/>
      <c r="RR1000" s="5"/>
      <c r="RS1000" s="5"/>
      <c r="RT1000" s="5"/>
      <c r="RU1000" s="5"/>
      <c r="RV1000" s="5"/>
      <c r="RW1000" s="5"/>
      <c r="RX1000" s="5"/>
      <c r="RY1000" s="5"/>
      <c r="RZ1000" s="5"/>
      <c r="SA1000" s="5"/>
      <c r="SB1000" s="5"/>
      <c r="SC1000" s="5"/>
      <c r="SD1000" s="5"/>
      <c r="SE1000" s="5"/>
      <c r="SF1000" s="5"/>
      <c r="SG1000" s="5"/>
      <c r="SH1000" s="5"/>
      <c r="SI1000" s="5"/>
      <c r="SJ1000" s="5"/>
      <c r="SK1000" s="5"/>
      <c r="SL1000" s="5"/>
      <c r="SM1000" s="5"/>
      <c r="SN1000" s="5"/>
      <c r="SO1000" s="5"/>
      <c r="SP1000" s="5"/>
      <c r="SQ1000" s="5"/>
      <c r="SR1000" s="5"/>
      <c r="SS1000" s="5"/>
      <c r="ST1000" s="5"/>
      <c r="SU1000" s="5"/>
      <c r="SV1000" s="5"/>
      <c r="SW1000" s="5"/>
      <c r="SX1000" s="5"/>
      <c r="SY1000" s="5"/>
      <c r="SZ1000" s="5"/>
      <c r="TA1000" s="5"/>
      <c r="TB1000" s="5"/>
      <c r="TC1000" s="5"/>
      <c r="TD1000" s="5"/>
      <c r="TE1000" s="5"/>
      <c r="TF1000" s="5"/>
      <c r="TG1000" s="5"/>
      <c r="TH1000" s="5"/>
      <c r="TI1000" s="5"/>
      <c r="TJ1000" s="5"/>
      <c r="TK1000" s="5"/>
      <c r="TL1000" s="5"/>
      <c r="TM1000" s="5"/>
      <c r="TN1000" s="5"/>
      <c r="TO1000" s="5"/>
      <c r="TP1000" s="5"/>
      <c r="TQ1000" s="5"/>
      <c r="TR1000" s="5"/>
      <c r="TS1000" s="5"/>
      <c r="TT1000" s="5"/>
      <c r="TU1000" s="5"/>
      <c r="TV1000" s="5"/>
      <c r="TW1000" s="5"/>
      <c r="TX1000" s="5"/>
      <c r="TY1000" s="5"/>
      <c r="TZ1000" s="5"/>
      <c r="UA1000" s="5"/>
      <c r="UB1000" s="5"/>
      <c r="UC1000" s="5"/>
      <c r="UD1000" s="5"/>
      <c r="UE1000" s="5"/>
      <c r="UF1000" s="5"/>
      <c r="UG1000" s="5"/>
      <c r="UH1000" s="5"/>
      <c r="UI1000" s="5"/>
      <c r="UJ1000" s="5"/>
      <c r="UK1000" s="5"/>
      <c r="UL1000" s="5"/>
      <c r="UM1000" s="5"/>
      <c r="UN1000" s="5"/>
      <c r="UO1000" s="5"/>
      <c r="UP1000" s="5"/>
      <c r="UQ1000" s="5"/>
      <c r="UR1000" s="5"/>
      <c r="US1000" s="5"/>
      <c r="UT1000" s="5"/>
      <c r="UU1000" s="5"/>
      <c r="UV1000" s="5"/>
      <c r="UW1000" s="5"/>
      <c r="UX1000" s="5"/>
      <c r="UY1000" s="5"/>
      <c r="UZ1000" s="5"/>
      <c r="VA1000" s="5"/>
      <c r="VB1000" s="5"/>
      <c r="VC1000" s="5"/>
      <c r="VD1000" s="5"/>
      <c r="VE1000" s="5"/>
      <c r="VF1000" s="5"/>
      <c r="VG1000" s="5"/>
      <c r="VH1000" s="5"/>
      <c r="VI1000" s="5"/>
      <c r="VJ1000" s="5"/>
      <c r="VK1000" s="5"/>
      <c r="VL1000" s="5"/>
      <c r="VM1000" s="5"/>
      <c r="VN1000" s="5"/>
      <c r="VO1000" s="5"/>
      <c r="VP1000" s="5"/>
      <c r="VQ1000" s="5"/>
      <c r="VR1000" s="5"/>
      <c r="VS1000" s="5"/>
      <c r="VT1000" s="5"/>
      <c r="VU1000" s="5"/>
      <c r="VV1000" s="5"/>
      <c r="VW1000" s="5"/>
      <c r="VX1000" s="5"/>
      <c r="VY1000" s="5"/>
      <c r="VZ1000" s="5"/>
      <c r="WA1000" s="5"/>
      <c r="WB1000" s="5"/>
      <c r="WC1000" s="5"/>
      <c r="WD1000" s="5"/>
      <c r="WE1000" s="5"/>
      <c r="WF1000" s="5"/>
      <c r="WG1000" s="5"/>
      <c r="WH1000" s="5"/>
      <c r="WI1000" s="5"/>
      <c r="WJ1000" s="5"/>
      <c r="WK1000" s="5"/>
      <c r="WL1000" s="5"/>
      <c r="WM1000" s="5"/>
      <c r="WN1000" s="5"/>
      <c r="WO1000" s="5"/>
      <c r="WP1000" s="5"/>
      <c r="WQ1000" s="5"/>
      <c r="WR1000" s="5"/>
      <c r="WS1000" s="5"/>
      <c r="WT1000" s="5"/>
      <c r="WU1000" s="5"/>
      <c r="WV1000" s="5"/>
      <c r="WW1000" s="5"/>
      <c r="WX1000" s="5"/>
      <c r="WY1000" s="5"/>
      <c r="WZ1000" s="5"/>
      <c r="XA1000" s="5"/>
      <c r="XB1000" s="5"/>
      <c r="XC1000" s="5"/>
      <c r="XD1000" s="5"/>
      <c r="XE1000" s="5"/>
      <c r="XF1000" s="5"/>
      <c r="XG1000" s="5"/>
      <c r="XH1000" s="5"/>
      <c r="XI1000" s="5"/>
      <c r="XJ1000" s="5"/>
      <c r="XK1000" s="5"/>
      <c r="XL1000" s="5"/>
      <c r="XM1000" s="5"/>
      <c r="XN1000" s="5"/>
      <c r="XO1000" s="5"/>
      <c r="XP1000" s="5"/>
      <c r="XQ1000" s="5"/>
      <c r="XR1000" s="5"/>
      <c r="XS1000" s="5"/>
      <c r="XT1000" s="5"/>
      <c r="XU1000" s="5"/>
      <c r="XV1000" s="5"/>
      <c r="XW1000" s="5"/>
      <c r="XX1000" s="5"/>
      <c r="XY1000" s="5"/>
      <c r="XZ1000" s="5"/>
      <c r="YA1000" s="5"/>
      <c r="YB1000" s="5"/>
      <c r="YC1000" s="5"/>
      <c r="YD1000" s="5"/>
      <c r="YE1000" s="5"/>
      <c r="YF1000" s="5"/>
      <c r="YG1000" s="5"/>
      <c r="YH1000" s="5"/>
      <c r="YI1000" s="5"/>
      <c r="YJ1000" s="5"/>
      <c r="YK1000" s="5"/>
      <c r="YL1000" s="5"/>
      <c r="YM1000" s="5"/>
      <c r="YN1000" s="5"/>
      <c r="YO1000" s="5"/>
      <c r="YP1000" s="5"/>
      <c r="YQ1000" s="5"/>
      <c r="YR1000" s="5"/>
      <c r="YS1000" s="5"/>
      <c r="YT1000" s="5"/>
      <c r="YU1000" s="5"/>
      <c r="YV1000" s="5"/>
      <c r="YW1000" s="5"/>
      <c r="YX1000" s="5"/>
      <c r="YY1000" s="5"/>
      <c r="YZ1000" s="5"/>
      <c r="ZA1000" s="5"/>
      <c r="ZB1000" s="5"/>
      <c r="ZC1000" s="5"/>
      <c r="ZD1000" s="5"/>
      <c r="ZE1000" s="5"/>
      <c r="ZF1000" s="5"/>
      <c r="ZG1000" s="5"/>
      <c r="ZH1000" s="5"/>
      <c r="ZI1000" s="5"/>
      <c r="ZJ1000" s="5"/>
      <c r="ZK1000" s="5"/>
      <c r="ZL1000" s="5"/>
      <c r="ZM1000" s="5"/>
      <c r="ZN1000" s="5"/>
      <c r="ZO1000" s="5"/>
      <c r="ZP1000" s="5"/>
      <c r="ZQ1000" s="5"/>
      <c r="ZR1000" s="5"/>
      <c r="ZS1000" s="5"/>
      <c r="ZT1000" s="5"/>
      <c r="ZU1000" s="5"/>
      <c r="ZV1000" s="5"/>
      <c r="ZW1000" s="5"/>
      <c r="ZX1000" s="5"/>
      <c r="ZY1000" s="5"/>
      <c r="ZZ1000" s="5"/>
      <c r="AAA1000" s="5"/>
      <c r="AAB1000" s="5"/>
      <c r="AAC1000" s="5"/>
      <c r="AAD1000" s="5"/>
      <c r="AAE1000" s="5"/>
      <c r="AAF1000" s="5"/>
      <c r="AAG1000" s="5"/>
      <c r="AAH1000" s="5"/>
      <c r="AAI1000" s="5"/>
      <c r="AAJ1000" s="5"/>
      <c r="AAK1000" s="5"/>
      <c r="AAL1000" s="5"/>
      <c r="AAM1000" s="5"/>
      <c r="AAN1000" s="5"/>
      <c r="AAO1000" s="5"/>
      <c r="AAP1000" s="5"/>
      <c r="AAQ1000" s="5"/>
      <c r="AAR1000" s="5"/>
      <c r="AAS1000" s="5"/>
      <c r="AAT1000" s="5"/>
      <c r="AAU1000" s="5"/>
      <c r="AAV1000" s="5"/>
      <c r="AAW1000" s="5"/>
      <c r="AAX1000" s="5"/>
      <c r="AAY1000" s="5"/>
      <c r="AAZ1000" s="5"/>
      <c r="ABA1000" s="5"/>
      <c r="ABB1000" s="5"/>
      <c r="ABC1000" s="5"/>
      <c r="ABD1000" s="5"/>
      <c r="ABE1000" s="5"/>
      <c r="ABF1000" s="5"/>
      <c r="ABG1000" s="5"/>
      <c r="ABH1000" s="5"/>
      <c r="ABI1000" s="5"/>
      <c r="ABJ1000" s="5"/>
      <c r="ABK1000" s="5"/>
      <c r="ABL1000" s="5"/>
      <c r="ABM1000" s="5"/>
      <c r="ABN1000" s="5"/>
      <c r="ABO1000" s="5"/>
      <c r="ABP1000" s="5"/>
      <c r="ABQ1000" s="5"/>
      <c r="ABR1000" s="5"/>
      <c r="ABS1000" s="5"/>
      <c r="ABT1000" s="5"/>
      <c r="ABU1000" s="5"/>
      <c r="ABV1000" s="5"/>
      <c r="ABW1000" s="5"/>
      <c r="ABX1000" s="5"/>
      <c r="ABY1000" s="5"/>
      <c r="ABZ1000" s="5"/>
      <c r="ACA1000" s="5"/>
      <c r="ACB1000" s="5"/>
      <c r="ACC1000" s="5"/>
      <c r="ACD1000" s="5"/>
      <c r="ACE1000" s="5"/>
      <c r="ACF1000" s="5"/>
      <c r="ACG1000" s="5"/>
      <c r="ACH1000" s="5"/>
      <c r="ACI1000" s="5"/>
      <c r="ACJ1000" s="5"/>
      <c r="ACK1000" s="5"/>
      <c r="ACL1000" s="5"/>
      <c r="ACM1000" s="5"/>
      <c r="ACN1000" s="5"/>
      <c r="ACO1000" s="5"/>
      <c r="ACP1000" s="5"/>
      <c r="ACQ1000" s="5"/>
      <c r="ACR1000" s="5"/>
      <c r="ACS1000" s="5"/>
      <c r="ACT1000" s="5"/>
      <c r="ACU1000" s="5"/>
      <c r="ACV1000" s="5"/>
      <c r="ACW1000" s="5"/>
      <c r="ACX1000" s="5"/>
      <c r="ACY1000" s="5"/>
      <c r="ACZ1000" s="5"/>
      <c r="ADA1000" s="5"/>
      <c r="ADB1000" s="5"/>
      <c r="ADC1000" s="5"/>
      <c r="ADD1000" s="5"/>
      <c r="ADE1000" s="5"/>
      <c r="ADF1000" s="5"/>
      <c r="ADG1000" s="5"/>
      <c r="ADH1000" s="5"/>
      <c r="ADI1000" s="5"/>
      <c r="ADJ1000" s="5"/>
      <c r="ADK1000" s="5"/>
      <c r="ADL1000" s="5"/>
      <c r="ADM1000" s="5"/>
      <c r="ADN1000" s="5"/>
      <c r="ADO1000" s="5"/>
      <c r="ADP1000" s="5"/>
      <c r="ADQ1000" s="5"/>
      <c r="ADR1000" s="5"/>
      <c r="ADS1000" s="5"/>
      <c r="ADT1000" s="5"/>
      <c r="ADU1000" s="5"/>
      <c r="ADV1000" s="5"/>
      <c r="ADW1000" s="5"/>
      <c r="ADX1000" s="5"/>
      <c r="ADY1000" s="5"/>
      <c r="ADZ1000" s="5"/>
      <c r="AEA1000" s="5"/>
      <c r="AEB1000" s="5"/>
      <c r="AEC1000" s="5"/>
      <c r="AED1000" s="5"/>
      <c r="AEE1000" s="5"/>
      <c r="AEF1000" s="5"/>
      <c r="AEG1000" s="5"/>
      <c r="AEH1000" s="5"/>
      <c r="AEI1000" s="5"/>
      <c r="AEJ1000" s="5"/>
      <c r="AEK1000" s="5"/>
      <c r="AEL1000" s="5"/>
      <c r="AEM1000" s="5"/>
      <c r="AEN1000" s="5"/>
      <c r="AEO1000" s="5"/>
      <c r="AEP1000" s="5"/>
      <c r="AEQ1000" s="5"/>
      <c r="AER1000" s="5"/>
      <c r="AES1000" s="5"/>
      <c r="AET1000" s="5"/>
      <c r="AEU1000" s="5"/>
      <c r="AEV1000" s="5"/>
      <c r="AEW1000" s="5"/>
      <c r="AEX1000" s="5"/>
      <c r="AEY1000" s="5"/>
      <c r="AEZ1000" s="5"/>
      <c r="AFA1000" s="5"/>
      <c r="AFB1000" s="5"/>
      <c r="AFC1000" s="5"/>
      <c r="AFD1000" s="5"/>
      <c r="AFE1000" s="5"/>
      <c r="AFF1000" s="5"/>
      <c r="AFG1000" s="5"/>
      <c r="AFH1000" s="5"/>
      <c r="AFI1000" s="5"/>
      <c r="AFJ1000" s="5"/>
      <c r="AFK1000" s="5"/>
      <c r="AFL1000" s="5"/>
      <c r="AFM1000" s="5"/>
      <c r="AFN1000" s="5"/>
      <c r="AFO1000" s="5"/>
      <c r="AFP1000" s="5"/>
      <c r="AFQ1000" s="5"/>
      <c r="AFR1000" s="5"/>
      <c r="AFS1000" s="5"/>
      <c r="AFT1000" s="5"/>
      <c r="AFU1000" s="5"/>
      <c r="AFV1000" s="5"/>
      <c r="AFW1000" s="5"/>
      <c r="AFX1000" s="5"/>
      <c r="AFY1000" s="5"/>
      <c r="AFZ1000" s="5"/>
      <c r="AGA1000" s="5"/>
      <c r="AGB1000" s="5"/>
      <c r="AGC1000" s="5"/>
      <c r="AGD1000" s="5"/>
      <c r="AGE1000" s="5"/>
      <c r="AGF1000" s="5"/>
      <c r="AGG1000" s="5"/>
      <c r="AGH1000" s="5"/>
      <c r="AGI1000" s="5"/>
      <c r="AGJ1000" s="5"/>
      <c r="AGK1000" s="5"/>
      <c r="AGL1000" s="5"/>
      <c r="AGM1000" s="5"/>
      <c r="AGN1000" s="5"/>
      <c r="AGO1000" s="5"/>
      <c r="AGP1000" s="5"/>
      <c r="AGQ1000" s="5"/>
      <c r="AGR1000" s="5"/>
      <c r="AGS1000" s="5"/>
      <c r="AGT1000" s="5"/>
      <c r="AGU1000" s="5"/>
      <c r="AGV1000" s="5"/>
      <c r="AGW1000" s="5"/>
      <c r="AGX1000" s="5"/>
      <c r="AGY1000" s="5"/>
      <c r="AGZ1000" s="5"/>
      <c r="AHA1000" s="5"/>
      <c r="AHB1000" s="5"/>
      <c r="AHC1000" s="5"/>
      <c r="AHD1000" s="5"/>
      <c r="AHE1000" s="5"/>
      <c r="AHF1000" s="5"/>
      <c r="AHG1000" s="5"/>
      <c r="AHH1000" s="5"/>
      <c r="AHI1000" s="5"/>
      <c r="AHJ1000" s="5"/>
      <c r="AHK1000" s="5"/>
      <c r="AHL1000" s="5"/>
      <c r="AHM1000" s="5"/>
      <c r="AHN1000" s="5"/>
      <c r="AHO1000" s="5"/>
      <c r="AHP1000" s="5"/>
      <c r="AHQ1000" s="5"/>
      <c r="AHR1000" s="5"/>
      <c r="AHS1000" s="5"/>
      <c r="AHT1000" s="5"/>
      <c r="AHU1000" s="5"/>
      <c r="AHV1000" s="5"/>
      <c r="AHW1000" s="5"/>
      <c r="AHX1000" s="5"/>
      <c r="AHY1000" s="5"/>
      <c r="AHZ1000" s="5"/>
      <c r="AIA1000" s="5"/>
      <c r="AIB1000" s="5"/>
      <c r="AIC1000" s="5"/>
      <c r="AID1000" s="5"/>
      <c r="AIE1000" s="5"/>
      <c r="AIF1000" s="5"/>
      <c r="AIG1000" s="5"/>
      <c r="AIH1000" s="5"/>
      <c r="AII1000" s="5"/>
      <c r="AIJ1000" s="5"/>
      <c r="AIK1000" s="5"/>
      <c r="AIL1000" s="5"/>
      <c r="AIM1000" s="5"/>
      <c r="AIN1000" s="5"/>
      <c r="AIO1000" s="5"/>
      <c r="AIP1000" s="5"/>
      <c r="AIQ1000" s="5"/>
      <c r="AIR1000" s="5"/>
      <c r="AIS1000" s="5"/>
      <c r="AIT1000" s="5"/>
      <c r="AIU1000" s="5"/>
      <c r="AIV1000" s="5"/>
      <c r="AIW1000" s="5"/>
      <c r="AIX1000" s="5"/>
      <c r="AIY1000" s="5"/>
      <c r="AIZ1000" s="5"/>
      <c r="AJA1000" s="5"/>
      <c r="AJB1000" s="5"/>
      <c r="AJC1000" s="5"/>
      <c r="AJD1000" s="5"/>
      <c r="AJE1000" s="5"/>
      <c r="AJF1000" s="5"/>
      <c r="AJG1000" s="5"/>
      <c r="AJH1000" s="5"/>
      <c r="AJI1000" s="5"/>
      <c r="AJJ1000" s="5"/>
      <c r="AJK1000" s="5"/>
      <c r="AJL1000" s="5"/>
      <c r="AJM1000" s="5"/>
      <c r="AJN1000" s="5"/>
      <c r="AJO1000" s="5"/>
      <c r="AJP1000" s="5"/>
      <c r="AJQ1000" s="5"/>
      <c r="AJR1000" s="5"/>
      <c r="AJS1000" s="5"/>
      <c r="AJT1000" s="5"/>
      <c r="AJU1000" s="5"/>
      <c r="AJV1000" s="5"/>
      <c r="AJW1000" s="5"/>
      <c r="AJX1000" s="5"/>
      <c r="AJY1000" s="5"/>
      <c r="AJZ1000" s="5"/>
      <c r="AKA1000" s="5"/>
      <c r="AKB1000" s="5"/>
      <c r="AKC1000" s="5"/>
      <c r="AKD1000" s="5"/>
      <c r="AKE1000" s="5"/>
      <c r="AKF1000" s="5"/>
      <c r="AKG1000" s="5"/>
      <c r="AKH1000" s="5"/>
      <c r="AKI1000" s="5"/>
      <c r="AKJ1000" s="5"/>
      <c r="AKK1000" s="5"/>
      <c r="AKL1000" s="5"/>
      <c r="AKM1000" s="5"/>
      <c r="AKN1000" s="5"/>
      <c r="AKO1000" s="5"/>
      <c r="AKP1000" s="5"/>
      <c r="AKQ1000" s="5"/>
      <c r="AKR1000" s="5"/>
      <c r="AKS1000" s="5"/>
      <c r="AKT1000" s="5"/>
      <c r="AKU1000" s="5"/>
      <c r="AKV1000" s="5"/>
      <c r="AKW1000" s="5"/>
      <c r="AKX1000" s="5"/>
      <c r="AKY1000" s="5"/>
      <c r="AKZ1000" s="5"/>
      <c r="ALA1000" s="5"/>
      <c r="ALB1000" s="5"/>
      <c r="ALC1000" s="5"/>
    </row>
    <row r="1001" spans="1:991">
      <c r="A1001" s="4">
        <v>236</v>
      </c>
      <c r="B1001" s="5" t="s">
        <v>117</v>
      </c>
      <c r="C1001" s="4">
        <v>20</v>
      </c>
      <c r="D1001" s="5" t="s">
        <v>48</v>
      </c>
      <c r="E1001" s="4">
        <v>9.6999999999999993</v>
      </c>
      <c r="F1001" s="4">
        <v>8.8000000000000007</v>
      </c>
      <c r="G1001" s="4">
        <v>2.9</v>
      </c>
      <c r="H1001" s="4">
        <v>2</v>
      </c>
      <c r="I1001" s="4">
        <v>4.3</v>
      </c>
      <c r="J1001" s="4">
        <v>1</v>
      </c>
      <c r="K1001" s="4">
        <v>3.5</v>
      </c>
      <c r="L1001" s="4">
        <v>4.5</v>
      </c>
      <c r="M1001" s="4">
        <v>1.8</v>
      </c>
      <c r="N1001" s="12">
        <f t="shared" si="1077"/>
        <v>4.2777777777777777</v>
      </c>
      <c r="O1001" s="26">
        <v>30</v>
      </c>
      <c r="P1001" s="26">
        <v>29</v>
      </c>
      <c r="Q1001" s="26">
        <v>25.2</v>
      </c>
      <c r="R1001" s="26">
        <v>23.8</v>
      </c>
      <c r="S1001" s="26">
        <v>28.1</v>
      </c>
      <c r="T1001" s="26">
        <v>23.7</v>
      </c>
      <c r="U1001" s="26">
        <v>28.9</v>
      </c>
      <c r="V1001" s="26">
        <v>30</v>
      </c>
      <c r="W1001" s="26">
        <v>15.1</v>
      </c>
      <c r="X1001" s="12">
        <f t="shared" si="1078"/>
        <v>25.977777777777774</v>
      </c>
      <c r="Y1001">
        <f t="shared" si="1079"/>
        <v>233.79999999999998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2</v>
      </c>
      <c r="AF1001" s="4">
        <v>0</v>
      </c>
      <c r="AG1001" s="4">
        <v>0</v>
      </c>
      <c r="AH1001" s="4">
        <v>0</v>
      </c>
      <c r="AI1001" s="4"/>
      <c r="AJ1001" s="4">
        <v>13</v>
      </c>
      <c r="AK1001" s="4">
        <v>12</v>
      </c>
      <c r="AL1001" s="4">
        <v>9</v>
      </c>
      <c r="AM1001" s="4">
        <v>14</v>
      </c>
      <c r="AN1001" s="4">
        <v>13</v>
      </c>
      <c r="AO1001" s="4">
        <v>16</v>
      </c>
      <c r="AP1001" s="4">
        <v>14</v>
      </c>
      <c r="AQ1001" s="4">
        <v>12</v>
      </c>
      <c r="AR1001" s="4">
        <v>9</v>
      </c>
      <c r="AS1001">
        <f t="shared" si="1080"/>
        <v>12.444444444444445</v>
      </c>
      <c r="AU1001">
        <f t="shared" si="1081"/>
        <v>100</v>
      </c>
      <c r="AV1001">
        <f t="shared" si="1082"/>
        <v>100</v>
      </c>
      <c r="AW1001">
        <f t="shared" si="1083"/>
        <v>100</v>
      </c>
      <c r="AX1001">
        <f t="shared" si="1084"/>
        <v>100</v>
      </c>
      <c r="AY1001">
        <f t="shared" si="1085"/>
        <v>100</v>
      </c>
      <c r="AZ1001">
        <f t="shared" si="1086"/>
        <v>77.777777777777786</v>
      </c>
      <c r="BA1001">
        <f t="shared" si="1087"/>
        <v>100</v>
      </c>
      <c r="BB1001">
        <f t="shared" si="1088"/>
        <v>100</v>
      </c>
      <c r="BC1001">
        <f t="shared" si="1089"/>
        <v>100</v>
      </c>
      <c r="BD1001" s="7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  <c r="KG1001" s="5"/>
      <c r="KH1001" s="5"/>
      <c r="KI1001" s="5"/>
      <c r="KJ1001" s="5"/>
      <c r="KK1001" s="5"/>
      <c r="KL1001" s="5"/>
      <c r="KM1001" s="5"/>
      <c r="KN1001" s="5"/>
      <c r="KO1001" s="5"/>
      <c r="KP1001" s="5"/>
      <c r="KQ1001" s="5"/>
      <c r="KR1001" s="5"/>
      <c r="KS1001" s="5"/>
      <c r="KT1001" s="5"/>
      <c r="KU1001" s="5"/>
      <c r="KV1001" s="5"/>
      <c r="KW1001" s="5"/>
      <c r="KX1001" s="5"/>
      <c r="KY1001" s="5"/>
      <c r="KZ1001" s="5"/>
      <c r="LA1001" s="5"/>
      <c r="LB1001" s="5"/>
      <c r="LC1001" s="5"/>
      <c r="LD1001" s="5"/>
      <c r="LE1001" s="5"/>
      <c r="LF1001" s="5"/>
      <c r="LG1001" s="5"/>
      <c r="LH1001" s="5"/>
      <c r="LI1001" s="5"/>
      <c r="LJ1001" s="5"/>
      <c r="LK1001" s="5"/>
      <c r="LL1001" s="5"/>
      <c r="LM1001" s="5"/>
      <c r="LN1001" s="5"/>
      <c r="LO1001" s="5"/>
      <c r="LP1001" s="5"/>
      <c r="LQ1001" s="5"/>
      <c r="LR1001" s="5"/>
      <c r="LS1001" s="5"/>
      <c r="LT1001" s="5"/>
      <c r="LU1001" s="5"/>
      <c r="LV1001" s="5"/>
      <c r="LW1001" s="5"/>
      <c r="LX1001" s="5"/>
      <c r="LY1001" s="5"/>
      <c r="LZ1001" s="5"/>
      <c r="MA1001" s="5"/>
      <c r="MB1001" s="5"/>
      <c r="MC1001" s="5"/>
      <c r="MD1001" s="5"/>
      <c r="ME1001" s="5"/>
      <c r="MF1001" s="5"/>
      <c r="MG1001" s="5"/>
      <c r="MH1001" s="5"/>
      <c r="MI1001" s="5"/>
      <c r="MJ1001" s="5"/>
      <c r="MK1001" s="5"/>
      <c r="ML1001" s="5"/>
      <c r="MM1001" s="5"/>
      <c r="MN1001" s="5"/>
      <c r="MO1001" s="5"/>
      <c r="MP1001" s="5"/>
      <c r="MQ1001" s="5"/>
      <c r="MR1001" s="5"/>
      <c r="MS1001" s="5"/>
      <c r="MT1001" s="5"/>
      <c r="MU1001" s="5"/>
      <c r="MV1001" s="5"/>
      <c r="MW1001" s="5"/>
      <c r="MX1001" s="5"/>
      <c r="MY1001" s="5"/>
      <c r="MZ1001" s="5"/>
      <c r="NA1001" s="5"/>
      <c r="NB1001" s="5"/>
      <c r="NC1001" s="5"/>
      <c r="ND1001" s="5"/>
      <c r="NE1001" s="5"/>
      <c r="NF1001" s="5"/>
      <c r="NG1001" s="5"/>
      <c r="NH1001" s="5"/>
      <c r="NI1001" s="5"/>
      <c r="NJ1001" s="5"/>
      <c r="NK1001" s="5"/>
      <c r="NL1001" s="5"/>
      <c r="NM1001" s="5"/>
      <c r="NN1001" s="5"/>
      <c r="NO1001" s="5"/>
      <c r="NP1001" s="5"/>
      <c r="NQ1001" s="5"/>
      <c r="NR1001" s="5"/>
      <c r="NS1001" s="5"/>
      <c r="NT1001" s="5"/>
      <c r="NU1001" s="5"/>
      <c r="NV1001" s="5"/>
      <c r="NW1001" s="5"/>
      <c r="NX1001" s="5"/>
      <c r="NY1001" s="5"/>
      <c r="NZ1001" s="5"/>
      <c r="OA1001" s="5"/>
      <c r="OB1001" s="5"/>
      <c r="OC1001" s="5"/>
      <c r="OD1001" s="5"/>
      <c r="OE1001" s="5"/>
      <c r="OF1001" s="5"/>
      <c r="OG1001" s="5"/>
      <c r="OH1001" s="5"/>
      <c r="OI1001" s="5"/>
      <c r="OJ1001" s="5"/>
      <c r="OK1001" s="5"/>
      <c r="OL1001" s="5"/>
      <c r="OM1001" s="5"/>
      <c r="ON1001" s="5"/>
      <c r="OO1001" s="5"/>
      <c r="OP1001" s="5"/>
      <c r="OQ1001" s="5"/>
      <c r="OR1001" s="5"/>
      <c r="OS1001" s="5"/>
      <c r="OT1001" s="5"/>
      <c r="OU1001" s="5"/>
      <c r="OV1001" s="5"/>
      <c r="OW1001" s="5"/>
      <c r="OX1001" s="5"/>
      <c r="OY1001" s="5"/>
      <c r="OZ1001" s="5"/>
      <c r="PA1001" s="5"/>
      <c r="PB1001" s="5"/>
      <c r="PC1001" s="5"/>
      <c r="PD1001" s="5"/>
      <c r="PE1001" s="5"/>
      <c r="PF1001" s="5"/>
      <c r="PG1001" s="5"/>
      <c r="PH1001" s="5"/>
      <c r="PI1001" s="5"/>
      <c r="PJ1001" s="5"/>
      <c r="PK1001" s="5"/>
      <c r="PL1001" s="5"/>
      <c r="PM1001" s="5"/>
      <c r="PN1001" s="5"/>
      <c r="PO1001" s="5"/>
      <c r="PP1001" s="5"/>
      <c r="PQ1001" s="5"/>
      <c r="PR1001" s="5"/>
      <c r="PS1001" s="5"/>
      <c r="PT1001" s="5"/>
      <c r="PU1001" s="5"/>
      <c r="PV1001" s="5"/>
      <c r="PW1001" s="5"/>
      <c r="PX1001" s="5"/>
      <c r="PY1001" s="5"/>
      <c r="PZ1001" s="5"/>
      <c r="QA1001" s="5"/>
      <c r="QB1001" s="5"/>
      <c r="QC1001" s="5"/>
      <c r="QD1001" s="5"/>
      <c r="QE1001" s="5"/>
      <c r="QF1001" s="5"/>
      <c r="QG1001" s="5"/>
      <c r="QH1001" s="5"/>
      <c r="QI1001" s="5"/>
      <c r="QJ1001" s="5"/>
      <c r="QK1001" s="5"/>
      <c r="QL1001" s="5"/>
      <c r="QM1001" s="5"/>
      <c r="QN1001" s="5"/>
      <c r="QO1001" s="5"/>
      <c r="QP1001" s="5"/>
      <c r="QQ1001" s="5"/>
      <c r="QR1001" s="5"/>
      <c r="QS1001" s="5"/>
      <c r="QT1001" s="5"/>
      <c r="QU1001" s="5"/>
      <c r="QV1001" s="5"/>
      <c r="QW1001" s="5"/>
      <c r="QX1001" s="5"/>
      <c r="QY1001" s="5"/>
      <c r="QZ1001" s="5"/>
      <c r="RA1001" s="5"/>
      <c r="RB1001" s="5"/>
      <c r="RC1001" s="5"/>
      <c r="RD1001" s="5"/>
      <c r="RE1001" s="5"/>
      <c r="RF1001" s="5"/>
      <c r="RG1001" s="5"/>
      <c r="RH1001" s="5"/>
      <c r="RI1001" s="5"/>
      <c r="RJ1001" s="5"/>
      <c r="RK1001" s="5"/>
      <c r="RL1001" s="5"/>
      <c r="RM1001" s="5"/>
      <c r="RN1001" s="5"/>
      <c r="RO1001" s="5"/>
      <c r="RP1001" s="5"/>
      <c r="RQ1001" s="5"/>
      <c r="RR1001" s="5"/>
      <c r="RS1001" s="5"/>
      <c r="RT1001" s="5"/>
      <c r="RU1001" s="5"/>
      <c r="RV1001" s="5"/>
      <c r="RW1001" s="5"/>
      <c r="RX1001" s="5"/>
      <c r="RY1001" s="5"/>
      <c r="RZ1001" s="5"/>
      <c r="SA1001" s="5"/>
      <c r="SB1001" s="5"/>
      <c r="SC1001" s="5"/>
      <c r="SD1001" s="5"/>
      <c r="SE1001" s="5"/>
      <c r="SF1001" s="5"/>
      <c r="SG1001" s="5"/>
      <c r="SH1001" s="5"/>
      <c r="SI1001" s="5"/>
      <c r="SJ1001" s="5"/>
      <c r="SK1001" s="5"/>
      <c r="SL1001" s="5"/>
      <c r="SM1001" s="5"/>
      <c r="SN1001" s="5"/>
      <c r="SO1001" s="5"/>
      <c r="SP1001" s="5"/>
      <c r="SQ1001" s="5"/>
      <c r="SR1001" s="5"/>
      <c r="SS1001" s="5"/>
      <c r="ST1001" s="5"/>
      <c r="SU1001" s="5"/>
      <c r="SV1001" s="5"/>
      <c r="SW1001" s="5"/>
      <c r="SX1001" s="5"/>
      <c r="SY1001" s="5"/>
      <c r="SZ1001" s="5"/>
      <c r="TA1001" s="5"/>
      <c r="TB1001" s="5"/>
      <c r="TC1001" s="5"/>
      <c r="TD1001" s="5"/>
      <c r="TE1001" s="5"/>
      <c r="TF1001" s="5"/>
      <c r="TG1001" s="5"/>
      <c r="TH1001" s="5"/>
      <c r="TI1001" s="5"/>
      <c r="TJ1001" s="5"/>
      <c r="TK1001" s="5"/>
      <c r="TL1001" s="5"/>
      <c r="TM1001" s="5"/>
      <c r="TN1001" s="5"/>
      <c r="TO1001" s="5"/>
      <c r="TP1001" s="5"/>
      <c r="TQ1001" s="5"/>
      <c r="TR1001" s="5"/>
      <c r="TS1001" s="5"/>
      <c r="TT1001" s="5"/>
      <c r="TU1001" s="5"/>
      <c r="TV1001" s="5"/>
      <c r="TW1001" s="5"/>
      <c r="TX1001" s="5"/>
      <c r="TY1001" s="5"/>
      <c r="TZ1001" s="5"/>
      <c r="UA1001" s="5"/>
      <c r="UB1001" s="5"/>
      <c r="UC1001" s="5"/>
      <c r="UD1001" s="5"/>
      <c r="UE1001" s="5"/>
      <c r="UF1001" s="5"/>
      <c r="UG1001" s="5"/>
      <c r="UH1001" s="5"/>
      <c r="UI1001" s="5"/>
      <c r="UJ1001" s="5"/>
      <c r="UK1001" s="5"/>
      <c r="UL1001" s="5"/>
      <c r="UM1001" s="5"/>
      <c r="UN1001" s="5"/>
      <c r="UO1001" s="5"/>
      <c r="UP1001" s="5"/>
      <c r="UQ1001" s="5"/>
      <c r="UR1001" s="5"/>
      <c r="US1001" s="5"/>
      <c r="UT1001" s="5"/>
      <c r="UU1001" s="5"/>
      <c r="UV1001" s="5"/>
      <c r="UW1001" s="5"/>
      <c r="UX1001" s="5"/>
      <c r="UY1001" s="5"/>
      <c r="UZ1001" s="5"/>
      <c r="VA1001" s="5"/>
      <c r="VB1001" s="5"/>
      <c r="VC1001" s="5"/>
      <c r="VD1001" s="5"/>
      <c r="VE1001" s="5"/>
      <c r="VF1001" s="5"/>
      <c r="VG1001" s="5"/>
      <c r="VH1001" s="5"/>
      <c r="VI1001" s="5"/>
      <c r="VJ1001" s="5"/>
      <c r="VK1001" s="5"/>
      <c r="VL1001" s="5"/>
      <c r="VM1001" s="5"/>
      <c r="VN1001" s="5"/>
      <c r="VO1001" s="5"/>
      <c r="VP1001" s="5"/>
      <c r="VQ1001" s="5"/>
      <c r="VR1001" s="5"/>
      <c r="VS1001" s="5"/>
      <c r="VT1001" s="5"/>
      <c r="VU1001" s="5"/>
      <c r="VV1001" s="5"/>
      <c r="VW1001" s="5"/>
      <c r="VX1001" s="5"/>
      <c r="VY1001" s="5"/>
      <c r="VZ1001" s="5"/>
      <c r="WA1001" s="5"/>
      <c r="WB1001" s="5"/>
      <c r="WC1001" s="5"/>
      <c r="WD1001" s="5"/>
      <c r="WE1001" s="5"/>
      <c r="WF1001" s="5"/>
      <c r="WG1001" s="5"/>
      <c r="WH1001" s="5"/>
      <c r="WI1001" s="5"/>
      <c r="WJ1001" s="5"/>
      <c r="WK1001" s="5"/>
      <c r="WL1001" s="5"/>
      <c r="WM1001" s="5"/>
      <c r="WN1001" s="5"/>
      <c r="WO1001" s="5"/>
      <c r="WP1001" s="5"/>
      <c r="WQ1001" s="5"/>
      <c r="WR1001" s="5"/>
      <c r="WS1001" s="5"/>
      <c r="WT1001" s="5"/>
      <c r="WU1001" s="5"/>
      <c r="WV1001" s="5"/>
      <c r="WW1001" s="5"/>
      <c r="WX1001" s="5"/>
      <c r="WY1001" s="5"/>
      <c r="WZ1001" s="5"/>
      <c r="XA1001" s="5"/>
      <c r="XB1001" s="5"/>
      <c r="XC1001" s="5"/>
      <c r="XD1001" s="5"/>
      <c r="XE1001" s="5"/>
      <c r="XF1001" s="5"/>
      <c r="XG1001" s="5"/>
      <c r="XH1001" s="5"/>
      <c r="XI1001" s="5"/>
      <c r="XJ1001" s="5"/>
      <c r="XK1001" s="5"/>
      <c r="XL1001" s="5"/>
      <c r="XM1001" s="5"/>
      <c r="XN1001" s="5"/>
      <c r="XO1001" s="5"/>
      <c r="XP1001" s="5"/>
      <c r="XQ1001" s="5"/>
      <c r="XR1001" s="5"/>
      <c r="XS1001" s="5"/>
      <c r="XT1001" s="5"/>
      <c r="XU1001" s="5"/>
      <c r="XV1001" s="5"/>
      <c r="XW1001" s="5"/>
      <c r="XX1001" s="5"/>
      <c r="XY1001" s="5"/>
      <c r="XZ1001" s="5"/>
      <c r="YA1001" s="5"/>
      <c r="YB1001" s="5"/>
      <c r="YC1001" s="5"/>
      <c r="YD1001" s="5"/>
      <c r="YE1001" s="5"/>
      <c r="YF1001" s="5"/>
      <c r="YG1001" s="5"/>
      <c r="YH1001" s="5"/>
      <c r="YI1001" s="5"/>
      <c r="YJ1001" s="5"/>
      <c r="YK1001" s="5"/>
      <c r="YL1001" s="5"/>
      <c r="YM1001" s="5"/>
      <c r="YN1001" s="5"/>
      <c r="YO1001" s="5"/>
      <c r="YP1001" s="5"/>
      <c r="YQ1001" s="5"/>
      <c r="YR1001" s="5"/>
      <c r="YS1001" s="5"/>
      <c r="YT1001" s="5"/>
      <c r="YU1001" s="5"/>
      <c r="YV1001" s="5"/>
      <c r="YW1001" s="5"/>
      <c r="YX1001" s="5"/>
      <c r="YY1001" s="5"/>
      <c r="YZ1001" s="5"/>
      <c r="ZA1001" s="5"/>
      <c r="ZB1001" s="5"/>
      <c r="ZC1001" s="5"/>
      <c r="ZD1001" s="5"/>
      <c r="ZE1001" s="5"/>
      <c r="ZF1001" s="5"/>
      <c r="ZG1001" s="5"/>
      <c r="ZH1001" s="5"/>
      <c r="ZI1001" s="5"/>
      <c r="ZJ1001" s="5"/>
      <c r="ZK1001" s="5"/>
      <c r="ZL1001" s="5"/>
      <c r="ZM1001" s="5"/>
      <c r="ZN1001" s="5"/>
      <c r="ZO1001" s="5"/>
      <c r="ZP1001" s="5"/>
      <c r="ZQ1001" s="5"/>
      <c r="ZR1001" s="5"/>
      <c r="ZS1001" s="5"/>
      <c r="ZT1001" s="5"/>
      <c r="ZU1001" s="5"/>
      <c r="ZV1001" s="5"/>
      <c r="ZW1001" s="5"/>
      <c r="ZX1001" s="5"/>
      <c r="ZY1001" s="5"/>
      <c r="ZZ1001" s="5"/>
      <c r="AAA1001" s="5"/>
      <c r="AAB1001" s="5"/>
      <c r="AAC1001" s="5"/>
      <c r="AAD1001" s="5"/>
      <c r="AAE1001" s="5"/>
      <c r="AAF1001" s="5"/>
      <c r="AAG1001" s="5"/>
      <c r="AAH1001" s="5"/>
      <c r="AAI1001" s="5"/>
      <c r="AAJ1001" s="5"/>
      <c r="AAK1001" s="5"/>
      <c r="AAL1001" s="5"/>
      <c r="AAM1001" s="5"/>
      <c r="AAN1001" s="5"/>
      <c r="AAO1001" s="5"/>
      <c r="AAP1001" s="5"/>
      <c r="AAQ1001" s="5"/>
      <c r="AAR1001" s="5"/>
      <c r="AAS1001" s="5"/>
      <c r="AAT1001" s="5"/>
      <c r="AAU1001" s="5"/>
      <c r="AAV1001" s="5"/>
      <c r="AAW1001" s="5"/>
      <c r="AAX1001" s="5"/>
      <c r="AAY1001" s="5"/>
      <c r="AAZ1001" s="5"/>
      <c r="ABA1001" s="5"/>
      <c r="ABB1001" s="5"/>
      <c r="ABC1001" s="5"/>
      <c r="ABD1001" s="5"/>
      <c r="ABE1001" s="5"/>
      <c r="ABF1001" s="5"/>
      <c r="ABG1001" s="5"/>
      <c r="ABH1001" s="5"/>
      <c r="ABI1001" s="5"/>
      <c r="ABJ1001" s="5"/>
      <c r="ABK1001" s="5"/>
      <c r="ABL1001" s="5"/>
      <c r="ABM1001" s="5"/>
      <c r="ABN1001" s="5"/>
      <c r="ABO1001" s="5"/>
      <c r="ABP1001" s="5"/>
      <c r="ABQ1001" s="5"/>
      <c r="ABR1001" s="5"/>
      <c r="ABS1001" s="5"/>
      <c r="ABT1001" s="5"/>
      <c r="ABU1001" s="5"/>
      <c r="ABV1001" s="5"/>
      <c r="ABW1001" s="5"/>
      <c r="ABX1001" s="5"/>
      <c r="ABY1001" s="5"/>
      <c r="ABZ1001" s="5"/>
      <c r="ACA1001" s="5"/>
      <c r="ACB1001" s="5"/>
      <c r="ACC1001" s="5"/>
      <c r="ACD1001" s="5"/>
      <c r="ACE1001" s="5"/>
      <c r="ACF1001" s="5"/>
      <c r="ACG1001" s="5"/>
      <c r="ACH1001" s="5"/>
      <c r="ACI1001" s="5"/>
      <c r="ACJ1001" s="5"/>
      <c r="ACK1001" s="5"/>
      <c r="ACL1001" s="5"/>
      <c r="ACM1001" s="5"/>
      <c r="ACN1001" s="5"/>
      <c r="ACO1001" s="5"/>
      <c r="ACP1001" s="5"/>
      <c r="ACQ1001" s="5"/>
      <c r="ACR1001" s="5"/>
      <c r="ACS1001" s="5"/>
      <c r="ACT1001" s="5"/>
      <c r="ACU1001" s="5"/>
      <c r="ACV1001" s="5"/>
      <c r="ACW1001" s="5"/>
      <c r="ACX1001" s="5"/>
      <c r="ACY1001" s="5"/>
      <c r="ACZ1001" s="5"/>
      <c r="ADA1001" s="5"/>
      <c r="ADB1001" s="5"/>
      <c r="ADC1001" s="5"/>
      <c r="ADD1001" s="5"/>
      <c r="ADE1001" s="5"/>
      <c r="ADF1001" s="5"/>
      <c r="ADG1001" s="5"/>
      <c r="ADH1001" s="5"/>
      <c r="ADI1001" s="5"/>
      <c r="ADJ1001" s="5"/>
      <c r="ADK1001" s="5"/>
      <c r="ADL1001" s="5"/>
      <c r="ADM1001" s="5"/>
      <c r="ADN1001" s="5"/>
      <c r="ADO1001" s="5"/>
      <c r="ADP1001" s="5"/>
      <c r="ADQ1001" s="5"/>
      <c r="ADR1001" s="5"/>
      <c r="ADS1001" s="5"/>
      <c r="ADT1001" s="5"/>
      <c r="ADU1001" s="5"/>
      <c r="ADV1001" s="5"/>
      <c r="ADW1001" s="5"/>
      <c r="ADX1001" s="5"/>
      <c r="ADY1001" s="5"/>
      <c r="ADZ1001" s="5"/>
      <c r="AEA1001" s="5"/>
      <c r="AEB1001" s="5"/>
      <c r="AEC1001" s="5"/>
      <c r="AED1001" s="5"/>
      <c r="AEE1001" s="5"/>
      <c r="AEF1001" s="5"/>
      <c r="AEG1001" s="5"/>
      <c r="AEH1001" s="5"/>
      <c r="AEI1001" s="5"/>
      <c r="AEJ1001" s="5"/>
      <c r="AEK1001" s="5"/>
      <c r="AEL1001" s="5"/>
      <c r="AEM1001" s="5"/>
      <c r="AEN1001" s="5"/>
      <c r="AEO1001" s="5"/>
      <c r="AEP1001" s="5"/>
      <c r="AEQ1001" s="5"/>
      <c r="AER1001" s="5"/>
      <c r="AES1001" s="5"/>
      <c r="AET1001" s="5"/>
      <c r="AEU1001" s="5"/>
      <c r="AEV1001" s="5"/>
      <c r="AEW1001" s="5"/>
      <c r="AEX1001" s="5"/>
      <c r="AEY1001" s="5"/>
      <c r="AEZ1001" s="5"/>
      <c r="AFA1001" s="5"/>
      <c r="AFB1001" s="5"/>
      <c r="AFC1001" s="5"/>
      <c r="AFD1001" s="5"/>
      <c r="AFE1001" s="5"/>
      <c r="AFF1001" s="5"/>
      <c r="AFG1001" s="5"/>
      <c r="AFH1001" s="5"/>
      <c r="AFI1001" s="5"/>
      <c r="AFJ1001" s="5"/>
      <c r="AFK1001" s="5"/>
      <c r="AFL1001" s="5"/>
      <c r="AFM1001" s="5"/>
      <c r="AFN1001" s="5"/>
      <c r="AFO1001" s="5"/>
      <c r="AFP1001" s="5"/>
      <c r="AFQ1001" s="5"/>
      <c r="AFR1001" s="5"/>
      <c r="AFS1001" s="5"/>
      <c r="AFT1001" s="5"/>
      <c r="AFU1001" s="5"/>
      <c r="AFV1001" s="5"/>
      <c r="AFW1001" s="5"/>
      <c r="AFX1001" s="5"/>
      <c r="AFY1001" s="5"/>
      <c r="AFZ1001" s="5"/>
      <c r="AGA1001" s="5"/>
      <c r="AGB1001" s="5"/>
      <c r="AGC1001" s="5"/>
      <c r="AGD1001" s="5"/>
      <c r="AGE1001" s="5"/>
      <c r="AGF1001" s="5"/>
      <c r="AGG1001" s="5"/>
      <c r="AGH1001" s="5"/>
      <c r="AGI1001" s="5"/>
      <c r="AGJ1001" s="5"/>
      <c r="AGK1001" s="5"/>
      <c r="AGL1001" s="5"/>
      <c r="AGM1001" s="5"/>
      <c r="AGN1001" s="5"/>
      <c r="AGO1001" s="5"/>
      <c r="AGP1001" s="5"/>
      <c r="AGQ1001" s="5"/>
      <c r="AGR1001" s="5"/>
      <c r="AGS1001" s="5"/>
      <c r="AGT1001" s="5"/>
      <c r="AGU1001" s="5"/>
      <c r="AGV1001" s="5"/>
      <c r="AGW1001" s="5"/>
      <c r="AGX1001" s="5"/>
      <c r="AGY1001" s="5"/>
      <c r="AGZ1001" s="5"/>
      <c r="AHA1001" s="5"/>
      <c r="AHB1001" s="5"/>
      <c r="AHC1001" s="5"/>
      <c r="AHD1001" s="5"/>
      <c r="AHE1001" s="5"/>
      <c r="AHF1001" s="5"/>
      <c r="AHG1001" s="5"/>
      <c r="AHH1001" s="5"/>
      <c r="AHI1001" s="5"/>
      <c r="AHJ1001" s="5"/>
      <c r="AHK1001" s="5"/>
      <c r="AHL1001" s="5"/>
      <c r="AHM1001" s="5"/>
      <c r="AHN1001" s="5"/>
      <c r="AHO1001" s="5"/>
      <c r="AHP1001" s="5"/>
      <c r="AHQ1001" s="5"/>
      <c r="AHR1001" s="5"/>
      <c r="AHS1001" s="5"/>
      <c r="AHT1001" s="5"/>
      <c r="AHU1001" s="5"/>
      <c r="AHV1001" s="5"/>
      <c r="AHW1001" s="5"/>
      <c r="AHX1001" s="5"/>
      <c r="AHY1001" s="5"/>
      <c r="AHZ1001" s="5"/>
      <c r="AIA1001" s="5"/>
      <c r="AIB1001" s="5"/>
      <c r="AIC1001" s="5"/>
      <c r="AID1001" s="5"/>
      <c r="AIE1001" s="5"/>
      <c r="AIF1001" s="5"/>
      <c r="AIG1001" s="5"/>
      <c r="AIH1001" s="5"/>
      <c r="AII1001" s="5"/>
      <c r="AIJ1001" s="5"/>
      <c r="AIK1001" s="5"/>
      <c r="AIL1001" s="5"/>
      <c r="AIM1001" s="5"/>
      <c r="AIN1001" s="5"/>
      <c r="AIO1001" s="5"/>
      <c r="AIP1001" s="5"/>
      <c r="AIQ1001" s="5"/>
      <c r="AIR1001" s="5"/>
      <c r="AIS1001" s="5"/>
      <c r="AIT1001" s="5"/>
      <c r="AIU1001" s="5"/>
      <c r="AIV1001" s="5"/>
      <c r="AIW1001" s="5"/>
      <c r="AIX1001" s="5"/>
      <c r="AIY1001" s="5"/>
      <c r="AIZ1001" s="5"/>
      <c r="AJA1001" s="5"/>
      <c r="AJB1001" s="5"/>
      <c r="AJC1001" s="5"/>
      <c r="AJD1001" s="5"/>
      <c r="AJE1001" s="5"/>
      <c r="AJF1001" s="5"/>
      <c r="AJG1001" s="5"/>
      <c r="AJH1001" s="5"/>
      <c r="AJI1001" s="5"/>
      <c r="AJJ1001" s="5"/>
      <c r="AJK1001" s="5"/>
      <c r="AJL1001" s="5"/>
      <c r="AJM1001" s="5"/>
      <c r="AJN1001" s="5"/>
      <c r="AJO1001" s="5"/>
      <c r="AJP1001" s="5"/>
      <c r="AJQ1001" s="5"/>
      <c r="AJR1001" s="5"/>
      <c r="AJS1001" s="5"/>
      <c r="AJT1001" s="5"/>
      <c r="AJU1001" s="5"/>
      <c r="AJV1001" s="5"/>
      <c r="AJW1001" s="5"/>
      <c r="AJX1001" s="5"/>
      <c r="AJY1001" s="5"/>
      <c r="AJZ1001" s="5"/>
      <c r="AKA1001" s="5"/>
      <c r="AKB1001" s="5"/>
      <c r="AKC1001" s="5"/>
      <c r="AKD1001" s="5"/>
      <c r="AKE1001" s="5"/>
      <c r="AKF1001" s="5"/>
      <c r="AKG1001" s="5"/>
      <c r="AKH1001" s="5"/>
      <c r="AKI1001" s="5"/>
      <c r="AKJ1001" s="5"/>
      <c r="AKK1001" s="5"/>
      <c r="AKL1001" s="5"/>
      <c r="AKM1001" s="5"/>
      <c r="AKN1001" s="5"/>
      <c r="AKO1001" s="5"/>
      <c r="AKP1001" s="5"/>
      <c r="AKQ1001" s="5"/>
      <c r="AKR1001" s="5"/>
      <c r="AKS1001" s="5"/>
      <c r="AKT1001" s="5"/>
      <c r="AKU1001" s="5"/>
      <c r="AKV1001" s="5"/>
      <c r="AKW1001" s="5"/>
      <c r="AKX1001" s="5"/>
      <c r="AKY1001" s="5"/>
      <c r="AKZ1001" s="5"/>
      <c r="ALA1001" s="5"/>
      <c r="ALB1001" s="5"/>
      <c r="ALC1001" s="5"/>
    </row>
    <row r="1002" spans="1:991">
      <c r="A1002" s="4">
        <v>240</v>
      </c>
      <c r="B1002" s="5" t="s">
        <v>118</v>
      </c>
      <c r="C1002" s="4">
        <v>20</v>
      </c>
      <c r="D1002" s="5" t="s">
        <v>42</v>
      </c>
      <c r="E1002" s="4">
        <v>6</v>
      </c>
      <c r="F1002" s="4">
        <v>4</v>
      </c>
      <c r="G1002" s="4">
        <v>9.3000000000000007</v>
      </c>
      <c r="H1002" s="4">
        <v>15.3</v>
      </c>
      <c r="I1002" s="4">
        <v>6.3</v>
      </c>
      <c r="J1002" s="4">
        <v>5</v>
      </c>
      <c r="K1002" s="4">
        <v>4.7</v>
      </c>
      <c r="L1002" s="4">
        <v>19.5</v>
      </c>
      <c r="M1002" s="4">
        <v>4.7</v>
      </c>
      <c r="N1002" s="12">
        <f t="shared" si="1077"/>
        <v>8.31111111111111</v>
      </c>
      <c r="O1002" s="26">
        <v>28.4</v>
      </c>
      <c r="P1002" s="26">
        <v>30</v>
      </c>
      <c r="Q1002" s="26">
        <v>27.3</v>
      </c>
      <c r="R1002" s="26">
        <v>26.9</v>
      </c>
      <c r="S1002" s="26">
        <v>27.6</v>
      </c>
      <c r="T1002" s="26">
        <v>30</v>
      </c>
      <c r="U1002" s="26">
        <v>27.8</v>
      </c>
      <c r="V1002" s="26">
        <v>30</v>
      </c>
      <c r="W1002" s="26">
        <v>28.5</v>
      </c>
      <c r="X1002" s="12">
        <f t="shared" si="1078"/>
        <v>28.5</v>
      </c>
      <c r="Y1002">
        <f t="shared" si="1079"/>
        <v>256.5</v>
      </c>
      <c r="Z1002" s="4">
        <v>0</v>
      </c>
      <c r="AA1002" s="4">
        <v>0</v>
      </c>
      <c r="AB1002" s="4">
        <v>2</v>
      </c>
      <c r="AC1002" s="4">
        <v>2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/>
      <c r="AJ1002" s="4">
        <v>25</v>
      </c>
      <c r="AK1002" s="4">
        <v>21</v>
      </c>
      <c r="AL1002" s="4">
        <v>14</v>
      </c>
      <c r="AM1002" s="4">
        <v>11</v>
      </c>
      <c r="AN1002" s="4">
        <v>11</v>
      </c>
      <c r="AO1002" s="4">
        <v>10</v>
      </c>
      <c r="AP1002" s="4">
        <v>17</v>
      </c>
      <c r="AQ1002" s="4">
        <v>11</v>
      </c>
      <c r="AR1002" s="4">
        <v>6</v>
      </c>
      <c r="AS1002">
        <f t="shared" si="1080"/>
        <v>14</v>
      </c>
      <c r="AU1002">
        <f t="shared" si="1081"/>
        <v>100</v>
      </c>
      <c r="AV1002">
        <f t="shared" si="1082"/>
        <v>100</v>
      </c>
      <c r="AW1002">
        <f t="shared" si="1083"/>
        <v>75</v>
      </c>
      <c r="AX1002">
        <f t="shared" si="1084"/>
        <v>69.230769230769226</v>
      </c>
      <c r="AY1002">
        <f t="shared" si="1085"/>
        <v>100</v>
      </c>
      <c r="AZ1002">
        <f t="shared" si="1086"/>
        <v>100</v>
      </c>
      <c r="BA1002">
        <f t="shared" si="1087"/>
        <v>100</v>
      </c>
      <c r="BB1002">
        <f t="shared" si="1088"/>
        <v>100</v>
      </c>
      <c r="BC1002">
        <f t="shared" si="1089"/>
        <v>100</v>
      </c>
      <c r="BD1002" s="7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  <c r="JW1002" s="5"/>
      <c r="JX1002" s="5"/>
      <c r="JY1002" s="5"/>
      <c r="JZ1002" s="5"/>
      <c r="KA1002" s="5"/>
      <c r="KB1002" s="5"/>
      <c r="KC1002" s="5"/>
      <c r="KD1002" s="5"/>
      <c r="KE1002" s="5"/>
      <c r="KF1002" s="5"/>
      <c r="KG1002" s="5"/>
      <c r="KH1002" s="5"/>
      <c r="KI1002" s="5"/>
      <c r="KJ1002" s="5"/>
      <c r="KK1002" s="5"/>
      <c r="KL1002" s="5"/>
      <c r="KM1002" s="5"/>
      <c r="KN1002" s="5"/>
      <c r="KO1002" s="5"/>
      <c r="KP1002" s="5"/>
      <c r="KQ1002" s="5"/>
      <c r="KR1002" s="5"/>
      <c r="KS1002" s="5"/>
      <c r="KT1002" s="5"/>
      <c r="KU1002" s="5"/>
      <c r="KV1002" s="5"/>
      <c r="KW1002" s="5"/>
      <c r="KX1002" s="5"/>
      <c r="KY1002" s="5"/>
      <c r="KZ1002" s="5"/>
      <c r="LA1002" s="5"/>
      <c r="LB1002" s="5"/>
      <c r="LC1002" s="5"/>
      <c r="LD1002" s="5"/>
      <c r="LE1002" s="5"/>
      <c r="LF1002" s="5"/>
      <c r="LG1002" s="5"/>
      <c r="LH1002" s="5"/>
      <c r="LI1002" s="5"/>
      <c r="LJ1002" s="5"/>
      <c r="LK1002" s="5"/>
      <c r="LL1002" s="5"/>
      <c r="LM1002" s="5"/>
      <c r="LN1002" s="5"/>
      <c r="LO1002" s="5"/>
      <c r="LP1002" s="5"/>
      <c r="LQ1002" s="5"/>
      <c r="LR1002" s="5"/>
      <c r="LS1002" s="5"/>
      <c r="LT1002" s="5"/>
      <c r="LU1002" s="5"/>
      <c r="LV1002" s="5"/>
      <c r="LW1002" s="5"/>
      <c r="LX1002" s="5"/>
      <c r="LY1002" s="5"/>
      <c r="LZ1002" s="5"/>
      <c r="MA1002" s="5"/>
      <c r="MB1002" s="5"/>
      <c r="MC1002" s="5"/>
      <c r="MD1002" s="5"/>
      <c r="ME1002" s="5"/>
      <c r="MF1002" s="5"/>
      <c r="MG1002" s="5"/>
      <c r="MH1002" s="5"/>
      <c r="MI1002" s="5"/>
      <c r="MJ1002" s="5"/>
      <c r="MK1002" s="5"/>
      <c r="ML1002" s="5"/>
      <c r="MM1002" s="5"/>
      <c r="MN1002" s="5"/>
      <c r="MO1002" s="5"/>
      <c r="MP1002" s="5"/>
      <c r="MQ1002" s="5"/>
      <c r="MR1002" s="5"/>
      <c r="MS1002" s="5"/>
      <c r="MT1002" s="5"/>
      <c r="MU1002" s="5"/>
      <c r="MV1002" s="5"/>
      <c r="MW1002" s="5"/>
      <c r="MX1002" s="5"/>
      <c r="MY1002" s="5"/>
      <c r="MZ1002" s="5"/>
      <c r="NA1002" s="5"/>
      <c r="NB1002" s="5"/>
      <c r="NC1002" s="5"/>
      <c r="ND1002" s="5"/>
      <c r="NE1002" s="5"/>
      <c r="NF1002" s="5"/>
      <c r="NG1002" s="5"/>
      <c r="NH1002" s="5"/>
      <c r="NI1002" s="5"/>
      <c r="NJ1002" s="5"/>
      <c r="NK1002" s="5"/>
      <c r="NL1002" s="5"/>
      <c r="NM1002" s="5"/>
      <c r="NN1002" s="5"/>
      <c r="NO1002" s="5"/>
      <c r="NP1002" s="5"/>
      <c r="NQ1002" s="5"/>
      <c r="NR1002" s="5"/>
      <c r="NS1002" s="5"/>
      <c r="NT1002" s="5"/>
      <c r="NU1002" s="5"/>
      <c r="NV1002" s="5"/>
      <c r="NW1002" s="5"/>
      <c r="NX1002" s="5"/>
      <c r="NY1002" s="5"/>
      <c r="NZ1002" s="5"/>
      <c r="OA1002" s="5"/>
      <c r="OB1002" s="5"/>
      <c r="OC1002" s="5"/>
      <c r="OD1002" s="5"/>
      <c r="OE1002" s="5"/>
      <c r="OF1002" s="5"/>
      <c r="OG1002" s="5"/>
      <c r="OH1002" s="5"/>
      <c r="OI1002" s="5"/>
      <c r="OJ1002" s="5"/>
      <c r="OK1002" s="5"/>
      <c r="OL1002" s="5"/>
      <c r="OM1002" s="5"/>
      <c r="ON1002" s="5"/>
      <c r="OO1002" s="5"/>
      <c r="OP1002" s="5"/>
      <c r="OQ1002" s="5"/>
      <c r="OR1002" s="5"/>
      <c r="OS1002" s="5"/>
      <c r="OT1002" s="5"/>
      <c r="OU1002" s="5"/>
      <c r="OV1002" s="5"/>
      <c r="OW1002" s="5"/>
      <c r="OX1002" s="5"/>
      <c r="OY1002" s="5"/>
      <c r="OZ1002" s="5"/>
      <c r="PA1002" s="5"/>
      <c r="PB1002" s="5"/>
      <c r="PC1002" s="5"/>
      <c r="PD1002" s="5"/>
      <c r="PE1002" s="5"/>
      <c r="PF1002" s="5"/>
      <c r="PG1002" s="5"/>
      <c r="PH1002" s="5"/>
      <c r="PI1002" s="5"/>
      <c r="PJ1002" s="5"/>
      <c r="PK1002" s="5"/>
      <c r="PL1002" s="5"/>
      <c r="PM1002" s="5"/>
      <c r="PN1002" s="5"/>
      <c r="PO1002" s="5"/>
      <c r="PP1002" s="5"/>
      <c r="PQ1002" s="5"/>
      <c r="PR1002" s="5"/>
      <c r="PS1002" s="5"/>
      <c r="PT1002" s="5"/>
      <c r="PU1002" s="5"/>
      <c r="PV1002" s="5"/>
      <c r="PW1002" s="5"/>
      <c r="PX1002" s="5"/>
      <c r="PY1002" s="5"/>
      <c r="PZ1002" s="5"/>
      <c r="QA1002" s="5"/>
      <c r="QB1002" s="5"/>
      <c r="QC1002" s="5"/>
      <c r="QD1002" s="5"/>
      <c r="QE1002" s="5"/>
      <c r="QF1002" s="5"/>
      <c r="QG1002" s="5"/>
      <c r="QH1002" s="5"/>
      <c r="QI1002" s="5"/>
      <c r="QJ1002" s="5"/>
      <c r="QK1002" s="5"/>
      <c r="QL1002" s="5"/>
      <c r="QM1002" s="5"/>
      <c r="QN1002" s="5"/>
      <c r="QO1002" s="5"/>
      <c r="QP1002" s="5"/>
      <c r="QQ1002" s="5"/>
      <c r="QR1002" s="5"/>
      <c r="QS1002" s="5"/>
      <c r="QT1002" s="5"/>
      <c r="QU1002" s="5"/>
      <c r="QV1002" s="5"/>
      <c r="QW1002" s="5"/>
      <c r="QX1002" s="5"/>
      <c r="QY1002" s="5"/>
      <c r="QZ1002" s="5"/>
      <c r="RA1002" s="5"/>
      <c r="RB1002" s="5"/>
      <c r="RC1002" s="5"/>
      <c r="RD1002" s="5"/>
      <c r="RE1002" s="5"/>
      <c r="RF1002" s="5"/>
      <c r="RG1002" s="5"/>
      <c r="RH1002" s="5"/>
      <c r="RI1002" s="5"/>
      <c r="RJ1002" s="5"/>
      <c r="RK1002" s="5"/>
      <c r="RL1002" s="5"/>
      <c r="RM1002" s="5"/>
      <c r="RN1002" s="5"/>
      <c r="RO1002" s="5"/>
      <c r="RP1002" s="5"/>
      <c r="RQ1002" s="5"/>
      <c r="RR1002" s="5"/>
      <c r="RS1002" s="5"/>
      <c r="RT1002" s="5"/>
      <c r="RU1002" s="5"/>
      <c r="RV1002" s="5"/>
      <c r="RW1002" s="5"/>
      <c r="RX1002" s="5"/>
      <c r="RY1002" s="5"/>
      <c r="RZ1002" s="5"/>
      <c r="SA1002" s="5"/>
      <c r="SB1002" s="5"/>
      <c r="SC1002" s="5"/>
      <c r="SD1002" s="5"/>
      <c r="SE1002" s="5"/>
      <c r="SF1002" s="5"/>
      <c r="SG1002" s="5"/>
      <c r="SH1002" s="5"/>
      <c r="SI1002" s="5"/>
      <c r="SJ1002" s="5"/>
      <c r="SK1002" s="5"/>
      <c r="SL1002" s="5"/>
      <c r="SM1002" s="5"/>
      <c r="SN1002" s="5"/>
      <c r="SO1002" s="5"/>
      <c r="SP1002" s="5"/>
      <c r="SQ1002" s="5"/>
      <c r="SR1002" s="5"/>
      <c r="SS1002" s="5"/>
      <c r="ST1002" s="5"/>
      <c r="SU1002" s="5"/>
      <c r="SV1002" s="5"/>
      <c r="SW1002" s="5"/>
      <c r="SX1002" s="5"/>
      <c r="SY1002" s="5"/>
      <c r="SZ1002" s="5"/>
      <c r="TA1002" s="5"/>
      <c r="TB1002" s="5"/>
      <c r="TC1002" s="5"/>
      <c r="TD1002" s="5"/>
      <c r="TE1002" s="5"/>
      <c r="TF1002" s="5"/>
      <c r="TG1002" s="5"/>
      <c r="TH1002" s="5"/>
      <c r="TI1002" s="5"/>
      <c r="TJ1002" s="5"/>
      <c r="TK1002" s="5"/>
      <c r="TL1002" s="5"/>
      <c r="TM1002" s="5"/>
      <c r="TN1002" s="5"/>
      <c r="TO1002" s="5"/>
      <c r="TP1002" s="5"/>
      <c r="TQ1002" s="5"/>
      <c r="TR1002" s="5"/>
      <c r="TS1002" s="5"/>
      <c r="TT1002" s="5"/>
      <c r="TU1002" s="5"/>
      <c r="TV1002" s="5"/>
      <c r="TW1002" s="5"/>
      <c r="TX1002" s="5"/>
      <c r="TY1002" s="5"/>
      <c r="TZ1002" s="5"/>
      <c r="UA1002" s="5"/>
      <c r="UB1002" s="5"/>
      <c r="UC1002" s="5"/>
      <c r="UD1002" s="5"/>
      <c r="UE1002" s="5"/>
      <c r="UF1002" s="5"/>
      <c r="UG1002" s="5"/>
      <c r="UH1002" s="5"/>
      <c r="UI1002" s="5"/>
      <c r="UJ1002" s="5"/>
      <c r="UK1002" s="5"/>
      <c r="UL1002" s="5"/>
      <c r="UM1002" s="5"/>
      <c r="UN1002" s="5"/>
      <c r="UO1002" s="5"/>
      <c r="UP1002" s="5"/>
      <c r="UQ1002" s="5"/>
      <c r="UR1002" s="5"/>
      <c r="US1002" s="5"/>
      <c r="UT1002" s="5"/>
      <c r="UU1002" s="5"/>
      <c r="UV1002" s="5"/>
      <c r="UW1002" s="5"/>
      <c r="UX1002" s="5"/>
      <c r="UY1002" s="5"/>
      <c r="UZ1002" s="5"/>
      <c r="VA1002" s="5"/>
      <c r="VB1002" s="5"/>
      <c r="VC1002" s="5"/>
      <c r="VD1002" s="5"/>
      <c r="VE1002" s="5"/>
      <c r="VF1002" s="5"/>
      <c r="VG1002" s="5"/>
      <c r="VH1002" s="5"/>
      <c r="VI1002" s="5"/>
      <c r="VJ1002" s="5"/>
      <c r="VK1002" s="5"/>
      <c r="VL1002" s="5"/>
      <c r="VM1002" s="5"/>
      <c r="VN1002" s="5"/>
      <c r="VO1002" s="5"/>
      <c r="VP1002" s="5"/>
      <c r="VQ1002" s="5"/>
      <c r="VR1002" s="5"/>
      <c r="VS1002" s="5"/>
      <c r="VT1002" s="5"/>
      <c r="VU1002" s="5"/>
      <c r="VV1002" s="5"/>
      <c r="VW1002" s="5"/>
      <c r="VX1002" s="5"/>
      <c r="VY1002" s="5"/>
      <c r="VZ1002" s="5"/>
      <c r="WA1002" s="5"/>
      <c r="WB1002" s="5"/>
      <c r="WC1002" s="5"/>
      <c r="WD1002" s="5"/>
      <c r="WE1002" s="5"/>
      <c r="WF1002" s="5"/>
      <c r="WG1002" s="5"/>
      <c r="WH1002" s="5"/>
      <c r="WI1002" s="5"/>
      <c r="WJ1002" s="5"/>
      <c r="WK1002" s="5"/>
      <c r="WL1002" s="5"/>
      <c r="WM1002" s="5"/>
      <c r="WN1002" s="5"/>
      <c r="WO1002" s="5"/>
      <c r="WP1002" s="5"/>
      <c r="WQ1002" s="5"/>
      <c r="WR1002" s="5"/>
      <c r="WS1002" s="5"/>
      <c r="WT1002" s="5"/>
      <c r="WU1002" s="5"/>
      <c r="WV1002" s="5"/>
      <c r="WW1002" s="5"/>
      <c r="WX1002" s="5"/>
      <c r="WY1002" s="5"/>
      <c r="WZ1002" s="5"/>
      <c r="XA1002" s="5"/>
      <c r="XB1002" s="5"/>
      <c r="XC1002" s="5"/>
      <c r="XD1002" s="5"/>
      <c r="XE1002" s="5"/>
      <c r="XF1002" s="5"/>
      <c r="XG1002" s="5"/>
      <c r="XH1002" s="5"/>
      <c r="XI1002" s="5"/>
      <c r="XJ1002" s="5"/>
      <c r="XK1002" s="5"/>
      <c r="XL1002" s="5"/>
      <c r="XM1002" s="5"/>
      <c r="XN1002" s="5"/>
      <c r="XO1002" s="5"/>
      <c r="XP1002" s="5"/>
      <c r="XQ1002" s="5"/>
      <c r="XR1002" s="5"/>
      <c r="XS1002" s="5"/>
      <c r="XT1002" s="5"/>
      <c r="XU1002" s="5"/>
      <c r="XV1002" s="5"/>
      <c r="XW1002" s="5"/>
      <c r="XX1002" s="5"/>
      <c r="XY1002" s="5"/>
      <c r="XZ1002" s="5"/>
      <c r="YA1002" s="5"/>
      <c r="YB1002" s="5"/>
      <c r="YC1002" s="5"/>
      <c r="YD1002" s="5"/>
      <c r="YE1002" s="5"/>
      <c r="YF1002" s="5"/>
      <c r="YG1002" s="5"/>
      <c r="YH1002" s="5"/>
      <c r="YI1002" s="5"/>
      <c r="YJ1002" s="5"/>
      <c r="YK1002" s="5"/>
      <c r="YL1002" s="5"/>
      <c r="YM1002" s="5"/>
      <c r="YN1002" s="5"/>
      <c r="YO1002" s="5"/>
      <c r="YP1002" s="5"/>
      <c r="YQ1002" s="5"/>
      <c r="YR1002" s="5"/>
      <c r="YS1002" s="5"/>
      <c r="YT1002" s="5"/>
      <c r="YU1002" s="5"/>
      <c r="YV1002" s="5"/>
      <c r="YW1002" s="5"/>
      <c r="YX1002" s="5"/>
      <c r="YY1002" s="5"/>
      <c r="YZ1002" s="5"/>
      <c r="ZA1002" s="5"/>
      <c r="ZB1002" s="5"/>
      <c r="ZC1002" s="5"/>
      <c r="ZD1002" s="5"/>
      <c r="ZE1002" s="5"/>
      <c r="ZF1002" s="5"/>
      <c r="ZG1002" s="5"/>
      <c r="ZH1002" s="5"/>
      <c r="ZI1002" s="5"/>
      <c r="ZJ1002" s="5"/>
      <c r="ZK1002" s="5"/>
      <c r="ZL1002" s="5"/>
      <c r="ZM1002" s="5"/>
      <c r="ZN1002" s="5"/>
      <c r="ZO1002" s="5"/>
      <c r="ZP1002" s="5"/>
      <c r="ZQ1002" s="5"/>
      <c r="ZR1002" s="5"/>
      <c r="ZS1002" s="5"/>
      <c r="ZT1002" s="5"/>
      <c r="ZU1002" s="5"/>
      <c r="ZV1002" s="5"/>
      <c r="ZW1002" s="5"/>
      <c r="ZX1002" s="5"/>
      <c r="ZY1002" s="5"/>
      <c r="ZZ1002" s="5"/>
      <c r="AAA1002" s="5"/>
      <c r="AAB1002" s="5"/>
      <c r="AAC1002" s="5"/>
      <c r="AAD1002" s="5"/>
      <c r="AAE1002" s="5"/>
      <c r="AAF1002" s="5"/>
      <c r="AAG1002" s="5"/>
      <c r="AAH1002" s="5"/>
      <c r="AAI1002" s="5"/>
      <c r="AAJ1002" s="5"/>
      <c r="AAK1002" s="5"/>
      <c r="AAL1002" s="5"/>
      <c r="AAM1002" s="5"/>
      <c r="AAN1002" s="5"/>
      <c r="AAO1002" s="5"/>
      <c r="AAP1002" s="5"/>
      <c r="AAQ1002" s="5"/>
      <c r="AAR1002" s="5"/>
      <c r="AAS1002" s="5"/>
      <c r="AAT1002" s="5"/>
      <c r="AAU1002" s="5"/>
      <c r="AAV1002" s="5"/>
      <c r="AAW1002" s="5"/>
      <c r="AAX1002" s="5"/>
      <c r="AAY1002" s="5"/>
      <c r="AAZ1002" s="5"/>
      <c r="ABA1002" s="5"/>
      <c r="ABB1002" s="5"/>
      <c r="ABC1002" s="5"/>
      <c r="ABD1002" s="5"/>
      <c r="ABE1002" s="5"/>
      <c r="ABF1002" s="5"/>
      <c r="ABG1002" s="5"/>
      <c r="ABH1002" s="5"/>
      <c r="ABI1002" s="5"/>
      <c r="ABJ1002" s="5"/>
      <c r="ABK1002" s="5"/>
      <c r="ABL1002" s="5"/>
      <c r="ABM1002" s="5"/>
      <c r="ABN1002" s="5"/>
      <c r="ABO1002" s="5"/>
      <c r="ABP1002" s="5"/>
      <c r="ABQ1002" s="5"/>
      <c r="ABR1002" s="5"/>
      <c r="ABS1002" s="5"/>
      <c r="ABT1002" s="5"/>
      <c r="ABU1002" s="5"/>
      <c r="ABV1002" s="5"/>
      <c r="ABW1002" s="5"/>
      <c r="ABX1002" s="5"/>
      <c r="ABY1002" s="5"/>
      <c r="ABZ1002" s="5"/>
      <c r="ACA1002" s="5"/>
      <c r="ACB1002" s="5"/>
      <c r="ACC1002" s="5"/>
      <c r="ACD1002" s="5"/>
      <c r="ACE1002" s="5"/>
      <c r="ACF1002" s="5"/>
      <c r="ACG1002" s="5"/>
      <c r="ACH1002" s="5"/>
      <c r="ACI1002" s="5"/>
      <c r="ACJ1002" s="5"/>
      <c r="ACK1002" s="5"/>
      <c r="ACL1002" s="5"/>
      <c r="ACM1002" s="5"/>
      <c r="ACN1002" s="5"/>
      <c r="ACO1002" s="5"/>
      <c r="ACP1002" s="5"/>
      <c r="ACQ1002" s="5"/>
      <c r="ACR1002" s="5"/>
      <c r="ACS1002" s="5"/>
      <c r="ACT1002" s="5"/>
      <c r="ACU1002" s="5"/>
      <c r="ACV1002" s="5"/>
      <c r="ACW1002" s="5"/>
      <c r="ACX1002" s="5"/>
      <c r="ACY1002" s="5"/>
      <c r="ACZ1002" s="5"/>
      <c r="ADA1002" s="5"/>
      <c r="ADB1002" s="5"/>
      <c r="ADC1002" s="5"/>
      <c r="ADD1002" s="5"/>
      <c r="ADE1002" s="5"/>
      <c r="ADF1002" s="5"/>
      <c r="ADG1002" s="5"/>
      <c r="ADH1002" s="5"/>
      <c r="ADI1002" s="5"/>
      <c r="ADJ1002" s="5"/>
      <c r="ADK1002" s="5"/>
      <c r="ADL1002" s="5"/>
      <c r="ADM1002" s="5"/>
      <c r="ADN1002" s="5"/>
      <c r="ADO1002" s="5"/>
      <c r="ADP1002" s="5"/>
      <c r="ADQ1002" s="5"/>
      <c r="ADR1002" s="5"/>
      <c r="ADS1002" s="5"/>
      <c r="ADT1002" s="5"/>
      <c r="ADU1002" s="5"/>
      <c r="ADV1002" s="5"/>
      <c r="ADW1002" s="5"/>
      <c r="ADX1002" s="5"/>
      <c r="ADY1002" s="5"/>
      <c r="ADZ1002" s="5"/>
      <c r="AEA1002" s="5"/>
      <c r="AEB1002" s="5"/>
      <c r="AEC1002" s="5"/>
      <c r="AED1002" s="5"/>
      <c r="AEE1002" s="5"/>
      <c r="AEF1002" s="5"/>
      <c r="AEG1002" s="5"/>
      <c r="AEH1002" s="5"/>
      <c r="AEI1002" s="5"/>
      <c r="AEJ1002" s="5"/>
      <c r="AEK1002" s="5"/>
      <c r="AEL1002" s="5"/>
      <c r="AEM1002" s="5"/>
      <c r="AEN1002" s="5"/>
      <c r="AEO1002" s="5"/>
      <c r="AEP1002" s="5"/>
      <c r="AEQ1002" s="5"/>
      <c r="AER1002" s="5"/>
      <c r="AES1002" s="5"/>
      <c r="AET1002" s="5"/>
      <c r="AEU1002" s="5"/>
      <c r="AEV1002" s="5"/>
      <c r="AEW1002" s="5"/>
      <c r="AEX1002" s="5"/>
      <c r="AEY1002" s="5"/>
      <c r="AEZ1002" s="5"/>
      <c r="AFA1002" s="5"/>
      <c r="AFB1002" s="5"/>
      <c r="AFC1002" s="5"/>
      <c r="AFD1002" s="5"/>
      <c r="AFE1002" s="5"/>
      <c r="AFF1002" s="5"/>
      <c r="AFG1002" s="5"/>
      <c r="AFH1002" s="5"/>
      <c r="AFI1002" s="5"/>
      <c r="AFJ1002" s="5"/>
      <c r="AFK1002" s="5"/>
      <c r="AFL1002" s="5"/>
      <c r="AFM1002" s="5"/>
      <c r="AFN1002" s="5"/>
      <c r="AFO1002" s="5"/>
      <c r="AFP1002" s="5"/>
      <c r="AFQ1002" s="5"/>
      <c r="AFR1002" s="5"/>
      <c r="AFS1002" s="5"/>
      <c r="AFT1002" s="5"/>
      <c r="AFU1002" s="5"/>
      <c r="AFV1002" s="5"/>
      <c r="AFW1002" s="5"/>
      <c r="AFX1002" s="5"/>
      <c r="AFY1002" s="5"/>
      <c r="AFZ1002" s="5"/>
      <c r="AGA1002" s="5"/>
      <c r="AGB1002" s="5"/>
      <c r="AGC1002" s="5"/>
      <c r="AGD1002" s="5"/>
      <c r="AGE1002" s="5"/>
      <c r="AGF1002" s="5"/>
      <c r="AGG1002" s="5"/>
      <c r="AGH1002" s="5"/>
      <c r="AGI1002" s="5"/>
      <c r="AGJ1002" s="5"/>
      <c r="AGK1002" s="5"/>
      <c r="AGL1002" s="5"/>
      <c r="AGM1002" s="5"/>
      <c r="AGN1002" s="5"/>
      <c r="AGO1002" s="5"/>
      <c r="AGP1002" s="5"/>
      <c r="AGQ1002" s="5"/>
      <c r="AGR1002" s="5"/>
      <c r="AGS1002" s="5"/>
      <c r="AGT1002" s="5"/>
      <c r="AGU1002" s="5"/>
      <c r="AGV1002" s="5"/>
      <c r="AGW1002" s="5"/>
      <c r="AGX1002" s="5"/>
      <c r="AGY1002" s="5"/>
      <c r="AGZ1002" s="5"/>
      <c r="AHA1002" s="5"/>
      <c r="AHB1002" s="5"/>
      <c r="AHC1002" s="5"/>
      <c r="AHD1002" s="5"/>
      <c r="AHE1002" s="5"/>
      <c r="AHF1002" s="5"/>
      <c r="AHG1002" s="5"/>
      <c r="AHH1002" s="5"/>
      <c r="AHI1002" s="5"/>
      <c r="AHJ1002" s="5"/>
      <c r="AHK1002" s="5"/>
      <c r="AHL1002" s="5"/>
      <c r="AHM1002" s="5"/>
      <c r="AHN1002" s="5"/>
      <c r="AHO1002" s="5"/>
      <c r="AHP1002" s="5"/>
      <c r="AHQ1002" s="5"/>
      <c r="AHR1002" s="5"/>
      <c r="AHS1002" s="5"/>
      <c r="AHT1002" s="5"/>
      <c r="AHU1002" s="5"/>
      <c r="AHV1002" s="5"/>
      <c r="AHW1002" s="5"/>
      <c r="AHX1002" s="5"/>
      <c r="AHY1002" s="5"/>
      <c r="AHZ1002" s="5"/>
      <c r="AIA1002" s="5"/>
      <c r="AIB1002" s="5"/>
      <c r="AIC1002" s="5"/>
      <c r="AID1002" s="5"/>
      <c r="AIE1002" s="5"/>
      <c r="AIF1002" s="5"/>
      <c r="AIG1002" s="5"/>
      <c r="AIH1002" s="5"/>
      <c r="AII1002" s="5"/>
      <c r="AIJ1002" s="5"/>
      <c r="AIK1002" s="5"/>
      <c r="AIL1002" s="5"/>
      <c r="AIM1002" s="5"/>
      <c r="AIN1002" s="5"/>
      <c r="AIO1002" s="5"/>
      <c r="AIP1002" s="5"/>
      <c r="AIQ1002" s="5"/>
      <c r="AIR1002" s="5"/>
      <c r="AIS1002" s="5"/>
      <c r="AIT1002" s="5"/>
      <c r="AIU1002" s="5"/>
      <c r="AIV1002" s="5"/>
      <c r="AIW1002" s="5"/>
      <c r="AIX1002" s="5"/>
      <c r="AIY1002" s="5"/>
      <c r="AIZ1002" s="5"/>
      <c r="AJA1002" s="5"/>
      <c r="AJB1002" s="5"/>
      <c r="AJC1002" s="5"/>
      <c r="AJD1002" s="5"/>
      <c r="AJE1002" s="5"/>
      <c r="AJF1002" s="5"/>
      <c r="AJG1002" s="5"/>
      <c r="AJH1002" s="5"/>
      <c r="AJI1002" s="5"/>
      <c r="AJJ1002" s="5"/>
      <c r="AJK1002" s="5"/>
      <c r="AJL1002" s="5"/>
      <c r="AJM1002" s="5"/>
      <c r="AJN1002" s="5"/>
      <c r="AJO1002" s="5"/>
      <c r="AJP1002" s="5"/>
      <c r="AJQ1002" s="5"/>
      <c r="AJR1002" s="5"/>
      <c r="AJS1002" s="5"/>
      <c r="AJT1002" s="5"/>
      <c r="AJU1002" s="5"/>
      <c r="AJV1002" s="5"/>
      <c r="AJW1002" s="5"/>
      <c r="AJX1002" s="5"/>
      <c r="AJY1002" s="5"/>
      <c r="AJZ1002" s="5"/>
      <c r="AKA1002" s="5"/>
      <c r="AKB1002" s="5"/>
      <c r="AKC1002" s="5"/>
      <c r="AKD1002" s="5"/>
      <c r="AKE1002" s="5"/>
      <c r="AKF1002" s="5"/>
      <c r="AKG1002" s="5"/>
      <c r="AKH1002" s="5"/>
      <c r="AKI1002" s="5"/>
      <c r="AKJ1002" s="5"/>
      <c r="AKK1002" s="5"/>
      <c r="AKL1002" s="5"/>
      <c r="AKM1002" s="5"/>
      <c r="AKN1002" s="5"/>
      <c r="AKO1002" s="5"/>
      <c r="AKP1002" s="5"/>
      <c r="AKQ1002" s="5"/>
      <c r="AKR1002" s="5"/>
      <c r="AKS1002" s="5"/>
      <c r="AKT1002" s="5"/>
      <c r="AKU1002" s="5"/>
      <c r="AKV1002" s="5"/>
      <c r="AKW1002" s="5"/>
      <c r="AKX1002" s="5"/>
      <c r="AKY1002" s="5"/>
      <c r="AKZ1002" s="5"/>
      <c r="ALA1002" s="5"/>
      <c r="ALB1002" s="5"/>
      <c r="ALC1002" s="5"/>
    </row>
    <row r="1003" spans="1:991">
      <c r="A1003" s="4">
        <v>238</v>
      </c>
      <c r="B1003" s="5" t="s">
        <v>119</v>
      </c>
      <c r="C1003" s="4">
        <v>20</v>
      </c>
      <c r="D1003" s="5" t="s">
        <v>44</v>
      </c>
      <c r="E1003" s="4">
        <v>4.7</v>
      </c>
      <c r="F1003" s="4">
        <v>11</v>
      </c>
      <c r="G1003" s="4">
        <v>15.2</v>
      </c>
      <c r="H1003" s="4">
        <v>16.100000000000001</v>
      </c>
      <c r="I1003" s="4">
        <v>14.8</v>
      </c>
      <c r="J1003" s="4">
        <v>9.6</v>
      </c>
      <c r="K1003" s="4">
        <v>9.6999999999999993</v>
      </c>
      <c r="L1003" s="4">
        <v>12.6</v>
      </c>
      <c r="M1003" s="4">
        <v>12.1</v>
      </c>
      <c r="N1003" s="12">
        <f t="shared" si="1077"/>
        <v>11.755555555555553</v>
      </c>
      <c r="O1003" s="26">
        <v>24.5</v>
      </c>
      <c r="P1003" s="26">
        <v>29.2</v>
      </c>
      <c r="Q1003" s="26">
        <v>29</v>
      </c>
      <c r="R1003" s="26">
        <v>29</v>
      </c>
      <c r="S1003" s="26">
        <v>27.7</v>
      </c>
      <c r="T1003" s="26">
        <v>27.7</v>
      </c>
      <c r="U1003" s="26">
        <v>22.6</v>
      </c>
      <c r="V1003" s="26">
        <v>30</v>
      </c>
      <c r="W1003" s="26">
        <v>27.9</v>
      </c>
      <c r="X1003" s="12">
        <f t="shared" si="1078"/>
        <v>27.511111111111109</v>
      </c>
      <c r="Y1003">
        <f t="shared" si="1079"/>
        <v>247.6</v>
      </c>
      <c r="Z1003" s="4">
        <v>2</v>
      </c>
      <c r="AA1003" s="4">
        <v>0</v>
      </c>
      <c r="AB1003" s="4">
        <v>0</v>
      </c>
      <c r="AC1003" s="4">
        <v>0</v>
      </c>
      <c r="AD1003" s="4">
        <v>2</v>
      </c>
      <c r="AE1003" s="4">
        <v>0</v>
      </c>
      <c r="AF1003" s="4">
        <v>0</v>
      </c>
      <c r="AG1003" s="4">
        <v>0</v>
      </c>
      <c r="AH1003" s="4">
        <v>0</v>
      </c>
      <c r="AI1003" s="4"/>
      <c r="AJ1003" s="4">
        <v>27</v>
      </c>
      <c r="AK1003" s="4">
        <v>10</v>
      </c>
      <c r="AL1003" s="4">
        <v>2</v>
      </c>
      <c r="AM1003" s="4">
        <v>1</v>
      </c>
      <c r="AN1003" s="4">
        <v>23</v>
      </c>
      <c r="AO1003" s="4">
        <v>28</v>
      </c>
      <c r="AP1003" s="4">
        <v>9</v>
      </c>
      <c r="AQ1003" s="4">
        <v>5</v>
      </c>
      <c r="AR1003" s="4">
        <v>4</v>
      </c>
      <c r="AS1003">
        <f t="shared" si="1080"/>
        <v>12.111111111111111</v>
      </c>
      <c r="AU1003">
        <f t="shared" si="1081"/>
        <v>86.206896551724128</v>
      </c>
      <c r="AV1003">
        <f t="shared" si="1082"/>
        <v>100</v>
      </c>
      <c r="AW1003">
        <f t="shared" si="1083"/>
        <v>100</v>
      </c>
      <c r="AX1003">
        <f t="shared" si="1084"/>
        <v>100</v>
      </c>
      <c r="AY1003">
        <f t="shared" si="1085"/>
        <v>84</v>
      </c>
      <c r="AZ1003">
        <f t="shared" si="1086"/>
        <v>100</v>
      </c>
      <c r="BA1003">
        <f t="shared" si="1087"/>
        <v>100</v>
      </c>
      <c r="BB1003">
        <f t="shared" si="1088"/>
        <v>100</v>
      </c>
      <c r="BC1003">
        <f t="shared" si="1089"/>
        <v>100</v>
      </c>
      <c r="BD1003" s="7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  <c r="JW1003" s="5"/>
      <c r="JX1003" s="5"/>
      <c r="JY1003" s="5"/>
      <c r="JZ1003" s="5"/>
      <c r="KA1003" s="5"/>
      <c r="KB1003" s="5"/>
      <c r="KC1003" s="5"/>
      <c r="KD1003" s="5"/>
      <c r="KE1003" s="5"/>
      <c r="KF1003" s="5"/>
      <c r="KG1003" s="5"/>
      <c r="KH1003" s="5"/>
      <c r="KI1003" s="5"/>
      <c r="KJ1003" s="5"/>
      <c r="KK1003" s="5"/>
      <c r="KL1003" s="5"/>
      <c r="KM1003" s="5"/>
      <c r="KN1003" s="5"/>
      <c r="KO1003" s="5"/>
      <c r="KP1003" s="5"/>
      <c r="KQ1003" s="5"/>
      <c r="KR1003" s="5"/>
      <c r="KS1003" s="5"/>
      <c r="KT1003" s="5"/>
      <c r="KU1003" s="5"/>
      <c r="KV1003" s="5"/>
      <c r="KW1003" s="5"/>
      <c r="KX1003" s="5"/>
      <c r="KY1003" s="5"/>
      <c r="KZ1003" s="5"/>
      <c r="LA1003" s="5"/>
      <c r="LB1003" s="5"/>
      <c r="LC1003" s="5"/>
      <c r="LD1003" s="5"/>
      <c r="LE1003" s="5"/>
      <c r="LF1003" s="5"/>
      <c r="LG1003" s="5"/>
      <c r="LH1003" s="5"/>
      <c r="LI1003" s="5"/>
      <c r="LJ1003" s="5"/>
      <c r="LK1003" s="5"/>
      <c r="LL1003" s="5"/>
      <c r="LM1003" s="5"/>
      <c r="LN1003" s="5"/>
      <c r="LO1003" s="5"/>
      <c r="LP1003" s="5"/>
      <c r="LQ1003" s="5"/>
      <c r="LR1003" s="5"/>
      <c r="LS1003" s="5"/>
      <c r="LT1003" s="5"/>
      <c r="LU1003" s="5"/>
      <c r="LV1003" s="5"/>
      <c r="LW1003" s="5"/>
      <c r="LX1003" s="5"/>
      <c r="LY1003" s="5"/>
      <c r="LZ1003" s="5"/>
      <c r="MA1003" s="5"/>
      <c r="MB1003" s="5"/>
      <c r="MC1003" s="5"/>
      <c r="MD1003" s="5"/>
      <c r="ME1003" s="5"/>
      <c r="MF1003" s="5"/>
      <c r="MG1003" s="5"/>
      <c r="MH1003" s="5"/>
      <c r="MI1003" s="5"/>
      <c r="MJ1003" s="5"/>
      <c r="MK1003" s="5"/>
      <c r="ML1003" s="5"/>
      <c r="MM1003" s="5"/>
      <c r="MN1003" s="5"/>
      <c r="MO1003" s="5"/>
      <c r="MP1003" s="5"/>
      <c r="MQ1003" s="5"/>
      <c r="MR1003" s="5"/>
      <c r="MS1003" s="5"/>
      <c r="MT1003" s="5"/>
      <c r="MU1003" s="5"/>
      <c r="MV1003" s="5"/>
      <c r="MW1003" s="5"/>
      <c r="MX1003" s="5"/>
      <c r="MY1003" s="5"/>
      <c r="MZ1003" s="5"/>
      <c r="NA1003" s="5"/>
      <c r="NB1003" s="5"/>
      <c r="NC1003" s="5"/>
      <c r="ND1003" s="5"/>
      <c r="NE1003" s="5"/>
      <c r="NF1003" s="5"/>
      <c r="NG1003" s="5"/>
      <c r="NH1003" s="5"/>
      <c r="NI1003" s="5"/>
      <c r="NJ1003" s="5"/>
      <c r="NK1003" s="5"/>
      <c r="NL1003" s="5"/>
      <c r="NM1003" s="5"/>
      <c r="NN1003" s="5"/>
      <c r="NO1003" s="5"/>
      <c r="NP1003" s="5"/>
      <c r="NQ1003" s="5"/>
      <c r="NR1003" s="5"/>
      <c r="NS1003" s="5"/>
      <c r="NT1003" s="5"/>
      <c r="NU1003" s="5"/>
      <c r="NV1003" s="5"/>
      <c r="NW1003" s="5"/>
      <c r="NX1003" s="5"/>
      <c r="NY1003" s="5"/>
      <c r="NZ1003" s="5"/>
      <c r="OA1003" s="5"/>
      <c r="OB1003" s="5"/>
      <c r="OC1003" s="5"/>
      <c r="OD1003" s="5"/>
      <c r="OE1003" s="5"/>
      <c r="OF1003" s="5"/>
      <c r="OG1003" s="5"/>
      <c r="OH1003" s="5"/>
      <c r="OI1003" s="5"/>
      <c r="OJ1003" s="5"/>
      <c r="OK1003" s="5"/>
      <c r="OL1003" s="5"/>
      <c r="OM1003" s="5"/>
      <c r="ON1003" s="5"/>
      <c r="OO1003" s="5"/>
      <c r="OP1003" s="5"/>
      <c r="OQ1003" s="5"/>
      <c r="OR1003" s="5"/>
      <c r="OS1003" s="5"/>
      <c r="OT1003" s="5"/>
      <c r="OU1003" s="5"/>
      <c r="OV1003" s="5"/>
      <c r="OW1003" s="5"/>
      <c r="OX1003" s="5"/>
      <c r="OY1003" s="5"/>
      <c r="OZ1003" s="5"/>
      <c r="PA1003" s="5"/>
      <c r="PB1003" s="5"/>
      <c r="PC1003" s="5"/>
      <c r="PD1003" s="5"/>
      <c r="PE1003" s="5"/>
      <c r="PF1003" s="5"/>
      <c r="PG1003" s="5"/>
      <c r="PH1003" s="5"/>
      <c r="PI1003" s="5"/>
      <c r="PJ1003" s="5"/>
      <c r="PK1003" s="5"/>
      <c r="PL1003" s="5"/>
      <c r="PM1003" s="5"/>
      <c r="PN1003" s="5"/>
      <c r="PO1003" s="5"/>
      <c r="PP1003" s="5"/>
      <c r="PQ1003" s="5"/>
      <c r="PR1003" s="5"/>
      <c r="PS1003" s="5"/>
      <c r="PT1003" s="5"/>
      <c r="PU1003" s="5"/>
      <c r="PV1003" s="5"/>
      <c r="PW1003" s="5"/>
      <c r="PX1003" s="5"/>
      <c r="PY1003" s="5"/>
      <c r="PZ1003" s="5"/>
      <c r="QA1003" s="5"/>
      <c r="QB1003" s="5"/>
      <c r="QC1003" s="5"/>
      <c r="QD1003" s="5"/>
      <c r="QE1003" s="5"/>
      <c r="QF1003" s="5"/>
      <c r="QG1003" s="5"/>
      <c r="QH1003" s="5"/>
      <c r="QI1003" s="5"/>
      <c r="QJ1003" s="5"/>
      <c r="QK1003" s="5"/>
      <c r="QL1003" s="5"/>
      <c r="QM1003" s="5"/>
      <c r="QN1003" s="5"/>
      <c r="QO1003" s="5"/>
      <c r="QP1003" s="5"/>
      <c r="QQ1003" s="5"/>
      <c r="QR1003" s="5"/>
      <c r="QS1003" s="5"/>
      <c r="QT1003" s="5"/>
      <c r="QU1003" s="5"/>
      <c r="QV1003" s="5"/>
      <c r="QW1003" s="5"/>
      <c r="QX1003" s="5"/>
      <c r="QY1003" s="5"/>
      <c r="QZ1003" s="5"/>
      <c r="RA1003" s="5"/>
      <c r="RB1003" s="5"/>
      <c r="RC1003" s="5"/>
      <c r="RD1003" s="5"/>
      <c r="RE1003" s="5"/>
      <c r="RF1003" s="5"/>
      <c r="RG1003" s="5"/>
      <c r="RH1003" s="5"/>
      <c r="RI1003" s="5"/>
      <c r="RJ1003" s="5"/>
      <c r="RK1003" s="5"/>
      <c r="RL1003" s="5"/>
      <c r="RM1003" s="5"/>
      <c r="RN1003" s="5"/>
      <c r="RO1003" s="5"/>
      <c r="RP1003" s="5"/>
      <c r="RQ1003" s="5"/>
      <c r="RR1003" s="5"/>
      <c r="RS1003" s="5"/>
      <c r="RT1003" s="5"/>
      <c r="RU1003" s="5"/>
      <c r="RV1003" s="5"/>
      <c r="RW1003" s="5"/>
      <c r="RX1003" s="5"/>
      <c r="RY1003" s="5"/>
      <c r="RZ1003" s="5"/>
      <c r="SA1003" s="5"/>
      <c r="SB1003" s="5"/>
      <c r="SC1003" s="5"/>
      <c r="SD1003" s="5"/>
      <c r="SE1003" s="5"/>
      <c r="SF1003" s="5"/>
      <c r="SG1003" s="5"/>
      <c r="SH1003" s="5"/>
      <c r="SI1003" s="5"/>
      <c r="SJ1003" s="5"/>
      <c r="SK1003" s="5"/>
      <c r="SL1003" s="5"/>
      <c r="SM1003" s="5"/>
      <c r="SN1003" s="5"/>
      <c r="SO1003" s="5"/>
      <c r="SP1003" s="5"/>
      <c r="SQ1003" s="5"/>
      <c r="SR1003" s="5"/>
      <c r="SS1003" s="5"/>
      <c r="ST1003" s="5"/>
      <c r="SU1003" s="5"/>
      <c r="SV1003" s="5"/>
      <c r="SW1003" s="5"/>
      <c r="SX1003" s="5"/>
      <c r="SY1003" s="5"/>
      <c r="SZ1003" s="5"/>
      <c r="TA1003" s="5"/>
      <c r="TB1003" s="5"/>
      <c r="TC1003" s="5"/>
      <c r="TD1003" s="5"/>
      <c r="TE1003" s="5"/>
      <c r="TF1003" s="5"/>
      <c r="TG1003" s="5"/>
      <c r="TH1003" s="5"/>
      <c r="TI1003" s="5"/>
      <c r="TJ1003" s="5"/>
      <c r="TK1003" s="5"/>
      <c r="TL1003" s="5"/>
      <c r="TM1003" s="5"/>
      <c r="TN1003" s="5"/>
      <c r="TO1003" s="5"/>
      <c r="TP1003" s="5"/>
      <c r="TQ1003" s="5"/>
      <c r="TR1003" s="5"/>
      <c r="TS1003" s="5"/>
      <c r="TT1003" s="5"/>
      <c r="TU1003" s="5"/>
      <c r="TV1003" s="5"/>
      <c r="TW1003" s="5"/>
      <c r="TX1003" s="5"/>
      <c r="TY1003" s="5"/>
      <c r="TZ1003" s="5"/>
      <c r="UA1003" s="5"/>
      <c r="UB1003" s="5"/>
      <c r="UC1003" s="5"/>
      <c r="UD1003" s="5"/>
      <c r="UE1003" s="5"/>
      <c r="UF1003" s="5"/>
      <c r="UG1003" s="5"/>
      <c r="UH1003" s="5"/>
      <c r="UI1003" s="5"/>
      <c r="UJ1003" s="5"/>
      <c r="UK1003" s="5"/>
      <c r="UL1003" s="5"/>
      <c r="UM1003" s="5"/>
      <c r="UN1003" s="5"/>
      <c r="UO1003" s="5"/>
      <c r="UP1003" s="5"/>
      <c r="UQ1003" s="5"/>
      <c r="UR1003" s="5"/>
      <c r="US1003" s="5"/>
      <c r="UT1003" s="5"/>
      <c r="UU1003" s="5"/>
      <c r="UV1003" s="5"/>
      <c r="UW1003" s="5"/>
      <c r="UX1003" s="5"/>
      <c r="UY1003" s="5"/>
      <c r="UZ1003" s="5"/>
      <c r="VA1003" s="5"/>
      <c r="VB1003" s="5"/>
      <c r="VC1003" s="5"/>
      <c r="VD1003" s="5"/>
      <c r="VE1003" s="5"/>
      <c r="VF1003" s="5"/>
      <c r="VG1003" s="5"/>
      <c r="VH1003" s="5"/>
      <c r="VI1003" s="5"/>
      <c r="VJ1003" s="5"/>
      <c r="VK1003" s="5"/>
      <c r="VL1003" s="5"/>
      <c r="VM1003" s="5"/>
      <c r="VN1003" s="5"/>
      <c r="VO1003" s="5"/>
      <c r="VP1003" s="5"/>
      <c r="VQ1003" s="5"/>
      <c r="VR1003" s="5"/>
      <c r="VS1003" s="5"/>
      <c r="VT1003" s="5"/>
      <c r="VU1003" s="5"/>
      <c r="VV1003" s="5"/>
      <c r="VW1003" s="5"/>
      <c r="VX1003" s="5"/>
      <c r="VY1003" s="5"/>
      <c r="VZ1003" s="5"/>
      <c r="WA1003" s="5"/>
      <c r="WB1003" s="5"/>
      <c r="WC1003" s="5"/>
      <c r="WD1003" s="5"/>
      <c r="WE1003" s="5"/>
      <c r="WF1003" s="5"/>
      <c r="WG1003" s="5"/>
      <c r="WH1003" s="5"/>
      <c r="WI1003" s="5"/>
      <c r="WJ1003" s="5"/>
      <c r="WK1003" s="5"/>
      <c r="WL1003" s="5"/>
      <c r="WM1003" s="5"/>
      <c r="WN1003" s="5"/>
      <c r="WO1003" s="5"/>
      <c r="WP1003" s="5"/>
      <c r="WQ1003" s="5"/>
      <c r="WR1003" s="5"/>
      <c r="WS1003" s="5"/>
      <c r="WT1003" s="5"/>
      <c r="WU1003" s="5"/>
      <c r="WV1003" s="5"/>
      <c r="WW1003" s="5"/>
      <c r="WX1003" s="5"/>
      <c r="WY1003" s="5"/>
      <c r="WZ1003" s="5"/>
      <c r="XA1003" s="5"/>
      <c r="XB1003" s="5"/>
      <c r="XC1003" s="5"/>
      <c r="XD1003" s="5"/>
      <c r="XE1003" s="5"/>
      <c r="XF1003" s="5"/>
      <c r="XG1003" s="5"/>
      <c r="XH1003" s="5"/>
      <c r="XI1003" s="5"/>
      <c r="XJ1003" s="5"/>
      <c r="XK1003" s="5"/>
      <c r="XL1003" s="5"/>
      <c r="XM1003" s="5"/>
      <c r="XN1003" s="5"/>
      <c r="XO1003" s="5"/>
      <c r="XP1003" s="5"/>
      <c r="XQ1003" s="5"/>
      <c r="XR1003" s="5"/>
      <c r="XS1003" s="5"/>
      <c r="XT1003" s="5"/>
      <c r="XU1003" s="5"/>
      <c r="XV1003" s="5"/>
      <c r="XW1003" s="5"/>
      <c r="XX1003" s="5"/>
      <c r="XY1003" s="5"/>
      <c r="XZ1003" s="5"/>
      <c r="YA1003" s="5"/>
      <c r="YB1003" s="5"/>
      <c r="YC1003" s="5"/>
      <c r="YD1003" s="5"/>
      <c r="YE1003" s="5"/>
      <c r="YF1003" s="5"/>
      <c r="YG1003" s="5"/>
      <c r="YH1003" s="5"/>
      <c r="YI1003" s="5"/>
      <c r="YJ1003" s="5"/>
      <c r="YK1003" s="5"/>
      <c r="YL1003" s="5"/>
      <c r="YM1003" s="5"/>
      <c r="YN1003" s="5"/>
      <c r="YO1003" s="5"/>
      <c r="YP1003" s="5"/>
      <c r="YQ1003" s="5"/>
      <c r="YR1003" s="5"/>
      <c r="YS1003" s="5"/>
      <c r="YT1003" s="5"/>
      <c r="YU1003" s="5"/>
      <c r="YV1003" s="5"/>
      <c r="YW1003" s="5"/>
      <c r="YX1003" s="5"/>
      <c r="YY1003" s="5"/>
      <c r="YZ1003" s="5"/>
      <c r="ZA1003" s="5"/>
      <c r="ZB1003" s="5"/>
      <c r="ZC1003" s="5"/>
      <c r="ZD1003" s="5"/>
      <c r="ZE1003" s="5"/>
      <c r="ZF1003" s="5"/>
      <c r="ZG1003" s="5"/>
      <c r="ZH1003" s="5"/>
      <c r="ZI1003" s="5"/>
      <c r="ZJ1003" s="5"/>
      <c r="ZK1003" s="5"/>
      <c r="ZL1003" s="5"/>
      <c r="ZM1003" s="5"/>
      <c r="ZN1003" s="5"/>
      <c r="ZO1003" s="5"/>
      <c r="ZP1003" s="5"/>
      <c r="ZQ1003" s="5"/>
      <c r="ZR1003" s="5"/>
      <c r="ZS1003" s="5"/>
      <c r="ZT1003" s="5"/>
      <c r="ZU1003" s="5"/>
      <c r="ZV1003" s="5"/>
      <c r="ZW1003" s="5"/>
      <c r="ZX1003" s="5"/>
      <c r="ZY1003" s="5"/>
      <c r="ZZ1003" s="5"/>
      <c r="AAA1003" s="5"/>
      <c r="AAB1003" s="5"/>
      <c r="AAC1003" s="5"/>
      <c r="AAD1003" s="5"/>
      <c r="AAE1003" s="5"/>
      <c r="AAF1003" s="5"/>
      <c r="AAG1003" s="5"/>
      <c r="AAH1003" s="5"/>
      <c r="AAI1003" s="5"/>
      <c r="AAJ1003" s="5"/>
      <c r="AAK1003" s="5"/>
      <c r="AAL1003" s="5"/>
      <c r="AAM1003" s="5"/>
      <c r="AAN1003" s="5"/>
      <c r="AAO1003" s="5"/>
      <c r="AAP1003" s="5"/>
      <c r="AAQ1003" s="5"/>
      <c r="AAR1003" s="5"/>
      <c r="AAS1003" s="5"/>
      <c r="AAT1003" s="5"/>
      <c r="AAU1003" s="5"/>
      <c r="AAV1003" s="5"/>
      <c r="AAW1003" s="5"/>
      <c r="AAX1003" s="5"/>
      <c r="AAY1003" s="5"/>
      <c r="AAZ1003" s="5"/>
      <c r="ABA1003" s="5"/>
      <c r="ABB1003" s="5"/>
      <c r="ABC1003" s="5"/>
      <c r="ABD1003" s="5"/>
      <c r="ABE1003" s="5"/>
      <c r="ABF1003" s="5"/>
      <c r="ABG1003" s="5"/>
      <c r="ABH1003" s="5"/>
      <c r="ABI1003" s="5"/>
      <c r="ABJ1003" s="5"/>
      <c r="ABK1003" s="5"/>
      <c r="ABL1003" s="5"/>
      <c r="ABM1003" s="5"/>
      <c r="ABN1003" s="5"/>
      <c r="ABO1003" s="5"/>
      <c r="ABP1003" s="5"/>
      <c r="ABQ1003" s="5"/>
      <c r="ABR1003" s="5"/>
      <c r="ABS1003" s="5"/>
      <c r="ABT1003" s="5"/>
      <c r="ABU1003" s="5"/>
      <c r="ABV1003" s="5"/>
      <c r="ABW1003" s="5"/>
      <c r="ABX1003" s="5"/>
      <c r="ABY1003" s="5"/>
      <c r="ABZ1003" s="5"/>
      <c r="ACA1003" s="5"/>
      <c r="ACB1003" s="5"/>
      <c r="ACC1003" s="5"/>
      <c r="ACD1003" s="5"/>
      <c r="ACE1003" s="5"/>
      <c r="ACF1003" s="5"/>
      <c r="ACG1003" s="5"/>
      <c r="ACH1003" s="5"/>
      <c r="ACI1003" s="5"/>
      <c r="ACJ1003" s="5"/>
      <c r="ACK1003" s="5"/>
      <c r="ACL1003" s="5"/>
      <c r="ACM1003" s="5"/>
      <c r="ACN1003" s="5"/>
      <c r="ACO1003" s="5"/>
      <c r="ACP1003" s="5"/>
      <c r="ACQ1003" s="5"/>
      <c r="ACR1003" s="5"/>
      <c r="ACS1003" s="5"/>
      <c r="ACT1003" s="5"/>
      <c r="ACU1003" s="5"/>
      <c r="ACV1003" s="5"/>
      <c r="ACW1003" s="5"/>
      <c r="ACX1003" s="5"/>
      <c r="ACY1003" s="5"/>
      <c r="ACZ1003" s="5"/>
      <c r="ADA1003" s="5"/>
      <c r="ADB1003" s="5"/>
      <c r="ADC1003" s="5"/>
      <c r="ADD1003" s="5"/>
      <c r="ADE1003" s="5"/>
      <c r="ADF1003" s="5"/>
      <c r="ADG1003" s="5"/>
      <c r="ADH1003" s="5"/>
      <c r="ADI1003" s="5"/>
      <c r="ADJ1003" s="5"/>
      <c r="ADK1003" s="5"/>
      <c r="ADL1003" s="5"/>
      <c r="ADM1003" s="5"/>
      <c r="ADN1003" s="5"/>
      <c r="ADO1003" s="5"/>
      <c r="ADP1003" s="5"/>
      <c r="ADQ1003" s="5"/>
      <c r="ADR1003" s="5"/>
      <c r="ADS1003" s="5"/>
      <c r="ADT1003" s="5"/>
      <c r="ADU1003" s="5"/>
      <c r="ADV1003" s="5"/>
      <c r="ADW1003" s="5"/>
      <c r="ADX1003" s="5"/>
      <c r="ADY1003" s="5"/>
      <c r="ADZ1003" s="5"/>
      <c r="AEA1003" s="5"/>
      <c r="AEB1003" s="5"/>
      <c r="AEC1003" s="5"/>
      <c r="AED1003" s="5"/>
      <c r="AEE1003" s="5"/>
      <c r="AEF1003" s="5"/>
      <c r="AEG1003" s="5"/>
      <c r="AEH1003" s="5"/>
      <c r="AEI1003" s="5"/>
      <c r="AEJ1003" s="5"/>
      <c r="AEK1003" s="5"/>
      <c r="AEL1003" s="5"/>
      <c r="AEM1003" s="5"/>
      <c r="AEN1003" s="5"/>
      <c r="AEO1003" s="5"/>
      <c r="AEP1003" s="5"/>
      <c r="AEQ1003" s="5"/>
      <c r="AER1003" s="5"/>
      <c r="AES1003" s="5"/>
      <c r="AET1003" s="5"/>
      <c r="AEU1003" s="5"/>
      <c r="AEV1003" s="5"/>
      <c r="AEW1003" s="5"/>
      <c r="AEX1003" s="5"/>
      <c r="AEY1003" s="5"/>
      <c r="AEZ1003" s="5"/>
      <c r="AFA1003" s="5"/>
      <c r="AFB1003" s="5"/>
      <c r="AFC1003" s="5"/>
      <c r="AFD1003" s="5"/>
      <c r="AFE1003" s="5"/>
      <c r="AFF1003" s="5"/>
      <c r="AFG1003" s="5"/>
      <c r="AFH1003" s="5"/>
      <c r="AFI1003" s="5"/>
      <c r="AFJ1003" s="5"/>
      <c r="AFK1003" s="5"/>
      <c r="AFL1003" s="5"/>
      <c r="AFM1003" s="5"/>
      <c r="AFN1003" s="5"/>
      <c r="AFO1003" s="5"/>
      <c r="AFP1003" s="5"/>
      <c r="AFQ1003" s="5"/>
      <c r="AFR1003" s="5"/>
      <c r="AFS1003" s="5"/>
      <c r="AFT1003" s="5"/>
      <c r="AFU1003" s="5"/>
      <c r="AFV1003" s="5"/>
      <c r="AFW1003" s="5"/>
      <c r="AFX1003" s="5"/>
      <c r="AFY1003" s="5"/>
      <c r="AFZ1003" s="5"/>
      <c r="AGA1003" s="5"/>
      <c r="AGB1003" s="5"/>
      <c r="AGC1003" s="5"/>
      <c r="AGD1003" s="5"/>
      <c r="AGE1003" s="5"/>
      <c r="AGF1003" s="5"/>
      <c r="AGG1003" s="5"/>
      <c r="AGH1003" s="5"/>
      <c r="AGI1003" s="5"/>
      <c r="AGJ1003" s="5"/>
      <c r="AGK1003" s="5"/>
      <c r="AGL1003" s="5"/>
      <c r="AGM1003" s="5"/>
      <c r="AGN1003" s="5"/>
      <c r="AGO1003" s="5"/>
      <c r="AGP1003" s="5"/>
      <c r="AGQ1003" s="5"/>
      <c r="AGR1003" s="5"/>
      <c r="AGS1003" s="5"/>
      <c r="AGT1003" s="5"/>
      <c r="AGU1003" s="5"/>
      <c r="AGV1003" s="5"/>
      <c r="AGW1003" s="5"/>
      <c r="AGX1003" s="5"/>
      <c r="AGY1003" s="5"/>
      <c r="AGZ1003" s="5"/>
      <c r="AHA1003" s="5"/>
      <c r="AHB1003" s="5"/>
      <c r="AHC1003" s="5"/>
      <c r="AHD1003" s="5"/>
      <c r="AHE1003" s="5"/>
      <c r="AHF1003" s="5"/>
      <c r="AHG1003" s="5"/>
      <c r="AHH1003" s="5"/>
      <c r="AHI1003" s="5"/>
      <c r="AHJ1003" s="5"/>
      <c r="AHK1003" s="5"/>
      <c r="AHL1003" s="5"/>
      <c r="AHM1003" s="5"/>
      <c r="AHN1003" s="5"/>
      <c r="AHO1003" s="5"/>
      <c r="AHP1003" s="5"/>
      <c r="AHQ1003" s="5"/>
      <c r="AHR1003" s="5"/>
      <c r="AHS1003" s="5"/>
      <c r="AHT1003" s="5"/>
      <c r="AHU1003" s="5"/>
      <c r="AHV1003" s="5"/>
      <c r="AHW1003" s="5"/>
      <c r="AHX1003" s="5"/>
      <c r="AHY1003" s="5"/>
      <c r="AHZ1003" s="5"/>
      <c r="AIA1003" s="5"/>
      <c r="AIB1003" s="5"/>
      <c r="AIC1003" s="5"/>
      <c r="AID1003" s="5"/>
      <c r="AIE1003" s="5"/>
      <c r="AIF1003" s="5"/>
      <c r="AIG1003" s="5"/>
      <c r="AIH1003" s="5"/>
      <c r="AII1003" s="5"/>
      <c r="AIJ1003" s="5"/>
      <c r="AIK1003" s="5"/>
      <c r="AIL1003" s="5"/>
      <c r="AIM1003" s="5"/>
      <c r="AIN1003" s="5"/>
      <c r="AIO1003" s="5"/>
      <c r="AIP1003" s="5"/>
      <c r="AIQ1003" s="5"/>
      <c r="AIR1003" s="5"/>
      <c r="AIS1003" s="5"/>
      <c r="AIT1003" s="5"/>
      <c r="AIU1003" s="5"/>
      <c r="AIV1003" s="5"/>
      <c r="AIW1003" s="5"/>
      <c r="AIX1003" s="5"/>
      <c r="AIY1003" s="5"/>
      <c r="AIZ1003" s="5"/>
      <c r="AJA1003" s="5"/>
      <c r="AJB1003" s="5"/>
      <c r="AJC1003" s="5"/>
      <c r="AJD1003" s="5"/>
      <c r="AJE1003" s="5"/>
      <c r="AJF1003" s="5"/>
      <c r="AJG1003" s="5"/>
      <c r="AJH1003" s="5"/>
      <c r="AJI1003" s="5"/>
      <c r="AJJ1003" s="5"/>
      <c r="AJK1003" s="5"/>
      <c r="AJL1003" s="5"/>
      <c r="AJM1003" s="5"/>
      <c r="AJN1003" s="5"/>
      <c r="AJO1003" s="5"/>
      <c r="AJP1003" s="5"/>
      <c r="AJQ1003" s="5"/>
      <c r="AJR1003" s="5"/>
      <c r="AJS1003" s="5"/>
      <c r="AJT1003" s="5"/>
      <c r="AJU1003" s="5"/>
      <c r="AJV1003" s="5"/>
      <c r="AJW1003" s="5"/>
      <c r="AJX1003" s="5"/>
      <c r="AJY1003" s="5"/>
      <c r="AJZ1003" s="5"/>
      <c r="AKA1003" s="5"/>
      <c r="AKB1003" s="5"/>
      <c r="AKC1003" s="5"/>
      <c r="AKD1003" s="5"/>
      <c r="AKE1003" s="5"/>
      <c r="AKF1003" s="5"/>
      <c r="AKG1003" s="5"/>
      <c r="AKH1003" s="5"/>
      <c r="AKI1003" s="5"/>
      <c r="AKJ1003" s="5"/>
      <c r="AKK1003" s="5"/>
      <c r="AKL1003" s="5"/>
      <c r="AKM1003" s="5"/>
      <c r="AKN1003" s="5"/>
      <c r="AKO1003" s="5"/>
      <c r="AKP1003" s="5"/>
      <c r="AKQ1003" s="5"/>
      <c r="AKR1003" s="5"/>
      <c r="AKS1003" s="5"/>
      <c r="AKT1003" s="5"/>
      <c r="AKU1003" s="5"/>
      <c r="AKV1003" s="5"/>
      <c r="AKW1003" s="5"/>
      <c r="AKX1003" s="5"/>
      <c r="AKY1003" s="5"/>
      <c r="AKZ1003" s="5"/>
      <c r="ALA1003" s="5"/>
      <c r="ALB1003" s="5"/>
      <c r="ALC1003" s="5"/>
    </row>
    <row r="1004" spans="1:991">
      <c r="A1004" s="4">
        <v>239</v>
      </c>
      <c r="B1004" s="5" t="s">
        <v>120</v>
      </c>
      <c r="C1004" s="4">
        <v>20</v>
      </c>
      <c r="D1004" s="5" t="s">
        <v>46</v>
      </c>
      <c r="E1004" s="4">
        <v>5.5</v>
      </c>
      <c r="F1004" s="4">
        <v>2.5</v>
      </c>
      <c r="G1004" s="4">
        <v>18.399999999999999</v>
      </c>
      <c r="H1004" s="4">
        <v>8.3000000000000007</v>
      </c>
      <c r="I1004" s="4">
        <v>14.8</v>
      </c>
      <c r="J1004" s="4">
        <v>5.9</v>
      </c>
      <c r="K1004" s="4">
        <v>7.8</v>
      </c>
      <c r="L1004" s="4">
        <v>6.4</v>
      </c>
      <c r="M1004" s="4">
        <v>6.7</v>
      </c>
      <c r="N1004" s="12">
        <f t="shared" si="1077"/>
        <v>8.4777777777777779</v>
      </c>
      <c r="O1004" s="26">
        <v>30</v>
      </c>
      <c r="P1004" s="26">
        <v>28.7</v>
      </c>
      <c r="Q1004" s="26">
        <v>30</v>
      </c>
      <c r="R1004" s="26">
        <v>28.4</v>
      </c>
      <c r="S1004" s="26">
        <v>30</v>
      </c>
      <c r="T1004" s="26">
        <v>30</v>
      </c>
      <c r="U1004" s="26">
        <v>30</v>
      </c>
      <c r="V1004" s="26">
        <v>30</v>
      </c>
      <c r="W1004" s="26">
        <v>23.7</v>
      </c>
      <c r="X1004" s="12">
        <f t="shared" si="1078"/>
        <v>28.977777777777778</v>
      </c>
      <c r="Y1004">
        <f t="shared" si="1079"/>
        <v>260.8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/>
      <c r="AJ1004" s="4">
        <v>0</v>
      </c>
      <c r="AK1004" s="4">
        <v>0</v>
      </c>
      <c r="AL1004" s="4">
        <v>0</v>
      </c>
      <c r="AM1004" s="4">
        <v>1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>
        <f t="shared" si="1080"/>
        <v>0.1111111111111111</v>
      </c>
      <c r="AU1004">
        <v>0</v>
      </c>
      <c r="AV1004">
        <v>0</v>
      </c>
      <c r="AW1004">
        <v>0</v>
      </c>
      <c r="AX1004">
        <f t="shared" si="1084"/>
        <v>100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 s="7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  <c r="JW1004" s="5"/>
      <c r="JX1004" s="5"/>
      <c r="JY1004" s="5"/>
      <c r="JZ1004" s="5"/>
      <c r="KA1004" s="5"/>
      <c r="KB1004" s="5"/>
      <c r="KC1004" s="5"/>
      <c r="KD1004" s="5"/>
      <c r="KE1004" s="5"/>
      <c r="KF1004" s="5"/>
      <c r="KG1004" s="5"/>
      <c r="KH1004" s="5"/>
      <c r="KI1004" s="5"/>
      <c r="KJ1004" s="5"/>
      <c r="KK1004" s="5"/>
      <c r="KL1004" s="5"/>
      <c r="KM1004" s="5"/>
      <c r="KN1004" s="5"/>
      <c r="KO1004" s="5"/>
      <c r="KP1004" s="5"/>
      <c r="KQ1004" s="5"/>
      <c r="KR1004" s="5"/>
      <c r="KS1004" s="5"/>
      <c r="KT1004" s="5"/>
      <c r="KU1004" s="5"/>
      <c r="KV1004" s="5"/>
      <c r="KW1004" s="5"/>
      <c r="KX1004" s="5"/>
      <c r="KY1004" s="5"/>
      <c r="KZ1004" s="5"/>
      <c r="LA1004" s="5"/>
      <c r="LB1004" s="5"/>
      <c r="LC1004" s="5"/>
      <c r="LD1004" s="5"/>
      <c r="LE1004" s="5"/>
      <c r="LF1004" s="5"/>
      <c r="LG1004" s="5"/>
      <c r="LH1004" s="5"/>
      <c r="LI1004" s="5"/>
      <c r="LJ1004" s="5"/>
      <c r="LK1004" s="5"/>
      <c r="LL1004" s="5"/>
      <c r="LM1004" s="5"/>
      <c r="LN1004" s="5"/>
      <c r="LO1004" s="5"/>
      <c r="LP1004" s="5"/>
      <c r="LQ1004" s="5"/>
      <c r="LR1004" s="5"/>
      <c r="LS1004" s="5"/>
      <c r="LT1004" s="5"/>
      <c r="LU1004" s="5"/>
      <c r="LV1004" s="5"/>
      <c r="LW1004" s="5"/>
      <c r="LX1004" s="5"/>
      <c r="LY1004" s="5"/>
      <c r="LZ1004" s="5"/>
      <c r="MA1004" s="5"/>
      <c r="MB1004" s="5"/>
      <c r="MC1004" s="5"/>
      <c r="MD1004" s="5"/>
      <c r="ME1004" s="5"/>
      <c r="MF1004" s="5"/>
      <c r="MG1004" s="5"/>
      <c r="MH1004" s="5"/>
      <c r="MI1004" s="5"/>
      <c r="MJ1004" s="5"/>
      <c r="MK1004" s="5"/>
      <c r="ML1004" s="5"/>
      <c r="MM1004" s="5"/>
      <c r="MN1004" s="5"/>
      <c r="MO1004" s="5"/>
      <c r="MP1004" s="5"/>
      <c r="MQ1004" s="5"/>
      <c r="MR1004" s="5"/>
      <c r="MS1004" s="5"/>
      <c r="MT1004" s="5"/>
      <c r="MU1004" s="5"/>
      <c r="MV1004" s="5"/>
      <c r="MW1004" s="5"/>
      <c r="MX1004" s="5"/>
      <c r="MY1004" s="5"/>
      <c r="MZ1004" s="5"/>
      <c r="NA1004" s="5"/>
      <c r="NB1004" s="5"/>
      <c r="NC1004" s="5"/>
      <c r="ND1004" s="5"/>
      <c r="NE1004" s="5"/>
      <c r="NF1004" s="5"/>
      <c r="NG1004" s="5"/>
      <c r="NH1004" s="5"/>
      <c r="NI1004" s="5"/>
      <c r="NJ1004" s="5"/>
      <c r="NK1004" s="5"/>
      <c r="NL1004" s="5"/>
      <c r="NM1004" s="5"/>
      <c r="NN1004" s="5"/>
      <c r="NO1004" s="5"/>
      <c r="NP1004" s="5"/>
      <c r="NQ1004" s="5"/>
      <c r="NR1004" s="5"/>
      <c r="NS1004" s="5"/>
      <c r="NT1004" s="5"/>
      <c r="NU1004" s="5"/>
      <c r="NV1004" s="5"/>
      <c r="NW1004" s="5"/>
      <c r="NX1004" s="5"/>
      <c r="NY1004" s="5"/>
      <c r="NZ1004" s="5"/>
      <c r="OA1004" s="5"/>
      <c r="OB1004" s="5"/>
      <c r="OC1004" s="5"/>
      <c r="OD1004" s="5"/>
      <c r="OE1004" s="5"/>
      <c r="OF1004" s="5"/>
      <c r="OG1004" s="5"/>
      <c r="OH1004" s="5"/>
      <c r="OI1004" s="5"/>
      <c r="OJ1004" s="5"/>
      <c r="OK1004" s="5"/>
      <c r="OL1004" s="5"/>
      <c r="OM1004" s="5"/>
      <c r="ON1004" s="5"/>
      <c r="OO1004" s="5"/>
      <c r="OP1004" s="5"/>
      <c r="OQ1004" s="5"/>
      <c r="OR1004" s="5"/>
      <c r="OS1004" s="5"/>
      <c r="OT1004" s="5"/>
      <c r="OU1004" s="5"/>
      <c r="OV1004" s="5"/>
      <c r="OW1004" s="5"/>
      <c r="OX1004" s="5"/>
      <c r="OY1004" s="5"/>
      <c r="OZ1004" s="5"/>
      <c r="PA1004" s="5"/>
      <c r="PB1004" s="5"/>
      <c r="PC1004" s="5"/>
      <c r="PD1004" s="5"/>
      <c r="PE1004" s="5"/>
      <c r="PF1004" s="5"/>
      <c r="PG1004" s="5"/>
      <c r="PH1004" s="5"/>
      <c r="PI1004" s="5"/>
      <c r="PJ1004" s="5"/>
      <c r="PK1004" s="5"/>
      <c r="PL1004" s="5"/>
      <c r="PM1004" s="5"/>
      <c r="PN1004" s="5"/>
      <c r="PO1004" s="5"/>
      <c r="PP1004" s="5"/>
      <c r="PQ1004" s="5"/>
      <c r="PR1004" s="5"/>
      <c r="PS1004" s="5"/>
      <c r="PT1004" s="5"/>
      <c r="PU1004" s="5"/>
      <c r="PV1004" s="5"/>
      <c r="PW1004" s="5"/>
      <c r="PX1004" s="5"/>
      <c r="PY1004" s="5"/>
      <c r="PZ1004" s="5"/>
      <c r="QA1004" s="5"/>
      <c r="QB1004" s="5"/>
      <c r="QC1004" s="5"/>
      <c r="QD1004" s="5"/>
      <c r="QE1004" s="5"/>
      <c r="QF1004" s="5"/>
      <c r="QG1004" s="5"/>
      <c r="QH1004" s="5"/>
      <c r="QI1004" s="5"/>
      <c r="QJ1004" s="5"/>
      <c r="QK1004" s="5"/>
      <c r="QL1004" s="5"/>
      <c r="QM1004" s="5"/>
      <c r="QN1004" s="5"/>
      <c r="QO1004" s="5"/>
      <c r="QP1004" s="5"/>
      <c r="QQ1004" s="5"/>
      <c r="QR1004" s="5"/>
      <c r="QS1004" s="5"/>
      <c r="QT1004" s="5"/>
      <c r="QU1004" s="5"/>
      <c r="QV1004" s="5"/>
      <c r="QW1004" s="5"/>
      <c r="QX1004" s="5"/>
      <c r="QY1004" s="5"/>
      <c r="QZ1004" s="5"/>
      <c r="RA1004" s="5"/>
      <c r="RB1004" s="5"/>
      <c r="RC1004" s="5"/>
      <c r="RD1004" s="5"/>
      <c r="RE1004" s="5"/>
      <c r="RF1004" s="5"/>
      <c r="RG1004" s="5"/>
      <c r="RH1004" s="5"/>
      <c r="RI1004" s="5"/>
      <c r="RJ1004" s="5"/>
      <c r="RK1004" s="5"/>
      <c r="RL1004" s="5"/>
      <c r="RM1004" s="5"/>
      <c r="RN1004" s="5"/>
      <c r="RO1004" s="5"/>
      <c r="RP1004" s="5"/>
      <c r="RQ1004" s="5"/>
      <c r="RR1004" s="5"/>
      <c r="RS1004" s="5"/>
      <c r="RT1004" s="5"/>
      <c r="RU1004" s="5"/>
      <c r="RV1004" s="5"/>
      <c r="RW1004" s="5"/>
      <c r="RX1004" s="5"/>
      <c r="RY1004" s="5"/>
      <c r="RZ1004" s="5"/>
      <c r="SA1004" s="5"/>
      <c r="SB1004" s="5"/>
      <c r="SC1004" s="5"/>
      <c r="SD1004" s="5"/>
      <c r="SE1004" s="5"/>
      <c r="SF1004" s="5"/>
      <c r="SG1004" s="5"/>
      <c r="SH1004" s="5"/>
      <c r="SI1004" s="5"/>
      <c r="SJ1004" s="5"/>
      <c r="SK1004" s="5"/>
      <c r="SL1004" s="5"/>
      <c r="SM1004" s="5"/>
      <c r="SN1004" s="5"/>
      <c r="SO1004" s="5"/>
      <c r="SP1004" s="5"/>
      <c r="SQ1004" s="5"/>
      <c r="SR1004" s="5"/>
      <c r="SS1004" s="5"/>
      <c r="ST1004" s="5"/>
      <c r="SU1004" s="5"/>
      <c r="SV1004" s="5"/>
      <c r="SW1004" s="5"/>
      <c r="SX1004" s="5"/>
      <c r="SY1004" s="5"/>
      <c r="SZ1004" s="5"/>
      <c r="TA1004" s="5"/>
      <c r="TB1004" s="5"/>
      <c r="TC1004" s="5"/>
      <c r="TD1004" s="5"/>
      <c r="TE1004" s="5"/>
      <c r="TF1004" s="5"/>
      <c r="TG1004" s="5"/>
      <c r="TH1004" s="5"/>
      <c r="TI1004" s="5"/>
      <c r="TJ1004" s="5"/>
      <c r="TK1004" s="5"/>
      <c r="TL1004" s="5"/>
      <c r="TM1004" s="5"/>
      <c r="TN1004" s="5"/>
      <c r="TO1004" s="5"/>
      <c r="TP1004" s="5"/>
      <c r="TQ1004" s="5"/>
      <c r="TR1004" s="5"/>
      <c r="TS1004" s="5"/>
      <c r="TT1004" s="5"/>
      <c r="TU1004" s="5"/>
      <c r="TV1004" s="5"/>
      <c r="TW1004" s="5"/>
      <c r="TX1004" s="5"/>
      <c r="TY1004" s="5"/>
      <c r="TZ1004" s="5"/>
      <c r="UA1004" s="5"/>
      <c r="UB1004" s="5"/>
      <c r="UC1004" s="5"/>
      <c r="UD1004" s="5"/>
      <c r="UE1004" s="5"/>
      <c r="UF1004" s="5"/>
      <c r="UG1004" s="5"/>
      <c r="UH1004" s="5"/>
      <c r="UI1004" s="5"/>
      <c r="UJ1004" s="5"/>
      <c r="UK1004" s="5"/>
      <c r="UL1004" s="5"/>
      <c r="UM1004" s="5"/>
      <c r="UN1004" s="5"/>
      <c r="UO1004" s="5"/>
      <c r="UP1004" s="5"/>
      <c r="UQ1004" s="5"/>
      <c r="UR1004" s="5"/>
      <c r="US1004" s="5"/>
      <c r="UT1004" s="5"/>
      <c r="UU1004" s="5"/>
      <c r="UV1004" s="5"/>
      <c r="UW1004" s="5"/>
      <c r="UX1004" s="5"/>
      <c r="UY1004" s="5"/>
      <c r="UZ1004" s="5"/>
      <c r="VA1004" s="5"/>
      <c r="VB1004" s="5"/>
      <c r="VC1004" s="5"/>
      <c r="VD1004" s="5"/>
      <c r="VE1004" s="5"/>
      <c r="VF1004" s="5"/>
      <c r="VG1004" s="5"/>
      <c r="VH1004" s="5"/>
      <c r="VI1004" s="5"/>
      <c r="VJ1004" s="5"/>
      <c r="VK1004" s="5"/>
      <c r="VL1004" s="5"/>
      <c r="VM1004" s="5"/>
      <c r="VN1004" s="5"/>
      <c r="VO1004" s="5"/>
      <c r="VP1004" s="5"/>
      <c r="VQ1004" s="5"/>
      <c r="VR1004" s="5"/>
      <c r="VS1004" s="5"/>
      <c r="VT1004" s="5"/>
      <c r="VU1004" s="5"/>
      <c r="VV1004" s="5"/>
      <c r="VW1004" s="5"/>
      <c r="VX1004" s="5"/>
      <c r="VY1004" s="5"/>
      <c r="VZ1004" s="5"/>
      <c r="WA1004" s="5"/>
      <c r="WB1004" s="5"/>
      <c r="WC1004" s="5"/>
      <c r="WD1004" s="5"/>
      <c r="WE1004" s="5"/>
      <c r="WF1004" s="5"/>
      <c r="WG1004" s="5"/>
      <c r="WH1004" s="5"/>
      <c r="WI1004" s="5"/>
      <c r="WJ1004" s="5"/>
      <c r="WK1004" s="5"/>
      <c r="WL1004" s="5"/>
      <c r="WM1004" s="5"/>
      <c r="WN1004" s="5"/>
      <c r="WO1004" s="5"/>
      <c r="WP1004" s="5"/>
      <c r="WQ1004" s="5"/>
      <c r="WR1004" s="5"/>
      <c r="WS1004" s="5"/>
      <c r="WT1004" s="5"/>
      <c r="WU1004" s="5"/>
      <c r="WV1004" s="5"/>
      <c r="WW1004" s="5"/>
      <c r="WX1004" s="5"/>
      <c r="WY1004" s="5"/>
      <c r="WZ1004" s="5"/>
      <c r="XA1004" s="5"/>
      <c r="XB1004" s="5"/>
      <c r="XC1004" s="5"/>
      <c r="XD1004" s="5"/>
      <c r="XE1004" s="5"/>
      <c r="XF1004" s="5"/>
      <c r="XG1004" s="5"/>
      <c r="XH1004" s="5"/>
      <c r="XI1004" s="5"/>
      <c r="XJ1004" s="5"/>
      <c r="XK1004" s="5"/>
      <c r="XL1004" s="5"/>
      <c r="XM1004" s="5"/>
      <c r="XN1004" s="5"/>
      <c r="XO1004" s="5"/>
      <c r="XP1004" s="5"/>
      <c r="XQ1004" s="5"/>
      <c r="XR1004" s="5"/>
      <c r="XS1004" s="5"/>
      <c r="XT1004" s="5"/>
      <c r="XU1004" s="5"/>
      <c r="XV1004" s="5"/>
      <c r="XW1004" s="5"/>
      <c r="XX1004" s="5"/>
      <c r="XY1004" s="5"/>
      <c r="XZ1004" s="5"/>
      <c r="YA1004" s="5"/>
      <c r="YB1004" s="5"/>
      <c r="YC1004" s="5"/>
      <c r="YD1004" s="5"/>
      <c r="YE1004" s="5"/>
      <c r="YF1004" s="5"/>
      <c r="YG1004" s="5"/>
      <c r="YH1004" s="5"/>
      <c r="YI1004" s="5"/>
      <c r="YJ1004" s="5"/>
      <c r="YK1004" s="5"/>
      <c r="YL1004" s="5"/>
      <c r="YM1004" s="5"/>
      <c r="YN1004" s="5"/>
      <c r="YO1004" s="5"/>
      <c r="YP1004" s="5"/>
      <c r="YQ1004" s="5"/>
      <c r="YR1004" s="5"/>
      <c r="YS1004" s="5"/>
      <c r="YT1004" s="5"/>
      <c r="YU1004" s="5"/>
      <c r="YV1004" s="5"/>
      <c r="YW1004" s="5"/>
      <c r="YX1004" s="5"/>
      <c r="YY1004" s="5"/>
      <c r="YZ1004" s="5"/>
      <c r="ZA1004" s="5"/>
      <c r="ZB1004" s="5"/>
      <c r="ZC1004" s="5"/>
      <c r="ZD1004" s="5"/>
      <c r="ZE1004" s="5"/>
      <c r="ZF1004" s="5"/>
      <c r="ZG1004" s="5"/>
      <c r="ZH1004" s="5"/>
      <c r="ZI1004" s="5"/>
      <c r="ZJ1004" s="5"/>
      <c r="ZK1004" s="5"/>
      <c r="ZL1004" s="5"/>
      <c r="ZM1004" s="5"/>
      <c r="ZN1004" s="5"/>
      <c r="ZO1004" s="5"/>
      <c r="ZP1004" s="5"/>
      <c r="ZQ1004" s="5"/>
      <c r="ZR1004" s="5"/>
      <c r="ZS1004" s="5"/>
      <c r="ZT1004" s="5"/>
      <c r="ZU1004" s="5"/>
      <c r="ZV1004" s="5"/>
      <c r="ZW1004" s="5"/>
      <c r="ZX1004" s="5"/>
      <c r="ZY1004" s="5"/>
      <c r="ZZ1004" s="5"/>
      <c r="AAA1004" s="5"/>
      <c r="AAB1004" s="5"/>
      <c r="AAC1004" s="5"/>
      <c r="AAD1004" s="5"/>
      <c r="AAE1004" s="5"/>
      <c r="AAF1004" s="5"/>
      <c r="AAG1004" s="5"/>
      <c r="AAH1004" s="5"/>
      <c r="AAI1004" s="5"/>
      <c r="AAJ1004" s="5"/>
      <c r="AAK1004" s="5"/>
      <c r="AAL1004" s="5"/>
      <c r="AAM1004" s="5"/>
      <c r="AAN1004" s="5"/>
      <c r="AAO1004" s="5"/>
      <c r="AAP1004" s="5"/>
      <c r="AAQ1004" s="5"/>
      <c r="AAR1004" s="5"/>
      <c r="AAS1004" s="5"/>
      <c r="AAT1004" s="5"/>
      <c r="AAU1004" s="5"/>
      <c r="AAV1004" s="5"/>
      <c r="AAW1004" s="5"/>
      <c r="AAX1004" s="5"/>
      <c r="AAY1004" s="5"/>
      <c r="AAZ1004" s="5"/>
      <c r="ABA1004" s="5"/>
      <c r="ABB1004" s="5"/>
      <c r="ABC1004" s="5"/>
      <c r="ABD1004" s="5"/>
      <c r="ABE1004" s="5"/>
      <c r="ABF1004" s="5"/>
      <c r="ABG1004" s="5"/>
      <c r="ABH1004" s="5"/>
      <c r="ABI1004" s="5"/>
      <c r="ABJ1004" s="5"/>
      <c r="ABK1004" s="5"/>
      <c r="ABL1004" s="5"/>
      <c r="ABM1004" s="5"/>
      <c r="ABN1004" s="5"/>
      <c r="ABO1004" s="5"/>
      <c r="ABP1004" s="5"/>
      <c r="ABQ1004" s="5"/>
      <c r="ABR1004" s="5"/>
      <c r="ABS1004" s="5"/>
      <c r="ABT1004" s="5"/>
      <c r="ABU1004" s="5"/>
      <c r="ABV1004" s="5"/>
      <c r="ABW1004" s="5"/>
      <c r="ABX1004" s="5"/>
      <c r="ABY1004" s="5"/>
      <c r="ABZ1004" s="5"/>
      <c r="ACA1004" s="5"/>
      <c r="ACB1004" s="5"/>
      <c r="ACC1004" s="5"/>
      <c r="ACD1004" s="5"/>
      <c r="ACE1004" s="5"/>
      <c r="ACF1004" s="5"/>
      <c r="ACG1004" s="5"/>
      <c r="ACH1004" s="5"/>
      <c r="ACI1004" s="5"/>
      <c r="ACJ1004" s="5"/>
      <c r="ACK1004" s="5"/>
      <c r="ACL1004" s="5"/>
      <c r="ACM1004" s="5"/>
      <c r="ACN1004" s="5"/>
      <c r="ACO1004" s="5"/>
      <c r="ACP1004" s="5"/>
      <c r="ACQ1004" s="5"/>
      <c r="ACR1004" s="5"/>
      <c r="ACS1004" s="5"/>
      <c r="ACT1004" s="5"/>
      <c r="ACU1004" s="5"/>
      <c r="ACV1004" s="5"/>
      <c r="ACW1004" s="5"/>
      <c r="ACX1004" s="5"/>
      <c r="ACY1004" s="5"/>
      <c r="ACZ1004" s="5"/>
      <c r="ADA1004" s="5"/>
      <c r="ADB1004" s="5"/>
      <c r="ADC1004" s="5"/>
      <c r="ADD1004" s="5"/>
      <c r="ADE1004" s="5"/>
      <c r="ADF1004" s="5"/>
      <c r="ADG1004" s="5"/>
      <c r="ADH1004" s="5"/>
      <c r="ADI1004" s="5"/>
      <c r="ADJ1004" s="5"/>
      <c r="ADK1004" s="5"/>
      <c r="ADL1004" s="5"/>
      <c r="ADM1004" s="5"/>
      <c r="ADN1004" s="5"/>
      <c r="ADO1004" s="5"/>
      <c r="ADP1004" s="5"/>
      <c r="ADQ1004" s="5"/>
      <c r="ADR1004" s="5"/>
      <c r="ADS1004" s="5"/>
      <c r="ADT1004" s="5"/>
      <c r="ADU1004" s="5"/>
      <c r="ADV1004" s="5"/>
      <c r="ADW1004" s="5"/>
      <c r="ADX1004" s="5"/>
      <c r="ADY1004" s="5"/>
      <c r="ADZ1004" s="5"/>
      <c r="AEA1004" s="5"/>
      <c r="AEB1004" s="5"/>
      <c r="AEC1004" s="5"/>
      <c r="AED1004" s="5"/>
      <c r="AEE1004" s="5"/>
      <c r="AEF1004" s="5"/>
      <c r="AEG1004" s="5"/>
      <c r="AEH1004" s="5"/>
      <c r="AEI1004" s="5"/>
      <c r="AEJ1004" s="5"/>
      <c r="AEK1004" s="5"/>
      <c r="AEL1004" s="5"/>
      <c r="AEM1004" s="5"/>
      <c r="AEN1004" s="5"/>
      <c r="AEO1004" s="5"/>
      <c r="AEP1004" s="5"/>
      <c r="AEQ1004" s="5"/>
      <c r="AER1004" s="5"/>
      <c r="AES1004" s="5"/>
      <c r="AET1004" s="5"/>
      <c r="AEU1004" s="5"/>
      <c r="AEV1004" s="5"/>
      <c r="AEW1004" s="5"/>
      <c r="AEX1004" s="5"/>
      <c r="AEY1004" s="5"/>
      <c r="AEZ1004" s="5"/>
      <c r="AFA1004" s="5"/>
      <c r="AFB1004" s="5"/>
      <c r="AFC1004" s="5"/>
      <c r="AFD1004" s="5"/>
      <c r="AFE1004" s="5"/>
      <c r="AFF1004" s="5"/>
      <c r="AFG1004" s="5"/>
      <c r="AFH1004" s="5"/>
      <c r="AFI1004" s="5"/>
      <c r="AFJ1004" s="5"/>
      <c r="AFK1004" s="5"/>
      <c r="AFL1004" s="5"/>
      <c r="AFM1004" s="5"/>
      <c r="AFN1004" s="5"/>
      <c r="AFO1004" s="5"/>
      <c r="AFP1004" s="5"/>
      <c r="AFQ1004" s="5"/>
      <c r="AFR1004" s="5"/>
      <c r="AFS1004" s="5"/>
      <c r="AFT1004" s="5"/>
      <c r="AFU1004" s="5"/>
      <c r="AFV1004" s="5"/>
      <c r="AFW1004" s="5"/>
      <c r="AFX1004" s="5"/>
      <c r="AFY1004" s="5"/>
      <c r="AFZ1004" s="5"/>
      <c r="AGA1004" s="5"/>
      <c r="AGB1004" s="5"/>
      <c r="AGC1004" s="5"/>
      <c r="AGD1004" s="5"/>
      <c r="AGE1004" s="5"/>
      <c r="AGF1004" s="5"/>
      <c r="AGG1004" s="5"/>
      <c r="AGH1004" s="5"/>
      <c r="AGI1004" s="5"/>
      <c r="AGJ1004" s="5"/>
      <c r="AGK1004" s="5"/>
      <c r="AGL1004" s="5"/>
      <c r="AGM1004" s="5"/>
      <c r="AGN1004" s="5"/>
      <c r="AGO1004" s="5"/>
      <c r="AGP1004" s="5"/>
      <c r="AGQ1004" s="5"/>
      <c r="AGR1004" s="5"/>
      <c r="AGS1004" s="5"/>
      <c r="AGT1004" s="5"/>
      <c r="AGU1004" s="5"/>
      <c r="AGV1004" s="5"/>
      <c r="AGW1004" s="5"/>
      <c r="AGX1004" s="5"/>
      <c r="AGY1004" s="5"/>
      <c r="AGZ1004" s="5"/>
      <c r="AHA1004" s="5"/>
      <c r="AHB1004" s="5"/>
      <c r="AHC1004" s="5"/>
      <c r="AHD1004" s="5"/>
      <c r="AHE1004" s="5"/>
      <c r="AHF1004" s="5"/>
      <c r="AHG1004" s="5"/>
      <c r="AHH1004" s="5"/>
      <c r="AHI1004" s="5"/>
      <c r="AHJ1004" s="5"/>
      <c r="AHK1004" s="5"/>
      <c r="AHL1004" s="5"/>
      <c r="AHM1004" s="5"/>
      <c r="AHN1004" s="5"/>
      <c r="AHO1004" s="5"/>
      <c r="AHP1004" s="5"/>
      <c r="AHQ1004" s="5"/>
      <c r="AHR1004" s="5"/>
      <c r="AHS1004" s="5"/>
      <c r="AHT1004" s="5"/>
      <c r="AHU1004" s="5"/>
      <c r="AHV1004" s="5"/>
      <c r="AHW1004" s="5"/>
      <c r="AHX1004" s="5"/>
      <c r="AHY1004" s="5"/>
      <c r="AHZ1004" s="5"/>
      <c r="AIA1004" s="5"/>
      <c r="AIB1004" s="5"/>
      <c r="AIC1004" s="5"/>
      <c r="AID1004" s="5"/>
      <c r="AIE1004" s="5"/>
      <c r="AIF1004" s="5"/>
      <c r="AIG1004" s="5"/>
      <c r="AIH1004" s="5"/>
      <c r="AII1004" s="5"/>
      <c r="AIJ1004" s="5"/>
      <c r="AIK1004" s="5"/>
      <c r="AIL1004" s="5"/>
      <c r="AIM1004" s="5"/>
      <c r="AIN1004" s="5"/>
      <c r="AIO1004" s="5"/>
      <c r="AIP1004" s="5"/>
      <c r="AIQ1004" s="5"/>
      <c r="AIR1004" s="5"/>
      <c r="AIS1004" s="5"/>
      <c r="AIT1004" s="5"/>
      <c r="AIU1004" s="5"/>
      <c r="AIV1004" s="5"/>
      <c r="AIW1004" s="5"/>
      <c r="AIX1004" s="5"/>
      <c r="AIY1004" s="5"/>
      <c r="AIZ1004" s="5"/>
      <c r="AJA1004" s="5"/>
      <c r="AJB1004" s="5"/>
      <c r="AJC1004" s="5"/>
      <c r="AJD1004" s="5"/>
      <c r="AJE1004" s="5"/>
      <c r="AJF1004" s="5"/>
      <c r="AJG1004" s="5"/>
      <c r="AJH1004" s="5"/>
      <c r="AJI1004" s="5"/>
      <c r="AJJ1004" s="5"/>
      <c r="AJK1004" s="5"/>
      <c r="AJL1004" s="5"/>
      <c r="AJM1004" s="5"/>
      <c r="AJN1004" s="5"/>
      <c r="AJO1004" s="5"/>
      <c r="AJP1004" s="5"/>
      <c r="AJQ1004" s="5"/>
      <c r="AJR1004" s="5"/>
      <c r="AJS1004" s="5"/>
      <c r="AJT1004" s="5"/>
      <c r="AJU1004" s="5"/>
      <c r="AJV1004" s="5"/>
      <c r="AJW1004" s="5"/>
      <c r="AJX1004" s="5"/>
      <c r="AJY1004" s="5"/>
      <c r="AJZ1004" s="5"/>
      <c r="AKA1004" s="5"/>
      <c r="AKB1004" s="5"/>
      <c r="AKC1004" s="5"/>
      <c r="AKD1004" s="5"/>
      <c r="AKE1004" s="5"/>
      <c r="AKF1004" s="5"/>
      <c r="AKG1004" s="5"/>
      <c r="AKH1004" s="5"/>
      <c r="AKI1004" s="5"/>
      <c r="AKJ1004" s="5"/>
      <c r="AKK1004" s="5"/>
      <c r="AKL1004" s="5"/>
      <c r="AKM1004" s="5"/>
      <c r="AKN1004" s="5"/>
      <c r="AKO1004" s="5"/>
      <c r="AKP1004" s="5"/>
      <c r="AKQ1004" s="5"/>
      <c r="AKR1004" s="5"/>
      <c r="AKS1004" s="5"/>
      <c r="AKT1004" s="5"/>
      <c r="AKU1004" s="5"/>
      <c r="AKV1004" s="5"/>
      <c r="AKW1004" s="5"/>
      <c r="AKX1004" s="5"/>
      <c r="AKY1004" s="5"/>
      <c r="AKZ1004" s="5"/>
      <c r="ALA1004" s="5"/>
      <c r="ALB1004" s="5"/>
      <c r="ALC1004" s="5"/>
    </row>
    <row r="1005" spans="1:991">
      <c r="A1005" s="4">
        <v>237</v>
      </c>
      <c r="B1005" s="5" t="s">
        <v>121</v>
      </c>
      <c r="C1005" s="4">
        <v>20</v>
      </c>
      <c r="D1005" s="5" t="s">
        <v>48</v>
      </c>
      <c r="E1005" s="4">
        <v>1.9</v>
      </c>
      <c r="F1005" s="4">
        <v>5.9</v>
      </c>
      <c r="G1005" s="4">
        <v>12.7</v>
      </c>
      <c r="H1005" s="4">
        <v>16</v>
      </c>
      <c r="I1005" s="4">
        <v>12.5</v>
      </c>
      <c r="J1005" s="4">
        <v>12.1</v>
      </c>
      <c r="K1005" s="4">
        <v>10.1</v>
      </c>
      <c r="L1005" s="4">
        <v>7.6</v>
      </c>
      <c r="M1005" s="4">
        <v>9.6</v>
      </c>
      <c r="N1005" s="12">
        <f>AVERAGE(E1005:M1005)</f>
        <v>9.8222222222222211</v>
      </c>
      <c r="O1005" s="26">
        <v>24.2</v>
      </c>
      <c r="P1005" s="26">
        <v>30</v>
      </c>
      <c r="Q1005" s="26">
        <v>30</v>
      </c>
      <c r="R1005" s="26">
        <v>30</v>
      </c>
      <c r="S1005" s="26">
        <v>29.6</v>
      </c>
      <c r="T1005" s="26">
        <v>27</v>
      </c>
      <c r="U1005" s="26">
        <v>27.9</v>
      </c>
      <c r="V1005" s="26">
        <v>27.6</v>
      </c>
      <c r="W1005" s="26">
        <v>26.2</v>
      </c>
      <c r="X1005" s="12">
        <f>AVERAGE(O1005:W1005)</f>
        <v>28.055555555555557</v>
      </c>
      <c r="Y1005">
        <f t="shared" si="1079"/>
        <v>252.5</v>
      </c>
      <c r="Z1005" s="4">
        <v>2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2</v>
      </c>
      <c r="AI1005" s="4"/>
      <c r="AJ1005" s="4">
        <v>12</v>
      </c>
      <c r="AK1005" s="4">
        <v>0</v>
      </c>
      <c r="AL1005" s="4">
        <v>0</v>
      </c>
      <c r="AM1005" s="4">
        <v>0</v>
      </c>
      <c r="AN1005" s="4">
        <v>0</v>
      </c>
      <c r="AO1005" s="4">
        <v>13</v>
      </c>
      <c r="AP1005" s="4">
        <v>10</v>
      </c>
      <c r="AQ1005" s="4">
        <v>13</v>
      </c>
      <c r="AR1005" s="4">
        <v>14</v>
      </c>
      <c r="AS1005">
        <f t="shared" si="1080"/>
        <v>6.8888888888888893</v>
      </c>
      <c r="AU1005">
        <f t="shared" si="1081"/>
        <v>71.428571428571431</v>
      </c>
      <c r="AV1005">
        <v>0</v>
      </c>
      <c r="AW1005">
        <v>0</v>
      </c>
      <c r="AX1005">
        <v>0</v>
      </c>
      <c r="AY1005">
        <v>0</v>
      </c>
      <c r="AZ1005">
        <f t="shared" si="1086"/>
        <v>100</v>
      </c>
      <c r="BA1005">
        <f t="shared" si="1087"/>
        <v>100</v>
      </c>
      <c r="BB1005">
        <f t="shared" si="1088"/>
        <v>100</v>
      </c>
      <c r="BC1005">
        <f t="shared" si="1089"/>
        <v>75</v>
      </c>
      <c r="BD1005" s="7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  <c r="JW1005" s="5"/>
      <c r="JX1005" s="5"/>
      <c r="JY1005" s="5"/>
      <c r="JZ1005" s="5"/>
      <c r="KA1005" s="5"/>
      <c r="KB1005" s="5"/>
      <c r="KC1005" s="5"/>
      <c r="KD1005" s="5"/>
      <c r="KE1005" s="5"/>
      <c r="KF1005" s="5"/>
      <c r="KG1005" s="5"/>
      <c r="KH1005" s="5"/>
      <c r="KI1005" s="5"/>
      <c r="KJ1005" s="5"/>
      <c r="KK1005" s="5"/>
      <c r="KL1005" s="5"/>
      <c r="KM1005" s="5"/>
      <c r="KN1005" s="5"/>
      <c r="KO1005" s="5"/>
      <c r="KP1005" s="5"/>
      <c r="KQ1005" s="5"/>
      <c r="KR1005" s="5"/>
      <c r="KS1005" s="5"/>
      <c r="KT1005" s="5"/>
      <c r="KU1005" s="5"/>
      <c r="KV1005" s="5"/>
      <c r="KW1005" s="5"/>
      <c r="KX1005" s="5"/>
      <c r="KY1005" s="5"/>
      <c r="KZ1005" s="5"/>
      <c r="LA1005" s="5"/>
      <c r="LB1005" s="5"/>
      <c r="LC1005" s="5"/>
      <c r="LD1005" s="5"/>
      <c r="LE1005" s="5"/>
      <c r="LF1005" s="5"/>
      <c r="LG1005" s="5"/>
      <c r="LH1005" s="5"/>
      <c r="LI1005" s="5"/>
      <c r="LJ1005" s="5"/>
      <c r="LK1005" s="5"/>
      <c r="LL1005" s="5"/>
      <c r="LM1005" s="5"/>
      <c r="LN1005" s="5"/>
      <c r="LO1005" s="5"/>
      <c r="LP1005" s="5"/>
      <c r="LQ1005" s="5"/>
      <c r="LR1005" s="5"/>
      <c r="LS1005" s="5"/>
      <c r="LT1005" s="5"/>
      <c r="LU1005" s="5"/>
      <c r="LV1005" s="5"/>
      <c r="LW1005" s="5"/>
      <c r="LX1005" s="5"/>
      <c r="LY1005" s="5"/>
      <c r="LZ1005" s="5"/>
      <c r="MA1005" s="5"/>
      <c r="MB1005" s="5"/>
      <c r="MC1005" s="5"/>
      <c r="MD1005" s="5"/>
      <c r="ME1005" s="5"/>
      <c r="MF1005" s="5"/>
      <c r="MG1005" s="5"/>
      <c r="MH1005" s="5"/>
      <c r="MI1005" s="5"/>
      <c r="MJ1005" s="5"/>
      <c r="MK1005" s="5"/>
      <c r="ML1005" s="5"/>
      <c r="MM1005" s="5"/>
      <c r="MN1005" s="5"/>
      <c r="MO1005" s="5"/>
      <c r="MP1005" s="5"/>
      <c r="MQ1005" s="5"/>
      <c r="MR1005" s="5"/>
      <c r="MS1005" s="5"/>
      <c r="MT1005" s="5"/>
      <c r="MU1005" s="5"/>
      <c r="MV1005" s="5"/>
      <c r="MW1005" s="5"/>
      <c r="MX1005" s="5"/>
      <c r="MY1005" s="5"/>
      <c r="MZ1005" s="5"/>
      <c r="NA1005" s="5"/>
      <c r="NB1005" s="5"/>
      <c r="NC1005" s="5"/>
      <c r="ND1005" s="5"/>
      <c r="NE1005" s="5"/>
      <c r="NF1005" s="5"/>
      <c r="NG1005" s="5"/>
      <c r="NH1005" s="5"/>
      <c r="NI1005" s="5"/>
      <c r="NJ1005" s="5"/>
      <c r="NK1005" s="5"/>
      <c r="NL1005" s="5"/>
      <c r="NM1005" s="5"/>
      <c r="NN1005" s="5"/>
      <c r="NO1005" s="5"/>
      <c r="NP1005" s="5"/>
      <c r="NQ1005" s="5"/>
      <c r="NR1005" s="5"/>
      <c r="NS1005" s="5"/>
      <c r="NT1005" s="5"/>
      <c r="NU1005" s="5"/>
      <c r="NV1005" s="5"/>
      <c r="NW1005" s="5"/>
      <c r="NX1005" s="5"/>
      <c r="NY1005" s="5"/>
      <c r="NZ1005" s="5"/>
      <c r="OA1005" s="5"/>
      <c r="OB1005" s="5"/>
      <c r="OC1005" s="5"/>
      <c r="OD1005" s="5"/>
      <c r="OE1005" s="5"/>
      <c r="OF1005" s="5"/>
      <c r="OG1005" s="5"/>
      <c r="OH1005" s="5"/>
      <c r="OI1005" s="5"/>
      <c r="OJ1005" s="5"/>
      <c r="OK1005" s="5"/>
      <c r="OL1005" s="5"/>
      <c r="OM1005" s="5"/>
      <c r="ON1005" s="5"/>
      <c r="OO1005" s="5"/>
      <c r="OP1005" s="5"/>
      <c r="OQ1005" s="5"/>
      <c r="OR1005" s="5"/>
      <c r="OS1005" s="5"/>
      <c r="OT1005" s="5"/>
      <c r="OU1005" s="5"/>
      <c r="OV1005" s="5"/>
      <c r="OW1005" s="5"/>
      <c r="OX1005" s="5"/>
      <c r="OY1005" s="5"/>
      <c r="OZ1005" s="5"/>
      <c r="PA1005" s="5"/>
      <c r="PB1005" s="5"/>
      <c r="PC1005" s="5"/>
      <c r="PD1005" s="5"/>
      <c r="PE1005" s="5"/>
      <c r="PF1005" s="5"/>
      <c r="PG1005" s="5"/>
      <c r="PH1005" s="5"/>
      <c r="PI1005" s="5"/>
      <c r="PJ1005" s="5"/>
      <c r="PK1005" s="5"/>
      <c r="PL1005" s="5"/>
      <c r="PM1005" s="5"/>
      <c r="PN1005" s="5"/>
      <c r="PO1005" s="5"/>
      <c r="PP1005" s="5"/>
      <c r="PQ1005" s="5"/>
      <c r="PR1005" s="5"/>
      <c r="PS1005" s="5"/>
      <c r="PT1005" s="5"/>
      <c r="PU1005" s="5"/>
      <c r="PV1005" s="5"/>
      <c r="PW1005" s="5"/>
      <c r="PX1005" s="5"/>
      <c r="PY1005" s="5"/>
      <c r="PZ1005" s="5"/>
      <c r="QA1005" s="5"/>
      <c r="QB1005" s="5"/>
      <c r="QC1005" s="5"/>
      <c r="QD1005" s="5"/>
      <c r="QE1005" s="5"/>
      <c r="QF1005" s="5"/>
      <c r="QG1005" s="5"/>
      <c r="QH1005" s="5"/>
      <c r="QI1005" s="5"/>
      <c r="QJ1005" s="5"/>
      <c r="QK1005" s="5"/>
      <c r="QL1005" s="5"/>
      <c r="QM1005" s="5"/>
      <c r="QN1005" s="5"/>
      <c r="QO1005" s="5"/>
      <c r="QP1005" s="5"/>
      <c r="QQ1005" s="5"/>
      <c r="QR1005" s="5"/>
      <c r="QS1005" s="5"/>
      <c r="QT1005" s="5"/>
      <c r="QU1005" s="5"/>
      <c r="QV1005" s="5"/>
      <c r="QW1005" s="5"/>
      <c r="QX1005" s="5"/>
      <c r="QY1005" s="5"/>
      <c r="QZ1005" s="5"/>
      <c r="RA1005" s="5"/>
      <c r="RB1005" s="5"/>
      <c r="RC1005" s="5"/>
      <c r="RD1005" s="5"/>
      <c r="RE1005" s="5"/>
      <c r="RF1005" s="5"/>
      <c r="RG1005" s="5"/>
      <c r="RH1005" s="5"/>
      <c r="RI1005" s="5"/>
      <c r="RJ1005" s="5"/>
      <c r="RK1005" s="5"/>
      <c r="RL1005" s="5"/>
      <c r="RM1005" s="5"/>
      <c r="RN1005" s="5"/>
      <c r="RO1005" s="5"/>
      <c r="RP1005" s="5"/>
      <c r="RQ1005" s="5"/>
      <c r="RR1005" s="5"/>
      <c r="RS1005" s="5"/>
      <c r="RT1005" s="5"/>
      <c r="RU1005" s="5"/>
      <c r="RV1005" s="5"/>
      <c r="RW1005" s="5"/>
      <c r="RX1005" s="5"/>
      <c r="RY1005" s="5"/>
      <c r="RZ1005" s="5"/>
      <c r="SA1005" s="5"/>
      <c r="SB1005" s="5"/>
      <c r="SC1005" s="5"/>
      <c r="SD1005" s="5"/>
      <c r="SE1005" s="5"/>
      <c r="SF1005" s="5"/>
      <c r="SG1005" s="5"/>
      <c r="SH1005" s="5"/>
      <c r="SI1005" s="5"/>
      <c r="SJ1005" s="5"/>
      <c r="SK1005" s="5"/>
      <c r="SL1005" s="5"/>
      <c r="SM1005" s="5"/>
      <c r="SN1005" s="5"/>
      <c r="SO1005" s="5"/>
      <c r="SP1005" s="5"/>
      <c r="SQ1005" s="5"/>
      <c r="SR1005" s="5"/>
      <c r="SS1005" s="5"/>
      <c r="ST1005" s="5"/>
      <c r="SU1005" s="5"/>
      <c r="SV1005" s="5"/>
      <c r="SW1005" s="5"/>
      <c r="SX1005" s="5"/>
      <c r="SY1005" s="5"/>
      <c r="SZ1005" s="5"/>
      <c r="TA1005" s="5"/>
      <c r="TB1005" s="5"/>
      <c r="TC1005" s="5"/>
      <c r="TD1005" s="5"/>
      <c r="TE1005" s="5"/>
      <c r="TF1005" s="5"/>
      <c r="TG1005" s="5"/>
      <c r="TH1005" s="5"/>
      <c r="TI1005" s="5"/>
      <c r="TJ1005" s="5"/>
      <c r="TK1005" s="5"/>
      <c r="TL1005" s="5"/>
      <c r="TM1005" s="5"/>
      <c r="TN1005" s="5"/>
      <c r="TO1005" s="5"/>
      <c r="TP1005" s="5"/>
      <c r="TQ1005" s="5"/>
      <c r="TR1005" s="5"/>
      <c r="TS1005" s="5"/>
      <c r="TT1005" s="5"/>
      <c r="TU1005" s="5"/>
      <c r="TV1005" s="5"/>
      <c r="TW1005" s="5"/>
      <c r="TX1005" s="5"/>
      <c r="TY1005" s="5"/>
      <c r="TZ1005" s="5"/>
      <c r="UA1005" s="5"/>
      <c r="UB1005" s="5"/>
      <c r="UC1005" s="5"/>
      <c r="UD1005" s="5"/>
      <c r="UE1005" s="5"/>
      <c r="UF1005" s="5"/>
      <c r="UG1005" s="5"/>
      <c r="UH1005" s="5"/>
      <c r="UI1005" s="5"/>
      <c r="UJ1005" s="5"/>
      <c r="UK1005" s="5"/>
      <c r="UL1005" s="5"/>
      <c r="UM1005" s="5"/>
      <c r="UN1005" s="5"/>
      <c r="UO1005" s="5"/>
      <c r="UP1005" s="5"/>
      <c r="UQ1005" s="5"/>
      <c r="UR1005" s="5"/>
      <c r="US1005" s="5"/>
      <c r="UT1005" s="5"/>
      <c r="UU1005" s="5"/>
      <c r="UV1005" s="5"/>
      <c r="UW1005" s="5"/>
      <c r="UX1005" s="5"/>
      <c r="UY1005" s="5"/>
      <c r="UZ1005" s="5"/>
      <c r="VA1005" s="5"/>
      <c r="VB1005" s="5"/>
      <c r="VC1005" s="5"/>
      <c r="VD1005" s="5"/>
      <c r="VE1005" s="5"/>
      <c r="VF1005" s="5"/>
      <c r="VG1005" s="5"/>
      <c r="VH1005" s="5"/>
      <c r="VI1005" s="5"/>
      <c r="VJ1005" s="5"/>
      <c r="VK1005" s="5"/>
      <c r="VL1005" s="5"/>
      <c r="VM1005" s="5"/>
      <c r="VN1005" s="5"/>
      <c r="VO1005" s="5"/>
      <c r="VP1005" s="5"/>
      <c r="VQ1005" s="5"/>
      <c r="VR1005" s="5"/>
      <c r="VS1005" s="5"/>
      <c r="VT1005" s="5"/>
      <c r="VU1005" s="5"/>
      <c r="VV1005" s="5"/>
      <c r="VW1005" s="5"/>
      <c r="VX1005" s="5"/>
      <c r="VY1005" s="5"/>
      <c r="VZ1005" s="5"/>
      <c r="WA1005" s="5"/>
      <c r="WB1005" s="5"/>
      <c r="WC1005" s="5"/>
      <c r="WD1005" s="5"/>
      <c r="WE1005" s="5"/>
      <c r="WF1005" s="5"/>
      <c r="WG1005" s="5"/>
      <c r="WH1005" s="5"/>
      <c r="WI1005" s="5"/>
      <c r="WJ1005" s="5"/>
      <c r="WK1005" s="5"/>
      <c r="WL1005" s="5"/>
      <c r="WM1005" s="5"/>
      <c r="WN1005" s="5"/>
      <c r="WO1005" s="5"/>
      <c r="WP1005" s="5"/>
      <c r="WQ1005" s="5"/>
      <c r="WR1005" s="5"/>
      <c r="WS1005" s="5"/>
      <c r="WT1005" s="5"/>
      <c r="WU1005" s="5"/>
      <c r="WV1005" s="5"/>
      <c r="WW1005" s="5"/>
      <c r="WX1005" s="5"/>
      <c r="WY1005" s="5"/>
      <c r="WZ1005" s="5"/>
      <c r="XA1005" s="5"/>
      <c r="XB1005" s="5"/>
      <c r="XC1005" s="5"/>
      <c r="XD1005" s="5"/>
      <c r="XE1005" s="5"/>
      <c r="XF1005" s="5"/>
      <c r="XG1005" s="5"/>
      <c r="XH1005" s="5"/>
      <c r="XI1005" s="5"/>
      <c r="XJ1005" s="5"/>
      <c r="XK1005" s="5"/>
      <c r="XL1005" s="5"/>
      <c r="XM1005" s="5"/>
      <c r="XN1005" s="5"/>
      <c r="XO1005" s="5"/>
      <c r="XP1005" s="5"/>
      <c r="XQ1005" s="5"/>
      <c r="XR1005" s="5"/>
      <c r="XS1005" s="5"/>
      <c r="XT1005" s="5"/>
      <c r="XU1005" s="5"/>
      <c r="XV1005" s="5"/>
      <c r="XW1005" s="5"/>
      <c r="XX1005" s="5"/>
      <c r="XY1005" s="5"/>
      <c r="XZ1005" s="5"/>
      <c r="YA1005" s="5"/>
      <c r="YB1005" s="5"/>
      <c r="YC1005" s="5"/>
      <c r="YD1005" s="5"/>
      <c r="YE1005" s="5"/>
      <c r="YF1005" s="5"/>
      <c r="YG1005" s="5"/>
      <c r="YH1005" s="5"/>
      <c r="YI1005" s="5"/>
      <c r="YJ1005" s="5"/>
      <c r="YK1005" s="5"/>
      <c r="YL1005" s="5"/>
      <c r="YM1005" s="5"/>
      <c r="YN1005" s="5"/>
      <c r="YO1005" s="5"/>
      <c r="YP1005" s="5"/>
      <c r="YQ1005" s="5"/>
      <c r="YR1005" s="5"/>
      <c r="YS1005" s="5"/>
      <c r="YT1005" s="5"/>
      <c r="YU1005" s="5"/>
      <c r="YV1005" s="5"/>
      <c r="YW1005" s="5"/>
      <c r="YX1005" s="5"/>
      <c r="YY1005" s="5"/>
      <c r="YZ1005" s="5"/>
      <c r="ZA1005" s="5"/>
      <c r="ZB1005" s="5"/>
      <c r="ZC1005" s="5"/>
      <c r="ZD1005" s="5"/>
      <c r="ZE1005" s="5"/>
      <c r="ZF1005" s="5"/>
      <c r="ZG1005" s="5"/>
      <c r="ZH1005" s="5"/>
      <c r="ZI1005" s="5"/>
      <c r="ZJ1005" s="5"/>
      <c r="ZK1005" s="5"/>
      <c r="ZL1005" s="5"/>
      <c r="ZM1005" s="5"/>
      <c r="ZN1005" s="5"/>
      <c r="ZO1005" s="5"/>
      <c r="ZP1005" s="5"/>
      <c r="ZQ1005" s="5"/>
      <c r="ZR1005" s="5"/>
      <c r="ZS1005" s="5"/>
      <c r="ZT1005" s="5"/>
      <c r="ZU1005" s="5"/>
      <c r="ZV1005" s="5"/>
      <c r="ZW1005" s="5"/>
      <c r="ZX1005" s="5"/>
      <c r="ZY1005" s="5"/>
      <c r="ZZ1005" s="5"/>
      <c r="AAA1005" s="5"/>
      <c r="AAB1005" s="5"/>
      <c r="AAC1005" s="5"/>
      <c r="AAD1005" s="5"/>
      <c r="AAE1005" s="5"/>
      <c r="AAF1005" s="5"/>
      <c r="AAG1005" s="5"/>
      <c r="AAH1005" s="5"/>
      <c r="AAI1005" s="5"/>
      <c r="AAJ1005" s="5"/>
      <c r="AAK1005" s="5"/>
      <c r="AAL1005" s="5"/>
      <c r="AAM1005" s="5"/>
      <c r="AAN1005" s="5"/>
      <c r="AAO1005" s="5"/>
      <c r="AAP1005" s="5"/>
      <c r="AAQ1005" s="5"/>
      <c r="AAR1005" s="5"/>
      <c r="AAS1005" s="5"/>
      <c r="AAT1005" s="5"/>
      <c r="AAU1005" s="5"/>
      <c r="AAV1005" s="5"/>
      <c r="AAW1005" s="5"/>
      <c r="AAX1005" s="5"/>
      <c r="AAY1005" s="5"/>
      <c r="AAZ1005" s="5"/>
      <c r="ABA1005" s="5"/>
      <c r="ABB1005" s="5"/>
      <c r="ABC1005" s="5"/>
      <c r="ABD1005" s="5"/>
      <c r="ABE1005" s="5"/>
      <c r="ABF1005" s="5"/>
      <c r="ABG1005" s="5"/>
      <c r="ABH1005" s="5"/>
      <c r="ABI1005" s="5"/>
      <c r="ABJ1005" s="5"/>
      <c r="ABK1005" s="5"/>
      <c r="ABL1005" s="5"/>
      <c r="ABM1005" s="5"/>
      <c r="ABN1005" s="5"/>
      <c r="ABO1005" s="5"/>
      <c r="ABP1005" s="5"/>
      <c r="ABQ1005" s="5"/>
      <c r="ABR1005" s="5"/>
      <c r="ABS1005" s="5"/>
      <c r="ABT1005" s="5"/>
      <c r="ABU1005" s="5"/>
      <c r="ABV1005" s="5"/>
      <c r="ABW1005" s="5"/>
      <c r="ABX1005" s="5"/>
      <c r="ABY1005" s="5"/>
      <c r="ABZ1005" s="5"/>
      <c r="ACA1005" s="5"/>
      <c r="ACB1005" s="5"/>
      <c r="ACC1005" s="5"/>
      <c r="ACD1005" s="5"/>
      <c r="ACE1005" s="5"/>
      <c r="ACF1005" s="5"/>
      <c r="ACG1005" s="5"/>
      <c r="ACH1005" s="5"/>
      <c r="ACI1005" s="5"/>
      <c r="ACJ1005" s="5"/>
      <c r="ACK1005" s="5"/>
      <c r="ACL1005" s="5"/>
      <c r="ACM1005" s="5"/>
      <c r="ACN1005" s="5"/>
      <c r="ACO1005" s="5"/>
      <c r="ACP1005" s="5"/>
      <c r="ACQ1005" s="5"/>
      <c r="ACR1005" s="5"/>
      <c r="ACS1005" s="5"/>
      <c r="ACT1005" s="5"/>
      <c r="ACU1005" s="5"/>
      <c r="ACV1005" s="5"/>
      <c r="ACW1005" s="5"/>
      <c r="ACX1005" s="5"/>
      <c r="ACY1005" s="5"/>
      <c r="ACZ1005" s="5"/>
      <c r="ADA1005" s="5"/>
      <c r="ADB1005" s="5"/>
      <c r="ADC1005" s="5"/>
      <c r="ADD1005" s="5"/>
      <c r="ADE1005" s="5"/>
      <c r="ADF1005" s="5"/>
      <c r="ADG1005" s="5"/>
      <c r="ADH1005" s="5"/>
      <c r="ADI1005" s="5"/>
      <c r="ADJ1005" s="5"/>
      <c r="ADK1005" s="5"/>
      <c r="ADL1005" s="5"/>
      <c r="ADM1005" s="5"/>
      <c r="ADN1005" s="5"/>
      <c r="ADO1005" s="5"/>
      <c r="ADP1005" s="5"/>
      <c r="ADQ1005" s="5"/>
      <c r="ADR1005" s="5"/>
      <c r="ADS1005" s="5"/>
      <c r="ADT1005" s="5"/>
      <c r="ADU1005" s="5"/>
      <c r="ADV1005" s="5"/>
      <c r="ADW1005" s="5"/>
      <c r="ADX1005" s="5"/>
      <c r="ADY1005" s="5"/>
      <c r="ADZ1005" s="5"/>
      <c r="AEA1005" s="5"/>
      <c r="AEB1005" s="5"/>
      <c r="AEC1005" s="5"/>
      <c r="AED1005" s="5"/>
      <c r="AEE1005" s="5"/>
      <c r="AEF1005" s="5"/>
      <c r="AEG1005" s="5"/>
      <c r="AEH1005" s="5"/>
      <c r="AEI1005" s="5"/>
      <c r="AEJ1005" s="5"/>
      <c r="AEK1005" s="5"/>
      <c r="AEL1005" s="5"/>
      <c r="AEM1005" s="5"/>
      <c r="AEN1005" s="5"/>
      <c r="AEO1005" s="5"/>
      <c r="AEP1005" s="5"/>
      <c r="AEQ1005" s="5"/>
      <c r="AER1005" s="5"/>
      <c r="AES1005" s="5"/>
      <c r="AET1005" s="5"/>
      <c r="AEU1005" s="5"/>
      <c r="AEV1005" s="5"/>
      <c r="AEW1005" s="5"/>
      <c r="AEX1005" s="5"/>
      <c r="AEY1005" s="5"/>
      <c r="AEZ1005" s="5"/>
      <c r="AFA1005" s="5"/>
      <c r="AFB1005" s="5"/>
      <c r="AFC1005" s="5"/>
      <c r="AFD1005" s="5"/>
      <c r="AFE1005" s="5"/>
      <c r="AFF1005" s="5"/>
      <c r="AFG1005" s="5"/>
      <c r="AFH1005" s="5"/>
      <c r="AFI1005" s="5"/>
      <c r="AFJ1005" s="5"/>
      <c r="AFK1005" s="5"/>
      <c r="AFL1005" s="5"/>
      <c r="AFM1005" s="5"/>
      <c r="AFN1005" s="5"/>
      <c r="AFO1005" s="5"/>
      <c r="AFP1005" s="5"/>
      <c r="AFQ1005" s="5"/>
      <c r="AFR1005" s="5"/>
      <c r="AFS1005" s="5"/>
      <c r="AFT1005" s="5"/>
      <c r="AFU1005" s="5"/>
      <c r="AFV1005" s="5"/>
      <c r="AFW1005" s="5"/>
      <c r="AFX1005" s="5"/>
      <c r="AFY1005" s="5"/>
      <c r="AFZ1005" s="5"/>
      <c r="AGA1005" s="5"/>
      <c r="AGB1005" s="5"/>
      <c r="AGC1005" s="5"/>
      <c r="AGD1005" s="5"/>
      <c r="AGE1005" s="5"/>
      <c r="AGF1005" s="5"/>
      <c r="AGG1005" s="5"/>
      <c r="AGH1005" s="5"/>
      <c r="AGI1005" s="5"/>
      <c r="AGJ1005" s="5"/>
      <c r="AGK1005" s="5"/>
      <c r="AGL1005" s="5"/>
      <c r="AGM1005" s="5"/>
      <c r="AGN1005" s="5"/>
      <c r="AGO1005" s="5"/>
      <c r="AGP1005" s="5"/>
      <c r="AGQ1005" s="5"/>
      <c r="AGR1005" s="5"/>
      <c r="AGS1005" s="5"/>
      <c r="AGT1005" s="5"/>
      <c r="AGU1005" s="5"/>
      <c r="AGV1005" s="5"/>
      <c r="AGW1005" s="5"/>
      <c r="AGX1005" s="5"/>
      <c r="AGY1005" s="5"/>
      <c r="AGZ1005" s="5"/>
      <c r="AHA1005" s="5"/>
      <c r="AHB1005" s="5"/>
      <c r="AHC1005" s="5"/>
      <c r="AHD1005" s="5"/>
      <c r="AHE1005" s="5"/>
      <c r="AHF1005" s="5"/>
      <c r="AHG1005" s="5"/>
      <c r="AHH1005" s="5"/>
      <c r="AHI1005" s="5"/>
      <c r="AHJ1005" s="5"/>
      <c r="AHK1005" s="5"/>
      <c r="AHL1005" s="5"/>
      <c r="AHM1005" s="5"/>
      <c r="AHN1005" s="5"/>
      <c r="AHO1005" s="5"/>
      <c r="AHP1005" s="5"/>
      <c r="AHQ1005" s="5"/>
      <c r="AHR1005" s="5"/>
      <c r="AHS1005" s="5"/>
      <c r="AHT1005" s="5"/>
      <c r="AHU1005" s="5"/>
      <c r="AHV1005" s="5"/>
      <c r="AHW1005" s="5"/>
      <c r="AHX1005" s="5"/>
      <c r="AHY1005" s="5"/>
      <c r="AHZ1005" s="5"/>
      <c r="AIA1005" s="5"/>
      <c r="AIB1005" s="5"/>
      <c r="AIC1005" s="5"/>
      <c r="AID1005" s="5"/>
      <c r="AIE1005" s="5"/>
      <c r="AIF1005" s="5"/>
      <c r="AIG1005" s="5"/>
      <c r="AIH1005" s="5"/>
      <c r="AII1005" s="5"/>
      <c r="AIJ1005" s="5"/>
      <c r="AIK1005" s="5"/>
      <c r="AIL1005" s="5"/>
      <c r="AIM1005" s="5"/>
      <c r="AIN1005" s="5"/>
      <c r="AIO1005" s="5"/>
      <c r="AIP1005" s="5"/>
      <c r="AIQ1005" s="5"/>
      <c r="AIR1005" s="5"/>
      <c r="AIS1005" s="5"/>
      <c r="AIT1005" s="5"/>
      <c r="AIU1005" s="5"/>
      <c r="AIV1005" s="5"/>
      <c r="AIW1005" s="5"/>
      <c r="AIX1005" s="5"/>
      <c r="AIY1005" s="5"/>
      <c r="AIZ1005" s="5"/>
      <c r="AJA1005" s="5"/>
      <c r="AJB1005" s="5"/>
      <c r="AJC1005" s="5"/>
      <c r="AJD1005" s="5"/>
      <c r="AJE1005" s="5"/>
      <c r="AJF1005" s="5"/>
      <c r="AJG1005" s="5"/>
      <c r="AJH1005" s="5"/>
      <c r="AJI1005" s="5"/>
      <c r="AJJ1005" s="5"/>
      <c r="AJK1005" s="5"/>
      <c r="AJL1005" s="5"/>
      <c r="AJM1005" s="5"/>
      <c r="AJN1005" s="5"/>
      <c r="AJO1005" s="5"/>
      <c r="AJP1005" s="5"/>
      <c r="AJQ1005" s="5"/>
      <c r="AJR1005" s="5"/>
      <c r="AJS1005" s="5"/>
      <c r="AJT1005" s="5"/>
      <c r="AJU1005" s="5"/>
      <c r="AJV1005" s="5"/>
      <c r="AJW1005" s="5"/>
      <c r="AJX1005" s="5"/>
      <c r="AJY1005" s="5"/>
      <c r="AJZ1005" s="5"/>
      <c r="AKA1005" s="5"/>
      <c r="AKB1005" s="5"/>
      <c r="AKC1005" s="5"/>
      <c r="AKD1005" s="5"/>
      <c r="AKE1005" s="5"/>
      <c r="AKF1005" s="5"/>
      <c r="AKG1005" s="5"/>
      <c r="AKH1005" s="5"/>
      <c r="AKI1005" s="5"/>
      <c r="AKJ1005" s="5"/>
      <c r="AKK1005" s="5"/>
      <c r="AKL1005" s="5"/>
      <c r="AKM1005" s="5"/>
      <c r="AKN1005" s="5"/>
      <c r="AKO1005" s="5"/>
      <c r="AKP1005" s="5"/>
      <c r="AKQ1005" s="5"/>
      <c r="AKR1005" s="5"/>
      <c r="AKS1005" s="5"/>
      <c r="AKT1005" s="5"/>
      <c r="AKU1005" s="5"/>
      <c r="AKV1005" s="5"/>
      <c r="AKW1005" s="5"/>
      <c r="AKX1005" s="5"/>
      <c r="AKY1005" s="5"/>
      <c r="AKZ1005" s="5"/>
      <c r="ALA1005" s="5"/>
      <c r="ALB1005" s="5"/>
      <c r="ALC1005" s="5"/>
    </row>
    <row r="1006" spans="1:991">
      <c r="A1006">
        <v>44</v>
      </c>
      <c r="B1006" t="s">
        <v>269</v>
      </c>
      <c r="C1006">
        <v>20</v>
      </c>
      <c r="D1006" t="s">
        <v>42</v>
      </c>
      <c r="E1006">
        <v>5.9</v>
      </c>
      <c r="F1006">
        <v>14.7</v>
      </c>
      <c r="G1006">
        <v>11.8</v>
      </c>
      <c r="H1006">
        <v>11.2</v>
      </c>
      <c r="I1006">
        <v>18.600000000000001</v>
      </c>
      <c r="J1006">
        <v>8.3000000000000007</v>
      </c>
      <c r="K1006">
        <v>6.6</v>
      </c>
      <c r="L1006">
        <v>9.6</v>
      </c>
      <c r="M1006">
        <v>7.8</v>
      </c>
      <c r="N1006" s="12">
        <f t="shared" ref="N1006:N1011" si="1090">AVERAGE(E1006:M1006)</f>
        <v>10.5</v>
      </c>
      <c r="O1006" s="23">
        <v>29</v>
      </c>
      <c r="P1006" s="23">
        <v>30</v>
      </c>
      <c r="Q1006" s="23">
        <v>29.3</v>
      </c>
      <c r="R1006" s="23">
        <v>28.1</v>
      </c>
      <c r="S1006" s="23">
        <v>28.9</v>
      </c>
      <c r="T1006" s="23">
        <v>28.2</v>
      </c>
      <c r="U1006" s="23">
        <v>30</v>
      </c>
      <c r="V1006" s="23">
        <v>30</v>
      </c>
      <c r="W1006" s="23">
        <v>30</v>
      </c>
      <c r="X1006" s="12">
        <f t="shared" ref="X1006:X1011" si="1091">AVERAGE(O1006:W1006)</f>
        <v>29.277777777777779</v>
      </c>
      <c r="Y1006">
        <f t="shared" si="1079"/>
        <v>263.5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J1006">
        <v>5</v>
      </c>
      <c r="AK1006">
        <v>5</v>
      </c>
      <c r="AL1006">
        <v>10</v>
      </c>
      <c r="AM1006">
        <v>8</v>
      </c>
      <c r="AN1006">
        <v>9</v>
      </c>
      <c r="AO1006">
        <v>5</v>
      </c>
      <c r="AP1006">
        <v>1</v>
      </c>
      <c r="AQ1006">
        <v>0</v>
      </c>
      <c r="AR1006">
        <v>2</v>
      </c>
      <c r="AS1006">
        <f>AVERAGE(AJ1006:AR1006)</f>
        <v>5</v>
      </c>
    </row>
    <row r="1007" spans="1:991">
      <c r="A1007">
        <v>43</v>
      </c>
      <c r="B1007" t="s">
        <v>270</v>
      </c>
      <c r="C1007">
        <v>20</v>
      </c>
      <c r="D1007" t="s">
        <v>44</v>
      </c>
      <c r="E1007">
        <v>17</v>
      </c>
      <c r="F1007">
        <v>18.899999999999999</v>
      </c>
      <c r="G1007">
        <v>19.8</v>
      </c>
      <c r="H1007">
        <v>18.600000000000001</v>
      </c>
      <c r="I1007">
        <v>19.100000000000001</v>
      </c>
      <c r="J1007">
        <v>23.2</v>
      </c>
      <c r="K1007">
        <v>19.399999999999999</v>
      </c>
      <c r="L1007">
        <v>19.8</v>
      </c>
      <c r="M1007">
        <v>15.5</v>
      </c>
      <c r="N1007" s="12">
        <f t="shared" si="1090"/>
        <v>19.033333333333335</v>
      </c>
      <c r="O1007" s="23">
        <v>27</v>
      </c>
      <c r="P1007" s="23">
        <v>28.2</v>
      </c>
      <c r="Q1007" s="23">
        <v>25</v>
      </c>
      <c r="R1007" s="23">
        <v>25.2</v>
      </c>
      <c r="S1007" s="23">
        <v>25.4</v>
      </c>
      <c r="T1007" s="23">
        <v>28.3</v>
      </c>
      <c r="U1007" s="23">
        <v>22.9</v>
      </c>
      <c r="V1007" s="23">
        <v>22.5</v>
      </c>
      <c r="W1007" s="23">
        <v>27.5</v>
      </c>
      <c r="X1007" s="12">
        <f t="shared" si="1091"/>
        <v>25.777777777777782</v>
      </c>
      <c r="Y1007">
        <f t="shared" si="1079"/>
        <v>232.00000000000003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J1007">
        <v>23</v>
      </c>
      <c r="AK1007">
        <v>18</v>
      </c>
      <c r="AL1007">
        <v>22</v>
      </c>
      <c r="AM1007">
        <v>21</v>
      </c>
      <c r="AN1007">
        <v>13</v>
      </c>
      <c r="AO1007">
        <v>9</v>
      </c>
      <c r="AP1007">
        <v>12</v>
      </c>
      <c r="AQ1007">
        <v>7</v>
      </c>
      <c r="AR1007">
        <v>4</v>
      </c>
      <c r="AS1007">
        <f t="shared" si="1080"/>
        <v>14.333333333333334</v>
      </c>
    </row>
    <row r="1008" spans="1:991">
      <c r="A1008">
        <v>45</v>
      </c>
      <c r="B1008" t="s">
        <v>271</v>
      </c>
      <c r="C1008">
        <v>20</v>
      </c>
      <c r="D1008" t="s">
        <v>46</v>
      </c>
      <c r="E1008">
        <v>5.2</v>
      </c>
      <c r="F1008">
        <v>7</v>
      </c>
      <c r="G1008">
        <v>5.8</v>
      </c>
      <c r="H1008">
        <v>1.3</v>
      </c>
      <c r="I1008">
        <v>3.6</v>
      </c>
      <c r="J1008">
        <v>9.5</v>
      </c>
      <c r="K1008">
        <v>3</v>
      </c>
      <c r="L1008">
        <v>7.5</v>
      </c>
      <c r="M1008">
        <v>5.4</v>
      </c>
      <c r="N1008" s="12">
        <f t="shared" si="1090"/>
        <v>5.3666666666666671</v>
      </c>
      <c r="O1008" s="23">
        <v>28.4</v>
      </c>
      <c r="P1008" s="23">
        <v>28.2</v>
      </c>
      <c r="Q1008" s="23">
        <v>29</v>
      </c>
      <c r="R1008" s="23">
        <v>27.6</v>
      </c>
      <c r="S1008" s="23">
        <v>28</v>
      </c>
      <c r="T1008" s="23">
        <v>26.4</v>
      </c>
      <c r="U1008" s="23">
        <v>24.3</v>
      </c>
      <c r="V1008" s="23">
        <v>26.2</v>
      </c>
      <c r="W1008" s="23">
        <v>26.8</v>
      </c>
      <c r="X1008" s="12">
        <f t="shared" si="1091"/>
        <v>27.211111111111112</v>
      </c>
      <c r="Y1008">
        <f t="shared" si="1079"/>
        <v>244.9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J1008">
        <v>7</v>
      </c>
      <c r="AK1008">
        <v>9</v>
      </c>
      <c r="AL1008">
        <v>9</v>
      </c>
      <c r="AM1008">
        <v>5</v>
      </c>
      <c r="AN1008">
        <v>7</v>
      </c>
      <c r="AO1008">
        <v>7</v>
      </c>
      <c r="AP1008">
        <v>6</v>
      </c>
      <c r="AQ1008">
        <v>11</v>
      </c>
      <c r="AR1008">
        <v>7</v>
      </c>
      <c r="AS1008">
        <f t="shared" si="1080"/>
        <v>7.5555555555555554</v>
      </c>
    </row>
    <row r="1009" spans="1:55">
      <c r="A1009">
        <v>46</v>
      </c>
      <c r="B1009" t="s">
        <v>272</v>
      </c>
      <c r="C1009">
        <v>20</v>
      </c>
      <c r="D1009" t="s">
        <v>48</v>
      </c>
      <c r="E1009">
        <v>14.5</v>
      </c>
      <c r="F1009">
        <v>16.2</v>
      </c>
      <c r="G1009">
        <v>20.100000000000001</v>
      </c>
      <c r="H1009">
        <v>19.100000000000001</v>
      </c>
      <c r="I1009">
        <v>20.7</v>
      </c>
      <c r="J1009">
        <v>17.3</v>
      </c>
      <c r="K1009">
        <v>20.3</v>
      </c>
      <c r="L1009">
        <v>19.3</v>
      </c>
      <c r="M1009">
        <v>20.7</v>
      </c>
      <c r="N1009" s="12">
        <f t="shared" si="1090"/>
        <v>18.68888888888889</v>
      </c>
      <c r="O1009" s="23">
        <v>27.6</v>
      </c>
      <c r="P1009" s="23">
        <v>30</v>
      </c>
      <c r="Q1009" s="23">
        <v>30</v>
      </c>
      <c r="R1009" s="23">
        <v>28.3</v>
      </c>
      <c r="S1009" s="23">
        <v>28.3</v>
      </c>
      <c r="T1009" s="23">
        <v>28.2</v>
      </c>
      <c r="U1009" s="23">
        <v>30</v>
      </c>
      <c r="V1009" s="23">
        <v>30</v>
      </c>
      <c r="W1009" s="23">
        <v>30</v>
      </c>
      <c r="X1009" s="12">
        <f t="shared" si="1091"/>
        <v>29.155555555555551</v>
      </c>
      <c r="Y1009">
        <f t="shared" si="1079"/>
        <v>262.39999999999998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J1009">
        <v>7</v>
      </c>
      <c r="AK1009">
        <v>3</v>
      </c>
      <c r="AL1009">
        <v>0</v>
      </c>
      <c r="AM1009">
        <v>8</v>
      </c>
      <c r="AN1009">
        <v>4</v>
      </c>
      <c r="AO1009">
        <v>9</v>
      </c>
      <c r="AP1009">
        <v>1</v>
      </c>
      <c r="AQ1009">
        <v>0</v>
      </c>
      <c r="AR1009">
        <v>2</v>
      </c>
      <c r="AS1009">
        <f t="shared" si="1080"/>
        <v>3.7777777777777777</v>
      </c>
    </row>
    <row r="1010" spans="1:55">
      <c r="A1010">
        <v>47</v>
      </c>
      <c r="B1010" t="s">
        <v>273</v>
      </c>
      <c r="C1010">
        <v>20</v>
      </c>
      <c r="D1010" t="s">
        <v>42</v>
      </c>
      <c r="E1010">
        <v>9</v>
      </c>
      <c r="F1010">
        <v>5.9</v>
      </c>
      <c r="G1010">
        <v>5.0999999999999996</v>
      </c>
      <c r="H1010">
        <v>8.3000000000000007</v>
      </c>
      <c r="I1010">
        <v>8.6999999999999993</v>
      </c>
      <c r="J1010">
        <v>13</v>
      </c>
      <c r="K1010">
        <v>8.1</v>
      </c>
      <c r="L1010">
        <v>5.4</v>
      </c>
      <c r="M1010">
        <v>5.3</v>
      </c>
      <c r="N1010" s="12">
        <f t="shared" si="1090"/>
        <v>7.6444444444444439</v>
      </c>
      <c r="O1010" s="23">
        <v>29.7</v>
      </c>
      <c r="P1010" s="23">
        <v>28.4</v>
      </c>
      <c r="Q1010" s="23">
        <v>30</v>
      </c>
      <c r="R1010" s="23">
        <v>30</v>
      </c>
      <c r="S1010" s="23">
        <v>30</v>
      </c>
      <c r="T1010" s="23">
        <v>30</v>
      </c>
      <c r="U1010" s="23">
        <v>30</v>
      </c>
      <c r="V1010" s="23">
        <v>28.6</v>
      </c>
      <c r="W1010" s="23">
        <v>30</v>
      </c>
      <c r="X1010" s="12">
        <f t="shared" si="1091"/>
        <v>29.633333333333333</v>
      </c>
      <c r="Y1010">
        <f t="shared" si="1079"/>
        <v>266.7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J1010">
        <v>5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2</v>
      </c>
      <c r="AS1010">
        <f t="shared" si="1080"/>
        <v>1</v>
      </c>
    </row>
    <row r="1011" spans="1:55">
      <c r="A1011">
        <v>48</v>
      </c>
      <c r="B1011" t="s">
        <v>274</v>
      </c>
      <c r="C1011">
        <v>20</v>
      </c>
      <c r="D1011" t="s">
        <v>44</v>
      </c>
      <c r="E1011">
        <v>14</v>
      </c>
      <c r="F1011">
        <v>19.5</v>
      </c>
      <c r="G1011">
        <v>18.399999999999999</v>
      </c>
      <c r="H1011">
        <v>19</v>
      </c>
      <c r="I1011">
        <v>20.3</v>
      </c>
      <c r="J1011">
        <v>15.9</v>
      </c>
      <c r="K1011">
        <v>18.2</v>
      </c>
      <c r="L1011">
        <v>14.7</v>
      </c>
      <c r="M1011">
        <v>14</v>
      </c>
      <c r="N1011" s="12">
        <f t="shared" si="1090"/>
        <v>17.111111111111111</v>
      </c>
      <c r="O1011" s="23">
        <v>29.1</v>
      </c>
      <c r="P1011" s="23">
        <v>30</v>
      </c>
      <c r="Q1011" s="23">
        <v>30</v>
      </c>
      <c r="R1011" s="23">
        <v>26.7</v>
      </c>
      <c r="S1011" s="23">
        <v>28.2</v>
      </c>
      <c r="T1011" s="23">
        <v>22.8</v>
      </c>
      <c r="U1011" s="23">
        <v>24.4</v>
      </c>
      <c r="V1011" s="23">
        <v>27.5</v>
      </c>
      <c r="W1011" s="23">
        <v>24.1</v>
      </c>
      <c r="X1011" s="12">
        <f t="shared" si="1091"/>
        <v>26.977777777777778</v>
      </c>
      <c r="Y1011">
        <f t="shared" si="1079"/>
        <v>242.8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J1011">
        <v>4</v>
      </c>
      <c r="AK1011">
        <v>5</v>
      </c>
      <c r="AL1011">
        <v>7</v>
      </c>
      <c r="AM1011">
        <v>9</v>
      </c>
      <c r="AN1011">
        <v>2</v>
      </c>
      <c r="AO1011">
        <v>6</v>
      </c>
      <c r="AP1011">
        <v>6</v>
      </c>
      <c r="AQ1011">
        <v>3</v>
      </c>
      <c r="AR1011">
        <v>8</v>
      </c>
      <c r="AS1011">
        <f t="shared" si="1080"/>
        <v>5.5555555555555554</v>
      </c>
    </row>
    <row r="1012" spans="1:55">
      <c r="E1012" s="8">
        <f>AVERAGE(E972:E1011)/30*100</f>
        <v>30.9</v>
      </c>
      <c r="F1012" s="8">
        <f t="shared" ref="F1012" si="1092">AVERAGE(F972:F1011)/30*100</f>
        <v>31.633333333333329</v>
      </c>
      <c r="G1012" s="8">
        <f t="shared" ref="G1012" si="1093">AVERAGE(G972:G1011)/30*100</f>
        <v>39.058333333333337</v>
      </c>
      <c r="H1012" s="8">
        <f t="shared" ref="H1012" si="1094">AVERAGE(H972:H1011)/30*100</f>
        <v>38.45833333333335</v>
      </c>
      <c r="I1012" s="8">
        <f t="shared" ref="I1012" si="1095">AVERAGE(I972:I1011)/30*100</f>
        <v>36.658333333333346</v>
      </c>
      <c r="J1012" s="8">
        <f t="shared" ref="J1012" si="1096">AVERAGE(J972:J1011)/30*100</f>
        <v>33.708333333333336</v>
      </c>
      <c r="K1012" s="8">
        <f t="shared" ref="K1012" si="1097">AVERAGE(K972:K1011)/30*100</f>
        <v>34.933333333333337</v>
      </c>
      <c r="L1012" s="8">
        <f t="shared" ref="L1012" si="1098">AVERAGE(L972:L1011)/30*100</f>
        <v>36.466666666666669</v>
      </c>
      <c r="M1012" s="8">
        <f t="shared" ref="M1012:N1012" si="1099">AVERAGE(M972:M1011)/30*100</f>
        <v>30.025000000000006</v>
      </c>
      <c r="N1012" s="30">
        <f t="shared" si="1099"/>
        <v>34.649074074074065</v>
      </c>
      <c r="O1012" s="27">
        <f>AVERAGE(O972:O1011)/30*100</f>
        <v>93.674999999999997</v>
      </c>
      <c r="P1012" s="27">
        <f t="shared" ref="P1012" si="1100">AVERAGE(P972:P1011)/30*100</f>
        <v>90.733333333333348</v>
      </c>
      <c r="Q1012" s="27">
        <f t="shared" ref="Q1012" si="1101">AVERAGE(Q972:Q1011)/30*100</f>
        <v>93.583333333333329</v>
      </c>
      <c r="R1012" s="27">
        <f t="shared" ref="R1012" si="1102">AVERAGE(R972:R1011)/30*100</f>
        <v>89.899999999999991</v>
      </c>
      <c r="S1012" s="27">
        <f t="shared" ref="S1012" si="1103">AVERAGE(S972:S1011)/30*100</f>
        <v>88.358333333333334</v>
      </c>
      <c r="T1012" s="27">
        <f t="shared" ref="T1012" si="1104">AVERAGE(T972:T1011)/30*100</f>
        <v>89.183333333333337</v>
      </c>
      <c r="U1012" s="27">
        <f t="shared" ref="U1012" si="1105">AVERAGE(U972:U1011)/30*100</f>
        <v>87.066666666666663</v>
      </c>
      <c r="V1012" s="27">
        <f t="shared" ref="V1012" si="1106">AVERAGE(V972:V1011)/30*100</f>
        <v>85.975000000000023</v>
      </c>
      <c r="W1012" s="27">
        <f t="shared" ref="W1012:X1012" si="1107">AVERAGE(W972:W1011)/30*100</f>
        <v>88.158333333333331</v>
      </c>
      <c r="X1012" s="30">
        <f t="shared" si="1107"/>
        <v>89.625925925925955</v>
      </c>
      <c r="Y1012" s="30"/>
      <c r="Z1012" s="8">
        <f>AVERAGE(Z972:Z1011)</f>
        <v>0.3</v>
      </c>
      <c r="AA1012" s="8">
        <f t="shared" ref="AA1012" si="1108">AVERAGE(AA972:AA1011)</f>
        <v>0.75</v>
      </c>
      <c r="AB1012" s="8">
        <f t="shared" ref="AB1012" si="1109">AVERAGE(AB972:AB1011)</f>
        <v>0.35</v>
      </c>
      <c r="AC1012" s="8">
        <f t="shared" ref="AC1012" si="1110">AVERAGE(AC972:AC1011)</f>
        <v>0.8</v>
      </c>
      <c r="AD1012" s="8">
        <f t="shared" ref="AD1012" si="1111">AVERAGE(AD972:AD1011)</f>
        <v>0.75</v>
      </c>
      <c r="AE1012" s="8">
        <f t="shared" ref="AE1012" si="1112">AVERAGE(AE972:AE1011)</f>
        <v>0.45</v>
      </c>
      <c r="AF1012" s="8">
        <f t="shared" ref="AF1012" si="1113">AVERAGE(AF972:AF1011)</f>
        <v>0.65</v>
      </c>
      <c r="AG1012" s="8">
        <f t="shared" ref="AG1012" si="1114">AVERAGE(AG972:AG1011)</f>
        <v>0.55000000000000004</v>
      </c>
      <c r="AH1012" s="8">
        <f t="shared" ref="AH1012" si="1115">AVERAGE(AH972:AH1011)</f>
        <v>0.25</v>
      </c>
      <c r="AI1012" s="8"/>
      <c r="AJ1012" s="8">
        <f>AVERAGE(AJ972:AJ1011)</f>
        <v>15.7</v>
      </c>
      <c r="AK1012" s="8">
        <f t="shared" ref="AK1012" si="1116">AVERAGE(AK972:AK1011)</f>
        <v>11.3</v>
      </c>
      <c r="AL1012" s="8">
        <f t="shared" ref="AL1012" si="1117">AVERAGE(AL972:AL1011)</f>
        <v>11.75</v>
      </c>
      <c r="AM1012" s="8">
        <f t="shared" ref="AM1012" si="1118">AVERAGE(AM972:AM1011)</f>
        <v>10.574999999999999</v>
      </c>
      <c r="AN1012" s="8">
        <f t="shared" ref="AN1012" si="1119">AVERAGE(AN972:AN1011)</f>
        <v>11.25</v>
      </c>
      <c r="AO1012" s="8">
        <f t="shared" ref="AO1012" si="1120">AVERAGE(AO972:AO1011)</f>
        <v>12.375</v>
      </c>
      <c r="AP1012" s="8">
        <f t="shared" ref="AP1012" si="1121">AVERAGE(AP972:AP1011)</f>
        <v>10.125</v>
      </c>
      <c r="AQ1012" s="8">
        <f t="shared" ref="AQ1012" si="1122">AVERAGE(AQ972:AQ1011)</f>
        <v>9.4</v>
      </c>
      <c r="AR1012" s="8">
        <f t="shared" ref="AR1012:AS1012" si="1123">AVERAGE(AR972:AR1011)</f>
        <v>8.5749999999999993</v>
      </c>
      <c r="AS1012" s="30">
        <f t="shared" si="1123"/>
        <v>11.227777777777776</v>
      </c>
      <c r="AU1012" s="8">
        <f>AVERAGE(AU972:AU1011)</f>
        <v>90.496065800325454</v>
      </c>
      <c r="AV1012" s="8">
        <f t="shared" ref="AV1012" si="1124">AVERAGE(AV972:AV1011)</f>
        <v>85.683852592420365</v>
      </c>
      <c r="AW1012" s="8">
        <f t="shared" ref="AW1012" si="1125">AVERAGE(AW972:AW1011)</f>
        <v>87.583907626018927</v>
      </c>
      <c r="AX1012" s="8">
        <f t="shared" ref="AX1012" si="1126">AVERAGE(AX972:AX1011)</f>
        <v>78.267660188075411</v>
      </c>
      <c r="AY1012" s="8">
        <f t="shared" ref="AY1012" si="1127">AVERAGE(AY972:AY1011)</f>
        <v>82.122957204272069</v>
      </c>
      <c r="AZ1012" s="8">
        <f t="shared" ref="AZ1012" si="1128">AVERAGE(AZ972:AZ1011)</f>
        <v>89.240106298929817</v>
      </c>
      <c r="BA1012" s="8">
        <f t="shared" ref="BA1012" si="1129">AVERAGE(BA972:BA1011)</f>
        <v>84.035947712418306</v>
      </c>
      <c r="BB1012" s="8">
        <f t="shared" ref="BB1012" si="1130">AVERAGE(BB972:BB1011)</f>
        <v>84.536896375636474</v>
      </c>
      <c r="BC1012" s="8">
        <f t="shared" ref="BC1012" si="1131">AVERAGE(BC972:BC1011)</f>
        <v>89.994232987312571</v>
      </c>
    </row>
    <row r="1013" spans="1:55">
      <c r="E1013" s="8">
        <f>(STDEV(E972:E1011)/SQRT(40))/30*100</f>
        <v>3.3258077441423404</v>
      </c>
      <c r="F1013" s="8">
        <f t="shared" ref="F1013:H1013" si="1132">(STDEV(F972:F1011)/SQRT(40))/30*100</f>
        <v>3.250176414234577</v>
      </c>
      <c r="G1013" s="8">
        <f t="shared" si="1132"/>
        <v>3.1914881340796986</v>
      </c>
      <c r="H1013" s="8">
        <f t="shared" si="1132"/>
        <v>3.2744301498532198</v>
      </c>
      <c r="I1013" s="8">
        <f>(STDEV(I972:I1011)/SQRT(40))/30*100</f>
        <v>3.0557611624685692</v>
      </c>
      <c r="J1013" s="8">
        <f t="shared" ref="J1013:L1013" si="1133">(STDEV(J972:J1011)/SQRT(40))/30*100</f>
        <v>3.2520908790299958</v>
      </c>
      <c r="K1013" s="8">
        <f t="shared" si="1133"/>
        <v>3.1504126261649765</v>
      </c>
      <c r="L1013" s="8">
        <f t="shared" si="1133"/>
        <v>3.467406232748909</v>
      </c>
      <c r="M1013" s="8">
        <f>(STDEV(M972:M1011)/SQRT(40))/30*100</f>
        <v>3.360474704884004</v>
      </c>
      <c r="N1013" s="30">
        <f>(STDEV(N972:N1011)/SQRT(40))/30*100</f>
        <v>2.6856088959017619</v>
      </c>
      <c r="O1013" s="27">
        <f>(STDEV(O972:O1011)/SQRT(40))/30*100</f>
        <v>0.85630621137261864</v>
      </c>
      <c r="P1013" s="27">
        <f t="shared" ref="P1013:W1013" si="1134">(STDEV(P972:P1011)/SQRT(40))/30*100</f>
        <v>1.9596426792145949</v>
      </c>
      <c r="Q1013" s="27">
        <f t="shared" si="1134"/>
        <v>0.94866452841053728</v>
      </c>
      <c r="R1013" s="27">
        <f t="shared" si="1134"/>
        <v>1.8129873350145351</v>
      </c>
      <c r="S1013" s="27">
        <f t="shared" si="1134"/>
        <v>2.5350080918294999</v>
      </c>
      <c r="T1013" s="27">
        <f t="shared" si="1134"/>
        <v>1.4929535345784446</v>
      </c>
      <c r="U1013" s="27">
        <f t="shared" si="1134"/>
        <v>2.3192554557327019</v>
      </c>
      <c r="V1013" s="27">
        <f t="shared" si="1134"/>
        <v>3.4220540702667024</v>
      </c>
      <c r="W1013" s="27">
        <f t="shared" si="1134"/>
        <v>1.9454083386242278</v>
      </c>
      <c r="X1013" s="30">
        <f>(STDEV(X972:X1011)/SQRT(40))/30*100</f>
        <v>1.0721794535227922</v>
      </c>
      <c r="Y1013" s="10">
        <f>SUM(Y44:Y1011)</f>
        <v>182990.51999999967</v>
      </c>
      <c r="Z1013" s="8">
        <f>STDEV(Z972:Z1011)/SQRT(40)</f>
        <v>0.11435437497937311</v>
      </c>
      <c r="AA1013" s="8">
        <f t="shared" ref="AA1013:AH1013" si="1135">STDEV(AA972:AA1011)/SQRT(40)</f>
        <v>0.47871355387816905</v>
      </c>
      <c r="AB1013" s="8">
        <f t="shared" si="1135"/>
        <v>0.14119453755686667</v>
      </c>
      <c r="AC1013" s="8">
        <f t="shared" si="1135"/>
        <v>0.28465003254108545</v>
      </c>
      <c r="AD1013" s="8">
        <f t="shared" si="1135"/>
        <v>0.37681186219011137</v>
      </c>
      <c r="AE1013" s="8">
        <f t="shared" si="1135"/>
        <v>0.1516997709715493</v>
      </c>
      <c r="AF1013" s="8">
        <f t="shared" si="1135"/>
        <v>0.29860788111948194</v>
      </c>
      <c r="AG1013" s="8">
        <f t="shared" si="1135"/>
        <v>0.25807472581127372</v>
      </c>
      <c r="AH1013" s="8">
        <f t="shared" si="1135"/>
        <v>0.12785207798918968</v>
      </c>
      <c r="AI1013" s="8"/>
      <c r="AJ1013" s="8">
        <f>STDEV(AJ972:AJ1011)/SQRT(40)</f>
        <v>1.6672563059540633</v>
      </c>
      <c r="AK1013" s="8">
        <f t="shared" ref="AK1013:AR1013" si="1136">STDEV(AK972:AK1011)/SQRT(40)</f>
        <v>1.2238023973225038</v>
      </c>
      <c r="AL1013" s="8">
        <f t="shared" si="1136"/>
        <v>1.254095853695566</v>
      </c>
      <c r="AM1013" s="8">
        <f t="shared" si="1136"/>
        <v>1.1574106267761493</v>
      </c>
      <c r="AN1013" s="8">
        <f t="shared" si="1136"/>
        <v>1.0775982315863128</v>
      </c>
      <c r="AO1013" s="8">
        <f t="shared" si="1136"/>
        <v>1.1997261973958677</v>
      </c>
      <c r="AP1013" s="8">
        <f t="shared" si="1136"/>
        <v>0.95487111494371113</v>
      </c>
      <c r="AQ1013" s="8">
        <f t="shared" si="1136"/>
        <v>0.94989878003274231</v>
      </c>
      <c r="AR1013" s="8">
        <f t="shared" si="1136"/>
        <v>0.9050339985114032</v>
      </c>
      <c r="AS1013" s="30">
        <f t="shared" ref="AS1013" si="1137">STDEV(AS972:AS1011)/SQRT(40)</f>
        <v>0.90086264099605518</v>
      </c>
      <c r="AU1013" s="8">
        <f>STDEV(AU972:AU1011)/SQRT(40)</f>
        <v>3.7113952061101978</v>
      </c>
      <c r="AV1013" s="8">
        <f t="shared" ref="AV1013:BC1013" si="1138">STDEV(AV972:AV1011)/SQRT(40)</f>
        <v>5.8144406447220431</v>
      </c>
      <c r="AW1013" s="8">
        <f t="shared" si="1138"/>
        <v>4.5556386367195172</v>
      </c>
      <c r="AX1013" s="8">
        <f t="shared" si="1138"/>
        <v>5.4767928793734217</v>
      </c>
      <c r="AY1013" s="8">
        <f t="shared" si="1138"/>
        <v>5.3558518423254284</v>
      </c>
      <c r="AZ1013" s="8">
        <f t="shared" si="1138"/>
        <v>3.716143116928885</v>
      </c>
      <c r="BA1013" s="8">
        <f t="shared" si="1138"/>
        <v>4.9459909823396906</v>
      </c>
      <c r="BB1013" s="8">
        <f t="shared" si="1138"/>
        <v>5.4111472216428709</v>
      </c>
      <c r="BC1013" s="8">
        <f t="shared" si="1138"/>
        <v>4.1600694708490513</v>
      </c>
    </row>
    <row r="1014" spans="1:55">
      <c r="O1014" s="23">
        <f>AVERAGE(O972:O1011)</f>
        <v>28.102499999999999</v>
      </c>
      <c r="P1014" s="23">
        <f t="shared" ref="P1014:V1014" si="1139">AVERAGE(P972:P1011)</f>
        <v>27.220000000000006</v>
      </c>
      <c r="Q1014" s="23">
        <f>AVERAGE(Q972:Q1011)</f>
        <v>28.074999999999999</v>
      </c>
      <c r="R1014" s="23">
        <f t="shared" si="1139"/>
        <v>26.97</v>
      </c>
      <c r="S1014" s="23">
        <f t="shared" si="1139"/>
        <v>26.5075</v>
      </c>
      <c r="T1014" s="23">
        <f t="shared" si="1139"/>
        <v>26.755000000000003</v>
      </c>
      <c r="U1014" s="23">
        <f t="shared" si="1139"/>
        <v>26.119999999999997</v>
      </c>
      <c r="V1014" s="23">
        <f t="shared" si="1139"/>
        <v>25.792500000000008</v>
      </c>
      <c r="W1014" s="23">
        <f>AVERAGE(W972:W1011)</f>
        <v>26.447499999999998</v>
      </c>
      <c r="Y1014">
        <f>Y1013/60</f>
        <v>3049.8419999999946</v>
      </c>
    </row>
    <row r="1015" spans="1:55">
      <c r="Y1015">
        <f>Y1014/60</f>
        <v>50.830699999999908</v>
      </c>
    </row>
    <row r="1016" spans="1:55">
      <c r="O1016" s="23">
        <f>O972/30*100</f>
        <v>81.333333333333329</v>
      </c>
      <c r="P1016" s="23">
        <v>46.333333333333329</v>
      </c>
      <c r="Q1016" s="23">
        <f>(P1016-O1016)/(O1016+P1016)*100</f>
        <v>-27.415143603133163</v>
      </c>
      <c r="Y1016">
        <f>STDEV(Y43:Y1011)/SQRT(20)</f>
        <v>5.6972324013982556</v>
      </c>
    </row>
    <row r="1017" spans="1:55">
      <c r="O1017" s="23">
        <f t="shared" ref="O1017:O1048" si="1140">O973/30*100</f>
        <v>96.000000000000014</v>
      </c>
      <c r="P1017" s="23">
        <v>57.666666666666664</v>
      </c>
      <c r="Q1017" s="23">
        <f t="shared" ref="Q1017:Q1055" si="1141">(P1017-O1017)/(O1017+P1017)*100</f>
        <v>-24.94577006507593</v>
      </c>
    </row>
    <row r="1018" spans="1:55">
      <c r="O1018" s="23">
        <f t="shared" si="1140"/>
        <v>91.333333333333329</v>
      </c>
      <c r="P1018" s="23">
        <v>94.666666666666671</v>
      </c>
      <c r="Q1018" s="23">
        <f t="shared" si="1141"/>
        <v>1.7921146953405069</v>
      </c>
    </row>
    <row r="1019" spans="1:55">
      <c r="O1019" s="23">
        <f t="shared" si="1140"/>
        <v>100</v>
      </c>
      <c r="P1019" s="23">
        <v>28.999999999999996</v>
      </c>
      <c r="Q1019" s="23">
        <f t="shared" si="1141"/>
        <v>-55.038759689922479</v>
      </c>
    </row>
    <row r="1020" spans="1:55">
      <c r="O1020" s="23">
        <f t="shared" si="1140"/>
        <v>91</v>
      </c>
      <c r="P1020" s="23">
        <v>86</v>
      </c>
      <c r="Q1020" s="23">
        <f t="shared" si="1141"/>
        <v>-2.8248587570621471</v>
      </c>
      <c r="Y1020">
        <v>147.52250000000001</v>
      </c>
    </row>
    <row r="1021" spans="1:55">
      <c r="O1021" s="23">
        <f t="shared" si="1140"/>
        <v>96.000000000000014</v>
      </c>
      <c r="P1021" s="23">
        <v>93</v>
      </c>
      <c r="Q1021" s="23">
        <f t="shared" si="1141"/>
        <v>-1.5873015873015948</v>
      </c>
      <c r="Y1021">
        <v>207.89250000000004</v>
      </c>
    </row>
    <row r="1022" spans="1:55">
      <c r="O1022" s="23">
        <f t="shared" si="1140"/>
        <v>90.333333333333343</v>
      </c>
      <c r="P1022" s="23">
        <v>12.666666666666664</v>
      </c>
      <c r="Q1022" s="23">
        <f t="shared" si="1141"/>
        <v>-75.404530744336583</v>
      </c>
      <c r="Y1022">
        <v>229.11500000000001</v>
      </c>
    </row>
    <row r="1023" spans="1:55">
      <c r="O1023" s="23">
        <f t="shared" si="1140"/>
        <v>95.666666666666671</v>
      </c>
      <c r="P1023" s="23">
        <v>77.999999999999986</v>
      </c>
      <c r="Q1023" s="23">
        <f t="shared" si="1141"/>
        <v>-10.172744721689071</v>
      </c>
      <c r="Y1023">
        <v>227.6925</v>
      </c>
    </row>
    <row r="1024" spans="1:55">
      <c r="O1024" s="23">
        <f t="shared" si="1140"/>
        <v>93.333333333333329</v>
      </c>
      <c r="P1024" s="23">
        <v>57.666666666666664</v>
      </c>
      <c r="Q1024" s="23">
        <f t="shared" si="1141"/>
        <v>-23.620309050772626</v>
      </c>
      <c r="Y1024">
        <v>234.38750000000002</v>
      </c>
    </row>
    <row r="1025" spans="15:25">
      <c r="O1025" s="23">
        <f t="shared" si="1140"/>
        <v>79.666666666666657</v>
      </c>
      <c r="P1025" s="23">
        <v>84.333333333333343</v>
      </c>
      <c r="Q1025" s="23">
        <f t="shared" si="1141"/>
        <v>2.8455284552845646</v>
      </c>
      <c r="Y1025">
        <v>232.74250000000001</v>
      </c>
    </row>
    <row r="1026" spans="15:25">
      <c r="O1026" s="23">
        <f t="shared" si="1140"/>
        <v>87.333333333333329</v>
      </c>
      <c r="P1026" s="23">
        <v>76.666666666666671</v>
      </c>
      <c r="Q1026" s="23">
        <f t="shared" si="1141"/>
        <v>-6.5040650406504001</v>
      </c>
      <c r="Y1026">
        <v>240.6525</v>
      </c>
    </row>
    <row r="1027" spans="15:25">
      <c r="O1027" s="23">
        <f t="shared" si="1140"/>
        <v>94.333333333333343</v>
      </c>
      <c r="P1027" s="23">
        <v>93</v>
      </c>
      <c r="Q1027" s="23">
        <f t="shared" si="1141"/>
        <v>-0.71174377224199792</v>
      </c>
      <c r="Y1027">
        <v>229.16499999999996</v>
      </c>
    </row>
    <row r="1028" spans="15:25">
      <c r="O1028" s="23">
        <f t="shared" si="1140"/>
        <v>97.000000000000014</v>
      </c>
      <c r="P1028" s="23">
        <v>93</v>
      </c>
      <c r="Q1028" s="23">
        <f t="shared" si="1141"/>
        <v>-2.1052631578947443</v>
      </c>
      <c r="Y1028">
        <v>238.19500000000002</v>
      </c>
    </row>
    <row r="1029" spans="15:25">
      <c r="O1029" s="23">
        <f t="shared" si="1140"/>
        <v>100</v>
      </c>
      <c r="P1029" s="23">
        <v>95.666666666666671</v>
      </c>
      <c r="Q1029" s="23">
        <f t="shared" si="1141"/>
        <v>-2.214650766609878</v>
      </c>
      <c r="Y1029">
        <v>236.17500000000001</v>
      </c>
    </row>
    <row r="1030" spans="15:25">
      <c r="O1030" s="23">
        <f t="shared" si="1140"/>
        <v>96.666666666666671</v>
      </c>
      <c r="P1030" s="23">
        <v>80.666666666666657</v>
      </c>
      <c r="Q1030" s="23">
        <f t="shared" si="1141"/>
        <v>-9.0225563909774529</v>
      </c>
      <c r="Y1030">
        <v>238.22249999999997</v>
      </c>
    </row>
    <row r="1031" spans="15:25">
      <c r="O1031" s="23">
        <f t="shared" si="1140"/>
        <v>94.666666666666671</v>
      </c>
      <c r="P1031" s="23">
        <v>45.666666666666664</v>
      </c>
      <c r="Q1031" s="23">
        <f t="shared" si="1141"/>
        <v>-34.916864608076011</v>
      </c>
      <c r="Y1031">
        <v>235.8</v>
      </c>
    </row>
    <row r="1032" spans="15:25">
      <c r="O1032" s="23">
        <f t="shared" si="1140"/>
        <v>96.333333333333329</v>
      </c>
      <c r="P1032" s="23">
        <v>87</v>
      </c>
      <c r="Q1032" s="23">
        <f t="shared" si="1141"/>
        <v>-5.0909090909090891</v>
      </c>
      <c r="Y1032">
        <v>234.71</v>
      </c>
    </row>
    <row r="1033" spans="15:25">
      <c r="O1033" s="23">
        <f t="shared" si="1140"/>
        <v>94.333333333333343</v>
      </c>
      <c r="P1033" s="23">
        <v>96.333333333333329</v>
      </c>
      <c r="Q1033" s="23">
        <f t="shared" si="1141"/>
        <v>1.0489510489510414</v>
      </c>
      <c r="Y1033">
        <v>242.41249999999997</v>
      </c>
    </row>
    <row r="1034" spans="15:25">
      <c r="O1034" s="23">
        <f t="shared" si="1140"/>
        <v>96.333333333333329</v>
      </c>
      <c r="P1034" s="23">
        <v>18.666666666666664</v>
      </c>
      <c r="Q1034" s="23">
        <f t="shared" si="1141"/>
        <v>-67.536231884057969</v>
      </c>
      <c r="Y1034">
        <v>241.04749999999999</v>
      </c>
    </row>
    <row r="1035" spans="15:25">
      <c r="O1035" s="23">
        <f t="shared" si="1140"/>
        <v>94.333333333333343</v>
      </c>
      <c r="P1035" s="23">
        <v>97.000000000000014</v>
      </c>
      <c r="Q1035" s="23">
        <f t="shared" si="1141"/>
        <v>1.393728222996518</v>
      </c>
      <c r="Y1035">
        <v>236.74</v>
      </c>
    </row>
    <row r="1036" spans="15:25">
      <c r="O1036" s="23">
        <f t="shared" si="1140"/>
        <v>93</v>
      </c>
      <c r="P1036" s="23">
        <v>69.666666666666671</v>
      </c>
      <c r="Q1036" s="23">
        <f t="shared" si="1141"/>
        <v>-14.344262295081963</v>
      </c>
      <c r="Y1036">
        <v>242.64250000000001</v>
      </c>
    </row>
    <row r="1037" spans="15:25">
      <c r="O1037" s="23">
        <f t="shared" si="1140"/>
        <v>96.666666666666671</v>
      </c>
      <c r="P1037" s="23">
        <v>22</v>
      </c>
      <c r="Q1037" s="23">
        <f t="shared" si="1141"/>
        <v>-62.921348314606739</v>
      </c>
      <c r="Y1037">
        <v>237.12</v>
      </c>
    </row>
    <row r="1038" spans="15:25">
      <c r="O1038" s="23">
        <f t="shared" si="1140"/>
        <v>91.666666666666657</v>
      </c>
      <c r="P1038" s="23">
        <v>36.666666666666664</v>
      </c>
      <c r="Q1038" s="23">
        <f t="shared" si="1141"/>
        <v>-42.857142857142861</v>
      </c>
      <c r="Y1038">
        <v>238.785</v>
      </c>
    </row>
    <row r="1039" spans="15:25">
      <c r="O1039" s="23">
        <f t="shared" si="1140"/>
        <v>88.666666666666671</v>
      </c>
      <c r="P1039" s="23">
        <v>78.999999999999986</v>
      </c>
      <c r="Q1039" s="23">
        <f t="shared" si="1141"/>
        <v>-5.7654075546719801</v>
      </c>
      <c r="Y1039">
        <v>241.99</v>
      </c>
    </row>
    <row r="1040" spans="15:25">
      <c r="O1040" s="23">
        <f t="shared" si="1140"/>
        <v>100</v>
      </c>
      <c r="P1040" s="23">
        <v>98.333333333333329</v>
      </c>
      <c r="Q1040" s="23">
        <f t="shared" si="1141"/>
        <v>-0.84033613445378386</v>
      </c>
    </row>
    <row r="1041" spans="15:25">
      <c r="O1041" s="23">
        <f t="shared" si="1140"/>
        <v>97.333333333333329</v>
      </c>
      <c r="P1041" s="23">
        <v>96.666666666666671</v>
      </c>
      <c r="Q1041" s="23">
        <f t="shared" si="1141"/>
        <v>-0.34364261168384391</v>
      </c>
      <c r="Y1041">
        <f>SUM(Y1020:Y1039)</f>
        <v>4613.0099999999993</v>
      </c>
    </row>
    <row r="1042" spans="15:25">
      <c r="O1042" s="23">
        <f t="shared" si="1140"/>
        <v>91.666666666666657</v>
      </c>
      <c r="P1042" s="23">
        <v>75.666666666666657</v>
      </c>
      <c r="Q1042" s="23">
        <f t="shared" si="1141"/>
        <v>-9.5617529880478092</v>
      </c>
    </row>
    <row r="1043" spans="15:25">
      <c r="O1043" s="23">
        <f t="shared" si="1140"/>
        <v>100</v>
      </c>
      <c r="P1043" s="23">
        <v>95.333333333333343</v>
      </c>
      <c r="Q1043" s="23">
        <f t="shared" si="1141"/>
        <v>-2.3890784982935105</v>
      </c>
    </row>
    <row r="1044" spans="15:25">
      <c r="O1044" s="23">
        <f t="shared" si="1140"/>
        <v>95.666666666666671</v>
      </c>
      <c r="P1044" s="23">
        <v>96.666666666666671</v>
      </c>
      <c r="Q1044" s="23">
        <f t="shared" si="1141"/>
        <v>0.51993067590987863</v>
      </c>
    </row>
    <row r="1045" spans="15:25">
      <c r="O1045" s="23">
        <f t="shared" si="1140"/>
        <v>100</v>
      </c>
      <c r="P1045" s="23">
        <v>72.000000000000014</v>
      </c>
      <c r="Q1045" s="23">
        <f t="shared" si="1141"/>
        <v>-16.279069767441854</v>
      </c>
    </row>
    <row r="1046" spans="15:25">
      <c r="O1046" s="23">
        <f t="shared" si="1140"/>
        <v>94.666666666666671</v>
      </c>
      <c r="P1046" s="23">
        <v>94.333333333333343</v>
      </c>
      <c r="Q1046" s="23">
        <f t="shared" si="1141"/>
        <v>-0.17636684303350719</v>
      </c>
    </row>
    <row r="1047" spans="15:25">
      <c r="O1047" s="23">
        <f t="shared" si="1140"/>
        <v>81.666666666666671</v>
      </c>
      <c r="P1047" s="23">
        <v>95.666666666666671</v>
      </c>
      <c r="Q1047" s="23">
        <f t="shared" si="1141"/>
        <v>7.8947368421052628</v>
      </c>
    </row>
    <row r="1048" spans="15:25">
      <c r="O1048" s="23">
        <f t="shared" si="1140"/>
        <v>100</v>
      </c>
      <c r="P1048" s="23">
        <v>95.333333333333343</v>
      </c>
      <c r="Q1048" s="23">
        <f t="shared" si="1141"/>
        <v>-2.3890784982935105</v>
      </c>
    </row>
    <row r="1049" spans="15:25">
      <c r="O1049" s="23">
        <f>O1005/30*100</f>
        <v>80.666666666666657</v>
      </c>
      <c r="P1049" s="23">
        <v>97.666666666666671</v>
      </c>
      <c r="Q1049" s="23">
        <f t="shared" si="1141"/>
        <v>9.5327102803738413</v>
      </c>
    </row>
    <row r="1050" spans="15:25">
      <c r="O1050" s="23">
        <f t="shared" ref="O1050:O1054" si="1142">O1006/30*100</f>
        <v>96.666666666666671</v>
      </c>
      <c r="P1050" s="23">
        <v>100</v>
      </c>
      <c r="Q1050" s="23">
        <f t="shared" si="1141"/>
        <v>1.6949152542372856</v>
      </c>
    </row>
    <row r="1051" spans="15:25">
      <c r="O1051" s="23">
        <f t="shared" si="1142"/>
        <v>90</v>
      </c>
      <c r="P1051" s="23">
        <v>64.333333333333329</v>
      </c>
      <c r="Q1051" s="23">
        <f t="shared" si="1141"/>
        <v>-16.630669546436291</v>
      </c>
    </row>
    <row r="1052" spans="15:25">
      <c r="O1052" s="23">
        <f t="shared" si="1142"/>
        <v>94.666666666666671</v>
      </c>
      <c r="P1052" s="23">
        <v>73</v>
      </c>
      <c r="Q1052" s="23">
        <f t="shared" si="1141"/>
        <v>-12.922465208747516</v>
      </c>
    </row>
    <row r="1053" spans="15:25">
      <c r="O1053" s="23">
        <f t="shared" si="1142"/>
        <v>92</v>
      </c>
      <c r="P1053" s="23">
        <v>93.666666666666671</v>
      </c>
      <c r="Q1053" s="23">
        <f t="shared" si="1141"/>
        <v>0.89766606822262363</v>
      </c>
    </row>
    <row r="1054" spans="15:25">
      <c r="O1054" s="23">
        <f t="shared" si="1142"/>
        <v>99</v>
      </c>
      <c r="P1054" s="23">
        <v>94.333333333333343</v>
      </c>
      <c r="Q1054" s="23">
        <f t="shared" si="1141"/>
        <v>-2.4137931034482709</v>
      </c>
    </row>
    <row r="1055" spans="15:25">
      <c r="O1055" s="23">
        <f>O1011/30*100</f>
        <v>97.000000000000014</v>
      </c>
      <c r="P1055" s="23">
        <v>80</v>
      </c>
      <c r="Q1055" s="23">
        <f t="shared" si="1141"/>
        <v>-9.6045197740113082</v>
      </c>
    </row>
    <row r="1058" spans="15:56">
      <c r="O1058" s="56">
        <f>AVERAGE(O1016:O1055)</f>
        <v>93.674999999999969</v>
      </c>
      <c r="P1058" s="56">
        <f t="shared" ref="P1058:Q1058" si="1143">AVERAGE(P1016:P1055)</f>
        <v>76.333333333333343</v>
      </c>
      <c r="Q1058" s="56">
        <f t="shared" si="1143"/>
        <v>-13.023258884567104</v>
      </c>
    </row>
    <row r="1059" spans="15:56">
      <c r="O1059" s="56">
        <f>(STDEV(O1016:O1055)/SQRT(40))</f>
        <v>0.85630621137261886</v>
      </c>
      <c r="P1059" s="56">
        <f t="shared" ref="P1059:Q1059" si="1144">(STDEV(P1016:P1055)/SQRT(40))</f>
        <v>3.9186528878991576</v>
      </c>
      <c r="Q1059" s="56">
        <f t="shared" si="1144"/>
        <v>3.3043443684609026</v>
      </c>
    </row>
    <row r="1060" spans="15:56">
      <c r="Q1060" s="55">
        <f>_xlfn.T.TEST(O1016:O1055,P1016:P1055,2,1)</f>
        <v>8.9814241676979784E-5</v>
      </c>
    </row>
    <row r="1061" spans="15:56">
      <c r="P1061" s="23" t="s">
        <v>337</v>
      </c>
    </row>
    <row r="1064" spans="15:56">
      <c r="Q1064" s="23">
        <v>65.3</v>
      </c>
      <c r="R1064" s="23">
        <v>50.400000000000006</v>
      </c>
      <c r="S1064" s="23">
        <v>99.4</v>
      </c>
      <c r="T1064" s="23">
        <v>25.699999999999996</v>
      </c>
      <c r="U1064" s="23">
        <v>106.79999999999998</v>
      </c>
      <c r="V1064" s="23">
        <v>219.5</v>
      </c>
      <c r="W1064" s="23">
        <v>153.69999999999999</v>
      </c>
      <c r="X1064">
        <v>195.8</v>
      </c>
      <c r="Y1064">
        <v>188</v>
      </c>
      <c r="Z1064">
        <v>178.29999999999998</v>
      </c>
      <c r="AA1064">
        <v>103</v>
      </c>
      <c r="AB1064">
        <v>171.39999999999998</v>
      </c>
      <c r="AC1064">
        <v>98.5</v>
      </c>
      <c r="AD1064">
        <v>126.69999999999999</v>
      </c>
      <c r="AE1064">
        <v>182.5</v>
      </c>
      <c r="AF1064">
        <v>145</v>
      </c>
      <c r="AG1064">
        <v>216.89999999999998</v>
      </c>
      <c r="AH1064">
        <v>161.5</v>
      </c>
      <c r="AI1064">
        <v>216.4</v>
      </c>
      <c r="AJ1064">
        <v>186.1</v>
      </c>
      <c r="AK1064">
        <v>152.39999999999998</v>
      </c>
      <c r="AL1064">
        <v>127.20000000000002</v>
      </c>
      <c r="AM1064">
        <v>102.30000000000001</v>
      </c>
      <c r="AN1064">
        <v>167.5</v>
      </c>
      <c r="AO1064">
        <v>212.8</v>
      </c>
      <c r="AP1064">
        <v>82.300000000000011</v>
      </c>
      <c r="AQ1064">
        <v>169.9</v>
      </c>
      <c r="AR1064">
        <v>19.899999999999999</v>
      </c>
      <c r="AS1064">
        <v>146.69999999999999</v>
      </c>
      <c r="AT1064">
        <v>128</v>
      </c>
      <c r="AU1064">
        <v>182.5</v>
      </c>
      <c r="AV1064">
        <v>118.5</v>
      </c>
      <c r="AW1064">
        <v>188.5</v>
      </c>
      <c r="AX1064">
        <v>114.30000000000001</v>
      </c>
      <c r="AY1064">
        <v>224.2</v>
      </c>
      <c r="AZ1064">
        <v>84.9</v>
      </c>
      <c r="BA1064">
        <v>215.7</v>
      </c>
      <c r="BB1064">
        <v>230.4</v>
      </c>
      <c r="BC1064">
        <v>164.6</v>
      </c>
      <c r="BD1064">
        <v>177.4</v>
      </c>
    </row>
    <row r="1065" spans="15:56">
      <c r="Q1065" s="23">
        <v>233.6</v>
      </c>
      <c r="R1065" s="23">
        <v>252.5</v>
      </c>
      <c r="S1065" s="23">
        <v>193.5</v>
      </c>
      <c r="T1065" s="23">
        <v>208.89999999999998</v>
      </c>
      <c r="U1065" s="23">
        <v>202</v>
      </c>
      <c r="V1065" s="23">
        <v>230</v>
      </c>
      <c r="W1065" s="23">
        <v>148.19999999999999</v>
      </c>
      <c r="X1065">
        <v>204.3</v>
      </c>
      <c r="Y1065">
        <v>211.5</v>
      </c>
      <c r="Z1065">
        <v>230.29999999999998</v>
      </c>
      <c r="AA1065">
        <v>76.099999999999994</v>
      </c>
      <c r="AB1065">
        <v>266</v>
      </c>
      <c r="AC1065">
        <v>232.3</v>
      </c>
      <c r="AD1065">
        <v>194.2</v>
      </c>
      <c r="AE1065">
        <v>211.8</v>
      </c>
      <c r="AF1065">
        <v>204.5</v>
      </c>
      <c r="AG1065">
        <v>209.3</v>
      </c>
      <c r="AH1065">
        <v>242.50000000000003</v>
      </c>
      <c r="AI1065">
        <v>225.5</v>
      </c>
      <c r="AJ1065">
        <v>244.80000000000004</v>
      </c>
      <c r="AK1065">
        <v>176.90000000000003</v>
      </c>
      <c r="AL1065">
        <v>218</v>
      </c>
      <c r="AM1065">
        <v>14.3</v>
      </c>
      <c r="AN1065">
        <v>222.1</v>
      </c>
      <c r="AO1065">
        <v>198.29999999999998</v>
      </c>
      <c r="AP1065">
        <v>221.1</v>
      </c>
      <c r="AQ1065">
        <v>233.7</v>
      </c>
      <c r="AR1065">
        <v>169.7</v>
      </c>
      <c r="AS1065">
        <v>233.6</v>
      </c>
      <c r="AT1065">
        <v>218.39999999999998</v>
      </c>
      <c r="AU1065">
        <v>221.1</v>
      </c>
      <c r="AV1065">
        <v>214.79999999999998</v>
      </c>
      <c r="AW1065">
        <v>183.7</v>
      </c>
      <c r="AX1065">
        <v>178.1</v>
      </c>
      <c r="AY1065">
        <v>229.89999999999998</v>
      </c>
      <c r="AZ1065">
        <v>214.2</v>
      </c>
      <c r="BA1065">
        <v>243.89999999999998</v>
      </c>
      <c r="BB1065">
        <v>229.6</v>
      </c>
      <c r="BC1065">
        <v>239</v>
      </c>
      <c r="BD1065">
        <v>233.5</v>
      </c>
    </row>
    <row r="1066" spans="15:56">
      <c r="Q1066" s="23">
        <v>232.3</v>
      </c>
      <c r="R1066" s="23">
        <v>241.1</v>
      </c>
      <c r="S1066" s="23">
        <v>225.7</v>
      </c>
      <c r="T1066" s="23">
        <v>239.5</v>
      </c>
      <c r="U1066" s="23">
        <v>171.70000000000002</v>
      </c>
      <c r="V1066" s="23">
        <v>236.60000000000002</v>
      </c>
      <c r="W1066" s="23">
        <v>216.89999999999998</v>
      </c>
      <c r="X1066">
        <v>236</v>
      </c>
      <c r="Y1066">
        <v>229</v>
      </c>
      <c r="Z1066">
        <v>252.2</v>
      </c>
      <c r="AA1066">
        <v>212</v>
      </c>
      <c r="AB1066">
        <v>242.1</v>
      </c>
      <c r="AC1066">
        <v>241.5</v>
      </c>
      <c r="AD1066">
        <v>225.6</v>
      </c>
      <c r="AE1066">
        <v>238.5</v>
      </c>
      <c r="AF1066">
        <v>246.39999999999998</v>
      </c>
      <c r="AG1066">
        <v>221.09999999999997</v>
      </c>
      <c r="AH1066">
        <v>212.40000000000003</v>
      </c>
      <c r="AI1066">
        <v>231.1</v>
      </c>
      <c r="AJ1066">
        <v>211</v>
      </c>
      <c r="AK1066">
        <v>261.7</v>
      </c>
      <c r="AL1066">
        <v>259.89999999999998</v>
      </c>
      <c r="AM1066">
        <v>117.3</v>
      </c>
      <c r="AN1066">
        <v>205.79999999999998</v>
      </c>
      <c r="AO1066">
        <v>220.5</v>
      </c>
      <c r="AP1066">
        <v>246.5</v>
      </c>
      <c r="AQ1066">
        <v>218.5</v>
      </c>
      <c r="AR1066">
        <v>223.8</v>
      </c>
      <c r="AS1066">
        <v>223.7</v>
      </c>
      <c r="AT1066">
        <v>237.2</v>
      </c>
      <c r="AU1066">
        <v>234.1</v>
      </c>
      <c r="AV1066">
        <v>247.39999999999998</v>
      </c>
      <c r="AW1066">
        <v>183.29999999999998</v>
      </c>
      <c r="AX1066">
        <v>232.99999999999997</v>
      </c>
      <c r="AY1066">
        <v>259.5</v>
      </c>
      <c r="AZ1066">
        <v>270</v>
      </c>
      <c r="BA1066">
        <v>185.5</v>
      </c>
      <c r="BB1066">
        <v>251</v>
      </c>
      <c r="BC1066">
        <v>260.60000000000002</v>
      </c>
      <c r="BD1066">
        <v>262.60000000000002</v>
      </c>
    </row>
    <row r="1067" spans="15:56">
      <c r="Q1067" s="23">
        <v>229.6</v>
      </c>
      <c r="R1067" s="23">
        <v>218.89999999999998</v>
      </c>
      <c r="S1067" s="23">
        <v>207.6</v>
      </c>
      <c r="T1067" s="23">
        <v>250.29999999999998</v>
      </c>
      <c r="U1067" s="23">
        <v>224.4</v>
      </c>
      <c r="V1067" s="23">
        <v>193.4</v>
      </c>
      <c r="W1067" s="23">
        <v>219.5</v>
      </c>
      <c r="X1067">
        <v>240.2</v>
      </c>
      <c r="Y1067">
        <v>254.6</v>
      </c>
      <c r="Z1067">
        <v>200.60000000000002</v>
      </c>
      <c r="AA1067">
        <v>246.8</v>
      </c>
      <c r="AB1067">
        <v>252.7</v>
      </c>
      <c r="AC1067">
        <v>167.8</v>
      </c>
      <c r="AD1067">
        <v>223.2</v>
      </c>
      <c r="AE1067">
        <v>212.2</v>
      </c>
      <c r="AF1067">
        <v>190.3</v>
      </c>
      <c r="AG1067">
        <v>249.20000000000002</v>
      </c>
      <c r="AH1067">
        <v>228.70000000000002</v>
      </c>
      <c r="AI1067">
        <v>193.20000000000002</v>
      </c>
      <c r="AJ1067">
        <v>236.29999999999998</v>
      </c>
      <c r="AK1067">
        <v>187.9</v>
      </c>
      <c r="AL1067">
        <v>249.70000000000002</v>
      </c>
      <c r="AM1067">
        <v>194.4</v>
      </c>
      <c r="AN1067">
        <v>186.4</v>
      </c>
      <c r="AO1067">
        <v>260.60000000000002</v>
      </c>
      <c r="AP1067">
        <v>256.7</v>
      </c>
      <c r="AQ1067">
        <v>178.1</v>
      </c>
      <c r="AR1067">
        <v>220.5</v>
      </c>
      <c r="AS1067">
        <v>217.4</v>
      </c>
      <c r="AT1067">
        <v>234.60000000000002</v>
      </c>
      <c r="AU1067">
        <v>254.89999999999998</v>
      </c>
      <c r="AV1067">
        <v>232.49999999999997</v>
      </c>
      <c r="AW1067">
        <v>198.8</v>
      </c>
      <c r="AX1067">
        <v>236.70000000000002</v>
      </c>
      <c r="AY1067">
        <v>268.39999999999998</v>
      </c>
      <c r="AZ1067">
        <v>261.5</v>
      </c>
      <c r="BA1067">
        <v>263.7</v>
      </c>
      <c r="BB1067">
        <v>270</v>
      </c>
      <c r="BC1067">
        <v>245.3</v>
      </c>
      <c r="BD1067">
        <v>250.1</v>
      </c>
    </row>
    <row r="1068" spans="15:56">
      <c r="Q1068" s="23">
        <v>234.00000000000003</v>
      </c>
      <c r="R1068" s="23">
        <v>249.59999999999997</v>
      </c>
      <c r="S1068" s="23">
        <v>223.09999999999997</v>
      </c>
      <c r="T1068" s="23">
        <v>256.8</v>
      </c>
      <c r="U1068" s="23">
        <v>227.1</v>
      </c>
      <c r="V1068" s="23">
        <v>236.20000000000002</v>
      </c>
      <c r="W1068" s="23">
        <v>230.8</v>
      </c>
      <c r="X1068">
        <v>240.7</v>
      </c>
      <c r="Y1068">
        <v>228.7</v>
      </c>
      <c r="Z1068">
        <v>224.1</v>
      </c>
      <c r="AA1068">
        <v>233.3</v>
      </c>
      <c r="AB1068">
        <v>268</v>
      </c>
      <c r="AC1068">
        <v>259.7</v>
      </c>
      <c r="AD1068">
        <v>228.99999999999997</v>
      </c>
      <c r="AE1068">
        <v>230.3</v>
      </c>
      <c r="AF1068">
        <v>243.20000000000002</v>
      </c>
      <c r="AG1068">
        <v>232.70000000000002</v>
      </c>
      <c r="AH1068">
        <v>249.59999999999997</v>
      </c>
      <c r="AI1068">
        <v>261.60000000000002</v>
      </c>
      <c r="AJ1068">
        <v>251.50000000000003</v>
      </c>
      <c r="AK1068">
        <v>245.4</v>
      </c>
      <c r="AL1068">
        <v>239.2</v>
      </c>
      <c r="AM1068">
        <v>237.49999999999997</v>
      </c>
      <c r="AN1068">
        <v>96.40000000000002</v>
      </c>
      <c r="AO1068">
        <v>237.5</v>
      </c>
      <c r="AP1068">
        <v>250.29999999999998</v>
      </c>
      <c r="AQ1068">
        <v>212.9</v>
      </c>
      <c r="AR1068">
        <v>210.9</v>
      </c>
      <c r="AS1068">
        <v>233.60000000000002</v>
      </c>
      <c r="AT1068">
        <v>234.59999999999997</v>
      </c>
      <c r="AU1068">
        <v>208.99999999999997</v>
      </c>
      <c r="AV1068">
        <v>243</v>
      </c>
      <c r="AW1068">
        <v>226.6</v>
      </c>
      <c r="AX1068">
        <v>244.1</v>
      </c>
      <c r="AY1068">
        <v>261.5</v>
      </c>
      <c r="AZ1068">
        <v>268.89999999999998</v>
      </c>
      <c r="BA1068">
        <v>254.2</v>
      </c>
      <c r="BB1068">
        <v>216.7</v>
      </c>
      <c r="BC1068">
        <v>241.79999999999998</v>
      </c>
      <c r="BD1068">
        <v>201.39999999999998</v>
      </c>
    </row>
    <row r="1069" spans="15:56">
      <c r="Q1069" s="23">
        <v>266.3</v>
      </c>
      <c r="R1069" s="23">
        <v>262.8</v>
      </c>
      <c r="S1069" s="23">
        <v>183.70000000000002</v>
      </c>
      <c r="T1069" s="23">
        <v>251.6</v>
      </c>
      <c r="U1069" s="23">
        <v>219.39999999999998</v>
      </c>
      <c r="V1069" s="23">
        <v>219.1</v>
      </c>
      <c r="W1069" s="23">
        <v>222.3</v>
      </c>
      <c r="X1069">
        <v>245.4</v>
      </c>
      <c r="Y1069">
        <v>203.8</v>
      </c>
      <c r="Z1069">
        <v>232.80000000000004</v>
      </c>
      <c r="AA1069">
        <v>224.6</v>
      </c>
      <c r="AB1069">
        <v>256.3</v>
      </c>
      <c r="AC1069">
        <v>243.8</v>
      </c>
      <c r="AD1069">
        <v>245.7</v>
      </c>
      <c r="AE1069">
        <v>212.5</v>
      </c>
      <c r="AF1069">
        <v>235.7</v>
      </c>
      <c r="AG1069">
        <v>254.6</v>
      </c>
      <c r="AH1069">
        <v>257.39999999999998</v>
      </c>
      <c r="AI1069">
        <v>247.79999999999998</v>
      </c>
      <c r="AJ1069">
        <v>250.5</v>
      </c>
      <c r="AK1069">
        <v>233.29999999999998</v>
      </c>
      <c r="AL1069">
        <v>248.4</v>
      </c>
      <c r="AM1069">
        <v>239.29999999999998</v>
      </c>
      <c r="AN1069">
        <v>71.899999999999991</v>
      </c>
      <c r="AO1069">
        <v>236.3</v>
      </c>
      <c r="AP1069">
        <v>247.6</v>
      </c>
      <c r="AQ1069">
        <v>225.49999999999997</v>
      </c>
      <c r="AR1069">
        <v>228.8</v>
      </c>
      <c r="AS1069">
        <v>243.10000000000002</v>
      </c>
      <c r="AT1069">
        <v>211.9</v>
      </c>
      <c r="AU1069">
        <v>234.6</v>
      </c>
      <c r="AV1069">
        <v>238.79999999999998</v>
      </c>
      <c r="AW1069">
        <v>226.00000000000003</v>
      </c>
      <c r="AX1069">
        <v>248.7</v>
      </c>
      <c r="AY1069">
        <v>233.1</v>
      </c>
      <c r="AZ1069">
        <v>237.79999999999998</v>
      </c>
      <c r="BA1069">
        <v>203.1</v>
      </c>
      <c r="BB1069">
        <v>261.7</v>
      </c>
      <c r="BC1069">
        <v>256.90000000000003</v>
      </c>
      <c r="BD1069">
        <v>246.8</v>
      </c>
    </row>
    <row r="1070" spans="15:56">
      <c r="Q1070" s="23">
        <v>233.20000000000002</v>
      </c>
      <c r="R1070" s="23">
        <v>187.6</v>
      </c>
      <c r="S1070" s="23">
        <v>182.5</v>
      </c>
      <c r="T1070" s="23">
        <v>253.6</v>
      </c>
      <c r="U1070" s="23">
        <v>237.29999999999998</v>
      </c>
      <c r="V1070" s="23">
        <v>239.2</v>
      </c>
      <c r="W1070" s="23">
        <v>219.1</v>
      </c>
      <c r="X1070">
        <v>239.7</v>
      </c>
      <c r="Y1070">
        <v>238.5</v>
      </c>
      <c r="Z1070">
        <v>226.4</v>
      </c>
      <c r="AA1070">
        <v>209.6</v>
      </c>
      <c r="AB1070">
        <v>257.8</v>
      </c>
      <c r="AC1070">
        <v>254.99999999999997</v>
      </c>
      <c r="AD1070">
        <v>255.8</v>
      </c>
      <c r="AE1070">
        <v>270</v>
      </c>
      <c r="AF1070">
        <v>222.60000000000002</v>
      </c>
      <c r="AG1070">
        <v>254.1</v>
      </c>
      <c r="AH1070">
        <v>257.3</v>
      </c>
      <c r="AI1070">
        <v>250.89999999999998</v>
      </c>
      <c r="AJ1070">
        <v>251.80000000000004</v>
      </c>
      <c r="AK1070">
        <v>209.99999999999997</v>
      </c>
      <c r="AL1070">
        <v>252.8</v>
      </c>
      <c r="AM1070">
        <v>234.29999999999998</v>
      </c>
      <c r="AN1070">
        <v>235.4</v>
      </c>
      <c r="AO1070">
        <v>231.60000000000002</v>
      </c>
      <c r="AP1070">
        <v>258.60000000000002</v>
      </c>
      <c r="AQ1070">
        <v>232.6</v>
      </c>
      <c r="AR1070">
        <v>225.4</v>
      </c>
      <c r="AS1070">
        <v>220.99999999999997</v>
      </c>
      <c r="AT1070">
        <v>255.10000000000002</v>
      </c>
      <c r="AU1070">
        <v>240.80000000000004</v>
      </c>
      <c r="AV1070">
        <v>253.10000000000002</v>
      </c>
      <c r="AW1070">
        <v>230.8</v>
      </c>
      <c r="AX1070">
        <v>235.29999999999998</v>
      </c>
      <c r="AY1070">
        <v>270</v>
      </c>
      <c r="AZ1070">
        <v>270</v>
      </c>
      <c r="BA1070">
        <v>248.8</v>
      </c>
      <c r="BB1070">
        <v>270</v>
      </c>
      <c r="BC1070">
        <v>257.2</v>
      </c>
      <c r="BD1070">
        <v>251.29999999999998</v>
      </c>
    </row>
    <row r="1071" spans="15:56">
      <c r="Q1071" s="23">
        <v>252.4</v>
      </c>
      <c r="R1071" s="23">
        <v>224.6</v>
      </c>
      <c r="S1071" s="23">
        <v>186</v>
      </c>
      <c r="T1071" s="23">
        <v>257.20000000000005</v>
      </c>
      <c r="U1071" s="23">
        <v>232.39999999999998</v>
      </c>
      <c r="V1071" s="23">
        <v>207.9</v>
      </c>
      <c r="W1071" s="23">
        <v>159.70000000000002</v>
      </c>
      <c r="X1071">
        <v>249.00000000000003</v>
      </c>
      <c r="Y1071">
        <v>205.1</v>
      </c>
      <c r="Z1071">
        <v>236</v>
      </c>
      <c r="AA1071">
        <v>246.7</v>
      </c>
      <c r="AB1071">
        <v>204.00000000000003</v>
      </c>
      <c r="AC1071">
        <v>197.4</v>
      </c>
      <c r="AD1071">
        <v>256</v>
      </c>
      <c r="AE1071">
        <v>262.60000000000002</v>
      </c>
      <c r="AF1071">
        <v>203.8</v>
      </c>
      <c r="AG1071">
        <v>263.5</v>
      </c>
      <c r="AH1071">
        <v>243.49999999999997</v>
      </c>
      <c r="AI1071">
        <v>267.2</v>
      </c>
      <c r="AJ1071">
        <v>234.3</v>
      </c>
      <c r="AK1071">
        <v>233.20000000000002</v>
      </c>
      <c r="AL1071">
        <v>262.2</v>
      </c>
      <c r="AM1071">
        <v>231.50000000000003</v>
      </c>
      <c r="AN1071">
        <v>232.39999999999998</v>
      </c>
      <c r="AO1071">
        <v>241.79999999999998</v>
      </c>
      <c r="AP1071">
        <v>260</v>
      </c>
      <c r="AQ1071">
        <v>154.6</v>
      </c>
      <c r="AR1071">
        <v>188.8</v>
      </c>
      <c r="AS1071">
        <v>208.5</v>
      </c>
      <c r="AT1071">
        <v>241.3</v>
      </c>
      <c r="AU1071">
        <v>237.00000000000003</v>
      </c>
      <c r="AV1071">
        <v>225.10000000000002</v>
      </c>
      <c r="AW1071">
        <v>218.3</v>
      </c>
      <c r="AX1071">
        <v>230.10000000000002</v>
      </c>
      <c r="AY1071">
        <v>237.2</v>
      </c>
      <c r="AZ1071">
        <v>247.00000000000003</v>
      </c>
      <c r="BA1071">
        <v>231.9</v>
      </c>
      <c r="BB1071">
        <v>207.1</v>
      </c>
      <c r="BC1071">
        <v>252.1</v>
      </c>
      <c r="BD1071">
        <v>237.2</v>
      </c>
    </row>
    <row r="1072" spans="15:56">
      <c r="Q1072" s="23">
        <v>231.89999999999998</v>
      </c>
      <c r="R1072" s="23">
        <v>175.4</v>
      </c>
      <c r="S1072" s="23">
        <v>222.5</v>
      </c>
      <c r="T1072" s="23">
        <v>235.3</v>
      </c>
      <c r="U1072" s="23">
        <v>250.4</v>
      </c>
      <c r="V1072" s="23">
        <v>241.50000000000003</v>
      </c>
      <c r="W1072" s="23">
        <v>219.1</v>
      </c>
      <c r="X1072">
        <v>264.5</v>
      </c>
      <c r="Y1072">
        <v>251.2</v>
      </c>
      <c r="Z1072">
        <v>241.1</v>
      </c>
      <c r="AA1072">
        <v>215.4</v>
      </c>
      <c r="AB1072">
        <v>244.4</v>
      </c>
      <c r="AC1072">
        <v>219.39999999999998</v>
      </c>
      <c r="AD1072">
        <v>234.4</v>
      </c>
      <c r="AE1072">
        <v>270</v>
      </c>
      <c r="AF1072">
        <v>218.8</v>
      </c>
      <c r="AG1072">
        <v>265.3</v>
      </c>
      <c r="AH1072">
        <v>196.89999999999998</v>
      </c>
      <c r="AI1072">
        <v>244.9</v>
      </c>
      <c r="AJ1072">
        <v>247.9</v>
      </c>
      <c r="AK1072">
        <v>192.20000000000002</v>
      </c>
      <c r="AL1072">
        <v>251.5</v>
      </c>
      <c r="AM1072">
        <v>246.50000000000003</v>
      </c>
      <c r="AN1072">
        <v>225.5</v>
      </c>
      <c r="AO1072">
        <v>251.4</v>
      </c>
      <c r="AP1072">
        <v>233.39999999999998</v>
      </c>
      <c r="AQ1072">
        <v>222.8</v>
      </c>
      <c r="AR1072">
        <v>241.29999999999998</v>
      </c>
      <c r="AS1072">
        <v>256.3</v>
      </c>
      <c r="AT1072">
        <v>242.90000000000003</v>
      </c>
      <c r="AU1072">
        <v>241.2</v>
      </c>
      <c r="AV1072">
        <v>240.9</v>
      </c>
      <c r="AW1072">
        <v>230.4</v>
      </c>
      <c r="AX1072">
        <v>256.90000000000003</v>
      </c>
      <c r="AY1072">
        <v>262.89999999999998</v>
      </c>
      <c r="AZ1072">
        <v>235</v>
      </c>
      <c r="BA1072">
        <v>232.5</v>
      </c>
      <c r="BB1072">
        <v>267.5</v>
      </c>
      <c r="BC1072">
        <v>258</v>
      </c>
      <c r="BD1072">
        <v>248.4</v>
      </c>
    </row>
    <row r="1073" spans="17:59">
      <c r="Q1073" s="23">
        <v>228.89999999999998</v>
      </c>
      <c r="R1073" s="23">
        <v>245.79999999999998</v>
      </c>
      <c r="S1073" s="23">
        <v>226</v>
      </c>
      <c r="T1073" s="23">
        <v>257.2</v>
      </c>
      <c r="U1073" s="23">
        <v>251.5</v>
      </c>
      <c r="V1073" s="23">
        <v>226.7</v>
      </c>
      <c r="W1073" s="23">
        <v>224.69999999999996</v>
      </c>
      <c r="X1073">
        <v>253.30000000000004</v>
      </c>
      <c r="Y1073">
        <v>214.89999999999998</v>
      </c>
      <c r="Z1073">
        <v>227.1</v>
      </c>
      <c r="AA1073">
        <v>217.5</v>
      </c>
      <c r="AB1073">
        <v>235</v>
      </c>
      <c r="AC1073">
        <v>255.5</v>
      </c>
      <c r="AD1073">
        <v>195</v>
      </c>
      <c r="AE1073">
        <v>270</v>
      </c>
      <c r="AF1073">
        <v>220.19999999999996</v>
      </c>
      <c r="AG1073">
        <v>253.79999999999998</v>
      </c>
      <c r="AH1073">
        <v>255.50000000000003</v>
      </c>
      <c r="AI1073">
        <v>264.10000000000002</v>
      </c>
      <c r="AJ1073">
        <v>242.79999999999998</v>
      </c>
      <c r="AK1073">
        <v>187.60000000000002</v>
      </c>
      <c r="AL1073">
        <v>253.2</v>
      </c>
      <c r="AM1073">
        <v>235.40000000000003</v>
      </c>
      <c r="AN1073">
        <v>211.1</v>
      </c>
      <c r="AO1073">
        <v>254.49999999999997</v>
      </c>
      <c r="AP1073">
        <v>238.19999999999996</v>
      </c>
      <c r="AQ1073">
        <v>216.4</v>
      </c>
      <c r="AR1073">
        <v>229</v>
      </c>
      <c r="AS1073">
        <v>232.60000000000002</v>
      </c>
      <c r="AT1073">
        <v>211.9</v>
      </c>
      <c r="AU1073">
        <v>238.7</v>
      </c>
      <c r="AV1073">
        <v>202.4</v>
      </c>
      <c r="AW1073">
        <v>232.9</v>
      </c>
      <c r="AX1073">
        <v>240.8</v>
      </c>
      <c r="AY1073">
        <v>252.6</v>
      </c>
      <c r="AZ1073">
        <v>252.3</v>
      </c>
      <c r="BA1073">
        <v>235.49999999999997</v>
      </c>
      <c r="BB1073">
        <v>255.2</v>
      </c>
      <c r="BC1073">
        <v>250.3</v>
      </c>
      <c r="BD1073">
        <v>250.89999999999998</v>
      </c>
    </row>
    <row r="1074" spans="17:59">
      <c r="Q1074" s="23">
        <v>249.5</v>
      </c>
      <c r="R1074" s="23">
        <v>224.1</v>
      </c>
      <c r="S1074" s="23">
        <v>238.4</v>
      </c>
      <c r="T1074" s="23">
        <v>251.29999999999998</v>
      </c>
      <c r="U1074" s="23">
        <v>245.4</v>
      </c>
      <c r="V1074" s="23">
        <v>251.70000000000002</v>
      </c>
      <c r="W1074" s="23">
        <v>142.4</v>
      </c>
      <c r="X1074">
        <v>257.70000000000005</v>
      </c>
      <c r="Y1074">
        <v>204.70000000000002</v>
      </c>
      <c r="Z1074">
        <v>225.20000000000002</v>
      </c>
      <c r="AA1074">
        <v>224.9</v>
      </c>
      <c r="AB1074">
        <v>248.70000000000005</v>
      </c>
      <c r="AC1074">
        <v>253.6</v>
      </c>
      <c r="AD1074">
        <v>229.1</v>
      </c>
      <c r="AE1074">
        <v>267.60000000000002</v>
      </c>
      <c r="AF1074">
        <v>247.1</v>
      </c>
      <c r="AG1074">
        <v>255.4</v>
      </c>
      <c r="AH1074">
        <v>254.10000000000002</v>
      </c>
      <c r="AI1074">
        <v>258.10000000000002</v>
      </c>
      <c r="AJ1074">
        <v>260.89999999999998</v>
      </c>
      <c r="AK1074">
        <v>239.49999999999997</v>
      </c>
      <c r="AL1074">
        <v>236</v>
      </c>
      <c r="AM1074">
        <v>222.7</v>
      </c>
      <c r="AN1074">
        <v>209.5</v>
      </c>
      <c r="AO1074">
        <v>248.29999999999998</v>
      </c>
      <c r="AP1074">
        <v>249.9</v>
      </c>
      <c r="AQ1074">
        <v>181.39999999999998</v>
      </c>
      <c r="AR1074">
        <v>214.29999999999998</v>
      </c>
      <c r="AS1074">
        <v>245.9</v>
      </c>
      <c r="AT1074">
        <v>234.10000000000002</v>
      </c>
      <c r="AU1074">
        <v>246.90000000000003</v>
      </c>
      <c r="AV1074">
        <v>243.7</v>
      </c>
      <c r="AW1074">
        <v>243.4</v>
      </c>
      <c r="AX1074">
        <v>240.8</v>
      </c>
      <c r="AY1074">
        <v>233.2</v>
      </c>
      <c r="AZ1074">
        <v>248.6</v>
      </c>
      <c r="BA1074">
        <v>245.69999999999996</v>
      </c>
      <c r="BB1074">
        <v>261.89999999999998</v>
      </c>
      <c r="BC1074">
        <v>254.5</v>
      </c>
      <c r="BD1074">
        <v>238.70000000000002</v>
      </c>
    </row>
    <row r="1075" spans="17:59">
      <c r="Q1075" s="23">
        <v>222.9</v>
      </c>
      <c r="R1075" s="23">
        <v>219.39999999999998</v>
      </c>
      <c r="S1075" s="23">
        <v>144.9</v>
      </c>
      <c r="T1075" s="23">
        <v>256.79999999999995</v>
      </c>
      <c r="U1075" s="23">
        <v>243.29999999999998</v>
      </c>
      <c r="V1075" s="23">
        <v>248.9</v>
      </c>
      <c r="W1075" s="23">
        <v>200.40000000000003</v>
      </c>
      <c r="X1075">
        <v>248.8</v>
      </c>
      <c r="Y1075">
        <v>223.9</v>
      </c>
      <c r="Z1075">
        <v>247</v>
      </c>
      <c r="AA1075">
        <v>250.79999999999998</v>
      </c>
      <c r="AB1075">
        <v>242.6</v>
      </c>
      <c r="AC1075">
        <v>253.2</v>
      </c>
      <c r="AD1075">
        <v>178</v>
      </c>
      <c r="AE1075">
        <v>263</v>
      </c>
      <c r="AF1075">
        <v>174.10000000000002</v>
      </c>
      <c r="AG1075">
        <v>256.7</v>
      </c>
      <c r="AH1075">
        <v>254.2</v>
      </c>
      <c r="AI1075">
        <v>254.1</v>
      </c>
      <c r="AJ1075">
        <v>259.29999999999995</v>
      </c>
      <c r="AK1075">
        <v>226.20000000000002</v>
      </c>
      <c r="AL1075">
        <v>246.9</v>
      </c>
      <c r="AM1075">
        <v>242.1</v>
      </c>
      <c r="AN1075">
        <v>191.79999999999998</v>
      </c>
      <c r="AO1075">
        <v>233.4</v>
      </c>
      <c r="AP1075">
        <v>250.1</v>
      </c>
      <c r="AQ1075">
        <v>204.6</v>
      </c>
      <c r="AR1075">
        <v>227.7</v>
      </c>
      <c r="AS1075">
        <v>255.5</v>
      </c>
      <c r="AT1075">
        <v>235.8</v>
      </c>
      <c r="AU1075">
        <v>255.8</v>
      </c>
      <c r="AV1075">
        <v>250.79999999999998</v>
      </c>
      <c r="AW1075">
        <v>241.6</v>
      </c>
      <c r="AX1075">
        <v>251.1</v>
      </c>
      <c r="AY1075">
        <v>270</v>
      </c>
      <c r="AZ1075">
        <v>252.79999999999998</v>
      </c>
      <c r="BA1075">
        <v>238.89999999999998</v>
      </c>
      <c r="BB1075">
        <v>260</v>
      </c>
      <c r="BC1075">
        <v>209.40000000000003</v>
      </c>
      <c r="BD1075">
        <v>245.20000000000002</v>
      </c>
    </row>
    <row r="1076" spans="17:59">
      <c r="Q1076" s="23">
        <v>231.9</v>
      </c>
      <c r="R1076" s="23">
        <v>242.4</v>
      </c>
      <c r="S1076" s="23">
        <v>232.8</v>
      </c>
      <c r="T1076" s="23">
        <v>247.5</v>
      </c>
      <c r="U1076" s="23">
        <v>257.7</v>
      </c>
      <c r="V1076" s="23">
        <v>194.00000000000003</v>
      </c>
      <c r="W1076" s="23">
        <v>238.20000000000005</v>
      </c>
      <c r="X1076">
        <v>251.70000000000002</v>
      </c>
      <c r="Y1076">
        <v>226.99999999999997</v>
      </c>
      <c r="Z1076">
        <v>241.9</v>
      </c>
      <c r="AA1076">
        <v>242.70000000000002</v>
      </c>
      <c r="AB1076">
        <v>247.4</v>
      </c>
      <c r="AC1076">
        <v>246.4</v>
      </c>
      <c r="AD1076">
        <v>245</v>
      </c>
      <c r="AE1076">
        <v>268.5</v>
      </c>
      <c r="AF1076">
        <v>241.39999999999998</v>
      </c>
      <c r="AG1076">
        <v>226.7</v>
      </c>
      <c r="AH1076">
        <v>247.39999999999998</v>
      </c>
      <c r="AI1076">
        <v>253.50000000000003</v>
      </c>
      <c r="AJ1076">
        <v>256.10000000000002</v>
      </c>
      <c r="AK1076">
        <v>189.50000000000003</v>
      </c>
      <c r="AL1076">
        <v>244.7</v>
      </c>
      <c r="AM1076">
        <v>257.89999999999998</v>
      </c>
      <c r="AN1076">
        <v>226.20000000000002</v>
      </c>
      <c r="AO1076">
        <v>248.6</v>
      </c>
      <c r="AP1076">
        <v>248.59999999999997</v>
      </c>
      <c r="AQ1076">
        <v>173</v>
      </c>
      <c r="AR1076">
        <v>225.49999999999997</v>
      </c>
      <c r="AS1076">
        <v>239.8</v>
      </c>
      <c r="AT1076">
        <v>204</v>
      </c>
      <c r="AU1076">
        <v>217.3</v>
      </c>
      <c r="AV1076">
        <v>188.1</v>
      </c>
      <c r="AW1076">
        <v>195.1</v>
      </c>
      <c r="AX1076">
        <v>228.70000000000002</v>
      </c>
      <c r="AY1076">
        <v>266.7</v>
      </c>
      <c r="AZ1076">
        <v>270</v>
      </c>
      <c r="BA1076">
        <v>238.79999999999998</v>
      </c>
      <c r="BB1076">
        <v>258.59999999999997</v>
      </c>
      <c r="BC1076">
        <v>167.6</v>
      </c>
      <c r="BD1076">
        <v>259.5</v>
      </c>
    </row>
    <row r="1077" spans="17:59">
      <c r="Q1077" s="23">
        <v>242.59999999999997</v>
      </c>
      <c r="R1077" s="23">
        <v>256.5</v>
      </c>
      <c r="S1077" s="23">
        <v>197.00000000000003</v>
      </c>
      <c r="T1077" s="23">
        <v>242.10000000000002</v>
      </c>
      <c r="U1077" s="23">
        <v>248.4</v>
      </c>
      <c r="V1077" s="23">
        <v>256.79999999999995</v>
      </c>
      <c r="W1077" s="23">
        <v>240.70000000000002</v>
      </c>
      <c r="X1077">
        <v>237</v>
      </c>
      <c r="Y1077">
        <v>252.4</v>
      </c>
      <c r="Z1077">
        <v>221.5</v>
      </c>
      <c r="AA1077">
        <v>253.70000000000002</v>
      </c>
      <c r="AB1077">
        <v>231.2</v>
      </c>
      <c r="AC1077">
        <v>262.8</v>
      </c>
      <c r="AD1077">
        <v>198.1</v>
      </c>
      <c r="AE1077">
        <v>257</v>
      </c>
      <c r="AF1077">
        <v>227.79999999999998</v>
      </c>
      <c r="AG1077">
        <v>249.3</v>
      </c>
      <c r="AH1077">
        <v>232.4</v>
      </c>
      <c r="AI1077">
        <v>254.39999999999998</v>
      </c>
      <c r="AJ1077">
        <v>231.20000000000002</v>
      </c>
      <c r="AK1077">
        <v>242.5</v>
      </c>
      <c r="AL1077">
        <v>246</v>
      </c>
      <c r="AM1077">
        <v>249.3</v>
      </c>
      <c r="AN1077">
        <v>237.4</v>
      </c>
      <c r="AO1077">
        <v>252.7</v>
      </c>
      <c r="AP1077">
        <v>223.9</v>
      </c>
      <c r="AQ1077">
        <v>230.3</v>
      </c>
      <c r="AR1077">
        <v>227.6</v>
      </c>
      <c r="AS1077">
        <v>242.20000000000002</v>
      </c>
      <c r="AT1077">
        <v>243.7</v>
      </c>
      <c r="AU1077">
        <v>255.30000000000004</v>
      </c>
      <c r="AV1077">
        <v>255</v>
      </c>
      <c r="AW1077">
        <v>242.5</v>
      </c>
      <c r="AX1077">
        <v>253.1</v>
      </c>
      <c r="AY1077">
        <v>262.7</v>
      </c>
      <c r="AZ1077">
        <v>270</v>
      </c>
      <c r="BA1077">
        <v>249.99999999999997</v>
      </c>
      <c r="BB1077">
        <v>264.39999999999998</v>
      </c>
      <c r="BC1077">
        <v>204.29999999999998</v>
      </c>
      <c r="BD1077">
        <v>250.7</v>
      </c>
    </row>
    <row r="1078" spans="17:59">
      <c r="Q1078" s="23">
        <v>244.60000000000002</v>
      </c>
      <c r="R1078" s="23">
        <v>245.1</v>
      </c>
      <c r="S1078" s="23">
        <v>214.79999999999998</v>
      </c>
      <c r="T1078" s="23">
        <v>252.1</v>
      </c>
      <c r="U1078" s="23">
        <v>235.09999999999997</v>
      </c>
      <c r="V1078" s="23">
        <v>235.9</v>
      </c>
      <c r="W1078" s="23">
        <v>212.8</v>
      </c>
      <c r="X1078">
        <v>248.4</v>
      </c>
      <c r="Y1078">
        <v>254.39999999999998</v>
      </c>
      <c r="Z1078">
        <v>240.19999999999996</v>
      </c>
      <c r="AA1078">
        <v>247.6</v>
      </c>
      <c r="AB1078">
        <v>248.6</v>
      </c>
      <c r="AC1078">
        <v>255.9</v>
      </c>
      <c r="AD1078">
        <v>209.19999999999996</v>
      </c>
      <c r="AE1078">
        <v>256.09999999999997</v>
      </c>
      <c r="AF1078">
        <v>231</v>
      </c>
      <c r="AG1078">
        <v>233.50000000000003</v>
      </c>
      <c r="AH1078">
        <v>231.2</v>
      </c>
      <c r="AI1078">
        <v>236.70000000000005</v>
      </c>
      <c r="AJ1078">
        <v>255.3</v>
      </c>
      <c r="AK1078">
        <v>236.29999999999998</v>
      </c>
      <c r="AL1078">
        <v>242.6</v>
      </c>
      <c r="AM1078">
        <v>249.5</v>
      </c>
      <c r="AN1078">
        <v>220.30000000000004</v>
      </c>
      <c r="AO1078">
        <v>248.39999999999998</v>
      </c>
      <c r="AP1078">
        <v>216.9</v>
      </c>
      <c r="AQ1078">
        <v>209.5</v>
      </c>
      <c r="AR1078">
        <v>204.90000000000003</v>
      </c>
      <c r="AS1078">
        <v>256.39999999999998</v>
      </c>
      <c r="AT1078">
        <v>229.20000000000002</v>
      </c>
      <c r="AU1078">
        <v>253.39999999999998</v>
      </c>
      <c r="AV1078">
        <v>248.99999999999997</v>
      </c>
      <c r="AW1078">
        <v>250.8</v>
      </c>
      <c r="AX1078">
        <v>255.3</v>
      </c>
      <c r="AY1078">
        <v>249.2</v>
      </c>
      <c r="AZ1078">
        <v>269.2</v>
      </c>
      <c r="BA1078">
        <v>259</v>
      </c>
      <c r="BB1078">
        <v>258.2</v>
      </c>
      <c r="BC1078">
        <v>259.3</v>
      </c>
      <c r="BD1078">
        <v>236</v>
      </c>
    </row>
    <row r="1079" spans="17:59">
      <c r="Q1079" s="23">
        <v>224.8</v>
      </c>
      <c r="R1079" s="23">
        <v>223.5</v>
      </c>
      <c r="S1079" s="23">
        <v>228.60000000000002</v>
      </c>
      <c r="T1079" s="23">
        <v>243.79999999999998</v>
      </c>
      <c r="U1079" s="23">
        <v>247.6</v>
      </c>
      <c r="V1079" s="23">
        <v>244.80000000000004</v>
      </c>
      <c r="W1079" s="23">
        <v>213.99999999999997</v>
      </c>
      <c r="X1079">
        <v>173.2</v>
      </c>
      <c r="Y1079">
        <v>231.9</v>
      </c>
      <c r="Z1079">
        <v>227.8</v>
      </c>
      <c r="AA1079">
        <v>236.5</v>
      </c>
      <c r="AB1079">
        <v>250.49999999999997</v>
      </c>
      <c r="AC1079">
        <v>257.7</v>
      </c>
      <c r="AD1079">
        <v>220.9</v>
      </c>
      <c r="AE1079">
        <v>266.89999999999998</v>
      </c>
      <c r="AF1079">
        <v>242.59999999999997</v>
      </c>
      <c r="AG1079">
        <v>257.3</v>
      </c>
      <c r="AH1079">
        <v>164.2</v>
      </c>
      <c r="AI1079">
        <v>255.7</v>
      </c>
      <c r="AJ1079">
        <v>245.3</v>
      </c>
      <c r="AK1079">
        <v>228.79999999999998</v>
      </c>
      <c r="AL1079">
        <v>228.69999999999996</v>
      </c>
      <c r="AM1079">
        <v>224.7</v>
      </c>
      <c r="AN1079">
        <v>219.60000000000002</v>
      </c>
      <c r="AO1079">
        <v>252.19999999999996</v>
      </c>
      <c r="AP1079">
        <v>257.5</v>
      </c>
      <c r="AQ1079">
        <v>193.1</v>
      </c>
      <c r="AR1079">
        <v>252.2</v>
      </c>
      <c r="AS1079">
        <v>253.4</v>
      </c>
      <c r="AT1079">
        <v>220.5</v>
      </c>
      <c r="AU1079">
        <v>235.39999999999998</v>
      </c>
      <c r="AV1079">
        <v>252.7</v>
      </c>
      <c r="AW1079">
        <v>245.6</v>
      </c>
      <c r="AX1079">
        <v>239.9</v>
      </c>
      <c r="AY1079">
        <v>243.7</v>
      </c>
      <c r="AZ1079">
        <v>260.60000000000002</v>
      </c>
      <c r="BA1079">
        <v>252.3</v>
      </c>
      <c r="BB1079">
        <v>261.10000000000002</v>
      </c>
      <c r="BC1079">
        <v>259.60000000000002</v>
      </c>
      <c r="BD1079">
        <v>230.4</v>
      </c>
    </row>
    <row r="1080" spans="17:59">
      <c r="Q1080" s="23">
        <v>215.9</v>
      </c>
      <c r="R1080" s="23">
        <v>247.29999999999998</v>
      </c>
      <c r="S1080" s="23">
        <v>214.4</v>
      </c>
      <c r="T1080" s="23">
        <v>250.8</v>
      </c>
      <c r="U1080" s="23">
        <v>217.79999999999998</v>
      </c>
      <c r="V1080" s="23">
        <v>251.70000000000002</v>
      </c>
      <c r="W1080" s="23">
        <v>237.89999999999998</v>
      </c>
      <c r="X1080">
        <v>249.99999999999997</v>
      </c>
      <c r="Y1080">
        <v>244.3</v>
      </c>
      <c r="Z1080">
        <v>231.6</v>
      </c>
      <c r="AA1080">
        <v>245</v>
      </c>
      <c r="AB1080">
        <v>260.8</v>
      </c>
      <c r="AC1080">
        <v>256.5</v>
      </c>
      <c r="AD1080">
        <v>219.8</v>
      </c>
      <c r="AE1080">
        <v>245.7</v>
      </c>
      <c r="AF1080">
        <v>234.29999999999998</v>
      </c>
      <c r="AG1080">
        <v>250.7</v>
      </c>
      <c r="AH1080">
        <v>251.4</v>
      </c>
      <c r="AI1080">
        <v>238.60000000000002</v>
      </c>
      <c r="AJ1080">
        <v>244.70000000000002</v>
      </c>
      <c r="AK1080">
        <v>238.60000000000002</v>
      </c>
      <c r="AL1080">
        <v>252.5</v>
      </c>
      <c r="AM1080">
        <v>248.9</v>
      </c>
      <c r="AN1080">
        <v>195.70000000000002</v>
      </c>
      <c r="AO1080">
        <v>240.89999999999998</v>
      </c>
      <c r="AP1080">
        <v>257.3</v>
      </c>
      <c r="AQ1080">
        <v>220.5</v>
      </c>
      <c r="AR1080">
        <v>244.1</v>
      </c>
      <c r="AS1080">
        <v>250.79999999999998</v>
      </c>
      <c r="AT1080">
        <v>241.7</v>
      </c>
      <c r="AU1080">
        <v>250.3</v>
      </c>
      <c r="AV1080">
        <v>253.49999999999997</v>
      </c>
      <c r="AW1080">
        <v>247.89999999999998</v>
      </c>
      <c r="AX1080">
        <v>249.4</v>
      </c>
      <c r="AY1080">
        <v>258.5</v>
      </c>
      <c r="AZ1080">
        <v>250.4</v>
      </c>
      <c r="BA1080">
        <v>245.9</v>
      </c>
      <c r="BB1080">
        <v>254.9</v>
      </c>
      <c r="BC1080">
        <v>250.5</v>
      </c>
      <c r="BD1080">
        <v>244.20000000000002</v>
      </c>
    </row>
    <row r="1081" spans="17:59">
      <c r="Q1081" s="23">
        <v>253.7</v>
      </c>
      <c r="R1081" s="23">
        <v>237.6</v>
      </c>
      <c r="S1081" s="23">
        <v>186.70000000000002</v>
      </c>
      <c r="T1081" s="23">
        <v>254.20000000000002</v>
      </c>
      <c r="U1081" s="23">
        <v>228.2</v>
      </c>
      <c r="V1081" s="23">
        <v>254.2</v>
      </c>
      <c r="W1081" s="23">
        <v>224.3</v>
      </c>
      <c r="X1081">
        <v>241.9</v>
      </c>
      <c r="Y1081">
        <v>204.79999999999998</v>
      </c>
      <c r="Z1081">
        <v>234.4</v>
      </c>
      <c r="AA1081">
        <v>248.4</v>
      </c>
      <c r="AB1081">
        <v>255.30000000000004</v>
      </c>
      <c r="AC1081">
        <v>245.50000000000003</v>
      </c>
      <c r="AD1081">
        <v>212.8</v>
      </c>
      <c r="AE1081">
        <v>245.3</v>
      </c>
      <c r="AF1081">
        <v>249.3</v>
      </c>
      <c r="AG1081">
        <v>240.29999999999998</v>
      </c>
      <c r="AH1081">
        <v>240.90000000000003</v>
      </c>
      <c r="AI1081">
        <v>247.4</v>
      </c>
      <c r="AJ1081">
        <v>241.9</v>
      </c>
      <c r="AK1081">
        <v>214.00000000000003</v>
      </c>
      <c r="AL1081">
        <v>240.10000000000002</v>
      </c>
      <c r="AM1081">
        <v>257.8</v>
      </c>
      <c r="AN1081">
        <v>210.4</v>
      </c>
      <c r="AO1081">
        <v>243.6</v>
      </c>
      <c r="AP1081">
        <v>260.09999999999997</v>
      </c>
      <c r="AQ1081">
        <v>179.30000000000004</v>
      </c>
      <c r="AR1081">
        <v>210.1</v>
      </c>
      <c r="AS1081">
        <v>255.4</v>
      </c>
      <c r="AT1081">
        <v>242.19999999999996</v>
      </c>
      <c r="AU1081">
        <v>249.00000000000003</v>
      </c>
      <c r="AV1081">
        <v>241.8</v>
      </c>
      <c r="AW1081">
        <v>224.89999999999998</v>
      </c>
      <c r="AX1081">
        <v>239.5</v>
      </c>
      <c r="AY1081">
        <v>261</v>
      </c>
      <c r="AZ1081">
        <v>224.3</v>
      </c>
      <c r="BA1081">
        <v>242.39999999999998</v>
      </c>
      <c r="BB1081">
        <v>251.6</v>
      </c>
      <c r="BC1081">
        <v>262.10000000000002</v>
      </c>
      <c r="BD1081">
        <v>228.10000000000002</v>
      </c>
    </row>
    <row r="1082" spans="17:59">
      <c r="Q1082" s="23">
        <v>231.99999999999997</v>
      </c>
      <c r="R1082" s="23">
        <v>251.40000000000003</v>
      </c>
      <c r="S1082" s="23">
        <v>208.9</v>
      </c>
      <c r="T1082" s="23">
        <v>252.89999999999998</v>
      </c>
      <c r="U1082" s="23">
        <v>246.9</v>
      </c>
      <c r="V1082" s="23">
        <v>255.00000000000003</v>
      </c>
      <c r="W1082" s="23">
        <v>218.79999999999998</v>
      </c>
      <c r="X1082">
        <v>251.8</v>
      </c>
      <c r="Y1082">
        <v>236.6</v>
      </c>
      <c r="Z1082">
        <v>232.4</v>
      </c>
      <c r="AA1082">
        <v>235.10000000000002</v>
      </c>
      <c r="AB1082">
        <v>259.8</v>
      </c>
      <c r="AC1082">
        <v>256.49999999999994</v>
      </c>
      <c r="AD1082">
        <v>247.9</v>
      </c>
      <c r="AE1082">
        <v>258.79999999999995</v>
      </c>
      <c r="AF1082">
        <v>211.1</v>
      </c>
      <c r="AG1082">
        <v>252.6</v>
      </c>
      <c r="AH1082">
        <v>256.8</v>
      </c>
      <c r="AI1082">
        <v>246.29999999999998</v>
      </c>
      <c r="AJ1082">
        <v>247.1</v>
      </c>
      <c r="AK1082">
        <v>238.90000000000003</v>
      </c>
      <c r="AL1082">
        <v>204.3</v>
      </c>
      <c r="AM1082">
        <v>245.4</v>
      </c>
      <c r="AN1082">
        <v>205.1</v>
      </c>
      <c r="AO1082">
        <v>253.99999999999997</v>
      </c>
      <c r="AP1082">
        <v>233.2</v>
      </c>
      <c r="AQ1082">
        <v>187.2</v>
      </c>
      <c r="AR1082">
        <v>237.5</v>
      </c>
      <c r="AS1082">
        <v>257.29999999999995</v>
      </c>
      <c r="AT1082">
        <v>215.5</v>
      </c>
      <c r="AU1082">
        <v>242.1</v>
      </c>
      <c r="AV1082">
        <v>248.89999999999998</v>
      </c>
      <c r="AW1082">
        <v>250.60000000000002</v>
      </c>
      <c r="AX1082">
        <v>207.2</v>
      </c>
      <c r="AY1082">
        <v>263.5</v>
      </c>
      <c r="AZ1082">
        <v>220.10000000000002</v>
      </c>
      <c r="BA1082">
        <v>255.8</v>
      </c>
      <c r="BB1082">
        <v>243.70000000000002</v>
      </c>
      <c r="BC1082">
        <v>263.60000000000002</v>
      </c>
      <c r="BD1082">
        <v>218.79999999999998</v>
      </c>
    </row>
    <row r="1083" spans="17:59">
      <c r="Q1083" s="23">
        <v>222.00000000000003</v>
      </c>
      <c r="R1083" s="23">
        <v>236.29999999999995</v>
      </c>
      <c r="S1083" s="23">
        <v>207.89999999999998</v>
      </c>
      <c r="T1083" s="23">
        <v>257.2</v>
      </c>
      <c r="U1083" s="23">
        <v>246.4</v>
      </c>
      <c r="V1083" s="23">
        <v>241.8</v>
      </c>
      <c r="W1083" s="23">
        <v>206</v>
      </c>
      <c r="X1083">
        <v>242.70000000000002</v>
      </c>
      <c r="Y1083">
        <v>228.5</v>
      </c>
      <c r="Z1083">
        <v>241.10000000000002</v>
      </c>
      <c r="AA1083">
        <v>229.50000000000003</v>
      </c>
      <c r="AB1083">
        <v>257.7</v>
      </c>
      <c r="AC1083">
        <v>259.79999999999995</v>
      </c>
      <c r="AD1083">
        <v>244</v>
      </c>
      <c r="AE1083">
        <v>253.1</v>
      </c>
      <c r="AF1083">
        <v>242.70000000000002</v>
      </c>
      <c r="AG1083">
        <v>222.1</v>
      </c>
      <c r="AH1083">
        <v>255.2</v>
      </c>
      <c r="AI1083">
        <v>233.8</v>
      </c>
      <c r="AJ1083">
        <v>253.40000000000003</v>
      </c>
      <c r="AK1083">
        <v>237.99999999999997</v>
      </c>
      <c r="AL1083">
        <v>248.8</v>
      </c>
      <c r="AM1083">
        <v>253.20000000000002</v>
      </c>
      <c r="AN1083">
        <v>232.6</v>
      </c>
      <c r="AO1083">
        <v>248.39999999999998</v>
      </c>
      <c r="AP1083">
        <v>240.29999999999998</v>
      </c>
      <c r="AQ1083">
        <v>170.00000000000003</v>
      </c>
      <c r="AR1083">
        <v>257.60000000000002</v>
      </c>
      <c r="AS1083">
        <v>246.00000000000003</v>
      </c>
      <c r="AT1083">
        <v>233.79999999999998</v>
      </c>
      <c r="AU1083">
        <v>256.5</v>
      </c>
      <c r="AV1083">
        <v>247.6</v>
      </c>
      <c r="AW1083">
        <v>260.8</v>
      </c>
      <c r="AX1083">
        <v>252.5</v>
      </c>
      <c r="AY1083">
        <v>263.5</v>
      </c>
      <c r="AZ1083">
        <v>232.00000000000003</v>
      </c>
      <c r="BA1083">
        <v>244.9</v>
      </c>
      <c r="BB1083">
        <v>262.39999999999998</v>
      </c>
      <c r="BC1083">
        <v>266.7</v>
      </c>
      <c r="BD1083">
        <v>242.8</v>
      </c>
    </row>
    <row r="1085" spans="17:59">
      <c r="Q1085" s="23">
        <f>SUM(Q1064:Q1083)</f>
        <v>4547.4000000000005</v>
      </c>
      <c r="R1085" s="23">
        <f t="shared" ref="R1085:BD1085" si="1145">SUM(R1064:R1083)</f>
        <v>4492.3</v>
      </c>
      <c r="S1085" s="23">
        <f t="shared" si="1145"/>
        <v>4024.4000000000005</v>
      </c>
      <c r="T1085" s="23">
        <f t="shared" si="1145"/>
        <v>4744.7999999999993</v>
      </c>
      <c r="U1085" s="23">
        <f t="shared" si="1145"/>
        <v>4539.7999999999993</v>
      </c>
      <c r="V1085" s="23">
        <f t="shared" si="1145"/>
        <v>4684.9000000000005</v>
      </c>
      <c r="W1085" s="23">
        <f t="shared" si="1145"/>
        <v>4149.5</v>
      </c>
      <c r="X1085">
        <f t="shared" si="1145"/>
        <v>4772.1000000000004</v>
      </c>
      <c r="Y1085">
        <f t="shared" si="1145"/>
        <v>4533.8</v>
      </c>
      <c r="Z1085">
        <f t="shared" si="1145"/>
        <v>4592</v>
      </c>
      <c r="AA1085">
        <f t="shared" si="1145"/>
        <v>4399.2</v>
      </c>
      <c r="AB1085">
        <f t="shared" si="1145"/>
        <v>4900.2999999999993</v>
      </c>
      <c r="AC1085">
        <f t="shared" si="1145"/>
        <v>4718.8</v>
      </c>
      <c r="AD1085">
        <f t="shared" si="1145"/>
        <v>4390.4000000000005</v>
      </c>
      <c r="AE1085">
        <f t="shared" si="1145"/>
        <v>4942.4000000000005</v>
      </c>
      <c r="AF1085">
        <f t="shared" si="1145"/>
        <v>4431.9000000000005</v>
      </c>
      <c r="AG1085">
        <f t="shared" si="1145"/>
        <v>4865.1000000000013</v>
      </c>
      <c r="AH1085">
        <f t="shared" si="1145"/>
        <v>4693.0999999999995</v>
      </c>
      <c r="AI1085">
        <f t="shared" si="1145"/>
        <v>4881.3</v>
      </c>
      <c r="AJ1085">
        <f t="shared" si="1145"/>
        <v>4852.2</v>
      </c>
      <c r="AK1085">
        <f t="shared" si="1145"/>
        <v>4372.8999999999996</v>
      </c>
      <c r="AL1085">
        <f t="shared" si="1145"/>
        <v>4752.7</v>
      </c>
      <c r="AM1085">
        <f t="shared" si="1145"/>
        <v>4304.3</v>
      </c>
      <c r="AN1085">
        <f t="shared" si="1145"/>
        <v>4003.1</v>
      </c>
      <c r="AO1085">
        <f t="shared" si="1145"/>
        <v>4815.7999999999993</v>
      </c>
      <c r="AP1085">
        <f t="shared" si="1145"/>
        <v>4732.5</v>
      </c>
      <c r="AQ1085">
        <f t="shared" si="1145"/>
        <v>4013.8999999999996</v>
      </c>
      <c r="AR1085">
        <f t="shared" si="1145"/>
        <v>4259.5999999999995</v>
      </c>
      <c r="AS1085">
        <f>SUM(AS1064:AS1083)</f>
        <v>4719.2000000000007</v>
      </c>
      <c r="AT1085">
        <f t="shared" si="1145"/>
        <v>4516.3999999999996</v>
      </c>
      <c r="AU1085">
        <f t="shared" si="1145"/>
        <v>4755.9000000000015</v>
      </c>
      <c r="AV1085">
        <f t="shared" si="1145"/>
        <v>4647.5999999999995</v>
      </c>
      <c r="AW1085">
        <f t="shared" si="1145"/>
        <v>4522.5000000000009</v>
      </c>
      <c r="AX1085">
        <f t="shared" si="1145"/>
        <v>4635.5000000000009</v>
      </c>
      <c r="AY1085">
        <f t="shared" si="1145"/>
        <v>5071.2999999999993</v>
      </c>
      <c r="AZ1085">
        <f t="shared" si="1145"/>
        <v>4839.6000000000004</v>
      </c>
      <c r="BA1085">
        <f t="shared" si="1145"/>
        <v>4788.5</v>
      </c>
      <c r="BB1085">
        <f t="shared" si="1145"/>
        <v>5035.9999999999991</v>
      </c>
      <c r="BC1085">
        <f t="shared" si="1145"/>
        <v>4823.4000000000005</v>
      </c>
      <c r="BD1085">
        <f t="shared" si="1145"/>
        <v>4754</v>
      </c>
      <c r="BF1085">
        <f>AVERAGE(Q1085:BD1085)</f>
        <v>4613.01</v>
      </c>
      <c r="BG1085">
        <f>STDEV(Q1085:BD1085)/SQRT(COUNT(Q1085:BD1085))</f>
        <v>42.662933801050542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Z188"/>
  <sheetViews>
    <sheetView zoomScale="25" zoomScaleNormal="92" zoomScalePageLayoutView="92" workbookViewId="0">
      <selection activeCell="G75" sqref="G75"/>
    </sheetView>
  </sheetViews>
  <sheetFormatPr baseColWidth="10" defaultColWidth="11.5" defaultRowHeight="15"/>
  <cols>
    <col min="1" max="1" width="16.83203125" style="12" bestFit="1" customWidth="1"/>
    <col min="2" max="2" width="12.83203125" bestFit="1" customWidth="1"/>
  </cols>
  <sheetData>
    <row r="1" spans="1:200">
      <c r="A1" s="12" t="s">
        <v>159</v>
      </c>
      <c r="B1" t="s">
        <v>293</v>
      </c>
      <c r="L1" t="s">
        <v>294</v>
      </c>
      <c r="V1" t="s">
        <v>295</v>
      </c>
      <c r="AF1" t="s">
        <v>296</v>
      </c>
      <c r="AP1" t="s">
        <v>297</v>
      </c>
      <c r="AZ1" t="s">
        <v>298</v>
      </c>
      <c r="BJ1" t="s">
        <v>299</v>
      </c>
      <c r="BT1" t="s">
        <v>300</v>
      </c>
      <c r="CD1" t="s">
        <v>301</v>
      </c>
      <c r="CN1" t="s">
        <v>302</v>
      </c>
      <c r="CX1" t="s">
        <v>303</v>
      </c>
      <c r="DH1" t="s">
        <v>304</v>
      </c>
      <c r="DR1" t="s">
        <v>305</v>
      </c>
      <c r="EB1" t="s">
        <v>306</v>
      </c>
      <c r="EL1" t="s">
        <v>307</v>
      </c>
      <c r="EV1" t="s">
        <v>308</v>
      </c>
      <c r="FF1" t="s">
        <v>309</v>
      </c>
      <c r="FP1" t="s">
        <v>310</v>
      </c>
      <c r="FZ1" t="s">
        <v>311</v>
      </c>
      <c r="GJ1" t="s">
        <v>312</v>
      </c>
    </row>
    <row r="2" spans="1:200" s="12" customFormat="1">
      <c r="B2" s="12" t="s">
        <v>138</v>
      </c>
      <c r="L2" s="12" t="s">
        <v>139</v>
      </c>
      <c r="V2" s="12" t="s">
        <v>140</v>
      </c>
      <c r="AF2" s="12" t="s">
        <v>141</v>
      </c>
      <c r="AP2" s="12" t="s">
        <v>142</v>
      </c>
      <c r="AZ2" s="12" t="s">
        <v>143</v>
      </c>
      <c r="BJ2" s="12" t="s">
        <v>144</v>
      </c>
      <c r="BT2" s="12" t="s">
        <v>145</v>
      </c>
      <c r="CD2" s="12" t="s">
        <v>146</v>
      </c>
      <c r="CN2" s="12" t="s">
        <v>147</v>
      </c>
      <c r="CX2" s="12" t="s">
        <v>148</v>
      </c>
      <c r="DH2" s="12" t="s">
        <v>149</v>
      </c>
      <c r="DR2" s="12" t="s">
        <v>150</v>
      </c>
      <c r="EB2" s="12" t="s">
        <v>151</v>
      </c>
      <c r="EL2" s="12" t="s">
        <v>152</v>
      </c>
      <c r="EV2" s="12" t="s">
        <v>153</v>
      </c>
      <c r="FF2" s="12" t="s">
        <v>154</v>
      </c>
      <c r="FP2" s="12" t="s">
        <v>155</v>
      </c>
      <c r="FZ2" s="12" t="s">
        <v>156</v>
      </c>
      <c r="GJ2" s="12" t="s">
        <v>157</v>
      </c>
    </row>
    <row r="3" spans="1:200">
      <c r="A3" s="12" t="s">
        <v>134</v>
      </c>
      <c r="B3">
        <v>1.541666666666667</v>
      </c>
      <c r="C3">
        <v>15.208333333333329</v>
      </c>
      <c r="D3">
        <v>33.5</v>
      </c>
      <c r="E3">
        <v>44.849999999999994</v>
      </c>
      <c r="F3">
        <v>42.75833333333334</v>
      </c>
      <c r="G3">
        <v>33.066666666666663</v>
      </c>
      <c r="H3">
        <v>35.541666666666671</v>
      </c>
      <c r="I3">
        <v>31.608333333333334</v>
      </c>
      <c r="J3">
        <v>35.116666666666667</v>
      </c>
      <c r="L3">
        <v>20.841666666666665</v>
      </c>
      <c r="M3">
        <v>39.741666666666653</v>
      </c>
      <c r="N3">
        <v>43.658333333333331</v>
      </c>
      <c r="O3">
        <v>36.666666666666679</v>
      </c>
      <c r="P3">
        <v>36.6</v>
      </c>
      <c r="Q3">
        <v>34.166666666666664</v>
      </c>
      <c r="R3">
        <v>34.416666666666664</v>
      </c>
      <c r="S3">
        <v>35.366666666666667</v>
      </c>
      <c r="T3">
        <v>29.350000000000005</v>
      </c>
      <c r="V3">
        <v>31.908333333333339</v>
      </c>
      <c r="W3">
        <v>34.841666666666669</v>
      </c>
      <c r="X3">
        <v>30.63333333333334</v>
      </c>
      <c r="Y3">
        <v>31.70000000000001</v>
      </c>
      <c r="Z3">
        <v>26.541666666666668</v>
      </c>
      <c r="AA3">
        <v>22.25833333333334</v>
      </c>
      <c r="AB3">
        <v>27.883333333333326</v>
      </c>
      <c r="AC3">
        <v>24.449999999999996</v>
      </c>
      <c r="AD3">
        <v>26.766666666666666</v>
      </c>
      <c r="AF3">
        <v>35.958333333333343</v>
      </c>
      <c r="AG3">
        <v>36.366666666666667</v>
      </c>
      <c r="AH3">
        <v>28.408333333333324</v>
      </c>
      <c r="AI3">
        <v>25.158333333333339</v>
      </c>
      <c r="AJ3">
        <v>26.516666666666666</v>
      </c>
      <c r="AK3">
        <v>25.891666666666659</v>
      </c>
      <c r="AL3">
        <v>27.316666666666674</v>
      </c>
      <c r="AM3">
        <v>28.408333333333324</v>
      </c>
      <c r="AN3">
        <v>28.066666666666666</v>
      </c>
      <c r="AP3">
        <v>35.041666666666657</v>
      </c>
      <c r="AQ3">
        <v>36.391666666666666</v>
      </c>
      <c r="AR3">
        <v>31.783333333333342</v>
      </c>
      <c r="AS3">
        <v>23.400000000000006</v>
      </c>
      <c r="AT3">
        <v>25.475000000000001</v>
      </c>
      <c r="AU3">
        <v>25.25</v>
      </c>
      <c r="AV3">
        <v>24.433333333333334</v>
      </c>
      <c r="AW3">
        <v>26.583333333333336</v>
      </c>
      <c r="AX3">
        <v>26.566666666666656</v>
      </c>
      <c r="AZ3">
        <v>29.633333333333329</v>
      </c>
      <c r="BA3">
        <v>29.45</v>
      </c>
      <c r="BB3">
        <v>26.058333333333334</v>
      </c>
      <c r="BC3">
        <v>26.150000000000002</v>
      </c>
      <c r="BD3">
        <v>29.325000000000014</v>
      </c>
      <c r="BE3">
        <v>24.383333333333333</v>
      </c>
      <c r="BF3">
        <v>22.974999999999994</v>
      </c>
      <c r="BG3">
        <v>22.541666666666668</v>
      </c>
      <c r="BH3">
        <v>25.608333333333334</v>
      </c>
      <c r="BJ3">
        <v>33.033333333333346</v>
      </c>
      <c r="BK3">
        <v>32.408333333333331</v>
      </c>
      <c r="BL3">
        <v>25.341666666666669</v>
      </c>
      <c r="BM3">
        <v>29.5</v>
      </c>
      <c r="BN3">
        <v>30.075000000000006</v>
      </c>
      <c r="BO3">
        <v>22.791666666666668</v>
      </c>
      <c r="BP3">
        <v>25.008333333333333</v>
      </c>
      <c r="BQ3">
        <v>22.666666666666664</v>
      </c>
      <c r="BR3">
        <v>26.3</v>
      </c>
      <c r="BT3">
        <v>26.525000000000006</v>
      </c>
      <c r="BU3">
        <v>26.716666666666701</v>
      </c>
      <c r="BV3">
        <v>26.966666666666665</v>
      </c>
      <c r="BW3">
        <v>26.283333333333342</v>
      </c>
      <c r="BX3">
        <v>26.1</v>
      </c>
      <c r="BY3">
        <v>23.016666666666673</v>
      </c>
      <c r="BZ3">
        <v>23.091666666666676</v>
      </c>
      <c r="CA3">
        <v>20.833333333333336</v>
      </c>
      <c r="CB3">
        <v>21.4</v>
      </c>
      <c r="CD3">
        <v>29.416666666666675</v>
      </c>
      <c r="CE3">
        <v>28.791666666666664</v>
      </c>
      <c r="CF3">
        <v>28.766666666666662</v>
      </c>
      <c r="CG3">
        <v>24.866666666666671</v>
      </c>
      <c r="CH3">
        <v>26.5</v>
      </c>
      <c r="CI3">
        <v>25.883333333333336</v>
      </c>
      <c r="CJ3">
        <v>29.058333333333337</v>
      </c>
      <c r="CK3">
        <v>24.849999999999994</v>
      </c>
      <c r="CL3">
        <v>25.499999999999996</v>
      </c>
      <c r="CN3">
        <v>22.1</v>
      </c>
      <c r="CO3">
        <v>26.208333333333329</v>
      </c>
      <c r="CP3">
        <v>25.883333333333326</v>
      </c>
      <c r="CQ3">
        <v>24.808333333333326</v>
      </c>
      <c r="CR3">
        <v>23.425000000000001</v>
      </c>
      <c r="CS3">
        <v>21.050000000000004</v>
      </c>
      <c r="CT3">
        <v>17.866666666666664</v>
      </c>
      <c r="CU3">
        <v>24.083333333333332</v>
      </c>
      <c r="CV3">
        <v>23.9</v>
      </c>
      <c r="CX3">
        <v>28.749999999999986</v>
      </c>
      <c r="CY3">
        <v>30.675000000000008</v>
      </c>
      <c r="CZ3">
        <v>28.525000000000006</v>
      </c>
      <c r="DA3">
        <v>30.033333333333339</v>
      </c>
      <c r="DB3">
        <v>27.599999999999998</v>
      </c>
      <c r="DC3">
        <v>27.883333333333326</v>
      </c>
      <c r="DD3">
        <v>28.324999999999999</v>
      </c>
      <c r="DE3">
        <v>29.358333333333331</v>
      </c>
      <c r="DF3">
        <v>23.616666666666664</v>
      </c>
      <c r="DH3">
        <v>30.166666666666675</v>
      </c>
      <c r="DI3">
        <v>35.500000000000007</v>
      </c>
      <c r="DJ3">
        <v>32.06666666666667</v>
      </c>
      <c r="DK3">
        <v>29.450000000000003</v>
      </c>
      <c r="DL3">
        <v>30.7</v>
      </c>
      <c r="DM3">
        <v>31.208333333333332</v>
      </c>
      <c r="DN3">
        <v>26.558333333333341</v>
      </c>
      <c r="DO3">
        <v>28.908333333333335</v>
      </c>
      <c r="DP3">
        <v>29.06666666666667</v>
      </c>
      <c r="DR3">
        <v>15.433333333333335</v>
      </c>
      <c r="DS3">
        <v>21.824999999999996</v>
      </c>
      <c r="DT3">
        <v>23.600000000000005</v>
      </c>
      <c r="DU3">
        <v>25.808333333333334</v>
      </c>
      <c r="DV3">
        <v>26.116666666666678</v>
      </c>
      <c r="DW3">
        <v>24.925000000000004</v>
      </c>
      <c r="DX3">
        <v>24.325000000000006</v>
      </c>
      <c r="DY3">
        <v>23.450000000000003</v>
      </c>
      <c r="DZ3">
        <v>18.391666666666669</v>
      </c>
      <c r="EB3">
        <v>24.683333333333337</v>
      </c>
      <c r="EC3">
        <v>31.383333333333326</v>
      </c>
      <c r="ED3">
        <v>30.874999999999996</v>
      </c>
      <c r="EE3">
        <v>29.624999999999996</v>
      </c>
      <c r="EF3">
        <v>30.100000000000005</v>
      </c>
      <c r="EG3">
        <v>27.266666666666666</v>
      </c>
      <c r="EH3">
        <v>29.049999999999997</v>
      </c>
      <c r="EI3">
        <v>27.408333333333328</v>
      </c>
      <c r="EJ3">
        <v>24.983333333333341</v>
      </c>
      <c r="EL3">
        <v>27.733333333333327</v>
      </c>
      <c r="EM3">
        <v>32.916666666666671</v>
      </c>
      <c r="EN3">
        <v>30.658333333333339</v>
      </c>
      <c r="EO3">
        <v>29.941666666666656</v>
      </c>
      <c r="EP3">
        <v>31.850000000000012</v>
      </c>
      <c r="EQ3">
        <v>30.958333333333332</v>
      </c>
      <c r="ER3">
        <v>29.283333333333335</v>
      </c>
      <c r="ES3">
        <v>26.533333333333331</v>
      </c>
      <c r="ET3">
        <v>28.599999999999998</v>
      </c>
      <c r="EV3">
        <v>23.333333333333339</v>
      </c>
      <c r="EW3">
        <v>29.775000000000006</v>
      </c>
      <c r="EX3">
        <v>32.283333333333339</v>
      </c>
      <c r="EY3">
        <v>27.958333333333329</v>
      </c>
      <c r="EZ3">
        <v>26.650000000000002</v>
      </c>
      <c r="FA3">
        <v>27.616666666666674</v>
      </c>
      <c r="FB3">
        <v>26.091666666666658</v>
      </c>
      <c r="FC3">
        <v>27.033333333333331</v>
      </c>
      <c r="FD3">
        <v>28.541666666666661</v>
      </c>
      <c r="FF3">
        <v>25.925000000000004</v>
      </c>
      <c r="FG3">
        <v>33.375</v>
      </c>
      <c r="FH3">
        <v>30.991666666666667</v>
      </c>
      <c r="FI3">
        <v>35.341666666666669</v>
      </c>
      <c r="FJ3">
        <v>35.675000000000004</v>
      </c>
      <c r="FK3">
        <v>32.60833333333332</v>
      </c>
      <c r="FL3">
        <v>33.875000000000007</v>
      </c>
      <c r="FM3">
        <v>30.716666666666665</v>
      </c>
      <c r="FN3">
        <v>31.2</v>
      </c>
      <c r="FP3">
        <v>24.524999999999999</v>
      </c>
      <c r="FQ3">
        <v>27.008333333333333</v>
      </c>
      <c r="FR3">
        <v>27.666666666666668</v>
      </c>
      <c r="FS3">
        <v>28.116666666666674</v>
      </c>
      <c r="FT3">
        <v>30.266666666666659</v>
      </c>
      <c r="FU3">
        <v>31.975000000000005</v>
      </c>
      <c r="FV3">
        <v>26.450000000000003</v>
      </c>
      <c r="FW3">
        <v>28.875000000000011</v>
      </c>
      <c r="FX3">
        <v>26.61666666666666</v>
      </c>
      <c r="FZ3">
        <v>33.775000000000006</v>
      </c>
      <c r="GA3">
        <v>34.341666666666661</v>
      </c>
      <c r="GB3">
        <v>34.29999999999999</v>
      </c>
      <c r="GC3">
        <v>31.70833333333335</v>
      </c>
      <c r="GD3">
        <v>33.600000000000009</v>
      </c>
      <c r="GE3">
        <v>34.808333333333337</v>
      </c>
      <c r="GF3">
        <v>32.533333333333331</v>
      </c>
      <c r="GG3">
        <v>30.091666666666654</v>
      </c>
      <c r="GH3">
        <v>31.974999999999991</v>
      </c>
      <c r="GJ3">
        <v>30.9</v>
      </c>
      <c r="GK3">
        <v>31.633333333333329</v>
      </c>
      <c r="GL3">
        <v>39.058333333333337</v>
      </c>
      <c r="GM3">
        <v>38.45833333333335</v>
      </c>
      <c r="GN3">
        <v>36.658333333333346</v>
      </c>
      <c r="GO3">
        <v>33.708333333333336</v>
      </c>
      <c r="GP3">
        <v>34.933333333333337</v>
      </c>
      <c r="GQ3">
        <v>36.466666666666669</v>
      </c>
      <c r="GR3">
        <v>30.024999999999999</v>
      </c>
    </row>
    <row r="4" spans="1:200">
      <c r="B4">
        <v>0.56584750998692623</v>
      </c>
      <c r="C4">
        <v>2.5396201653092905</v>
      </c>
      <c r="D4">
        <v>4.471737777021227</v>
      </c>
      <c r="E4">
        <v>4.8604595411922711</v>
      </c>
      <c r="F4">
        <v>4.7263579802882845</v>
      </c>
      <c r="G4">
        <v>4.135734758697903</v>
      </c>
      <c r="H4">
        <v>3.825404052919267</v>
      </c>
      <c r="I4">
        <v>3.7632555369609482</v>
      </c>
      <c r="J4">
        <v>3.994878309354704</v>
      </c>
      <c r="L4">
        <v>3.2613594490396878</v>
      </c>
      <c r="M4">
        <v>4.568745042985686</v>
      </c>
      <c r="N4">
        <v>4.3702648367793158</v>
      </c>
      <c r="O4">
        <v>4.3818779879013841</v>
      </c>
      <c r="P4">
        <v>4.1677639580782904</v>
      </c>
      <c r="Q4">
        <v>3.7644687634811191</v>
      </c>
      <c r="R4">
        <v>4.0562243331028709</v>
      </c>
      <c r="S4">
        <v>3.7013857418886249</v>
      </c>
      <c r="T4">
        <v>3.6954185464732179</v>
      </c>
      <c r="V4">
        <v>4.3684635746276976</v>
      </c>
      <c r="W4">
        <v>4.7443471761882172</v>
      </c>
      <c r="X4">
        <v>3.8886898605968598</v>
      </c>
      <c r="Y4">
        <v>4.061454555379524</v>
      </c>
      <c r="Z4">
        <v>3.6695926068550015</v>
      </c>
      <c r="AA4">
        <v>3.12136940097162</v>
      </c>
      <c r="AB4">
        <v>3.9837195392649525</v>
      </c>
      <c r="AC4">
        <v>3.8890332696030989</v>
      </c>
      <c r="AD4">
        <v>3.8854905786833456</v>
      </c>
      <c r="AF4">
        <v>4.1762144880432599</v>
      </c>
      <c r="AG4">
        <v>3.8056563091035902</v>
      </c>
      <c r="AH4">
        <v>4.2214431495588434</v>
      </c>
      <c r="AI4">
        <v>3.1365637897877043</v>
      </c>
      <c r="AJ4">
        <v>3.7540661715682129</v>
      </c>
      <c r="AK4">
        <v>3.7607469460989535</v>
      </c>
      <c r="AL4">
        <v>3.2100481042982567</v>
      </c>
      <c r="AM4">
        <v>3.7364853814377508</v>
      </c>
      <c r="AN4">
        <v>3.7611979058020446</v>
      </c>
      <c r="AP4">
        <v>4.0793445981465384</v>
      </c>
      <c r="AQ4">
        <v>4.4161366800222757</v>
      </c>
      <c r="AR4">
        <v>3.9332310214130883</v>
      </c>
      <c r="AS4">
        <v>3.2710027039821719</v>
      </c>
      <c r="AT4">
        <v>3.6989427822761329</v>
      </c>
      <c r="AU4">
        <v>3.6625997258964511</v>
      </c>
      <c r="AV4">
        <v>3.4199890038309739</v>
      </c>
      <c r="AW4">
        <v>3.4798514475284836</v>
      </c>
      <c r="AX4">
        <v>3.6138819087156757</v>
      </c>
      <c r="AZ4">
        <v>3.480650625232125</v>
      </c>
      <c r="BA4">
        <v>3.861925143236959</v>
      </c>
      <c r="BB4">
        <v>3.3969335824435496</v>
      </c>
      <c r="BC4">
        <v>3.9674952449270204</v>
      </c>
      <c r="BD4">
        <v>3.9252358976056243</v>
      </c>
      <c r="BE4">
        <v>3.5785159428562494</v>
      </c>
      <c r="BF4">
        <v>3.0790947419979515</v>
      </c>
      <c r="BG4">
        <v>3.405410633271202</v>
      </c>
      <c r="BH4">
        <v>4.0379589125555961</v>
      </c>
      <c r="BJ4">
        <v>3.9725697654428327</v>
      </c>
      <c r="BK4">
        <v>4.3869056565324316</v>
      </c>
      <c r="BL4">
        <v>3.7644401463411006</v>
      </c>
      <c r="BM4">
        <v>4.162698965582627</v>
      </c>
      <c r="BN4">
        <v>4.1339137912658783</v>
      </c>
      <c r="BO4">
        <v>3.0342228314484734</v>
      </c>
      <c r="BP4">
        <v>3.2683513774525115</v>
      </c>
      <c r="BQ4">
        <v>3.3746583661637644</v>
      </c>
      <c r="BR4">
        <v>3.8538617920536153</v>
      </c>
      <c r="BT4">
        <v>3.6064378867199736</v>
      </c>
      <c r="BU4">
        <v>3.8743540956035063</v>
      </c>
      <c r="BV4">
        <v>3.5377451894732355</v>
      </c>
      <c r="BW4">
        <v>3.5620576898409384</v>
      </c>
      <c r="BX4">
        <v>3.7117316130010751</v>
      </c>
      <c r="BY4">
        <v>3.6149213954326438</v>
      </c>
      <c r="BZ4">
        <v>3.4732799243724113</v>
      </c>
      <c r="CA4">
        <v>2.9186745225634478</v>
      </c>
      <c r="CB4">
        <v>3.2600097879705539</v>
      </c>
      <c r="CD4">
        <v>3.6649131393647374</v>
      </c>
      <c r="CE4">
        <v>3.9724063820796913</v>
      </c>
      <c r="CF4">
        <v>3.768103500251021</v>
      </c>
      <c r="CG4">
        <v>3.5694533406387521</v>
      </c>
      <c r="CH4">
        <v>3.5708338943242226</v>
      </c>
      <c r="CI4">
        <v>3.7723418029206561</v>
      </c>
      <c r="CJ4">
        <v>3.7543685380710983</v>
      </c>
      <c r="CK4">
        <v>3.266617608213517</v>
      </c>
      <c r="CL4">
        <v>3.2722392726617442</v>
      </c>
      <c r="CN4">
        <v>3.8400016322408685</v>
      </c>
      <c r="CO4">
        <v>4.1687291903742159</v>
      </c>
      <c r="CP4">
        <v>3.8112621758702696</v>
      </c>
      <c r="CQ4">
        <v>3.7509711468044582</v>
      </c>
      <c r="CR4">
        <v>3.6277850584343381</v>
      </c>
      <c r="CS4">
        <v>3.4128663459263526</v>
      </c>
      <c r="CT4">
        <v>3.2552346622866852</v>
      </c>
      <c r="CU4">
        <v>3.7634232688942526</v>
      </c>
      <c r="CV4">
        <v>3.7736566259378082</v>
      </c>
      <c r="CX4">
        <v>3.8606376146982249</v>
      </c>
      <c r="CY4">
        <v>3.9513329912078281</v>
      </c>
      <c r="CZ4">
        <v>3.822744339836146</v>
      </c>
      <c r="DA4">
        <v>3.476494124259581</v>
      </c>
      <c r="DB4">
        <v>3.7034518432883057</v>
      </c>
      <c r="DC4">
        <v>3.3087243304870082</v>
      </c>
      <c r="DD4">
        <v>3.6064694856600612</v>
      </c>
      <c r="DE4">
        <v>3.5806019703515588</v>
      </c>
      <c r="DF4">
        <v>3.4964481367023832</v>
      </c>
      <c r="DH4">
        <v>3.6738468935369335</v>
      </c>
      <c r="DI4">
        <v>4.1752219860120778</v>
      </c>
      <c r="DJ4">
        <v>3.2506015222432674</v>
      </c>
      <c r="DK4">
        <v>3.0780805337222343</v>
      </c>
      <c r="DL4">
        <v>3.3352729399624228</v>
      </c>
      <c r="DM4">
        <v>3.3247686443512938</v>
      </c>
      <c r="DN4">
        <v>3.2990412899884158</v>
      </c>
      <c r="DO4">
        <v>3.2584972743857681</v>
      </c>
      <c r="DP4">
        <v>3.0616690977010657</v>
      </c>
      <c r="DR4">
        <v>2.7687254208101693</v>
      </c>
      <c r="DS4">
        <v>3.7875938490342618</v>
      </c>
      <c r="DT4">
        <v>3.9641232957961208</v>
      </c>
      <c r="DU4">
        <v>3.8677917516572715</v>
      </c>
      <c r="DV4">
        <v>3.9662491700134606</v>
      </c>
      <c r="DW4">
        <v>3.7031881140413594</v>
      </c>
      <c r="DX4">
        <v>3.3654539471897782</v>
      </c>
      <c r="DY4">
        <v>3.1980796855634588</v>
      </c>
      <c r="DZ4">
        <v>2.8654511311807753</v>
      </c>
      <c r="EB4">
        <v>3.4962933160086771</v>
      </c>
      <c r="EC4">
        <v>4.1570238847458629</v>
      </c>
      <c r="ED4">
        <v>3.601710726404213</v>
      </c>
      <c r="EE4">
        <v>3.7365749719987567</v>
      </c>
      <c r="EF4">
        <v>3.3903079556565392</v>
      </c>
      <c r="EG4">
        <v>3.449435314454234</v>
      </c>
      <c r="EH4">
        <v>3.2818361808519185</v>
      </c>
      <c r="EI4">
        <v>3.6234140356167255</v>
      </c>
      <c r="EJ4">
        <v>3.3527203310496398</v>
      </c>
      <c r="EL4">
        <v>3.7024324028948459</v>
      </c>
      <c r="EM4">
        <v>3.6458177655345252</v>
      </c>
      <c r="EN4">
        <v>3.7958683397862272</v>
      </c>
      <c r="EO4">
        <v>3.9964529768297554</v>
      </c>
      <c r="EP4">
        <v>3.6959003621823285</v>
      </c>
      <c r="EQ4">
        <v>3.5109959037952798</v>
      </c>
      <c r="ER4">
        <v>3.782994449975706</v>
      </c>
      <c r="ES4">
        <v>2.9916026824574513</v>
      </c>
      <c r="ET4">
        <v>3.5363638028162407</v>
      </c>
      <c r="EV4">
        <v>3.3327563603217305</v>
      </c>
      <c r="EW4">
        <v>3.9130941608503229</v>
      </c>
      <c r="EX4">
        <v>4.0610994188801239</v>
      </c>
      <c r="EY4">
        <v>3.7903421186046482</v>
      </c>
      <c r="EZ4">
        <v>3.5330339737722669</v>
      </c>
      <c r="FA4">
        <v>3.8205947762677517</v>
      </c>
      <c r="FB4">
        <v>3.5816680189153209</v>
      </c>
      <c r="FC4">
        <v>3.6348228735300609</v>
      </c>
      <c r="FD4">
        <v>3.3816516704035364</v>
      </c>
      <c r="FF4">
        <v>3.5966407146390678</v>
      </c>
      <c r="FG4">
        <v>3.7684245860039258</v>
      </c>
      <c r="FH4">
        <v>3.8521553425940374</v>
      </c>
      <c r="FI4">
        <v>3.5686288934949775</v>
      </c>
      <c r="FJ4">
        <v>3.894760296030138</v>
      </c>
      <c r="FK4">
        <v>2.8942640862816269</v>
      </c>
      <c r="FL4">
        <v>3.7750245277594123</v>
      </c>
      <c r="FM4">
        <v>3.6148347008583834</v>
      </c>
      <c r="FN4">
        <v>2.8953445292434448</v>
      </c>
      <c r="FP4">
        <v>3.3490417794431648</v>
      </c>
      <c r="FQ4">
        <v>3.3763777919986957</v>
      </c>
      <c r="FR4">
        <v>3.9141972575408315</v>
      </c>
      <c r="FS4">
        <v>3.391197546254241</v>
      </c>
      <c r="FT4">
        <v>3.8159807915802464</v>
      </c>
      <c r="FU4">
        <v>3.9801929025250211</v>
      </c>
      <c r="FV4">
        <v>3.4992785174161467</v>
      </c>
      <c r="FW4">
        <v>3.6374063170203712</v>
      </c>
      <c r="FX4">
        <v>3.7322714836075939</v>
      </c>
      <c r="FZ4">
        <v>3.5952126188764901</v>
      </c>
      <c r="GA4">
        <v>3.9089073439941773</v>
      </c>
      <c r="GB4">
        <v>3.8727589788498475</v>
      </c>
      <c r="GC4">
        <v>3.4356350159705471</v>
      </c>
      <c r="GD4">
        <v>3.9045995231134043</v>
      </c>
      <c r="GE4">
        <v>3.9475169356527076</v>
      </c>
      <c r="GF4">
        <v>3.6006647059655972</v>
      </c>
      <c r="GG4">
        <v>3.550470204805793</v>
      </c>
      <c r="GH4">
        <v>3.5347358025363387</v>
      </c>
      <c r="GJ4">
        <v>3.3258077441423404</v>
      </c>
      <c r="GK4">
        <v>3.250176414234577</v>
      </c>
      <c r="GL4">
        <v>3.1914881340796986</v>
      </c>
      <c r="GM4">
        <v>3.2744301498532198</v>
      </c>
      <c r="GN4">
        <v>3.0557611624685692</v>
      </c>
      <c r="GO4">
        <v>3.2520908790299958</v>
      </c>
      <c r="GP4">
        <v>3.1504126261649765</v>
      </c>
      <c r="GQ4">
        <v>3.467406232748909</v>
      </c>
      <c r="GR4">
        <v>3.360474704884</v>
      </c>
    </row>
    <row r="6" spans="1:200">
      <c r="B6" s="14">
        <f>AVERAGE(B3:D3)</f>
        <v>16.75</v>
      </c>
      <c r="C6" s="14">
        <f>AVERAGE(E3:G3)</f>
        <v>40.225000000000001</v>
      </c>
      <c r="D6" s="14">
        <f>AVERAGE(H3:J3)</f>
        <v>34.088888888888896</v>
      </c>
      <c r="F6" s="14">
        <f>AVERAGE(L3:N3)</f>
        <v>34.747222222222213</v>
      </c>
      <c r="G6" s="14">
        <f>AVERAGE(O3:Q3)</f>
        <v>35.81111111111111</v>
      </c>
      <c r="H6" s="14">
        <f>AVERAGE(R3:T3)</f>
        <v>33.044444444444444</v>
      </c>
      <c r="J6" s="14">
        <f>AVERAGE(V3:X3)</f>
        <v>32.461111111111116</v>
      </c>
      <c r="K6" s="14">
        <f>AVERAGE(Y3:AA3)</f>
        <v>26.833333333333339</v>
      </c>
      <c r="L6" s="14">
        <f>AVERAGE(AB3:AD3)</f>
        <v>26.366666666666664</v>
      </c>
      <c r="N6" s="14">
        <f>AVERAGE(AF3:AH3)</f>
        <v>33.577777777777783</v>
      </c>
      <c r="O6" s="14">
        <f>AVERAGE(AI3:AK3)</f>
        <v>25.855555555555554</v>
      </c>
      <c r="P6" s="14">
        <f>AVERAGE(AL3:AN3)</f>
        <v>27.930555555555554</v>
      </c>
      <c r="R6" s="14">
        <f>AVERAGE(AP3:AR3)</f>
        <v>34.405555555555559</v>
      </c>
      <c r="S6" s="14">
        <f>AVERAGE(AS3:AU3)</f>
        <v>24.708333333333332</v>
      </c>
      <c r="T6" s="14">
        <f>AVERAGE(AV3:AX3)</f>
        <v>25.861111111111104</v>
      </c>
      <c r="V6" s="14">
        <f>AVERAGE(AZ3:BB3)</f>
        <v>28.380555555555556</v>
      </c>
      <c r="W6" s="14">
        <f>AVERAGE(BC3:BE3)</f>
        <v>26.619444444444451</v>
      </c>
      <c r="X6" s="14">
        <f>AVERAGE(BF3:BH3)</f>
        <v>23.708333333333332</v>
      </c>
      <c r="Z6" s="14">
        <f>AVERAGE(BJ3:BL3)</f>
        <v>30.261111111111116</v>
      </c>
      <c r="AA6" s="14">
        <f>AVERAGE(BM3:BO3)</f>
        <v>27.455555555555559</v>
      </c>
      <c r="AB6" s="14">
        <f>AVERAGE(BP3:BR3)</f>
        <v>24.658333333333331</v>
      </c>
      <c r="AD6" s="14">
        <f>AVERAGE(BT3:BV3)</f>
        <v>26.736111111111125</v>
      </c>
      <c r="AE6" s="14">
        <f>AVERAGE(BW3:BY3)</f>
        <v>25.133333333333336</v>
      </c>
      <c r="AF6" s="14">
        <f>AVERAGE(BZ3:CB3)</f>
        <v>21.775000000000006</v>
      </c>
      <c r="AH6" s="14">
        <f>AVERAGE(CD3:CF3)</f>
        <v>28.991666666666671</v>
      </c>
      <c r="AI6" s="14">
        <f>AVERAGE(CG3:CI3)</f>
        <v>25.750000000000004</v>
      </c>
      <c r="AJ6" s="14">
        <f>AVERAGE(CJ3:CL3)</f>
        <v>26.469444444444445</v>
      </c>
      <c r="AL6" s="14">
        <f>AVERAGE(CN3:CP3)</f>
        <v>24.730555555555554</v>
      </c>
      <c r="AM6" s="14">
        <f>AVERAGE(CQ3:CS3)</f>
        <v>23.094444444444445</v>
      </c>
      <c r="AN6" s="14">
        <f>AVERAGE(CT3:CV3)</f>
        <v>21.95</v>
      </c>
      <c r="AP6" s="14">
        <f>AVERAGE(CX3:CZ3)</f>
        <v>29.316666666666666</v>
      </c>
      <c r="AQ6" s="14">
        <f>AVERAGE(DA3:DC3)</f>
        <v>28.505555555555556</v>
      </c>
      <c r="AR6" s="14">
        <f>AVERAGE(DD3:DF3)</f>
        <v>27.099999999999998</v>
      </c>
      <c r="AT6" s="14">
        <f>AVERAGE(DH3:DJ3)</f>
        <v>32.577777777777783</v>
      </c>
      <c r="AU6" s="14">
        <f>AVERAGE(DK3:DM3)</f>
        <v>30.452777777777779</v>
      </c>
      <c r="AV6" s="14">
        <f>AVERAGE(DN3:DP3)</f>
        <v>28.177777777777781</v>
      </c>
      <c r="AX6" s="14">
        <f>AVERAGE(DR3:DT3)</f>
        <v>20.286111111111111</v>
      </c>
      <c r="AY6" s="14">
        <f>AVERAGE(DU3:DW3)</f>
        <v>25.616666666666674</v>
      </c>
      <c r="AZ6" s="14">
        <f>AVERAGE(DX3:DZ3)</f>
        <v>22.055555555555557</v>
      </c>
      <c r="BB6" s="14">
        <f>AVERAGE(EB3:ED3)</f>
        <v>28.980555555555554</v>
      </c>
      <c r="BC6" s="14">
        <f>AVERAGE(EE3:EG3)</f>
        <v>28.997222222222224</v>
      </c>
      <c r="BD6" s="14">
        <f>AVERAGE(EH3:EJ3)</f>
        <v>27.147222222222222</v>
      </c>
      <c r="BF6" s="14">
        <f>AVERAGE(EL3:EN3)</f>
        <v>30.436111111111114</v>
      </c>
      <c r="BG6" s="14">
        <f>AVERAGE(EO3:EQ3)</f>
        <v>30.916666666666668</v>
      </c>
      <c r="BH6" s="14">
        <f>AVERAGE(ER3:ET3)</f>
        <v>28.138888888888886</v>
      </c>
      <c r="BJ6" s="14">
        <f>AVERAGE(EV3:EX3)</f>
        <v>28.463888888888892</v>
      </c>
      <c r="BK6" s="14">
        <f>AVERAGE(EY3:FA3)</f>
        <v>27.408333333333335</v>
      </c>
      <c r="BL6" s="14">
        <f>AVERAGE(FB3:FD3)</f>
        <v>27.222222222222214</v>
      </c>
      <c r="BN6" s="14">
        <f>AVERAGE(FF3:FH3)</f>
        <v>30.097222222222225</v>
      </c>
      <c r="BO6" s="14">
        <f>AVERAGE(FI3:FK3)</f>
        <v>34.541666666666664</v>
      </c>
      <c r="BP6" s="14">
        <f>AVERAGE(FL3:FN3)</f>
        <v>31.930555555555557</v>
      </c>
      <c r="BR6" s="14">
        <f>AVERAGE(FP3:FR3)</f>
        <v>26.400000000000002</v>
      </c>
      <c r="BS6" s="14">
        <f>AVERAGE(FS3:FU3)</f>
        <v>30.119444444444444</v>
      </c>
      <c r="BT6" s="14">
        <f>AVERAGE(FV3:FX3)</f>
        <v>27.313888888888894</v>
      </c>
      <c r="BV6" s="14">
        <f>AVERAGE(FZ3:GB3)</f>
        <v>34.138888888888886</v>
      </c>
      <c r="BW6" s="14">
        <f>AVERAGE(GC3:GE3)</f>
        <v>33.372222222222234</v>
      </c>
      <c r="BX6" s="14">
        <f>AVERAGE(GF3:GH3)</f>
        <v>31.533333333333328</v>
      </c>
      <c r="BZ6" s="14">
        <f>AVERAGE(GJ3:GL3)</f>
        <v>33.863888888888887</v>
      </c>
      <c r="CA6" s="14">
        <f>AVERAGE(GM3:GO3)</f>
        <v>36.275000000000013</v>
      </c>
      <c r="CB6" s="14">
        <f>AVERAGE(GP3:GR3)</f>
        <v>33.808333333333337</v>
      </c>
    </row>
    <row r="7" spans="1:200">
      <c r="B7" s="14">
        <f>STDEV(B3:D3)/SQRT(3)</f>
        <v>9.2577232522264783</v>
      </c>
      <c r="C7" s="14">
        <f>STDEV(E3:G3)/SQRT(3)</f>
        <v>3.6297414712549827</v>
      </c>
      <c r="D7" s="14">
        <f>STDEV(H3:J3)/SQRT(3)</f>
        <v>1.2463310352321</v>
      </c>
      <c r="F7" s="14">
        <f>STDEV(L3:N3)/SQRT(3)</f>
        <v>7.0441092629687398</v>
      </c>
      <c r="G7" s="14">
        <f>STDEV(O3:Q3)/SQRT(3)</f>
        <v>0.82244741660876097</v>
      </c>
      <c r="H7" s="14">
        <f>STDEV(R3:T3)/SQRT(3)</f>
        <v>1.8674684124784902</v>
      </c>
      <c r="J7" s="14">
        <f>STDEV(V3:X3)/SQRT(3)</f>
        <v>1.245885202685866</v>
      </c>
      <c r="K7" s="14">
        <f>STDEV(Y3:AA3)/SQRT(3)</f>
        <v>2.7294730532005893</v>
      </c>
      <c r="L7" s="14">
        <f>STDEV(AB3:AD3)/SQRT(3)</f>
        <v>1.011095848480654</v>
      </c>
      <c r="N7" s="14">
        <f>STDEV(AF3:AH3)/SQRT(3)</f>
        <v>2.5874086731661063</v>
      </c>
      <c r="O7" s="14">
        <f>STDEV(AI3:AK3)/SQRT(3)</f>
        <v>0.39253253384077008</v>
      </c>
      <c r="P7" s="14">
        <f>STDEV(AL3:AN3)/SQRT(3)</f>
        <v>0.32240176989986435</v>
      </c>
      <c r="R7" s="14">
        <f>STDEV(AP3:AR3)/SQRT(3)</f>
        <v>1.3678038403510215</v>
      </c>
      <c r="S7" s="14">
        <f>STDEV(AS3:AU3)/SQRT(3)</f>
        <v>0.65738328072576924</v>
      </c>
      <c r="T7" s="14">
        <f>STDEV(AV3:AX3)/SQRT(3)</f>
        <v>0.7139051014155583</v>
      </c>
      <c r="V7" s="14">
        <f>STDEV(AZ3:BB3)/SQRT(3)</f>
        <v>1.1623166256539581</v>
      </c>
      <c r="W7" s="14">
        <f>STDEV(BC3:BE3)/SQRT(3)</f>
        <v>1.4457179215331004</v>
      </c>
      <c r="X7" s="14">
        <f>STDEV(BF3:BH3)/SQRT(3)</f>
        <v>0.95820047388224028</v>
      </c>
      <c r="Z7" s="14">
        <f>STDEV(BJ3:BL3)/SQRT(3)</f>
        <v>2.4663303699681252</v>
      </c>
      <c r="AA7" s="14">
        <f>STDEV(BM3:BO3)/SQRT(3)</f>
        <v>2.3378445147846336</v>
      </c>
      <c r="AB7" s="14">
        <f>STDEV(BP3:BR3)/SQRT(3)</f>
        <v>1.0633520548682804</v>
      </c>
      <c r="AD7" s="14">
        <f>STDEV(BT3:BV3)/SQRT(3)</f>
        <v>0.12786832540537379</v>
      </c>
      <c r="AE7" s="14">
        <f>STDEV(BW3:BY3)/SQRT(3)</f>
        <v>1.0596557791898131</v>
      </c>
      <c r="AF7" s="14">
        <f>STDEV(BZ3:CB3)/SQRT(3)</f>
        <v>0.67835244308326959</v>
      </c>
      <c r="AH7" s="14">
        <f>STDEV(CD3:CF3)/SQRT(3)</f>
        <v>0.21262251370288848</v>
      </c>
      <c r="AI7" s="14">
        <f>STDEV(CG3:CI3)/SQRT(3)</f>
        <v>0.47619246031332568</v>
      </c>
      <c r="AJ7" s="14">
        <f>STDEV(CJ3:CL3)/SQRT(3)</f>
        <v>1.3079735291994359</v>
      </c>
      <c r="AL7" s="14">
        <f>STDEV(CN3:CP3)/SQRT(3)</f>
        <v>1.3186196252329088</v>
      </c>
      <c r="AM7" s="14">
        <f>STDEV(CQ3:CS3)/SQRT(3)</f>
        <v>1.097454265196288</v>
      </c>
      <c r="AN7" s="14">
        <f>STDEV(CT3:CV3)/SQRT(3)</f>
        <v>2.0423524925202572</v>
      </c>
      <c r="AP7" s="14">
        <f>STDEV(CX3:CZ3)/SQRT(3)</f>
        <v>0.68226542570404081</v>
      </c>
      <c r="AQ7" s="14">
        <f>STDEV(DA3:DC3)/SQRT(3)</f>
        <v>0.76825519808376241</v>
      </c>
      <c r="AR7" s="14">
        <f>STDEV(DD3:DF3)/SQRT(3)</f>
        <v>1.767026954876258</v>
      </c>
      <c r="AT7" s="14">
        <f>STDEV(DH3:DJ3)/SQRT(3)</f>
        <v>1.5606662078566573</v>
      </c>
      <c r="AU7" s="14">
        <f>STDEV(DK3:DM3)/SQRT(3)</f>
        <v>0.52242165222743986</v>
      </c>
      <c r="AV7" s="14">
        <f>STDEV(DN3:DP3)/SQRT(3)</f>
        <v>0.81101121911528562</v>
      </c>
      <c r="AX7" s="14">
        <f>STDEV(DR3:DT3)/SQRT(3)</f>
        <v>2.4799022407056337</v>
      </c>
      <c r="AY7" s="14">
        <f>STDEV(DU3:DW3)/SQRT(3)</f>
        <v>0.35710383384689259</v>
      </c>
      <c r="AZ7" s="14">
        <f>STDEV(DX3:DZ3)/SQRT(3)</f>
        <v>1.8492762181091937</v>
      </c>
      <c r="BB7" s="14">
        <f>STDEV(EB3:ED3)/SQRT(3)</f>
        <v>2.1536163241405966</v>
      </c>
      <c r="BC7" s="14">
        <f>STDEV(EE3:EG3)/SQRT(3)</f>
        <v>0.87607517716768146</v>
      </c>
      <c r="BD7" s="14">
        <f>STDEV(EH3:EJ3)/SQRT(3)</f>
        <v>1.181182839883208</v>
      </c>
      <c r="BF7" s="14">
        <f>STDEV(EL3:EN3)/SQRT(3)</f>
        <v>1.5004191801124755</v>
      </c>
      <c r="BG7" s="14">
        <f>STDEV(EO3:EQ3)/SQRT(3)</f>
        <v>0.55128217551181935</v>
      </c>
      <c r="BH7" s="14">
        <f>STDEV(ER3:ET3)/SQRT(3)</f>
        <v>0.8266584527668398</v>
      </c>
      <c r="BJ7" s="14">
        <f>STDEV(EV3:EX3)/SQRT(3)</f>
        <v>2.6655133501359747</v>
      </c>
      <c r="BK7" s="14">
        <f>STDEV(EY3:FA3)/SQRT(3)</f>
        <v>0.39178485214511483</v>
      </c>
      <c r="BL7" s="14">
        <f>STDEV(FB3:FD3)/SQRT(3)</f>
        <v>0.71353212010375111</v>
      </c>
      <c r="BN7" s="14">
        <f>STDEV(FF3:FH3)/SQRT(3)</f>
        <v>2.1966374414961414</v>
      </c>
      <c r="BO7" s="14">
        <f>STDEV(FI3:FK3)/SQRT(3)</f>
        <v>0.97144413308420086</v>
      </c>
      <c r="BP7" s="14">
        <f>STDEV(FL3:FN3)/SQRT(3)</f>
        <v>0.98218310002530296</v>
      </c>
      <c r="BR7" s="14">
        <f>STDEV(FP3:FR3)/SQRT(3)</f>
        <v>0.95656842313979273</v>
      </c>
      <c r="BS7" s="14">
        <f>STDEV(FS3:FU3)/SQRT(3)</f>
        <v>1.1162347146866571</v>
      </c>
      <c r="BT7" s="14">
        <f>STDEV(FV3:FX3)/SQRT(3)</f>
        <v>0.78203694933389378</v>
      </c>
      <c r="BV7" s="14">
        <f>STDEV(FZ3:GB3)/SQRT(3)</f>
        <v>0.18234159369195468</v>
      </c>
      <c r="BW7" s="14">
        <f>STDEV(GC3:GE3)/SQRT(3)</f>
        <v>0.9021108647753181</v>
      </c>
      <c r="BX7" s="14">
        <f>STDEV(GF3:GH3)/SQRT(3)</f>
        <v>0.73863299662532511</v>
      </c>
      <c r="BZ7" s="14">
        <f>STDEV(GJ3:GL3)/SQRT(3)</f>
        <v>2.6058353912747068</v>
      </c>
      <c r="CA7" s="14">
        <f>STDEV(GM3:GO3)/SQRT(3)</f>
        <v>1.3845376283960129</v>
      </c>
      <c r="CB7" s="14">
        <f>STDEV(GP3:GR3)/SQRT(3)</f>
        <v>1.9427631620204531</v>
      </c>
    </row>
    <row r="8" spans="1:200">
      <c r="B8" s="14" t="s">
        <v>239</v>
      </c>
      <c r="C8" s="14"/>
      <c r="D8" s="14"/>
      <c r="F8" t="s">
        <v>240</v>
      </c>
      <c r="J8" t="s">
        <v>241</v>
      </c>
      <c r="L8" s="14"/>
      <c r="M8" s="14"/>
      <c r="N8" s="14" t="s">
        <v>242</v>
      </c>
      <c r="R8" t="s">
        <v>243</v>
      </c>
      <c r="V8" s="14" t="s">
        <v>244</v>
      </c>
      <c r="W8" s="14"/>
      <c r="X8" s="14"/>
      <c r="Z8" t="s">
        <v>245</v>
      </c>
      <c r="AD8" t="s">
        <v>246</v>
      </c>
      <c r="AF8" s="14"/>
      <c r="AG8" s="14"/>
      <c r="AH8" s="14" t="s">
        <v>247</v>
      </c>
      <c r="AL8" t="s">
        <v>248</v>
      </c>
      <c r="AP8" s="14" t="s">
        <v>249</v>
      </c>
      <c r="AQ8" s="14"/>
      <c r="AR8" s="14"/>
      <c r="AT8" t="s">
        <v>250</v>
      </c>
      <c r="AX8" t="s">
        <v>251</v>
      </c>
      <c r="AZ8" s="14"/>
      <c r="BA8" s="14"/>
      <c r="BB8" s="14" t="s">
        <v>252</v>
      </c>
      <c r="BF8" t="s">
        <v>253</v>
      </c>
      <c r="BJ8" s="14" t="s">
        <v>254</v>
      </c>
      <c r="BK8" s="14"/>
      <c r="BL8" s="14"/>
      <c r="BN8" t="s">
        <v>255</v>
      </c>
      <c r="BR8" t="s">
        <v>256</v>
      </c>
      <c r="BT8" s="14"/>
      <c r="BU8" s="14"/>
      <c r="BV8" s="14" t="s">
        <v>257</v>
      </c>
      <c r="BZ8" t="s">
        <v>258</v>
      </c>
      <c r="CD8" s="14"/>
      <c r="CE8" s="14"/>
      <c r="CF8" s="14"/>
      <c r="CN8" s="14"/>
      <c r="CO8" s="14"/>
      <c r="CP8" s="14"/>
      <c r="CX8" s="14"/>
      <c r="CY8" s="14"/>
      <c r="CZ8" s="14"/>
      <c r="DH8" s="14"/>
      <c r="DI8" s="14"/>
      <c r="DJ8" s="14"/>
      <c r="DR8" s="14"/>
      <c r="DS8" s="14"/>
      <c r="DT8" s="14"/>
      <c r="EB8" s="14"/>
      <c r="EC8" s="14"/>
      <c r="ED8" s="14"/>
      <c r="EL8" s="14"/>
      <c r="EM8" s="14"/>
      <c r="EN8" s="14"/>
      <c r="EV8" s="14"/>
      <c r="EW8" s="14"/>
      <c r="EX8" s="14"/>
      <c r="FF8" s="14"/>
      <c r="FG8" s="14"/>
      <c r="FH8" s="14"/>
      <c r="FJ8" s="14"/>
      <c r="FK8" s="14"/>
      <c r="FL8" s="14"/>
      <c r="FT8" s="14"/>
      <c r="GA8" s="14"/>
      <c r="GB8" s="14"/>
      <c r="GJ8" s="14"/>
      <c r="GK8" s="14"/>
      <c r="GL8" s="14"/>
    </row>
    <row r="9" spans="1:200">
      <c r="B9" s="14" t="s">
        <v>293</v>
      </c>
      <c r="C9" s="14"/>
      <c r="D9" s="14"/>
      <c r="F9" t="s">
        <v>294</v>
      </c>
      <c r="J9" t="s">
        <v>295</v>
      </c>
      <c r="L9" s="14"/>
      <c r="M9" s="14"/>
      <c r="N9" s="14" t="s">
        <v>296</v>
      </c>
      <c r="R9" t="s">
        <v>297</v>
      </c>
      <c r="V9" s="14" t="s">
        <v>298</v>
      </c>
      <c r="W9" s="14"/>
      <c r="X9" s="14"/>
      <c r="Z9" t="s">
        <v>299</v>
      </c>
      <c r="AD9" t="s">
        <v>300</v>
      </c>
      <c r="AF9" s="14"/>
      <c r="AG9" s="14"/>
      <c r="AH9" s="14" t="s">
        <v>301</v>
      </c>
      <c r="AL9" t="s">
        <v>302</v>
      </c>
      <c r="AP9" s="14" t="s">
        <v>303</v>
      </c>
      <c r="AQ9" s="14"/>
      <c r="AR9" s="14"/>
      <c r="AT9" t="s">
        <v>304</v>
      </c>
      <c r="AX9" t="s">
        <v>305</v>
      </c>
      <c r="AZ9" s="14"/>
      <c r="BA9" s="14"/>
      <c r="BB9" s="14" t="s">
        <v>306</v>
      </c>
      <c r="BF9" t="s">
        <v>307</v>
      </c>
      <c r="BJ9" s="14" t="s">
        <v>308</v>
      </c>
      <c r="BK9" s="14"/>
      <c r="BL9" s="14"/>
      <c r="BN9" t="s">
        <v>309</v>
      </c>
      <c r="BR9" t="s">
        <v>310</v>
      </c>
      <c r="BT9" s="14"/>
      <c r="BU9" s="14"/>
      <c r="BV9" s="14" t="s">
        <v>311</v>
      </c>
      <c r="BZ9" t="s">
        <v>312</v>
      </c>
      <c r="CD9" s="14"/>
      <c r="CE9" s="14"/>
      <c r="CF9" s="14"/>
      <c r="CN9" s="14"/>
      <c r="CO9" s="14"/>
      <c r="CP9" s="14"/>
      <c r="CX9" s="14"/>
      <c r="CY9" s="14"/>
      <c r="CZ9" s="14"/>
      <c r="DH9" s="14"/>
      <c r="DI9" s="14"/>
      <c r="DJ9" s="14"/>
      <c r="DR9" s="14"/>
      <c r="DS9" s="14"/>
      <c r="DT9" s="14"/>
      <c r="EB9" s="14"/>
      <c r="EC9" s="14"/>
      <c r="ED9" s="14"/>
      <c r="EL9" s="14"/>
      <c r="EM9" s="14"/>
      <c r="EN9" s="14"/>
      <c r="EV9" s="14"/>
      <c r="EW9" s="14"/>
      <c r="EX9" s="14"/>
      <c r="FF9" s="14"/>
      <c r="FG9" s="14"/>
      <c r="FH9" s="14"/>
      <c r="FP9" s="14"/>
      <c r="FQ9" s="14"/>
      <c r="FR9" s="14"/>
      <c r="FZ9" s="14"/>
      <c r="GA9" s="14"/>
      <c r="GB9" s="14"/>
      <c r="GJ9" s="14"/>
      <c r="GK9" s="14"/>
      <c r="GL9" s="14"/>
    </row>
    <row r="10" spans="1:200">
      <c r="B10" s="14"/>
      <c r="C10" s="14"/>
      <c r="D10" s="14"/>
      <c r="L10" s="14"/>
      <c r="M10" s="14"/>
      <c r="N10" s="14"/>
      <c r="V10" s="14"/>
      <c r="W10" s="14"/>
      <c r="X10" s="14"/>
      <c r="AF10" s="14"/>
      <c r="AG10" s="14"/>
      <c r="AH10" s="14"/>
      <c r="AP10" s="14"/>
      <c r="AQ10" s="14"/>
      <c r="AR10" s="14"/>
      <c r="AZ10" s="14"/>
      <c r="BA10" s="14"/>
      <c r="BB10" s="14"/>
      <c r="BJ10" s="14"/>
      <c r="BK10" s="14"/>
      <c r="BL10" s="14"/>
      <c r="BT10" s="14"/>
      <c r="BU10" s="14"/>
      <c r="BV10" s="14"/>
      <c r="CD10" s="14"/>
      <c r="CE10" s="14"/>
      <c r="CF10" s="14"/>
      <c r="CN10" s="14"/>
      <c r="CO10" s="14"/>
      <c r="CP10" s="14"/>
      <c r="CX10" s="14"/>
      <c r="CY10" s="14"/>
      <c r="CZ10" s="14"/>
      <c r="DH10" s="14"/>
      <c r="DI10" s="14"/>
      <c r="DJ10" s="14"/>
      <c r="DR10" s="14"/>
      <c r="DS10" s="14"/>
      <c r="DT10" s="14"/>
      <c r="EB10" s="14"/>
      <c r="EC10" s="14"/>
      <c r="ED10" s="14"/>
      <c r="EL10" s="14"/>
      <c r="EM10" s="14"/>
      <c r="EN10" s="14"/>
      <c r="EV10" s="14"/>
      <c r="EW10" s="14"/>
      <c r="EX10" s="14"/>
      <c r="FF10" s="14"/>
      <c r="FG10" s="14"/>
      <c r="FH10" s="14"/>
      <c r="FP10" s="14"/>
      <c r="FQ10" s="14"/>
      <c r="FR10" s="14"/>
      <c r="FZ10" s="14"/>
      <c r="GA10" s="14"/>
      <c r="GB10" s="14"/>
      <c r="GJ10" s="14"/>
      <c r="GK10" s="14"/>
      <c r="GL10" s="14"/>
    </row>
    <row r="11" spans="1:200">
      <c r="B11" s="14"/>
      <c r="C11" s="14"/>
      <c r="D11" s="14"/>
      <c r="L11" s="14"/>
      <c r="M11" s="14"/>
      <c r="N11" s="14"/>
      <c r="V11" s="14"/>
      <c r="W11" s="14"/>
      <c r="X11" s="14"/>
      <c r="AF11" s="14"/>
      <c r="AG11" s="14"/>
      <c r="AH11" s="14"/>
      <c r="AP11" s="14"/>
      <c r="AQ11" s="14"/>
      <c r="AR11" s="14"/>
      <c r="AZ11" s="14"/>
      <c r="BA11" s="14"/>
      <c r="BB11" s="14"/>
      <c r="BJ11" s="14"/>
      <c r="BK11" s="14"/>
      <c r="BL11" s="14"/>
      <c r="BT11" s="14"/>
      <c r="BU11" s="14"/>
      <c r="BV11" s="14"/>
      <c r="CD11" s="14"/>
      <c r="CE11" s="14"/>
      <c r="CF11" s="14"/>
      <c r="CN11" s="14"/>
      <c r="CO11" s="14"/>
      <c r="CP11" s="14"/>
      <c r="CX11" s="14"/>
      <c r="CY11" s="14"/>
      <c r="CZ11" s="14"/>
      <c r="DH11" s="14"/>
      <c r="DI11" s="14"/>
      <c r="DJ11" s="14"/>
      <c r="DR11" s="14"/>
      <c r="DS11" s="14"/>
      <c r="DT11" s="14"/>
      <c r="EB11" s="14"/>
      <c r="EC11" s="14"/>
      <c r="ED11" s="14"/>
      <c r="EL11" s="14"/>
      <c r="EM11" s="14"/>
      <c r="EN11" s="14"/>
      <c r="EV11" s="14"/>
      <c r="EW11" s="14"/>
      <c r="EX11" s="14"/>
      <c r="FF11" s="14"/>
      <c r="FG11" s="14"/>
      <c r="FH11" s="14"/>
      <c r="FP11" s="14"/>
      <c r="FQ11" s="14"/>
      <c r="FR11" s="14"/>
      <c r="FZ11" s="14"/>
      <c r="GA11" s="14"/>
      <c r="GB11" s="14"/>
      <c r="GJ11" s="14"/>
      <c r="GK11" s="14"/>
      <c r="GL11" s="14"/>
    </row>
    <row r="12" spans="1:200">
      <c r="B12" s="14"/>
      <c r="C12" s="14"/>
      <c r="D12" s="14"/>
      <c r="L12" s="14"/>
      <c r="M12" s="14"/>
      <c r="N12" s="14"/>
      <c r="V12" s="14"/>
      <c r="W12" s="14"/>
      <c r="X12" s="14"/>
      <c r="AF12" s="14"/>
      <c r="AG12" s="14"/>
      <c r="AH12" s="14"/>
      <c r="AP12" s="14"/>
      <c r="AQ12" s="14"/>
      <c r="AR12" s="14"/>
      <c r="AZ12" s="14"/>
      <c r="BA12" s="14"/>
      <c r="BB12" s="14"/>
      <c r="BJ12" s="14"/>
      <c r="BK12" s="14"/>
      <c r="BL12" s="14"/>
      <c r="BT12" s="14"/>
      <c r="BU12" s="14"/>
      <c r="BV12" s="14"/>
      <c r="CD12" s="14"/>
      <c r="CE12" s="14"/>
      <c r="CF12" s="14"/>
      <c r="CN12" s="14"/>
      <c r="CO12" s="14"/>
      <c r="CP12" s="14"/>
      <c r="CX12" s="14"/>
      <c r="CY12" s="14"/>
      <c r="CZ12" s="14"/>
      <c r="DH12" s="14"/>
      <c r="DI12" s="14"/>
      <c r="DJ12" s="14"/>
      <c r="DR12" s="14"/>
      <c r="DS12" s="14"/>
      <c r="DT12" s="14"/>
      <c r="EB12" s="14"/>
      <c r="EC12" s="14"/>
      <c r="ED12" s="14"/>
      <c r="EL12" s="14"/>
      <c r="EM12" s="14"/>
      <c r="EN12" s="14"/>
      <c r="EV12" s="14"/>
      <c r="EW12" s="14"/>
      <c r="EX12" s="14"/>
      <c r="FF12" s="14"/>
      <c r="FG12" s="14"/>
      <c r="FH12" s="14"/>
      <c r="FP12" s="14"/>
      <c r="FQ12" s="14"/>
      <c r="FR12" s="14"/>
      <c r="FZ12" s="14"/>
      <c r="GA12" s="14"/>
      <c r="GB12" s="14"/>
      <c r="GJ12" s="14"/>
      <c r="GK12" s="14"/>
      <c r="GL12" s="14"/>
    </row>
    <row r="14" spans="1:200">
      <c r="A14" s="12" t="s">
        <v>135</v>
      </c>
      <c r="B14">
        <v>27.275000000000006</v>
      </c>
      <c r="C14">
        <v>21.291666666666671</v>
      </c>
      <c r="D14">
        <v>48.150000000000013</v>
      </c>
      <c r="E14">
        <v>58.616666666666674</v>
      </c>
      <c r="F14">
        <v>65.008333333333326</v>
      </c>
      <c r="G14">
        <v>58.425000000000004</v>
      </c>
      <c r="H14">
        <v>61.733333333333327</v>
      </c>
      <c r="I14">
        <v>68.241666666666674</v>
      </c>
      <c r="J14">
        <v>83</v>
      </c>
      <c r="L14">
        <v>40.383333333333333</v>
      </c>
      <c r="M14">
        <v>78.883333333333326</v>
      </c>
      <c r="N14">
        <v>83.583333333333329</v>
      </c>
      <c r="O14">
        <v>77.641666666666652</v>
      </c>
      <c r="P14">
        <v>81.316666666666677</v>
      </c>
      <c r="Q14">
        <v>87.133333333333312</v>
      </c>
      <c r="R14">
        <v>82.558333333333351</v>
      </c>
      <c r="S14">
        <v>86.95</v>
      </c>
      <c r="T14">
        <v>74.525000000000006</v>
      </c>
      <c r="V14">
        <v>78.091666666666669</v>
      </c>
      <c r="W14">
        <v>83.775000000000006</v>
      </c>
      <c r="X14">
        <v>81.158333333333317</v>
      </c>
      <c r="Y14">
        <v>86.350000000000009</v>
      </c>
      <c r="Z14">
        <v>87.966666666666654</v>
      </c>
      <c r="AA14">
        <v>86.391666666666694</v>
      </c>
      <c r="AB14">
        <v>87.15</v>
      </c>
      <c r="AC14">
        <v>85.86666666666666</v>
      </c>
      <c r="AD14">
        <v>86.966666666666654</v>
      </c>
      <c r="AF14">
        <v>86.908333333333346</v>
      </c>
      <c r="AG14">
        <v>83.474999999999994</v>
      </c>
      <c r="AH14">
        <v>79.158333333333346</v>
      </c>
      <c r="AI14">
        <v>83.591666666666654</v>
      </c>
      <c r="AJ14">
        <v>83.90000000000002</v>
      </c>
      <c r="AK14">
        <v>80.00833333333334</v>
      </c>
      <c r="AL14">
        <v>81.991666666666646</v>
      </c>
      <c r="AM14">
        <v>87.308333333333323</v>
      </c>
      <c r="AN14">
        <v>92.63333333333334</v>
      </c>
      <c r="AP14">
        <v>90.308333333333337</v>
      </c>
      <c r="AQ14">
        <v>88.716666666666683</v>
      </c>
      <c r="AR14">
        <v>87.183333333333309</v>
      </c>
      <c r="AS14">
        <v>82.625000000000028</v>
      </c>
      <c r="AT14">
        <v>83.925000000000011</v>
      </c>
      <c r="AU14">
        <v>85.858333333333334</v>
      </c>
      <c r="AV14">
        <v>86.200000000000017</v>
      </c>
      <c r="AW14">
        <v>89.050000000000011</v>
      </c>
      <c r="AX14">
        <v>87.424999999999997</v>
      </c>
      <c r="AZ14">
        <v>88.841666666666654</v>
      </c>
      <c r="BA14">
        <v>89.383333333333326</v>
      </c>
      <c r="BB14">
        <v>85.533333333333317</v>
      </c>
      <c r="BC14">
        <v>84.933333333333337</v>
      </c>
      <c r="BD14">
        <v>87.74166666666666</v>
      </c>
      <c r="BE14">
        <v>87.183333333333309</v>
      </c>
      <c r="BF14">
        <v>86.416666666666657</v>
      </c>
      <c r="BG14">
        <v>79.925000000000011</v>
      </c>
      <c r="BH14">
        <v>85.850000000000009</v>
      </c>
      <c r="BJ14">
        <v>93.966666666666654</v>
      </c>
      <c r="BK14">
        <v>92.05</v>
      </c>
      <c r="BL14">
        <v>89.3</v>
      </c>
      <c r="BM14">
        <v>91.658333333333317</v>
      </c>
      <c r="BN14">
        <v>88.191666666666677</v>
      </c>
      <c r="BO14">
        <v>90.416666666666671</v>
      </c>
      <c r="BP14">
        <v>88.033333333333317</v>
      </c>
      <c r="BQ14">
        <v>82.933333333333323</v>
      </c>
      <c r="BR14">
        <v>85.625</v>
      </c>
      <c r="BT14">
        <v>93.408333333333303</v>
      </c>
      <c r="BU14">
        <v>83.608333333333334</v>
      </c>
      <c r="BV14">
        <v>88.4</v>
      </c>
      <c r="BW14">
        <v>86.691666666666677</v>
      </c>
      <c r="BX14">
        <v>82.89166666666668</v>
      </c>
      <c r="BY14">
        <v>79.833333333333343</v>
      </c>
      <c r="BZ14">
        <v>81.291666666666671</v>
      </c>
      <c r="CA14">
        <v>86.133333333333312</v>
      </c>
      <c r="CB14">
        <v>81.624999999999986</v>
      </c>
      <c r="CD14">
        <v>93.741666666666646</v>
      </c>
      <c r="CE14">
        <v>92.816666666666663</v>
      </c>
      <c r="CF14">
        <v>90.308333333333351</v>
      </c>
      <c r="CG14">
        <v>88.975000000000009</v>
      </c>
      <c r="CH14">
        <v>84.758333333333326</v>
      </c>
      <c r="CI14">
        <v>88.233333333333348</v>
      </c>
      <c r="CJ14">
        <v>85.683333333333351</v>
      </c>
      <c r="CK14">
        <v>85.766666666666652</v>
      </c>
      <c r="CL14">
        <v>83.7</v>
      </c>
      <c r="CN14">
        <v>92.23333333333332</v>
      </c>
      <c r="CO14">
        <v>91.783333333333346</v>
      </c>
      <c r="CP14">
        <v>89.133333333333326</v>
      </c>
      <c r="CQ14">
        <v>90.074999999999974</v>
      </c>
      <c r="CR14">
        <v>82.241666666666674</v>
      </c>
      <c r="CS14">
        <v>84.425000000000011</v>
      </c>
      <c r="CT14">
        <v>83.133333333333326</v>
      </c>
      <c r="CU14">
        <v>85.675000000000011</v>
      </c>
      <c r="CV14">
        <v>88.55</v>
      </c>
      <c r="CX14">
        <v>94.641666666666652</v>
      </c>
      <c r="CY14">
        <v>90.50833333333334</v>
      </c>
      <c r="CZ14">
        <v>84.841666666666654</v>
      </c>
      <c r="DA14">
        <v>89.083333333333314</v>
      </c>
      <c r="DB14">
        <v>88.258333333333326</v>
      </c>
      <c r="DC14">
        <v>87.933333333333337</v>
      </c>
      <c r="DD14">
        <v>84.833333333333329</v>
      </c>
      <c r="DE14">
        <v>88.683333333333337</v>
      </c>
      <c r="DF14">
        <v>85.291666666666671</v>
      </c>
      <c r="DH14">
        <v>94.441666666666663</v>
      </c>
      <c r="DI14">
        <v>91.525000000000006</v>
      </c>
      <c r="DJ14">
        <v>86.666666666666643</v>
      </c>
      <c r="DK14">
        <v>90.34999999999998</v>
      </c>
      <c r="DL14">
        <v>87.800000000000011</v>
      </c>
      <c r="DM14">
        <v>86.566666666666663</v>
      </c>
      <c r="DN14">
        <v>82.450000000000017</v>
      </c>
      <c r="DO14">
        <v>83.916666666666671</v>
      </c>
      <c r="DP14">
        <v>82.28333333333336</v>
      </c>
      <c r="DR14">
        <v>92.09166666666664</v>
      </c>
      <c r="DS14">
        <v>85.208333333333329</v>
      </c>
      <c r="DT14">
        <v>89.724999999999994</v>
      </c>
      <c r="DU14">
        <v>90.991666666666688</v>
      </c>
      <c r="DV14">
        <v>86.433333333333323</v>
      </c>
      <c r="DW14">
        <v>83.249999999999986</v>
      </c>
      <c r="DX14">
        <v>84.883333333333326</v>
      </c>
      <c r="DY14">
        <v>87.133333333333312</v>
      </c>
      <c r="DZ14">
        <v>82.65</v>
      </c>
      <c r="EB14">
        <v>92.033333333333317</v>
      </c>
      <c r="EC14">
        <v>94.924999999999997</v>
      </c>
      <c r="ED14">
        <v>90.424999999999983</v>
      </c>
      <c r="EE14">
        <v>92.5</v>
      </c>
      <c r="EF14">
        <v>92.124999999999957</v>
      </c>
      <c r="EG14">
        <v>90.149999999999991</v>
      </c>
      <c r="EH14">
        <v>85.808333333333351</v>
      </c>
      <c r="EI14">
        <v>86.716666666666654</v>
      </c>
      <c r="EJ14">
        <v>83.35833333333332</v>
      </c>
      <c r="EL14">
        <v>93.824999999999974</v>
      </c>
      <c r="EM14">
        <v>92.933333333333323</v>
      </c>
      <c r="EN14">
        <v>91.05</v>
      </c>
      <c r="EO14">
        <v>89.833333333333314</v>
      </c>
      <c r="EP14">
        <v>88.166666666666657</v>
      </c>
      <c r="EQ14">
        <v>88.324999999999974</v>
      </c>
      <c r="ER14">
        <v>86.36666666666666</v>
      </c>
      <c r="ES14">
        <v>84.974999999999994</v>
      </c>
      <c r="ET14">
        <v>88.016666666666666</v>
      </c>
      <c r="EV14">
        <v>93.73333333333332</v>
      </c>
      <c r="EW14">
        <v>91.575000000000017</v>
      </c>
      <c r="EX14">
        <v>90.77500000000002</v>
      </c>
      <c r="EY14">
        <v>89.758333333333368</v>
      </c>
      <c r="EZ14">
        <v>86.583333333333343</v>
      </c>
      <c r="FA14">
        <v>85.758333333333354</v>
      </c>
      <c r="FB14">
        <v>84.124999999999972</v>
      </c>
      <c r="FC14">
        <v>84.324999999999989</v>
      </c>
      <c r="FD14">
        <v>82.500000000000028</v>
      </c>
      <c r="FF14">
        <v>93.125</v>
      </c>
      <c r="FG14">
        <v>90.724999999999994</v>
      </c>
      <c r="FH14">
        <v>89.116666666666688</v>
      </c>
      <c r="FI14">
        <v>90.033333333333331</v>
      </c>
      <c r="FJ14">
        <v>90.183333333333337</v>
      </c>
      <c r="FK14">
        <v>90</v>
      </c>
      <c r="FL14">
        <v>89.49166666666666</v>
      </c>
      <c r="FM14">
        <v>88.175000000000011</v>
      </c>
      <c r="FN14">
        <v>87.958333333333329</v>
      </c>
      <c r="FP14">
        <v>93.85</v>
      </c>
      <c r="FQ14">
        <v>94.075000000000003</v>
      </c>
      <c r="FR14">
        <v>87.525000000000006</v>
      </c>
      <c r="FS14">
        <v>86.708333333333329</v>
      </c>
      <c r="FT14">
        <v>88.575000000000003</v>
      </c>
      <c r="FU14">
        <v>86.825000000000003</v>
      </c>
      <c r="FV14">
        <v>80.824999999999989</v>
      </c>
      <c r="FW14">
        <v>85.174999999999983</v>
      </c>
      <c r="FX14">
        <v>86.841666666666669</v>
      </c>
      <c r="FZ14">
        <v>93.02500000000002</v>
      </c>
      <c r="GA14">
        <v>90.100000000000023</v>
      </c>
      <c r="GB14">
        <v>91.208333333333343</v>
      </c>
      <c r="GC14">
        <v>88.091666666666669</v>
      </c>
      <c r="GD14">
        <v>89.666666666666686</v>
      </c>
      <c r="GE14">
        <v>88.575000000000003</v>
      </c>
      <c r="GF14">
        <v>85.65000000000002</v>
      </c>
      <c r="GG14">
        <v>86.791666666666671</v>
      </c>
      <c r="GH14">
        <v>82.841666666666669</v>
      </c>
      <c r="GJ14">
        <v>93.674999999999997</v>
      </c>
      <c r="GK14">
        <v>90.733333333333348</v>
      </c>
      <c r="GL14">
        <v>93.583333333333329</v>
      </c>
      <c r="GM14">
        <v>89.899999999999991</v>
      </c>
      <c r="GN14">
        <v>88.358333333333334</v>
      </c>
      <c r="GO14">
        <v>89.183333333333337</v>
      </c>
      <c r="GP14">
        <v>87.066666666666663</v>
      </c>
      <c r="GQ14">
        <v>85.975000000000023</v>
      </c>
      <c r="GR14">
        <v>88.158333333333331</v>
      </c>
    </row>
    <row r="15" spans="1:200">
      <c r="B15">
        <v>2.5541120272735194</v>
      </c>
      <c r="C15">
        <v>5.1532937977386801</v>
      </c>
      <c r="D15">
        <v>7.1562929293055397</v>
      </c>
      <c r="E15">
        <v>7.0713956721524722</v>
      </c>
      <c r="F15">
        <v>6.8518769393935131</v>
      </c>
      <c r="G15">
        <v>7.1118354415423859</v>
      </c>
      <c r="H15">
        <v>6.5276226568221229</v>
      </c>
      <c r="I15">
        <v>6.3933947785876422</v>
      </c>
      <c r="J15">
        <v>4.6690927759498786</v>
      </c>
      <c r="L15">
        <v>5.6907551108964194</v>
      </c>
      <c r="M15">
        <v>5.3914508404734773</v>
      </c>
      <c r="N15">
        <v>4.603893279967874</v>
      </c>
      <c r="O15">
        <v>5.5550647753306803</v>
      </c>
      <c r="P15">
        <v>5.2324452128983525</v>
      </c>
      <c r="Q15">
        <v>4.3626033159465383</v>
      </c>
      <c r="R15">
        <v>4.9013979559995802</v>
      </c>
      <c r="S15">
        <v>4.0046723068061656</v>
      </c>
      <c r="T15">
        <v>5.2397218274503672</v>
      </c>
      <c r="V15">
        <v>5.1694641930024998</v>
      </c>
      <c r="W15">
        <v>4.2875023360986431</v>
      </c>
      <c r="X15">
        <v>4.7582435215378034</v>
      </c>
      <c r="Y15">
        <v>4.0516773987559418</v>
      </c>
      <c r="Z15">
        <v>3.3927146683021916</v>
      </c>
      <c r="AA15">
        <v>3.1044698842327647</v>
      </c>
      <c r="AB15">
        <v>3.8023824814992593</v>
      </c>
      <c r="AC15">
        <v>2.7638746080462697</v>
      </c>
      <c r="AD15">
        <v>3.5439607954459897</v>
      </c>
      <c r="AF15">
        <v>2.7752207247757901</v>
      </c>
      <c r="AG15">
        <v>4.400917534156954</v>
      </c>
      <c r="AH15">
        <v>4.5794970347373347</v>
      </c>
      <c r="AI15">
        <v>3.7984568672882952</v>
      </c>
      <c r="AJ15">
        <v>3.2728530293257765</v>
      </c>
      <c r="AK15">
        <v>3.1424056579455755</v>
      </c>
      <c r="AL15">
        <v>4.3004420282311298</v>
      </c>
      <c r="AM15">
        <v>3.1941316271957105</v>
      </c>
      <c r="AN15">
        <v>1.4382741319485925</v>
      </c>
      <c r="AP15">
        <v>3.3358833728853385</v>
      </c>
      <c r="AQ15">
        <v>3.0035958981008455</v>
      </c>
      <c r="AR15">
        <v>2.7354627415222539</v>
      </c>
      <c r="AS15">
        <v>3.7655506156133818</v>
      </c>
      <c r="AT15">
        <v>3.2045526620002223</v>
      </c>
      <c r="AU15">
        <v>2.8492486014022456</v>
      </c>
      <c r="AV15">
        <v>3.10621103734871</v>
      </c>
      <c r="AW15">
        <v>2.8101249072420136</v>
      </c>
      <c r="AX15">
        <v>3.4725621201157373</v>
      </c>
      <c r="AZ15">
        <v>3.064268560214142</v>
      </c>
      <c r="BA15">
        <v>3.2461800913050398</v>
      </c>
      <c r="BB15">
        <v>3.2655893915301348</v>
      </c>
      <c r="BC15">
        <v>3.0402616471598085</v>
      </c>
      <c r="BD15">
        <v>3.0581609909754124</v>
      </c>
      <c r="BE15">
        <v>2.8428435164917687</v>
      </c>
      <c r="BF15">
        <v>2.9199127235912861</v>
      </c>
      <c r="BG15">
        <v>3.7676552575310072</v>
      </c>
      <c r="BH15">
        <v>3.2517571405971273</v>
      </c>
      <c r="BJ15">
        <v>0.9349040507162133</v>
      </c>
      <c r="BK15">
        <v>1.9205200951558543</v>
      </c>
      <c r="BL15">
        <v>2.2790323832689685</v>
      </c>
      <c r="BM15">
        <v>1.8211126299123466</v>
      </c>
      <c r="BN15">
        <v>3.2458803058821895</v>
      </c>
      <c r="BO15">
        <v>2.3503273094482959</v>
      </c>
      <c r="BP15">
        <v>1.8877623588912804</v>
      </c>
      <c r="BQ15">
        <v>3.4517677869029493</v>
      </c>
      <c r="BR15">
        <v>2.617963027451959</v>
      </c>
      <c r="BT15">
        <v>0.94375194571599941</v>
      </c>
      <c r="BU15">
        <v>3.2576643683400226</v>
      </c>
      <c r="BV15">
        <v>2.7246944991980273</v>
      </c>
      <c r="BW15">
        <v>3.0145749347191595</v>
      </c>
      <c r="BX15">
        <v>3.4921847523762728</v>
      </c>
      <c r="BY15">
        <v>4.3410516404126476</v>
      </c>
      <c r="BZ15">
        <v>3.7700307853526969</v>
      </c>
      <c r="CA15">
        <v>2.7774478436536847</v>
      </c>
      <c r="CB15">
        <v>3.7638478882555773</v>
      </c>
      <c r="CD15">
        <v>1.0745361087477929</v>
      </c>
      <c r="CE15">
        <v>1.7069470088928</v>
      </c>
      <c r="CF15">
        <v>1.7913764424052503</v>
      </c>
      <c r="CG15">
        <v>1.9848926392059132</v>
      </c>
      <c r="CH15">
        <v>3.0830616073383768</v>
      </c>
      <c r="CI15">
        <v>1.9787762772874289</v>
      </c>
      <c r="CJ15">
        <v>3.2377085122438602</v>
      </c>
      <c r="CK15">
        <v>2.6532031922729247</v>
      </c>
      <c r="CL15">
        <v>3.206781453957734</v>
      </c>
      <c r="CN15">
        <v>1.5517291154912434</v>
      </c>
      <c r="CO15">
        <v>1.7805353879679693</v>
      </c>
      <c r="CP15">
        <v>2.4139256486141045</v>
      </c>
      <c r="CQ15">
        <v>1.6432321487200301</v>
      </c>
      <c r="CR15">
        <v>3.316538620128425</v>
      </c>
      <c r="CS15">
        <v>3.1275357233538781</v>
      </c>
      <c r="CT15">
        <v>2.8787412174683213</v>
      </c>
      <c r="CU15">
        <v>2.1039403914892998</v>
      </c>
      <c r="CV15">
        <v>1.8554819832899108</v>
      </c>
      <c r="CX15">
        <v>0.81460908598109982</v>
      </c>
      <c r="CY15">
        <v>1.6992535440120484</v>
      </c>
      <c r="CZ15">
        <v>3.5373060133255101</v>
      </c>
      <c r="DA15">
        <v>2.4663186980250535</v>
      </c>
      <c r="DB15">
        <v>2.8570023813146603</v>
      </c>
      <c r="DC15">
        <v>2.2935000436325335</v>
      </c>
      <c r="DD15">
        <v>3.1022921403724233</v>
      </c>
      <c r="DE15">
        <v>2.3711811402758665</v>
      </c>
      <c r="DF15">
        <v>3.0608312070518773</v>
      </c>
      <c r="DH15">
        <v>0.89676432442490372</v>
      </c>
      <c r="DI15">
        <v>1.8608612219022349</v>
      </c>
      <c r="DJ15">
        <v>2.4459397136113568</v>
      </c>
      <c r="DK15">
        <v>1.383817235927542</v>
      </c>
      <c r="DL15">
        <v>1.9860195125611151</v>
      </c>
      <c r="DM15">
        <v>2.8073012255438852</v>
      </c>
      <c r="DN15">
        <v>3.4266125822995588</v>
      </c>
      <c r="DO15">
        <v>3.0071792066032241</v>
      </c>
      <c r="DP15">
        <v>3.6504409833908147</v>
      </c>
      <c r="DR15">
        <v>1.2826359243877095</v>
      </c>
      <c r="DS15">
        <v>3.2266405200431012</v>
      </c>
      <c r="DT15">
        <v>2.2328130373654371</v>
      </c>
      <c r="DU15">
        <v>1.7161661165519471</v>
      </c>
      <c r="DV15">
        <v>3.6748006128441228</v>
      </c>
      <c r="DW15">
        <v>3.8428671854655967</v>
      </c>
      <c r="DX15">
        <v>3.0294506474064269</v>
      </c>
      <c r="DY15">
        <v>2.4854505401364269</v>
      </c>
      <c r="DZ15">
        <v>3.5952831951824318</v>
      </c>
      <c r="EB15">
        <v>2.5437146715943588</v>
      </c>
      <c r="EC15">
        <v>1.0372333007708154</v>
      </c>
      <c r="ED15">
        <v>2.4391450179936993</v>
      </c>
      <c r="EE15">
        <v>1.5928526256937567</v>
      </c>
      <c r="EF15">
        <v>1.0248818638056945</v>
      </c>
      <c r="EG15">
        <v>1.6319438534278161</v>
      </c>
      <c r="EH15">
        <v>2.6387126571833064</v>
      </c>
      <c r="EI15">
        <v>2.3856034852011834</v>
      </c>
      <c r="EJ15">
        <v>2.8269003768687746</v>
      </c>
      <c r="EL15">
        <v>0.86272835450981555</v>
      </c>
      <c r="EM15">
        <v>1.1747097598739102</v>
      </c>
      <c r="EN15">
        <v>1.2237878472826469</v>
      </c>
      <c r="EO15">
        <v>1.2986405339689799</v>
      </c>
      <c r="EP15">
        <v>1.8760372249813411</v>
      </c>
      <c r="EQ15">
        <v>1.4907352771926852</v>
      </c>
      <c r="ER15">
        <v>2.5295912533118745</v>
      </c>
      <c r="ES15">
        <v>2.4343338155142482</v>
      </c>
      <c r="ET15">
        <v>1.8348459183701209</v>
      </c>
      <c r="EV15">
        <v>0.76517878662347627</v>
      </c>
      <c r="EW15">
        <v>1.7792723752099195</v>
      </c>
      <c r="EX15">
        <v>1.7764439774808869</v>
      </c>
      <c r="EY15">
        <v>1.8821393045742467</v>
      </c>
      <c r="EZ15">
        <v>2.69965572353974</v>
      </c>
      <c r="FA15">
        <v>1.9959355959383795</v>
      </c>
      <c r="FB15">
        <v>2.5771206657675272</v>
      </c>
      <c r="FC15">
        <v>2.6141322992654188</v>
      </c>
      <c r="FD15">
        <v>3.1344287955931782</v>
      </c>
      <c r="FF15">
        <v>1.1245567344526679</v>
      </c>
      <c r="FG15">
        <v>1.9536614576655893</v>
      </c>
      <c r="FH15">
        <v>1.5634514197378195</v>
      </c>
      <c r="FI15">
        <v>1.7158885465768405</v>
      </c>
      <c r="FJ15">
        <v>1.2277623079815918</v>
      </c>
      <c r="FK15">
        <v>1.280246593055939</v>
      </c>
      <c r="FL15">
        <v>1.7633490660600948</v>
      </c>
      <c r="FM15">
        <v>1.8335270876636982</v>
      </c>
      <c r="FN15">
        <v>1.6267085035603674</v>
      </c>
      <c r="FP15">
        <v>0.8858615649472058</v>
      </c>
      <c r="FQ15">
        <v>0.89223362436967169</v>
      </c>
      <c r="FR15">
        <v>2.4463731949800116</v>
      </c>
      <c r="FS15">
        <v>2.5820492397228323</v>
      </c>
      <c r="FT15">
        <v>1.5364047415686111</v>
      </c>
      <c r="FU15">
        <v>2.7124800601890131</v>
      </c>
      <c r="FV15">
        <v>3.0436751359718612</v>
      </c>
      <c r="FW15">
        <v>3.1037379242719725</v>
      </c>
      <c r="FX15">
        <v>2.5326356298564017</v>
      </c>
      <c r="FZ15">
        <v>0.9099315509149174</v>
      </c>
      <c r="GA15">
        <v>1.6579343891560676</v>
      </c>
      <c r="GB15">
        <v>1.0866115750808631</v>
      </c>
      <c r="GC15">
        <v>2.0653837864147944</v>
      </c>
      <c r="GD15">
        <v>1.3633898594429654</v>
      </c>
      <c r="GE15">
        <v>2.1050403322905216</v>
      </c>
      <c r="GF15">
        <v>2.0712710632999709</v>
      </c>
      <c r="GG15">
        <v>2.0473277524436426</v>
      </c>
      <c r="GH15">
        <v>3.4946435915424652</v>
      </c>
      <c r="GJ15">
        <v>0.85630621137261864</v>
      </c>
      <c r="GK15">
        <v>1.9596426792145949</v>
      </c>
      <c r="GL15">
        <v>0.94866452841053728</v>
      </c>
      <c r="GM15">
        <v>1.8129873350145351</v>
      </c>
      <c r="GN15">
        <v>2.5350080918294999</v>
      </c>
      <c r="GO15">
        <v>1.4929535345784446</v>
      </c>
      <c r="GP15">
        <v>2.3192554557327019</v>
      </c>
      <c r="GQ15">
        <v>3.4220540702667024</v>
      </c>
      <c r="GR15">
        <v>1.9454083386242278</v>
      </c>
    </row>
    <row r="17" spans="1:200">
      <c r="B17" s="14">
        <f>AVERAGE(B14:D14)</f>
        <v>32.238888888888901</v>
      </c>
      <c r="C17" s="14">
        <f>AVERAGE(E14:G14)</f>
        <v>60.683333333333337</v>
      </c>
      <c r="D17" s="14">
        <f>AVERAGE(H14:J14)</f>
        <v>70.99166666666666</v>
      </c>
      <c r="F17" s="14">
        <f>AVERAGE(L14:N14)</f>
        <v>67.61666666666666</v>
      </c>
      <c r="G17" s="14">
        <f>AVERAGE(O14:Q14)</f>
        <v>82.030555555555551</v>
      </c>
      <c r="H17" s="14">
        <f>AVERAGE(R14:T14)</f>
        <v>81.344444444444449</v>
      </c>
      <c r="J17" s="14">
        <f>AVERAGE(V14:X14)</f>
        <v>81.008333333333326</v>
      </c>
      <c r="K17" s="14">
        <f>AVERAGE(Y14:AA14)</f>
        <v>86.902777777777786</v>
      </c>
      <c r="L17" s="14">
        <f>AVERAGE(AB14:AD14)</f>
        <v>86.661111111111097</v>
      </c>
      <c r="N17" s="14">
        <f>AVERAGE(AF14:AH14)</f>
        <v>83.180555555555557</v>
      </c>
      <c r="O17" s="14">
        <f>AVERAGE(AI14:AK14)</f>
        <v>82.5</v>
      </c>
      <c r="P17" s="14">
        <f>AVERAGE(AL14:AN14)</f>
        <v>87.311111111111089</v>
      </c>
      <c r="R17" s="14">
        <f>AVERAGE(AP14:AR14)</f>
        <v>88.736111111111128</v>
      </c>
      <c r="S17" s="14">
        <f>AVERAGE(AS14:AU14)</f>
        <v>84.13611111111112</v>
      </c>
      <c r="T17" s="14">
        <f>AVERAGE(AV14:AX14)</f>
        <v>87.558333333333337</v>
      </c>
      <c r="V17" s="14">
        <f>AVERAGE(AZ14:BB14)</f>
        <v>87.919444444444423</v>
      </c>
      <c r="W17" s="14">
        <f>AVERAGE(BC14:BE14)</f>
        <v>86.619444444444454</v>
      </c>
      <c r="X17" s="14">
        <f>AVERAGE(BF14:BH14)</f>
        <v>84.063888888888883</v>
      </c>
      <c r="Z17" s="14">
        <f>AVERAGE(BJ14:BL14)</f>
        <v>91.772222222222226</v>
      </c>
      <c r="AA17" s="14">
        <f>AVERAGE(BM14:BO14)</f>
        <v>90.088888888888889</v>
      </c>
      <c r="AB17" s="14">
        <f>AVERAGE(BP14:BR14)</f>
        <v>85.530555555555551</v>
      </c>
      <c r="AD17" s="14">
        <f>AVERAGE(BT14:BV14)</f>
        <v>88.472222222222214</v>
      </c>
      <c r="AE17" s="14">
        <f>AVERAGE(BW14:BY14)</f>
        <v>83.1388888888889</v>
      </c>
      <c r="AF17" s="14">
        <f>AVERAGE(BZ14:CB14)</f>
        <v>83.016666666666652</v>
      </c>
      <c r="AH17" s="14">
        <f>AVERAGE(CD14:CF14)</f>
        <v>92.288888888888891</v>
      </c>
      <c r="AI17" s="14">
        <f>AVERAGE(CG14:CI14)</f>
        <v>87.322222222222237</v>
      </c>
      <c r="AJ17" s="14">
        <f>AVERAGE(CJ14:CL14)</f>
        <v>85.05</v>
      </c>
      <c r="AL17" s="14">
        <f>AVERAGE(CN14:CP14)</f>
        <v>91.05</v>
      </c>
      <c r="AM17" s="14">
        <f>AVERAGE(CQ14:CS14)</f>
        <v>85.580555555555563</v>
      </c>
      <c r="AN17" s="14">
        <f>AVERAGE(CT14:CV14)</f>
        <v>85.786111111111111</v>
      </c>
      <c r="AP17" s="14">
        <f>AVERAGE(CX14:CZ14)</f>
        <v>89.997222222222206</v>
      </c>
      <c r="AQ17" s="14">
        <f>AVERAGE(DA14:DC14)</f>
        <v>88.424999999999997</v>
      </c>
      <c r="AR17" s="14">
        <f>AVERAGE(DD14:DF14)</f>
        <v>86.269444444444446</v>
      </c>
      <c r="AT17" s="14">
        <f>AVERAGE(DH14:DJ14)</f>
        <v>90.87777777777778</v>
      </c>
      <c r="AU17" s="14">
        <f>AVERAGE(DK14:DM14)</f>
        <v>88.23888888888888</v>
      </c>
      <c r="AV17" s="14">
        <f>AVERAGE(DN14:DP14)</f>
        <v>82.88333333333334</v>
      </c>
      <c r="AX17" s="14">
        <f>AVERAGE(DR14:DT14)</f>
        <v>89.008333333333326</v>
      </c>
      <c r="AY17" s="14">
        <f>AVERAGE(DU14:DW14)</f>
        <v>86.891666666666666</v>
      </c>
      <c r="AZ17" s="14">
        <f>AVERAGE(DX14:DZ14)</f>
        <v>84.888888888888886</v>
      </c>
      <c r="BB17" s="14">
        <f>AVERAGE(EB14:ED14)</f>
        <v>92.461111111111109</v>
      </c>
      <c r="BC17" s="14">
        <f>AVERAGE(EE14:EG14)</f>
        <v>91.59166666666664</v>
      </c>
      <c r="BD17" s="14">
        <f>AVERAGE(EH14:EJ14)</f>
        <v>85.294444444444437</v>
      </c>
      <c r="BF17" s="14">
        <f>AVERAGE(EL14:EN14)</f>
        <v>92.60277777777776</v>
      </c>
      <c r="BG17" s="14">
        <f>AVERAGE(EO14:EQ14)</f>
        <v>88.774999999999977</v>
      </c>
      <c r="BH17" s="14">
        <f>AVERAGE(ER14:ET14)</f>
        <v>86.452777777777769</v>
      </c>
      <c r="BJ17" s="14">
        <f>AVERAGE(EV14:EX14)</f>
        <v>92.027777777777786</v>
      </c>
      <c r="BK17" s="14">
        <f>AVERAGE(EY14:FA14)</f>
        <v>87.366666666666674</v>
      </c>
      <c r="BL17" s="14">
        <f>AVERAGE(FB14:FD14)</f>
        <v>83.649999999999991</v>
      </c>
      <c r="BN17" s="14">
        <f>AVERAGE(FF14:FH14)</f>
        <v>90.988888888888894</v>
      </c>
      <c r="BO17" s="14">
        <f>AVERAGE(FI14:FK14)</f>
        <v>90.072222222222237</v>
      </c>
      <c r="BP17" s="14">
        <f>AVERAGE(FL14:FN14)</f>
        <v>88.541666666666671</v>
      </c>
      <c r="BR17" s="14">
        <f>AVERAGE(FP14:FR14)</f>
        <v>91.816666666666677</v>
      </c>
      <c r="BS17" s="14">
        <f>AVERAGE(FS14:FU14)</f>
        <v>87.369444444444454</v>
      </c>
      <c r="BT17" s="14">
        <f>AVERAGE(FV14:FX14)</f>
        <v>84.280555555555551</v>
      </c>
      <c r="BV17" s="14">
        <f>AVERAGE(FZ14:GB14)</f>
        <v>91.444444444444457</v>
      </c>
      <c r="BW17" s="14">
        <f>AVERAGE(GC14:GE14)</f>
        <v>88.777777777777786</v>
      </c>
      <c r="BX17" s="14">
        <f>AVERAGE(GF14:GH14)</f>
        <v>85.094444444444449</v>
      </c>
      <c r="BZ17" s="14">
        <f>AVERAGE(GJ14:GL14)</f>
        <v>92.663888888888891</v>
      </c>
      <c r="CA17" s="14">
        <f>AVERAGE(GM14:GO14)</f>
        <v>89.147222222222226</v>
      </c>
      <c r="CB17" s="14">
        <f>AVERAGE(GP14:GR14)</f>
        <v>87.066666666666677</v>
      </c>
    </row>
    <row r="18" spans="1:200">
      <c r="B18" s="14">
        <f>STDEV(B14:D14)/SQRT(3)</f>
        <v>8.1408980265700563</v>
      </c>
      <c r="C18" s="14">
        <f>STDEV(E14:G14)/SQRT(3)</f>
        <v>2.1632077090729345</v>
      </c>
      <c r="D18" s="14">
        <f>STDEV(H14:J14)/SQRT(3)</f>
        <v>6.2912545854749125</v>
      </c>
      <c r="F18" s="14">
        <f>STDEV(L14:N14)/SQRT(3)</f>
        <v>13.684094578906018</v>
      </c>
      <c r="G18" s="14">
        <f>STDEV(O14:Q14)/SQRT(3)</f>
        <v>2.7631601496014779</v>
      </c>
      <c r="H18" s="14">
        <f>STDEV(R14:T14)/SQRT(3)</f>
        <v>3.6377786686349283</v>
      </c>
      <c r="J18" s="14">
        <f>STDEV(V14:X14)/SQRT(3)</f>
        <v>1.6423503934346098</v>
      </c>
      <c r="K18" s="14">
        <f>STDEV(Y14:AA14)/SQRT(3)</f>
        <v>0.53208041488220936</v>
      </c>
      <c r="L18" s="14">
        <f>STDEV(AB14:AD14)/SQRT(3)</f>
        <v>0.40073235426290182</v>
      </c>
      <c r="N18" s="14">
        <f>STDEV(AF14:AH14)/SQRT(3)</f>
        <v>2.2420710773856793</v>
      </c>
      <c r="O18" s="14">
        <f>STDEV(AI14:AK14)/SQRT(3)</f>
        <v>1.2490088663208712</v>
      </c>
      <c r="P18" s="14">
        <f>STDEV(AL14:AN14)/SQRT(3)</f>
        <v>3.0719848712815572</v>
      </c>
      <c r="R18" s="14">
        <f>STDEV(AP14:AR14)/SQRT(3)</f>
        <v>0.90216218327875297</v>
      </c>
      <c r="S18" s="14">
        <f>STDEV(AS14:AU14)/SQRT(3)</f>
        <v>0.93933257103771883</v>
      </c>
      <c r="T18" s="14">
        <f>STDEV(AV14:AX14)/SQRT(3)</f>
        <v>0.82542076812038279</v>
      </c>
      <c r="V18" s="14">
        <f>STDEV(AZ14:BB14)/SQRT(3)</f>
        <v>1.2032588209206954</v>
      </c>
      <c r="W18" s="14">
        <f>STDEV(BC14:BE14)/SQRT(3)</f>
        <v>0.858324343714156</v>
      </c>
      <c r="X18" s="14">
        <f>STDEV(BF14:BH14)/SQRT(3)</f>
        <v>2.075899700828828</v>
      </c>
      <c r="Z18" s="14">
        <f>STDEV(BJ14:BL14)/SQRT(3)</f>
        <v>1.3542913048054315</v>
      </c>
      <c r="AA18" s="14">
        <f>STDEV(BM14:BO14)/SQRT(3)</f>
        <v>1.0140715208419482</v>
      </c>
      <c r="AB18" s="14">
        <f>STDEV(BP14:BR14)/SQRT(3)</f>
        <v>1.4730003184899862</v>
      </c>
      <c r="AD18" s="14">
        <f>STDEV(BT14:BV14)/SQRT(3)</f>
        <v>2.8292467806253598</v>
      </c>
      <c r="AE18" s="14">
        <f>STDEV(BW14:BY14)/SQRT(3)</f>
        <v>1.9836853873659968</v>
      </c>
      <c r="AF18" s="14">
        <f>STDEV(BZ14:CB14)/SQRT(3)</f>
        <v>1.5613013921203742</v>
      </c>
      <c r="AH18" s="14">
        <f>STDEV(CD14:CF14)/SQRT(3)</f>
        <v>1.0256471910427116</v>
      </c>
      <c r="AI18" s="14">
        <f>STDEV(CG14:CI14)/SQRT(3)</f>
        <v>1.2997002265954873</v>
      </c>
      <c r="AJ18" s="14">
        <f>STDEV(CJ14:CL14)/SQRT(3)</f>
        <v>0.67542853337988518</v>
      </c>
      <c r="AL18" s="14">
        <f>STDEV(CN14:CP14)/SQRT(3)</f>
        <v>0.96709760509360188</v>
      </c>
      <c r="AM18" s="14">
        <f>STDEV(CQ14:CS14)/SQRT(3)</f>
        <v>2.3339351075854067</v>
      </c>
      <c r="AN18" s="14">
        <f>STDEV(CT14:CV14)/SQRT(3)</f>
        <v>1.5646435913335786</v>
      </c>
      <c r="AP18" s="14">
        <f>STDEV(CX14:CZ14)/SQRT(3)</f>
        <v>2.8405355085456407</v>
      </c>
      <c r="AQ18" s="14">
        <f>STDEV(DA14:DC14)/SQRT(3)</f>
        <v>0.3422758796318745</v>
      </c>
      <c r="AR18" s="14">
        <f>STDEV(DD14:DF14)/SQRT(3)</f>
        <v>1.2141748963853394</v>
      </c>
      <c r="AT18" s="14">
        <f>STDEV(DH14:DJ14)/SQRT(3)</f>
        <v>2.267658756199427</v>
      </c>
      <c r="AU18" s="14">
        <f>STDEV(DK14:DM14)/SQRT(3)</f>
        <v>1.1139824011731259</v>
      </c>
      <c r="AV18" s="14">
        <f>STDEV(DN14:DP14)/SQRT(3)</f>
        <v>0.51890197461491039</v>
      </c>
      <c r="AX18" s="14">
        <f>STDEV(DR14:DT14)/SQRT(3)</f>
        <v>2.0190986254413721</v>
      </c>
      <c r="AY18" s="14">
        <f>STDEV(DU14:DW14)/SQRT(3)</f>
        <v>2.246545702315589</v>
      </c>
      <c r="AZ18" s="14">
        <f>STDEV(DX14:DZ14)/SQRT(3)</f>
        <v>1.2942298343793155</v>
      </c>
      <c r="BB18" s="14">
        <f>STDEV(EB14:ED14)/SQRT(3)</f>
        <v>1.3165289426329125</v>
      </c>
      <c r="BC18" s="14">
        <f>STDEV(EE14:EG14)/SQRT(3)</f>
        <v>0.72891662379482136</v>
      </c>
      <c r="BD18" s="14">
        <f>STDEV(EH14:EJ14)/SQRT(3)</f>
        <v>1.0029393529416515</v>
      </c>
      <c r="BF18" s="14">
        <f>STDEV(EL14:EN14)/SQRT(3)</f>
        <v>0.81794589908327719</v>
      </c>
      <c r="BG18" s="14">
        <f>STDEV(EO14:EQ14)/SQRT(3)</f>
        <v>0.53113697054665721</v>
      </c>
      <c r="BH18" s="14">
        <f>STDEV(ER14:ET14)/SQRT(3)</f>
        <v>0.87910852010628326</v>
      </c>
      <c r="BJ18" s="14">
        <f>STDEV(EV14:EX14)/SQRT(3)</f>
        <v>0.88349491883367381</v>
      </c>
      <c r="BK18" s="14">
        <f>STDEV(EY14:FA14)/SQRT(3)</f>
        <v>1.2193178876368236</v>
      </c>
      <c r="BL18" s="14">
        <f>STDEV(FB14:FD14)/SQRT(3)</f>
        <v>0.57789128158617808</v>
      </c>
      <c r="BN18" s="14">
        <f>STDEV(FF14:FH14)/SQRT(3)</f>
        <v>1.1646046592495094</v>
      </c>
      <c r="BO18" s="14">
        <f>STDEV(FI14:FK14)/SQRT(3)</f>
        <v>5.6382730917180462E-2</v>
      </c>
      <c r="BP18" s="14">
        <f>STDEV(FL14:FN14)/SQRT(3)</f>
        <v>0.47910023694111703</v>
      </c>
      <c r="BR18" s="14">
        <f>STDEV(FP14:FR14)/SQRT(3)</f>
        <v>2.1468161179859897</v>
      </c>
      <c r="BS18" s="14">
        <f>STDEV(FS14:FU14)/SQRT(3)</f>
        <v>0.6037179048545579</v>
      </c>
      <c r="BT18" s="14">
        <f>STDEV(FV14:FX14)/SQRT(3)</f>
        <v>1.7935154113818501</v>
      </c>
      <c r="BV18" s="14">
        <f>STDEV(FZ14:GB14)/SQRT(3)</f>
        <v>0.85258774574675333</v>
      </c>
      <c r="BW18" s="14">
        <f>STDEV(GC14:GE14)/SQRT(3)</f>
        <v>0.46583093155148947</v>
      </c>
      <c r="BX18" s="14">
        <f>STDEV(GF14:GH14)/SQRT(3)</f>
        <v>1.1736135765917581</v>
      </c>
      <c r="BZ18" s="14">
        <f>STDEV(GJ14:GL14)/SQRT(3)</f>
        <v>0.96564041949013002</v>
      </c>
      <c r="CA18" s="14">
        <f>STDEV(GM14:GO14)/SQRT(3)</f>
        <v>0.44540694390524493</v>
      </c>
      <c r="CB18" s="14">
        <f>STDEV(GP14:GR14)/SQRT(3)</f>
        <v>0.63027404386533437</v>
      </c>
    </row>
    <row r="23" spans="1:200">
      <c r="A23" s="12" t="s">
        <v>136</v>
      </c>
    </row>
    <row r="27" spans="1:200">
      <c r="A27" s="12" t="s">
        <v>137</v>
      </c>
      <c r="B27" s="28">
        <v>23.175000000000001</v>
      </c>
      <c r="C27">
        <v>13.25</v>
      </c>
      <c r="D27">
        <v>2.2250000000000001</v>
      </c>
      <c r="E27">
        <v>1.25</v>
      </c>
      <c r="F27">
        <v>2</v>
      </c>
      <c r="G27">
        <v>3.0249999999999999</v>
      </c>
      <c r="H27">
        <v>4.6500000000000004</v>
      </c>
      <c r="I27">
        <v>3.35</v>
      </c>
      <c r="J27">
        <v>2.1</v>
      </c>
      <c r="L27">
        <v>18.475000000000001</v>
      </c>
      <c r="M27">
        <v>2.25</v>
      </c>
      <c r="N27">
        <v>1.45</v>
      </c>
      <c r="O27">
        <v>2.625</v>
      </c>
      <c r="P27">
        <v>2.3250000000000002</v>
      </c>
      <c r="Q27">
        <v>3.55</v>
      </c>
      <c r="R27">
        <v>4.0750000000000002</v>
      </c>
      <c r="S27">
        <v>3.6</v>
      </c>
      <c r="T27">
        <v>5.8250000000000002</v>
      </c>
      <c r="V27">
        <v>7.8250000000000002</v>
      </c>
      <c r="W27">
        <v>4.4249999999999998</v>
      </c>
      <c r="X27">
        <v>4.0750000000000002</v>
      </c>
      <c r="Y27">
        <v>3.4750000000000001</v>
      </c>
      <c r="Z27">
        <v>4.125</v>
      </c>
      <c r="AA27">
        <v>5.55</v>
      </c>
      <c r="AB27">
        <v>4.8250000000000002</v>
      </c>
      <c r="AC27">
        <v>5.875</v>
      </c>
      <c r="AD27">
        <v>5.0250000000000004</v>
      </c>
      <c r="AF27">
        <v>7.85</v>
      </c>
      <c r="AG27">
        <v>3.85</v>
      </c>
      <c r="AH27">
        <v>5.5750000000000002</v>
      </c>
      <c r="AI27">
        <v>5.8</v>
      </c>
      <c r="AJ27">
        <v>7.6749999999999998</v>
      </c>
      <c r="AK27">
        <v>9.5</v>
      </c>
      <c r="AL27">
        <v>6.75</v>
      </c>
      <c r="AM27">
        <v>6</v>
      </c>
      <c r="AN27">
        <v>6.45</v>
      </c>
      <c r="AP27">
        <v>6.875</v>
      </c>
      <c r="AQ27">
        <v>5.3</v>
      </c>
      <c r="AR27">
        <v>7.0750000000000002</v>
      </c>
      <c r="AS27">
        <v>9.9250000000000007</v>
      </c>
      <c r="AT27">
        <v>10</v>
      </c>
      <c r="AU27">
        <v>10.199999999999999</v>
      </c>
      <c r="AV27">
        <v>9.4</v>
      </c>
      <c r="AW27">
        <v>8.6999999999999993</v>
      </c>
      <c r="AX27">
        <v>9.7249999999999996</v>
      </c>
      <c r="AZ27">
        <v>9.25</v>
      </c>
      <c r="BA27">
        <v>6.55</v>
      </c>
      <c r="BB27">
        <v>7.625</v>
      </c>
      <c r="BC27">
        <v>8.5500000000000007</v>
      </c>
      <c r="BD27">
        <v>10.199999999999999</v>
      </c>
      <c r="BE27">
        <v>11.175000000000001</v>
      </c>
      <c r="BF27">
        <v>10.975</v>
      </c>
      <c r="BG27">
        <v>11.15</v>
      </c>
      <c r="BH27">
        <v>10.025</v>
      </c>
      <c r="BJ27">
        <v>9.2249999999999996</v>
      </c>
      <c r="BK27">
        <v>6.7</v>
      </c>
      <c r="BL27">
        <v>9.9499999999999993</v>
      </c>
      <c r="BM27">
        <v>10.425000000000001</v>
      </c>
      <c r="BN27">
        <v>9.5500000000000007</v>
      </c>
      <c r="BO27">
        <v>10.574999999999999</v>
      </c>
      <c r="BP27">
        <v>12.1</v>
      </c>
      <c r="BQ27">
        <v>11</v>
      </c>
      <c r="BR27">
        <v>10.125</v>
      </c>
      <c r="BT27">
        <v>12.85</v>
      </c>
      <c r="BU27">
        <v>10.35</v>
      </c>
      <c r="BV27">
        <v>11.925000000000001</v>
      </c>
      <c r="BW27">
        <v>10.824999999999999</v>
      </c>
      <c r="BX27">
        <v>12.025</v>
      </c>
      <c r="BY27">
        <v>12.75</v>
      </c>
      <c r="BZ27">
        <v>12.95</v>
      </c>
      <c r="CA27">
        <v>11.9</v>
      </c>
      <c r="CB27">
        <v>12.875</v>
      </c>
      <c r="CD27">
        <v>11.675000000000001</v>
      </c>
      <c r="CE27">
        <v>9.0749999999999993</v>
      </c>
      <c r="CF27">
        <v>12.125</v>
      </c>
      <c r="CG27">
        <v>11.1</v>
      </c>
      <c r="CH27">
        <v>10.324999999999999</v>
      </c>
      <c r="CI27">
        <v>11.675000000000001</v>
      </c>
      <c r="CJ27">
        <v>12.125</v>
      </c>
      <c r="CK27">
        <v>12.574999999999999</v>
      </c>
      <c r="CL27">
        <v>11.725</v>
      </c>
      <c r="CN27">
        <v>13.8</v>
      </c>
      <c r="CO27">
        <v>11.55</v>
      </c>
      <c r="CP27">
        <v>14.1</v>
      </c>
      <c r="CQ27">
        <v>14.4</v>
      </c>
      <c r="CR27">
        <v>13.35</v>
      </c>
      <c r="CS27">
        <v>13.025</v>
      </c>
      <c r="CT27">
        <v>12.625</v>
      </c>
      <c r="CU27">
        <v>11.55</v>
      </c>
      <c r="CV27">
        <v>14.525</v>
      </c>
      <c r="CX27">
        <v>14.7</v>
      </c>
      <c r="CY27">
        <v>12.3</v>
      </c>
      <c r="CZ27">
        <v>13.225</v>
      </c>
      <c r="DA27">
        <v>13.375</v>
      </c>
      <c r="DB27">
        <v>12.775</v>
      </c>
      <c r="DC27">
        <v>12.175000000000001</v>
      </c>
      <c r="DD27">
        <v>13.75</v>
      </c>
      <c r="DE27">
        <v>13.225</v>
      </c>
      <c r="DF27">
        <v>12.9</v>
      </c>
      <c r="DH27">
        <v>12.25</v>
      </c>
      <c r="DI27">
        <v>10.275</v>
      </c>
      <c r="DJ27">
        <v>11.75</v>
      </c>
      <c r="DK27">
        <v>12.775</v>
      </c>
      <c r="DL27">
        <v>12.95</v>
      </c>
      <c r="DM27">
        <v>11.95</v>
      </c>
      <c r="DN27">
        <v>12.675000000000001</v>
      </c>
      <c r="DO27">
        <v>12.4</v>
      </c>
      <c r="DP27">
        <v>12.175000000000001</v>
      </c>
      <c r="DR27">
        <v>14.9</v>
      </c>
      <c r="DS27">
        <v>13</v>
      </c>
      <c r="DT27">
        <v>14.2</v>
      </c>
      <c r="DU27">
        <v>13.225</v>
      </c>
      <c r="DV27">
        <v>12.225</v>
      </c>
      <c r="DW27">
        <v>11.525</v>
      </c>
      <c r="DX27">
        <v>10.95</v>
      </c>
      <c r="DY27">
        <v>12.225</v>
      </c>
      <c r="DZ27">
        <v>10.85</v>
      </c>
      <c r="EB27">
        <v>13.6</v>
      </c>
      <c r="EC27">
        <v>11.975</v>
      </c>
      <c r="ED27">
        <v>11.775</v>
      </c>
      <c r="EE27">
        <v>11.574999999999999</v>
      </c>
      <c r="EF27">
        <v>10.525</v>
      </c>
      <c r="EG27">
        <v>12.125</v>
      </c>
      <c r="EH27">
        <v>13.125</v>
      </c>
      <c r="EI27">
        <v>12.275</v>
      </c>
      <c r="EJ27">
        <v>13.824999999999999</v>
      </c>
      <c r="EL27">
        <v>12.65</v>
      </c>
      <c r="EM27">
        <v>10.25</v>
      </c>
      <c r="EN27">
        <v>12.425000000000001</v>
      </c>
      <c r="EO27">
        <v>12.9</v>
      </c>
      <c r="EP27">
        <v>11.6</v>
      </c>
      <c r="EQ27">
        <v>11.9</v>
      </c>
      <c r="ER27">
        <v>13.05</v>
      </c>
      <c r="ES27">
        <v>13.074999999999999</v>
      </c>
      <c r="ET27">
        <v>12.2</v>
      </c>
      <c r="EV27">
        <v>15.65</v>
      </c>
      <c r="EW27">
        <v>12.875</v>
      </c>
      <c r="EX27">
        <v>12.375</v>
      </c>
      <c r="EY27">
        <v>14.15</v>
      </c>
      <c r="EZ27">
        <v>10.55</v>
      </c>
      <c r="FA27">
        <v>12.025</v>
      </c>
      <c r="FB27">
        <v>10.75</v>
      </c>
      <c r="FC27">
        <v>11.725</v>
      </c>
      <c r="FD27">
        <v>12.4</v>
      </c>
      <c r="FF27">
        <v>15</v>
      </c>
      <c r="FG27">
        <v>11.675000000000001</v>
      </c>
      <c r="FH27">
        <v>12.85</v>
      </c>
      <c r="FI27">
        <v>12.4</v>
      </c>
      <c r="FJ27">
        <v>11.15</v>
      </c>
      <c r="FK27">
        <v>10.625</v>
      </c>
      <c r="FL27">
        <v>12.65</v>
      </c>
      <c r="FM27">
        <v>9.8249999999999993</v>
      </c>
      <c r="FN27">
        <v>10.074999999999999</v>
      </c>
      <c r="FP27">
        <v>16.225000000000001</v>
      </c>
      <c r="FQ27">
        <v>13.3</v>
      </c>
      <c r="FR27">
        <v>15.2</v>
      </c>
      <c r="FS27">
        <v>13.85</v>
      </c>
      <c r="FT27">
        <v>12.7</v>
      </c>
      <c r="FU27">
        <v>14.85</v>
      </c>
      <c r="FV27">
        <v>12.125</v>
      </c>
      <c r="FW27">
        <v>10.425000000000001</v>
      </c>
      <c r="FX27">
        <v>10.225</v>
      </c>
      <c r="FZ27">
        <v>13.625</v>
      </c>
      <c r="GA27">
        <v>13.05</v>
      </c>
      <c r="GB27">
        <v>13.324999999999999</v>
      </c>
      <c r="GC27">
        <v>14.25</v>
      </c>
      <c r="GD27">
        <v>12.475</v>
      </c>
      <c r="GE27">
        <v>11.625</v>
      </c>
      <c r="GF27">
        <v>11.65</v>
      </c>
      <c r="GG27">
        <v>10.625</v>
      </c>
      <c r="GH27">
        <v>11.35</v>
      </c>
      <c r="GJ27">
        <v>15.7</v>
      </c>
      <c r="GK27">
        <v>11.3</v>
      </c>
      <c r="GL27">
        <v>11.75</v>
      </c>
      <c r="GM27">
        <v>10.574999999999999</v>
      </c>
      <c r="GN27">
        <v>11.25</v>
      </c>
      <c r="GO27">
        <v>12.375</v>
      </c>
      <c r="GP27">
        <v>10.125</v>
      </c>
      <c r="GQ27">
        <v>9.4</v>
      </c>
      <c r="GR27">
        <v>8.5749999999999993</v>
      </c>
    </row>
    <row r="28" spans="1:200">
      <c r="B28">
        <v>2.2207897359457629</v>
      </c>
      <c r="C28">
        <v>1.6047805185820623</v>
      </c>
      <c r="D28">
        <v>0.91811365979800796</v>
      </c>
      <c r="E28">
        <v>0.51109485295583701</v>
      </c>
      <c r="F28">
        <v>0.77707538491844774</v>
      </c>
      <c r="G28">
        <v>0.90262260336342348</v>
      </c>
      <c r="H28">
        <v>1.0430170733907549</v>
      </c>
      <c r="I28">
        <v>0.87964882270258915</v>
      </c>
      <c r="J28">
        <v>0.56021973710871154</v>
      </c>
      <c r="L28">
        <v>1.8536130691858024</v>
      </c>
      <c r="M28">
        <v>0.77686912734748381</v>
      </c>
      <c r="N28">
        <v>0.5615340709347143</v>
      </c>
      <c r="O28">
        <v>0.79958923749507071</v>
      </c>
      <c r="P28">
        <v>0.7985463556057858</v>
      </c>
      <c r="Q28">
        <v>1.1390222977939435</v>
      </c>
      <c r="R28">
        <v>1.2752010902257025</v>
      </c>
      <c r="S28">
        <v>0.98044992288339294</v>
      </c>
      <c r="T28">
        <v>1.2623175166417175</v>
      </c>
      <c r="V28">
        <v>1.4896598734145787</v>
      </c>
      <c r="W28">
        <v>0.97328909716829071</v>
      </c>
      <c r="X28">
        <v>1.1102018181047431</v>
      </c>
      <c r="Y28">
        <v>1.0371234256345769</v>
      </c>
      <c r="Z28">
        <v>1.1164202751514463</v>
      </c>
      <c r="AA28">
        <v>1.0771222343319757</v>
      </c>
      <c r="AB28">
        <v>0.93224810992650364</v>
      </c>
      <c r="AC28">
        <v>1.1548046232799372</v>
      </c>
      <c r="AD28">
        <v>1.1780511394585071</v>
      </c>
      <c r="AF28">
        <v>1.361348313536705</v>
      </c>
      <c r="AG28">
        <v>0.91255488068192925</v>
      </c>
      <c r="AH28">
        <v>1.0401476103332887</v>
      </c>
      <c r="AI28">
        <v>1.0695074351523479</v>
      </c>
      <c r="AJ28">
        <v>1.2797172664503993</v>
      </c>
      <c r="AK28">
        <v>1.4344658614593473</v>
      </c>
      <c r="AL28">
        <v>1.1086778913041726</v>
      </c>
      <c r="AM28">
        <v>0.92888132332419759</v>
      </c>
      <c r="AN28">
        <v>1.3793114224133722</v>
      </c>
      <c r="AP28">
        <v>1.2383754349746758</v>
      </c>
      <c r="AQ28">
        <v>1.0391071117760622</v>
      </c>
      <c r="AR28">
        <v>1.2569741343237635</v>
      </c>
      <c r="AS28">
        <v>1.4773449417529667</v>
      </c>
      <c r="AT28">
        <v>1.6493977144742318</v>
      </c>
      <c r="AU28">
        <v>1.3545743962115167</v>
      </c>
      <c r="AV28">
        <v>1.4822885978039118</v>
      </c>
      <c r="AW28">
        <v>1.171893055416463</v>
      </c>
      <c r="AX28">
        <v>1.4828020512114632</v>
      </c>
      <c r="AZ28">
        <v>1.2958266344950109</v>
      </c>
      <c r="BA28">
        <v>1.069357583330123</v>
      </c>
      <c r="BB28">
        <v>1.2087753391399165</v>
      </c>
      <c r="BC28">
        <v>1.0493893218048052</v>
      </c>
      <c r="BD28">
        <v>1.2206555615733701</v>
      </c>
      <c r="BE28">
        <v>1.3839221020763359</v>
      </c>
      <c r="BF28">
        <v>1.3721065126480825</v>
      </c>
      <c r="BG28">
        <v>1.4257476671053719</v>
      </c>
      <c r="BH28">
        <v>1.3060448710240413</v>
      </c>
      <c r="BJ28">
        <v>1.214489182479191</v>
      </c>
      <c r="BK28">
        <v>1.0671072807913684</v>
      </c>
      <c r="BL28">
        <v>1.6474339020241329</v>
      </c>
      <c r="BM28">
        <v>1.5161047846203499</v>
      </c>
      <c r="BN28">
        <v>1.2598076776299565</v>
      </c>
      <c r="BO28">
        <v>1.4164272044976491</v>
      </c>
      <c r="BP28">
        <v>1.4383929779355706</v>
      </c>
      <c r="BQ28">
        <v>1.4845356694421841</v>
      </c>
      <c r="BR28">
        <v>1.2930720229013759</v>
      </c>
      <c r="BT28">
        <v>1.4826129048544754</v>
      </c>
      <c r="BU28">
        <v>1.3158549916211735</v>
      </c>
      <c r="BV28">
        <v>1.556783131315572</v>
      </c>
      <c r="BW28">
        <v>1.4082574702674586</v>
      </c>
      <c r="BX28">
        <v>1.3070261312201481</v>
      </c>
      <c r="BY28">
        <v>1.3722291428594644</v>
      </c>
      <c r="BZ28">
        <v>1.5383766002193884</v>
      </c>
      <c r="CA28">
        <v>1.4956346736162134</v>
      </c>
      <c r="CB28">
        <v>1.7026327652589481</v>
      </c>
      <c r="CD28">
        <v>1.3896999768442919</v>
      </c>
      <c r="CE28">
        <v>1.14544107504937</v>
      </c>
      <c r="CF28">
        <v>1.3555146151166617</v>
      </c>
      <c r="CG28">
        <v>1.2530987232682069</v>
      </c>
      <c r="CH28">
        <v>1.1102018181047428</v>
      </c>
      <c r="CI28">
        <v>1.3045224590453957</v>
      </c>
      <c r="CJ28">
        <v>1.2404442442435382</v>
      </c>
      <c r="CK28">
        <v>1.3199103990568684</v>
      </c>
      <c r="CL28">
        <v>1.3885924897406376</v>
      </c>
      <c r="CN28">
        <v>1.417021071808291</v>
      </c>
      <c r="CO28">
        <v>1.1535619308061131</v>
      </c>
      <c r="CP28">
        <v>1.5253414918196735</v>
      </c>
      <c r="CQ28">
        <v>1.5286997994776728</v>
      </c>
      <c r="CR28">
        <v>1.3888521362658648</v>
      </c>
      <c r="CS28">
        <v>1.362260329426136</v>
      </c>
      <c r="CT28">
        <v>1.4878514452313185</v>
      </c>
      <c r="CU28">
        <v>1.4119226752997631</v>
      </c>
      <c r="CV28">
        <v>1.797429610618509</v>
      </c>
      <c r="CX28">
        <v>1.4421316131836197</v>
      </c>
      <c r="CY28">
        <v>1.2116951465633292</v>
      </c>
      <c r="CZ28">
        <v>1.2902432189717425</v>
      </c>
      <c r="DA28">
        <v>1.3609421227732139</v>
      </c>
      <c r="DB28">
        <v>1.4713013165570688</v>
      </c>
      <c r="DC28">
        <v>1.4018703166182613</v>
      </c>
      <c r="DD28">
        <v>1.4740272759540138</v>
      </c>
      <c r="DE28">
        <v>1.5277297972263726</v>
      </c>
      <c r="DF28">
        <v>1.4339295122682445</v>
      </c>
      <c r="DH28">
        <v>1.0474327589947645</v>
      </c>
      <c r="DI28">
        <v>0.99678168018313729</v>
      </c>
      <c r="DJ28">
        <v>1.089430573446043</v>
      </c>
      <c r="DK28">
        <v>1.266171040011618</v>
      </c>
      <c r="DL28">
        <v>1.2366984583652865</v>
      </c>
      <c r="DM28">
        <v>1.079500121732514</v>
      </c>
      <c r="DN28">
        <v>1.2033007489018246</v>
      </c>
      <c r="DO28">
        <v>0.98371352928192868</v>
      </c>
      <c r="DP28">
        <v>1.3487351624620521</v>
      </c>
      <c r="DR28">
        <v>1.6442596338746942</v>
      </c>
      <c r="DS28">
        <v>1.6278820596099706</v>
      </c>
      <c r="DT28">
        <v>1.7450295714194086</v>
      </c>
      <c r="DU28">
        <v>1.7210936818019122</v>
      </c>
      <c r="DV28">
        <v>1.6460860727721254</v>
      </c>
      <c r="DW28">
        <v>1.2694575360749316</v>
      </c>
      <c r="DX28">
        <v>1.3699850270564906</v>
      </c>
      <c r="DY28">
        <v>1.2686998695413974</v>
      </c>
      <c r="DZ28">
        <v>1.2534823288415153</v>
      </c>
      <c r="EB28">
        <v>1.3834182859302364</v>
      </c>
      <c r="EC28">
        <v>1.2722317862515138</v>
      </c>
      <c r="ED28">
        <v>1.4062532051245527</v>
      </c>
      <c r="EE28">
        <v>1.2382201349372826</v>
      </c>
      <c r="EF28">
        <v>1.2147530613256343</v>
      </c>
      <c r="EG28">
        <v>1.3550416305460213</v>
      </c>
      <c r="EH28">
        <v>1.1844004758439972</v>
      </c>
      <c r="EI28">
        <v>1.2724836908934212</v>
      </c>
      <c r="EJ28">
        <v>1.2643471508840907</v>
      </c>
      <c r="EL28">
        <v>1.2380453991095846</v>
      </c>
      <c r="EM28">
        <v>1.0853039276555738</v>
      </c>
      <c r="EN28">
        <v>1.4182363099177901</v>
      </c>
      <c r="EO28">
        <v>1.2754084313139327</v>
      </c>
      <c r="EP28">
        <v>1.2040529846080652</v>
      </c>
      <c r="EQ28">
        <v>1.103490964028391</v>
      </c>
      <c r="ER28">
        <v>1.4623260361141888</v>
      </c>
      <c r="ES28">
        <v>1.4034698301362105</v>
      </c>
      <c r="ET28">
        <v>1.4456832294800959</v>
      </c>
      <c r="EV28">
        <v>1.461712202898561</v>
      </c>
      <c r="EW28">
        <v>1.5558769890734307</v>
      </c>
      <c r="EX28">
        <v>1.2863621434504997</v>
      </c>
      <c r="EY28">
        <v>1.2524591195539463</v>
      </c>
      <c r="EZ28">
        <v>1.0585125024999553</v>
      </c>
      <c r="FA28">
        <v>1.296191413135876</v>
      </c>
      <c r="FB28">
        <v>1.2172636399855083</v>
      </c>
      <c r="FC28">
        <v>1.4268431624591436</v>
      </c>
      <c r="FD28">
        <v>1.3539117116994457</v>
      </c>
      <c r="FF28">
        <v>1.4901385239342082</v>
      </c>
      <c r="FG28">
        <v>1.3484975019704384</v>
      </c>
      <c r="FH28">
        <v>1.3842289346743708</v>
      </c>
      <c r="FI28">
        <v>1.5540682755684208</v>
      </c>
      <c r="FJ28">
        <v>1.1932233869992876</v>
      </c>
      <c r="FK28">
        <v>1.1439290703311624</v>
      </c>
      <c r="FL28">
        <v>1.1759066333074282</v>
      </c>
      <c r="FM28">
        <v>0.9980028133149802</v>
      </c>
      <c r="FN28">
        <v>1.0021691218142517</v>
      </c>
      <c r="FP28">
        <v>1.5638084265253831</v>
      </c>
      <c r="FQ28">
        <v>1.6009612497112236</v>
      </c>
      <c r="FR28">
        <v>1.6614791062522636</v>
      </c>
      <c r="FS28">
        <v>1.459078564166528</v>
      </c>
      <c r="FT28">
        <v>1.5005127328811512</v>
      </c>
      <c r="FU28">
        <v>1.9567601427896715</v>
      </c>
      <c r="FV28">
        <v>1.5997545885509261</v>
      </c>
      <c r="FW28">
        <v>1.4973855420493616</v>
      </c>
      <c r="FX28">
        <v>1.1171664591438009</v>
      </c>
      <c r="FZ28">
        <v>1.4943000676931297</v>
      </c>
      <c r="GA28">
        <v>1.593234896648148</v>
      </c>
      <c r="GB28">
        <v>1.3720597934941015</v>
      </c>
      <c r="GC28">
        <v>1.5871075125555472</v>
      </c>
      <c r="GD28">
        <v>1.3444985243767589</v>
      </c>
      <c r="GE28">
        <v>1.1677764867802924</v>
      </c>
      <c r="GF28">
        <v>1.3031274019224006</v>
      </c>
      <c r="GG28">
        <v>1.1063265039459795</v>
      </c>
      <c r="GH28">
        <v>1.2033873132292137</v>
      </c>
      <c r="GJ28">
        <v>1.6672563059540633</v>
      </c>
      <c r="GK28">
        <v>1.2238023973225038</v>
      </c>
      <c r="GL28">
        <v>1.254095853695566</v>
      </c>
      <c r="GM28">
        <v>1.1574106267761493</v>
      </c>
      <c r="GN28">
        <v>1.0775982315863128</v>
      </c>
      <c r="GO28">
        <v>1.1997261973958677</v>
      </c>
      <c r="GP28">
        <v>0.95487111494371113</v>
      </c>
      <c r="GQ28">
        <v>0.94989878003274231</v>
      </c>
      <c r="GR28">
        <v>0.9050339985114032</v>
      </c>
    </row>
    <row r="30" spans="1:200">
      <c r="B30" s="14">
        <f>AVERAGE(B27:D27)</f>
        <v>12.883333333333333</v>
      </c>
      <c r="C30" s="14">
        <f>AVERAGE(E27:G27)</f>
        <v>2.0916666666666668</v>
      </c>
      <c r="D30" s="14">
        <f>AVERAGE(H27:J27)</f>
        <v>3.3666666666666667</v>
      </c>
      <c r="F30" s="14">
        <f>AVERAGE(L27:N27)</f>
        <v>7.3916666666666666</v>
      </c>
      <c r="G30" s="14">
        <f>AVERAGE(O27:Q27)</f>
        <v>2.8333333333333335</v>
      </c>
      <c r="H30" s="14">
        <f>AVERAGE(R27:T27)</f>
        <v>4.5</v>
      </c>
      <c r="J30" s="14">
        <f>AVERAGE(V27:X27)</f>
        <v>5.4416666666666664</v>
      </c>
      <c r="K30" s="14">
        <f>AVERAGE(Y27:AA27)</f>
        <v>4.3833333333333329</v>
      </c>
      <c r="L30" s="14">
        <f>AVERAGE(AB27:AD27)</f>
        <v>5.2416666666666663</v>
      </c>
      <c r="N30" s="14">
        <f>AVERAGE(AF27:AH27)</f>
        <v>5.7583333333333329</v>
      </c>
      <c r="O30" s="14">
        <f>AVERAGE(AI27:AK27)</f>
        <v>7.6583333333333341</v>
      </c>
      <c r="P30" s="14">
        <f>AVERAGE(AL27:AN27)</f>
        <v>6.3999999999999995</v>
      </c>
      <c r="R30" s="14">
        <f>AVERAGE(AP27:AR27)</f>
        <v>6.416666666666667</v>
      </c>
      <c r="S30" s="14">
        <f>AVERAGE(AS27:AU27)</f>
        <v>10.041666666666666</v>
      </c>
      <c r="T30" s="14">
        <f>AVERAGE(AV27:AX27)</f>
        <v>9.2750000000000004</v>
      </c>
      <c r="V30" s="14">
        <f>AVERAGE(AZ27:BB27)</f>
        <v>7.8083333333333336</v>
      </c>
      <c r="W30" s="14">
        <f>AVERAGE(BC27:BE27)</f>
        <v>9.9749999999999996</v>
      </c>
      <c r="X30" s="14">
        <f>AVERAGE(BF27:BH27)</f>
        <v>10.716666666666667</v>
      </c>
      <c r="Z30" s="14">
        <f>AVERAGE(BJ27:BL27)</f>
        <v>8.625</v>
      </c>
      <c r="AA30" s="14">
        <f>AVERAGE(BM27:BO27)</f>
        <v>10.183333333333334</v>
      </c>
      <c r="AB30" s="14">
        <f>AVERAGE(BP27:BR27)</f>
        <v>11.075000000000001</v>
      </c>
      <c r="AD30" s="14">
        <f>AVERAGE(BT27:BV27)</f>
        <v>11.708333333333334</v>
      </c>
      <c r="AE30" s="14">
        <f>AVERAGE(BW27:BY27)</f>
        <v>11.866666666666667</v>
      </c>
      <c r="AF30" s="14">
        <f>AVERAGE(BZ27:CB27)</f>
        <v>12.575000000000001</v>
      </c>
      <c r="AH30" s="14">
        <f>AVERAGE(CD27:CF27)</f>
        <v>10.958333333333334</v>
      </c>
      <c r="AI30" s="14">
        <f>AVERAGE(CG27:CI27)</f>
        <v>11.033333333333331</v>
      </c>
      <c r="AJ30" s="14">
        <f>AVERAGE(CJ27:CL27)</f>
        <v>12.141666666666666</v>
      </c>
      <c r="AL30" s="14">
        <f>AVERAGE(CN27:CP27)</f>
        <v>13.15</v>
      </c>
      <c r="AM30" s="14">
        <f>AVERAGE(CQ27:CS27)</f>
        <v>13.591666666666667</v>
      </c>
      <c r="AN30" s="14">
        <f>AVERAGE(CT27:CV27)</f>
        <v>12.9</v>
      </c>
      <c r="AP30" s="14">
        <f>AVERAGE(CX27:CZ27)</f>
        <v>13.408333333333333</v>
      </c>
      <c r="AQ30" s="14">
        <f>AVERAGE(DA27:DC27)</f>
        <v>12.775</v>
      </c>
      <c r="AR30" s="14">
        <f>AVERAGE(DD27:DF27)</f>
        <v>13.291666666666666</v>
      </c>
      <c r="AT30" s="14">
        <f>AVERAGE(DH27:DJ27)</f>
        <v>11.424999999999999</v>
      </c>
      <c r="AU30" s="14">
        <f>AVERAGE(DK27:DM27)</f>
        <v>12.558333333333332</v>
      </c>
      <c r="AV30" s="14">
        <f>AVERAGE(DN27:DP27)</f>
        <v>12.416666666666666</v>
      </c>
      <c r="AX30" s="14">
        <f>AVERAGE(DR27:DT27)</f>
        <v>14.033333333333331</v>
      </c>
      <c r="AY30" s="14">
        <f>AVERAGE(DU27:DW27)</f>
        <v>12.325000000000001</v>
      </c>
      <c r="AZ30" s="14">
        <f>AVERAGE(DX27:DZ27)</f>
        <v>11.341666666666667</v>
      </c>
      <c r="BB30" s="14">
        <f>AVERAGE(EB27:ED27)</f>
        <v>12.450000000000001</v>
      </c>
      <c r="BC30" s="14">
        <f>AVERAGE(EE27:EG27)</f>
        <v>11.408333333333333</v>
      </c>
      <c r="BD30" s="14">
        <f>AVERAGE(EH27:EJ27)</f>
        <v>13.074999999999998</v>
      </c>
      <c r="BF30" s="14">
        <f>AVERAGE(EL27:EN27)</f>
        <v>11.775</v>
      </c>
      <c r="BG30" s="14">
        <f>AVERAGE(EO27:EQ27)</f>
        <v>12.133333333333333</v>
      </c>
      <c r="BH30" s="14">
        <f>AVERAGE(ER27:ET27)</f>
        <v>12.775</v>
      </c>
      <c r="BJ30" s="14">
        <f>AVERAGE(EV27:EX27)</f>
        <v>13.633333333333333</v>
      </c>
      <c r="BK30" s="14">
        <f>AVERAGE(EY27:FA27)</f>
        <v>12.241666666666667</v>
      </c>
      <c r="BL30" s="14">
        <f>AVERAGE(FB27:FD27)</f>
        <v>11.625</v>
      </c>
      <c r="BN30" s="14">
        <f>AVERAGE(FF27:FH27)</f>
        <v>13.174999999999999</v>
      </c>
      <c r="BO30" s="14">
        <f>AVERAGE(FI27:FK27)</f>
        <v>11.391666666666666</v>
      </c>
      <c r="BP30" s="14">
        <f>AVERAGE(FL27:FN27)</f>
        <v>10.85</v>
      </c>
      <c r="BR30" s="14">
        <f>AVERAGE(FP27:FR27)</f>
        <v>14.908333333333333</v>
      </c>
      <c r="BS30" s="14">
        <f>AVERAGE(FS27:FU27)</f>
        <v>13.799999999999999</v>
      </c>
      <c r="BT30" s="14">
        <f>AVERAGE(FV27:FX27)</f>
        <v>10.924999999999999</v>
      </c>
      <c r="BV30" s="14">
        <f>AVERAGE(FZ27:GB27)</f>
        <v>13.333333333333334</v>
      </c>
      <c r="BW30" s="14">
        <f>AVERAGE(GC27:GE27)</f>
        <v>12.783333333333333</v>
      </c>
      <c r="BX30" s="14">
        <f>AVERAGE(GF27:GH27)</f>
        <v>11.208333333333334</v>
      </c>
      <c r="BZ30" s="14">
        <f>AVERAGE(GJ27:GL27)</f>
        <v>12.916666666666666</v>
      </c>
      <c r="CA30" s="14">
        <f>AVERAGE(GM27:GO27)</f>
        <v>11.4</v>
      </c>
      <c r="CB30" s="14">
        <f>AVERAGE(GP27:GR27)</f>
        <v>9.3666666666666654</v>
      </c>
    </row>
    <row r="31" spans="1:200">
      <c r="B31" s="14">
        <f>STDEV(B27:D27)/SQRT(3)</f>
        <v>6.0505222455953707</v>
      </c>
      <c r="C31" s="14">
        <f>STDEV(E27:G27)/SQRT(3)</f>
        <v>0.51444414446835485</v>
      </c>
      <c r="D31" s="14">
        <f>STDEV(H27:J27)/SQRT(3)</f>
        <v>0.73616876084525906</v>
      </c>
      <c r="F31" s="14">
        <f>STDEV(L27:N27)/SQRT(3)</f>
        <v>5.5464766093239586</v>
      </c>
      <c r="G31" s="14">
        <f>STDEV(O27:Q27)/SQRT(3)</f>
        <v>0.36864993934324464</v>
      </c>
      <c r="H31" s="14">
        <f>STDEV(R27:T27)/SQRT(3)</f>
        <v>0.67654144982649367</v>
      </c>
      <c r="J31" s="14">
        <f>STDEV(V27:X27)/SQRT(3)</f>
        <v>1.1959422133940179</v>
      </c>
      <c r="K31" s="14">
        <f>STDEV(Y27:AA27)/SQRT(3)</f>
        <v>0.6127692152116595</v>
      </c>
      <c r="L31" s="14">
        <f>STDEV(AB27:AD27)/SQRT(3)</f>
        <v>0.32188679859713271</v>
      </c>
      <c r="N31" s="14">
        <f>STDEV(AF27:AH27)/SQRT(3)</f>
        <v>1.1583333333333332</v>
      </c>
      <c r="O31" s="14">
        <f>STDEV(AI27:AK27)/SQRT(3)</f>
        <v>1.0681305059672144</v>
      </c>
      <c r="P31" s="14">
        <f>STDEV(AL27:AN27)/SQRT(3)</f>
        <v>0.21794494717703369</v>
      </c>
      <c r="R31" s="14">
        <f>STDEV(AP27:AR27)/SQRT(3)</f>
        <v>0.56131047063496375</v>
      </c>
      <c r="S31" s="14">
        <f>STDEV(AS27:AU27)/SQRT(3)</f>
        <v>8.2073815014967147E-2</v>
      </c>
      <c r="T31" s="14">
        <f>STDEV(AV27:AX27)/SQRT(3)</f>
        <v>0.30242078852706772</v>
      </c>
      <c r="V31" s="14">
        <f>STDEV(AZ27:BB27)/SQRT(3)</f>
        <v>0.78479473607929906</v>
      </c>
      <c r="W31" s="14">
        <f>STDEV(BC27:BE27)/SQRT(3)</f>
        <v>0.76607767230222923</v>
      </c>
      <c r="X31" s="14">
        <f>STDEV(BF27:BH27)/SQRT(3)</f>
        <v>0.34950361625851273</v>
      </c>
      <c r="Z31" s="14">
        <f>STDEV(BJ27:BL27)/SQRT(3)</f>
        <v>0.98499153972677722</v>
      </c>
      <c r="AA31" s="14">
        <f>STDEV(BM27:BO27)/SQRT(3)</f>
        <v>0.31961348184608485</v>
      </c>
      <c r="AB31" s="14">
        <f>STDEV(BP27:BR27)/SQRT(3)</f>
        <v>0.57136532388073147</v>
      </c>
      <c r="AD31" s="14">
        <f>STDEV(BT27:BV27)/SQRT(3)</f>
        <v>0.72977355696438106</v>
      </c>
      <c r="AE31" s="14">
        <f>STDEV(BW27:BY27)/SQRT(3)</f>
        <v>0.56131047063496398</v>
      </c>
      <c r="AF31" s="14">
        <f>STDEV(BZ27:CB27)/SQRT(3)</f>
        <v>0.33819373146171683</v>
      </c>
      <c r="AH31" s="14">
        <f>STDEV(CD27:CF27)/SQRT(3)</f>
        <v>0.95058461543994788</v>
      </c>
      <c r="AI31" s="14">
        <f>STDEV(CG27:CI27)/SQRT(3)</f>
        <v>0.39113439009004491</v>
      </c>
      <c r="AJ31" s="14">
        <f>STDEV(CJ27:CL27)/SQRT(3)</f>
        <v>0.24551533104427048</v>
      </c>
      <c r="AL31" s="14">
        <f>STDEV(CN27:CP27)/SQRT(3)</f>
        <v>0.80467384697155386</v>
      </c>
      <c r="AM31" s="14">
        <f>STDEV(CQ27:CS27)/SQRT(3)</f>
        <v>0.41491297615015349</v>
      </c>
      <c r="AN31" s="14">
        <f>STDEV(CT27:CV27)/SQRT(3)</f>
        <v>0.86974613154260905</v>
      </c>
      <c r="AP31" s="14">
        <f>STDEV(CX27:CZ27)/SQRT(3)</f>
        <v>0.69885819575774966</v>
      </c>
      <c r="AQ31" s="14">
        <f>STDEV(DA27:DC27)/SQRT(3)</f>
        <v>0.34641016151377529</v>
      </c>
      <c r="AR31" s="14">
        <f>STDEV(DD27:DF27)/SQRT(3)</f>
        <v>0.24762763263506038</v>
      </c>
      <c r="AT31" s="14">
        <f>STDEV(DH27:DJ27)/SQRT(3)</f>
        <v>0.59283921372774695</v>
      </c>
      <c r="AU31" s="14">
        <f>STDEV(DK27:DM27)/SQRT(3)</f>
        <v>0.30833333333333346</v>
      </c>
      <c r="AV31" s="14">
        <f>STDEV(DN27:DP27)/SQRT(3)</f>
        <v>0.1445779297741456</v>
      </c>
      <c r="AX31" s="14">
        <f>STDEV(DR27:DT27)/SQRT(3)</f>
        <v>0.55477723256977474</v>
      </c>
      <c r="AY31" s="14">
        <f>STDEV(DU27:DW27)/SQRT(3)</f>
        <v>0.49328828623162457</v>
      </c>
      <c r="AZ31" s="14">
        <f>STDEV(DX27:DZ27)/SQRT(3)</f>
        <v>0.44260905749631679</v>
      </c>
      <c r="BB31" s="14">
        <f>STDEV(EB27:ED27)/SQRT(3)</f>
        <v>0.57789128158619352</v>
      </c>
      <c r="BC31" s="14">
        <f>STDEV(EE27:EG27)/SQRT(3)</f>
        <v>0.46933759467762404</v>
      </c>
      <c r="BD31" s="14">
        <f>STDEV(EH27:EJ27)/SQRT(3)</f>
        <v>0.44814432199162479</v>
      </c>
      <c r="BF31" s="14">
        <f>STDEV(EL27:EN27)/SQRT(3)</f>
        <v>0.76526139325069853</v>
      </c>
      <c r="BG31" s="14">
        <f>STDEV(EO27:EQ27)/SQRT(3)</f>
        <v>0.39299420408505342</v>
      </c>
      <c r="BH31" s="14">
        <f>STDEV(ER27:ET27)/SQRT(3)</f>
        <v>0.2875905654456235</v>
      </c>
      <c r="BJ31" s="14">
        <f>STDEV(EV27:EX27)/SQRT(3)</f>
        <v>1.0186115277398167</v>
      </c>
      <c r="BK31" s="14">
        <f>STDEV(EY27:FA27)/SQRT(3)</f>
        <v>1.0448617665084259</v>
      </c>
      <c r="BL31" s="14">
        <f>STDEV(FB27:FD27)/SQRT(3)</f>
        <v>0.47893110151670049</v>
      </c>
      <c r="BN31" s="14">
        <f>STDEV(FF27:FH27)/SQRT(3)</f>
        <v>0.97350312445998233</v>
      </c>
      <c r="BO31" s="14">
        <f>STDEV(FI27:FK27)/SQRT(3)</f>
        <v>0.52645301573623637</v>
      </c>
      <c r="BP31" s="14">
        <f>STDEV(FL27:FN27)/SQRT(3)</f>
        <v>0.90288888205213003</v>
      </c>
      <c r="BR31" s="14">
        <f>STDEV(FP27:FR27)/SQRT(3)</f>
        <v>0.85687578511188622</v>
      </c>
      <c r="BS31" s="14">
        <f>STDEV(FS27:FU27)/SQRT(3)</f>
        <v>0.62115483845280772</v>
      </c>
      <c r="BT31" s="14">
        <f>STDEV(FV27:FX27)/SQRT(3)</f>
        <v>0.60277137733417074</v>
      </c>
      <c r="BV31" s="14">
        <f>STDEV(FZ27:GB27)/SQRT(3)</f>
        <v>0.1660404903764271</v>
      </c>
      <c r="BW31" s="14">
        <f>STDEV(GC27:GE27)/SQRT(3)</f>
        <v>0.77329561689635307</v>
      </c>
      <c r="BX31" s="14">
        <f>STDEV(GF27:GH27)/SQRT(3)</f>
        <v>0.30425227105881147</v>
      </c>
      <c r="BZ31" s="14">
        <f>STDEV(GJ27:GL27)/SQRT(3)</f>
        <v>1.3977163915155053</v>
      </c>
      <c r="CA31" s="14">
        <f>STDEV(GM27:GO27)/SQRT(3)</f>
        <v>0.52500000000000013</v>
      </c>
      <c r="CB31" s="14">
        <f>STDEV(GP27:GR27)/SQRT(3)</f>
        <v>0.44775675440032314</v>
      </c>
    </row>
    <row r="32" spans="1:200">
      <c r="AF32" s="14"/>
      <c r="AG32" s="14"/>
      <c r="AH32" s="14"/>
      <c r="AP32" s="14"/>
      <c r="AQ32" s="14"/>
      <c r="AR32" s="14"/>
      <c r="AZ32" s="14"/>
      <c r="BA32" s="14"/>
      <c r="BB32" s="14"/>
      <c r="BJ32" s="14"/>
      <c r="BK32" s="14"/>
      <c r="BL32" s="14"/>
      <c r="BT32" s="14"/>
      <c r="BU32" s="14"/>
      <c r="BV32" s="14"/>
      <c r="CD32" s="14"/>
      <c r="CE32" s="14"/>
      <c r="CF32" s="14"/>
      <c r="CN32" s="14"/>
      <c r="CO32" s="14"/>
      <c r="CP32" s="14"/>
      <c r="CX32" s="14"/>
      <c r="CY32" s="14"/>
      <c r="CZ32" s="14"/>
      <c r="DH32" s="14"/>
      <c r="DI32" s="14"/>
      <c r="DJ32" s="14"/>
      <c r="DR32" s="14"/>
      <c r="DS32" s="14"/>
      <c r="DT32" s="14"/>
      <c r="EB32" s="14"/>
      <c r="EC32" s="14"/>
      <c r="ED32" s="14"/>
      <c r="EL32" s="14"/>
      <c r="EM32" s="14"/>
      <c r="EN32" s="14"/>
      <c r="EV32" s="14"/>
      <c r="EW32" s="14"/>
      <c r="EX32" s="14"/>
      <c r="FF32" s="14"/>
      <c r="FG32" s="14"/>
      <c r="FH32" s="14"/>
      <c r="FP32" s="14"/>
      <c r="FQ32" s="14"/>
      <c r="FR32" s="14"/>
      <c r="FZ32" s="14"/>
      <c r="GA32" s="14"/>
      <c r="GB32" s="14"/>
      <c r="GJ32" s="14"/>
      <c r="GK32" s="14"/>
      <c r="GL32" s="14"/>
    </row>
    <row r="33" spans="1:988">
      <c r="B33" s="14"/>
      <c r="C33" s="14"/>
      <c r="D33" s="14"/>
      <c r="L33" s="14"/>
      <c r="M33" s="14"/>
      <c r="N33" s="14"/>
      <c r="V33" s="14"/>
      <c r="W33" s="14"/>
      <c r="X33" s="14"/>
      <c r="AF33" s="14"/>
      <c r="AG33" s="14"/>
      <c r="AH33" s="14"/>
      <c r="AP33" s="14"/>
      <c r="AQ33" s="14"/>
      <c r="AR33" s="14"/>
      <c r="AZ33" s="14"/>
      <c r="BA33" s="14"/>
      <c r="BB33" s="14"/>
      <c r="BJ33" s="14"/>
      <c r="BK33" s="14"/>
      <c r="BL33" s="14"/>
      <c r="BT33" s="14"/>
      <c r="BU33" s="14"/>
      <c r="BV33" s="14"/>
      <c r="CD33" s="14"/>
      <c r="CE33" s="14"/>
      <c r="CF33" s="14"/>
      <c r="CN33" s="14"/>
      <c r="CO33" s="14"/>
      <c r="CP33" s="14"/>
      <c r="CX33" s="14"/>
      <c r="CY33" s="14"/>
      <c r="CZ33" s="14"/>
      <c r="DH33" s="14"/>
      <c r="DI33" s="14"/>
      <c r="DJ33" s="14"/>
      <c r="DR33" s="14"/>
      <c r="DS33" s="14"/>
      <c r="DT33" s="14"/>
      <c r="EB33" s="14"/>
      <c r="EC33" s="14"/>
      <c r="ED33" s="14"/>
      <c r="EL33" s="14"/>
      <c r="EM33" s="14"/>
      <c r="EN33" s="14"/>
      <c r="EV33" s="14"/>
      <c r="EW33" s="14"/>
      <c r="EX33" s="14"/>
      <c r="FF33" s="14"/>
      <c r="FG33" s="14"/>
      <c r="FH33" s="14"/>
      <c r="FP33" s="14"/>
      <c r="FQ33" s="14"/>
      <c r="FR33" s="14"/>
      <c r="FZ33" s="14"/>
      <c r="GA33" s="14"/>
      <c r="GB33" s="14"/>
      <c r="GJ33" s="14"/>
      <c r="GK33" s="14"/>
      <c r="GL33" s="14"/>
    </row>
    <row r="34" spans="1:988">
      <c r="B34" s="14"/>
      <c r="C34" s="14"/>
      <c r="D34" s="14"/>
      <c r="L34" s="14"/>
      <c r="M34" s="14"/>
      <c r="N34" s="14"/>
      <c r="V34" s="14"/>
      <c r="W34" s="14"/>
      <c r="X34" s="14"/>
      <c r="AF34" s="14"/>
      <c r="AG34" s="14"/>
      <c r="AH34" s="14"/>
      <c r="AP34" s="14"/>
      <c r="AQ34" s="14"/>
      <c r="AR34" s="14"/>
      <c r="AZ34" s="14"/>
      <c r="BA34" s="14"/>
      <c r="BB34" s="14"/>
      <c r="BJ34" s="14"/>
      <c r="BK34" s="14"/>
      <c r="BL34" s="14"/>
      <c r="BT34" s="14"/>
      <c r="BU34" s="14"/>
      <c r="BV34" s="14"/>
      <c r="CD34" s="14"/>
      <c r="CE34" s="14"/>
      <c r="CF34" s="14"/>
      <c r="CN34" s="14"/>
      <c r="CO34" s="14"/>
      <c r="CP34" s="14"/>
      <c r="CX34" s="14"/>
      <c r="CY34" s="14"/>
      <c r="CZ34" s="14"/>
      <c r="DH34" s="14"/>
      <c r="DI34" s="14"/>
      <c r="DJ34" s="14"/>
      <c r="DR34" s="14"/>
      <c r="DS34" s="14"/>
      <c r="DT34" s="14"/>
      <c r="EB34" s="14"/>
      <c r="EC34" s="14"/>
      <c r="ED34" s="14"/>
      <c r="EL34" s="14"/>
      <c r="EM34" s="14"/>
      <c r="EN34" s="14"/>
      <c r="EV34" s="14"/>
      <c r="EW34" s="14"/>
      <c r="EX34" s="14"/>
      <c r="FF34" s="14"/>
      <c r="FG34" s="14"/>
      <c r="FH34" s="14"/>
      <c r="FP34" s="14"/>
      <c r="FQ34" s="14"/>
      <c r="FR34" s="14"/>
      <c r="FZ34" s="14"/>
      <c r="GA34" s="14"/>
      <c r="GB34" s="14"/>
      <c r="GJ34" s="14"/>
      <c r="GK34" s="14"/>
      <c r="GL34" s="14"/>
    </row>
    <row r="35" spans="1:988">
      <c r="B35" s="14"/>
      <c r="C35" s="14"/>
      <c r="D35" s="14"/>
      <c r="L35" s="14"/>
      <c r="M35" s="14"/>
      <c r="N35" s="14"/>
      <c r="V35" s="14"/>
      <c r="W35" s="14"/>
      <c r="X35" s="14"/>
      <c r="AF35" s="14"/>
      <c r="AG35" s="14"/>
      <c r="AH35" s="14"/>
      <c r="AP35" s="14"/>
      <c r="AQ35" s="14"/>
      <c r="AR35" s="14"/>
      <c r="AZ35" s="14"/>
      <c r="BA35" s="14"/>
      <c r="BB35" s="14"/>
      <c r="BJ35" s="14"/>
      <c r="BK35" s="14"/>
      <c r="BL35" s="14"/>
      <c r="BT35" s="14"/>
      <c r="BU35" s="14"/>
      <c r="BV35" s="14"/>
      <c r="CD35" s="14"/>
      <c r="CE35" s="14"/>
      <c r="CF35" s="14"/>
      <c r="CN35" s="14"/>
      <c r="CO35" s="14"/>
      <c r="CP35" s="14"/>
      <c r="CX35" s="14"/>
      <c r="CY35" s="14"/>
      <c r="CZ35" s="14"/>
      <c r="DH35" s="14"/>
      <c r="DI35" s="14"/>
      <c r="DJ35" s="14"/>
      <c r="DR35" s="14"/>
      <c r="DS35" s="14"/>
      <c r="DT35" s="14"/>
      <c r="EB35" s="14"/>
      <c r="EC35" s="14"/>
      <c r="ED35" s="14"/>
      <c r="EL35" s="14"/>
      <c r="EM35" s="14"/>
      <c r="EN35" s="14"/>
      <c r="EV35" s="14"/>
      <c r="EW35" s="14"/>
      <c r="EX35" s="14"/>
      <c r="FF35" s="14"/>
      <c r="FG35" s="14"/>
      <c r="FH35" s="14"/>
      <c r="FP35" s="14"/>
      <c r="FQ35" s="14"/>
      <c r="FR35" s="14"/>
      <c r="FZ35" s="14"/>
      <c r="GA35" s="14"/>
      <c r="GB35" s="14"/>
      <c r="GJ35" s="14"/>
      <c r="GK35" s="14"/>
      <c r="GL35" s="14"/>
    </row>
    <row r="38" spans="1:988" s="22" customFormat="1">
      <c r="A38" s="21" t="s">
        <v>160</v>
      </c>
    </row>
    <row r="39" spans="1:988">
      <c r="A39" s="12" t="s">
        <v>134</v>
      </c>
      <c r="B39" s="5">
        <v>1.6052631578947367</v>
      </c>
      <c r="C39" s="4">
        <v>17.096491228070175</v>
      </c>
      <c r="D39" s="5">
        <v>35.903508771929829</v>
      </c>
      <c r="E39" s="4">
        <v>33.929824561403507</v>
      </c>
      <c r="F39" s="4">
        <v>35.18421052631578</v>
      </c>
      <c r="G39" s="4">
        <v>29.473684210526319</v>
      </c>
      <c r="H39" s="4">
        <v>33.377192982456144</v>
      </c>
      <c r="I39" s="4">
        <v>33.605263157894733</v>
      </c>
      <c r="J39" s="4">
        <v>37.105263157894733</v>
      </c>
      <c r="K39" s="4"/>
      <c r="L39" s="4">
        <v>28.894736842105257</v>
      </c>
      <c r="M39" s="4">
        <v>47.122807017543856</v>
      </c>
      <c r="N39" s="4">
        <v>48.131578947368411</v>
      </c>
      <c r="O39" s="4">
        <v>44.078947368421048</v>
      </c>
      <c r="P39" s="4">
        <v>42.508771929824555</v>
      </c>
      <c r="Q39" s="4">
        <v>35.657894736842103</v>
      </c>
      <c r="R39" s="4">
        <v>38.254385964912281</v>
      </c>
      <c r="S39" s="4">
        <v>31.815789473684209</v>
      </c>
      <c r="T39" s="4">
        <v>33.815789473684205</v>
      </c>
      <c r="U39" s="4"/>
      <c r="V39" s="4">
        <v>35.94736842105263</v>
      </c>
      <c r="W39" s="4">
        <v>33.885964912280699</v>
      </c>
      <c r="X39" s="4">
        <v>31.58771929824562</v>
      </c>
      <c r="Y39" s="4">
        <v>26.385964912280702</v>
      </c>
      <c r="Z39" s="4">
        <v>28.078947368421048</v>
      </c>
      <c r="AA39" s="4">
        <v>26.789473684210524</v>
      </c>
      <c r="AB39" s="4">
        <v>21.710526315789469</v>
      </c>
      <c r="AC39" s="4">
        <v>25.98245614035088</v>
      </c>
      <c r="AD39" s="4">
        <v>24.78947368421052</v>
      </c>
      <c r="AE39" s="4"/>
      <c r="AF39" s="4">
        <v>31.324561403508778</v>
      </c>
      <c r="AG39" s="4">
        <v>32.061403508771924</v>
      </c>
      <c r="AH39" s="4">
        <v>32.491228070175445</v>
      </c>
      <c r="AI39" s="4">
        <v>28.833333333333332</v>
      </c>
      <c r="AJ39" s="4">
        <v>30.973684210526315</v>
      </c>
      <c r="AK39" s="4">
        <v>33.192982456140349</v>
      </c>
      <c r="AL39" s="4">
        <v>28.736842105263154</v>
      </c>
      <c r="AM39" s="4">
        <v>24.412280701754387</v>
      </c>
      <c r="AN39" s="4">
        <v>28.280701754385955</v>
      </c>
      <c r="AO39" s="4"/>
      <c r="AP39" s="4">
        <v>36.859649122807006</v>
      </c>
      <c r="AQ39" s="4">
        <v>38.412280701754383</v>
      </c>
      <c r="AR39" s="5">
        <v>31.684210526315788</v>
      </c>
      <c r="AS39">
        <v>30.666666666666671</v>
      </c>
      <c r="AT39">
        <v>30.289473684210517</v>
      </c>
      <c r="AU39">
        <v>27.929824561403503</v>
      </c>
      <c r="AV39">
        <v>26.473684210526315</v>
      </c>
      <c r="AW39">
        <v>28.280701754385966</v>
      </c>
      <c r="AX39">
        <v>24.649122807017541</v>
      </c>
      <c r="AZ39">
        <v>34.815789473684212</v>
      </c>
      <c r="BA39">
        <v>34.938596491228076</v>
      </c>
      <c r="BB39" s="5">
        <v>28.824561403508774</v>
      </c>
      <c r="BC39" s="5">
        <v>29.254385964912284</v>
      </c>
      <c r="BD39" s="5">
        <v>29.561403508771928</v>
      </c>
      <c r="BE39" s="5">
        <v>24.824561403508774</v>
      </c>
      <c r="BF39" s="5">
        <v>27.938596491228058</v>
      </c>
      <c r="BG39" s="5">
        <v>27.271929824561408</v>
      </c>
      <c r="BH39" s="5">
        <v>30.903508771929829</v>
      </c>
      <c r="BI39" s="5"/>
      <c r="BJ39" s="5">
        <v>33.394736842105267</v>
      </c>
      <c r="BK39" s="5">
        <v>39.543859649122801</v>
      </c>
      <c r="BL39" s="5">
        <v>36.070175438596493</v>
      </c>
      <c r="BM39" s="5">
        <v>31.82456140350877</v>
      </c>
      <c r="BN39" s="5">
        <v>31.447368421052641</v>
      </c>
      <c r="BO39" s="5">
        <v>29.745614035087719</v>
      </c>
      <c r="BP39" s="5">
        <v>27.929824561403503</v>
      </c>
      <c r="BQ39" s="5">
        <v>31.114035087719305</v>
      </c>
      <c r="BR39" s="5">
        <v>27.710526315789462</v>
      </c>
      <c r="BS39" s="5"/>
      <c r="BT39" s="5">
        <v>38.73684210526315</v>
      </c>
      <c r="BU39" s="5">
        <v>44.043859649122808</v>
      </c>
      <c r="BV39" s="5">
        <v>35.473684210526315</v>
      </c>
      <c r="BW39" s="5">
        <v>35.403508771929829</v>
      </c>
      <c r="BX39" s="5">
        <v>35.324561403508767</v>
      </c>
      <c r="BY39" s="5">
        <v>32.5</v>
      </c>
      <c r="BZ39" s="5">
        <v>31.587719298245613</v>
      </c>
      <c r="CA39" s="5">
        <v>29.333333333333332</v>
      </c>
      <c r="CB39" s="5">
        <v>30.561403508771928</v>
      </c>
      <c r="CC39" s="5">
        <f>AVERAGE(BT39:CB39)</f>
        <v>34.773879142300196</v>
      </c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</row>
    <row r="40" spans="1:988">
      <c r="B40" s="5">
        <v>0.43109999367346963</v>
      </c>
      <c r="C40" s="4">
        <v>3.7687816981541311</v>
      </c>
      <c r="D40" s="5">
        <v>4.5291481373918945</v>
      </c>
      <c r="E40" s="4">
        <v>4.7246642892963715</v>
      </c>
      <c r="F40" s="4">
        <v>5.1078103090018496</v>
      </c>
      <c r="G40" s="4">
        <v>4.5913558664883576</v>
      </c>
      <c r="H40" s="4">
        <v>4.9915713856932751</v>
      </c>
      <c r="I40" s="4">
        <v>4.6232802519591196</v>
      </c>
      <c r="J40" s="4">
        <v>4.8867222726286865</v>
      </c>
      <c r="K40" s="4"/>
      <c r="L40" s="4">
        <v>4.1227434596555659</v>
      </c>
      <c r="M40" s="4">
        <v>5.2196032520225195</v>
      </c>
      <c r="N40" s="4">
        <v>4.6365201758972407</v>
      </c>
      <c r="O40" s="4">
        <v>4.5102912407190043</v>
      </c>
      <c r="P40" s="4">
        <v>4.2207300890867927</v>
      </c>
      <c r="Q40" s="4">
        <v>4.1392027424170896</v>
      </c>
      <c r="R40" s="4">
        <v>4.4230497137645282</v>
      </c>
      <c r="S40" s="4">
        <v>4.1564682657889973</v>
      </c>
      <c r="T40" s="4">
        <v>3.7563643347521132</v>
      </c>
      <c r="U40" s="4"/>
      <c r="V40" s="4">
        <v>4.0982968455523299</v>
      </c>
      <c r="W40" s="4">
        <v>4.7164464847616907</v>
      </c>
      <c r="X40" s="4">
        <v>4.1812203714861367</v>
      </c>
      <c r="Y40" s="4">
        <v>4.0196987352935869</v>
      </c>
      <c r="Z40" s="4">
        <v>3.4988185639629701</v>
      </c>
      <c r="AA40" s="4">
        <v>3.3082608753516198</v>
      </c>
      <c r="AB40" s="4">
        <v>3.0543822609733229</v>
      </c>
      <c r="AC40" s="4">
        <v>3.7200507840630013</v>
      </c>
      <c r="AD40" s="4">
        <v>3.4396607636824181</v>
      </c>
      <c r="AE40" s="4"/>
      <c r="AF40" s="4">
        <v>4.371164454162475</v>
      </c>
      <c r="AG40" s="4">
        <v>4.6795672000950201</v>
      </c>
      <c r="AH40" s="4">
        <v>4.5421256195057529</v>
      </c>
      <c r="AI40" s="4">
        <v>4.6431833106737974</v>
      </c>
      <c r="AJ40" s="4">
        <v>4.6079826692277361</v>
      </c>
      <c r="AK40" s="4">
        <v>4.5004018151031593</v>
      </c>
      <c r="AL40" s="4">
        <v>4.1214408115373535</v>
      </c>
      <c r="AM40" s="4">
        <v>4.2547017328910757</v>
      </c>
      <c r="AN40" s="4">
        <v>4.5974258765467155</v>
      </c>
      <c r="AO40" s="4"/>
      <c r="AP40" s="4">
        <v>4.2168880736761745</v>
      </c>
      <c r="AQ40" s="4">
        <v>4.6442160334420262</v>
      </c>
      <c r="AR40" s="5">
        <v>4.54665065107781</v>
      </c>
      <c r="AS40">
        <v>3.9422895517792655</v>
      </c>
      <c r="AT40">
        <v>4.2926413275920581</v>
      </c>
      <c r="AU40">
        <v>3.7944907343128365</v>
      </c>
      <c r="AV40">
        <v>3.6562987946072023</v>
      </c>
      <c r="AW40">
        <v>3.606242202370403</v>
      </c>
      <c r="AX40">
        <v>4.0450471848987988</v>
      </c>
      <c r="AZ40">
        <v>4.4348309104664629</v>
      </c>
      <c r="BA40">
        <v>4.2745188988382861</v>
      </c>
      <c r="BB40" s="5">
        <v>4.2267734190483459</v>
      </c>
      <c r="BC40" s="5">
        <v>3.962891609869442</v>
      </c>
      <c r="BD40" s="5">
        <v>4.0649870464190396</v>
      </c>
      <c r="BE40" s="5">
        <v>3.5674701381619127</v>
      </c>
      <c r="BF40" s="5">
        <v>3.7774307368754734</v>
      </c>
      <c r="BG40" s="5">
        <v>3.9822558712905813</v>
      </c>
      <c r="BH40" s="5">
        <v>3.9247084174045863</v>
      </c>
      <c r="BI40" s="5"/>
      <c r="BJ40" s="5">
        <v>3.9330346677834007</v>
      </c>
      <c r="BK40" s="5">
        <v>4.4235497249268292</v>
      </c>
      <c r="BL40" s="5">
        <v>3.8315065202956715</v>
      </c>
      <c r="BM40" s="5">
        <v>3.4038472650670935</v>
      </c>
      <c r="BN40" s="5">
        <v>3.8918173778956655</v>
      </c>
      <c r="BO40" s="5">
        <v>3.7143848330415263</v>
      </c>
      <c r="BP40" s="5">
        <v>3.7098231384348224</v>
      </c>
      <c r="BQ40" s="5">
        <v>3.8785757871724549</v>
      </c>
      <c r="BR40" s="5">
        <v>3.5162062658905868</v>
      </c>
      <c r="BS40" s="5"/>
      <c r="BT40" s="5">
        <v>3.9578176853571492</v>
      </c>
      <c r="BU40" s="5">
        <v>3.9966235760099527</v>
      </c>
      <c r="BV40" s="5">
        <v>3.8869888203198499</v>
      </c>
      <c r="BW40" s="5">
        <v>3.820125014705821</v>
      </c>
      <c r="BX40" s="5">
        <v>3.2677398021068051</v>
      </c>
      <c r="BY40" s="5">
        <v>3.952514689709878</v>
      </c>
      <c r="BZ40" s="5">
        <v>3.4794761475237044</v>
      </c>
      <c r="CA40" s="5">
        <v>3.1290155171439418</v>
      </c>
      <c r="CB40" s="5">
        <v>3.4264173569153553</v>
      </c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</row>
    <row r="41" spans="1:988">
      <c r="B41" s="14">
        <f>AVERAGE(B39:D39)</f>
        <v>18.201754385964914</v>
      </c>
      <c r="C41" s="14">
        <f>AVERAGE(E39:G39)</f>
        <v>32.862573099415201</v>
      </c>
      <c r="D41" s="14">
        <f>AVERAGE(H39:J39)</f>
        <v>34.695906432748536</v>
      </c>
      <c r="E41" s="4"/>
      <c r="F41" s="14">
        <f>AVERAGE(L39:N39)</f>
        <v>41.383040935672504</v>
      </c>
      <c r="G41" s="14">
        <f>AVERAGE(O39:Q39)</f>
        <v>40.748538011695899</v>
      </c>
      <c r="H41" s="14">
        <f>AVERAGE(R39:T39)</f>
        <v>34.62865497076023</v>
      </c>
      <c r="I41" s="4"/>
      <c r="J41" s="14">
        <f>AVERAGE(V39:X39)</f>
        <v>33.807017543859651</v>
      </c>
      <c r="K41" s="14">
        <f>AVERAGE(Y39:AA39)</f>
        <v>27.084795321637426</v>
      </c>
      <c r="L41" s="14">
        <f>AVERAGE(AB39:AD39)</f>
        <v>24.160818713450293</v>
      </c>
      <c r="M41" s="4"/>
      <c r="N41" s="14">
        <f>AVERAGE(AF39:AH39)</f>
        <v>31.959064327485379</v>
      </c>
      <c r="O41" s="14">
        <f>AVERAGE(AI39:AK39)</f>
        <v>31</v>
      </c>
      <c r="P41" s="14">
        <f>AVERAGE(AL39:AN39)</f>
        <v>27.143274853801163</v>
      </c>
      <c r="Q41" s="4"/>
      <c r="R41" s="14">
        <f>AVERAGE(AP39:AR39)</f>
        <v>35.652046783625728</v>
      </c>
      <c r="S41" s="14">
        <f>AVERAGE(AS39:AU39)</f>
        <v>29.628654970760234</v>
      </c>
      <c r="T41" s="14">
        <f>AVERAGE(AV39:AX39)</f>
        <v>26.467836257309941</v>
      </c>
      <c r="V41" s="14">
        <f>AVERAGE(AZ39:BB39)</f>
        <v>32.859649122807021</v>
      </c>
      <c r="W41" s="14">
        <f>AVERAGE(BC39:BE39)</f>
        <v>27.880116959064328</v>
      </c>
      <c r="X41" s="14">
        <f>AVERAGE(BF39:BH39)</f>
        <v>28.704678362573095</v>
      </c>
      <c r="Y41" s="5"/>
      <c r="Z41" s="14">
        <f>AVERAGE(BJ39:BL39)</f>
        <v>36.336257309941523</v>
      </c>
      <c r="AA41" s="14">
        <f>AVERAGE(BM39:BO39)</f>
        <v>31.005847953216374</v>
      </c>
      <c r="AB41" s="14">
        <f>AVERAGE(BP39:BR39)</f>
        <v>28.918128654970758</v>
      </c>
      <c r="AC41" s="5"/>
      <c r="AD41" s="14">
        <f>AVERAGE(BT39:BV39)</f>
        <v>39.418128654970758</v>
      </c>
      <c r="AE41" s="14">
        <f>AVERAGE(BW39:BY39)</f>
        <v>34.409356725146203</v>
      </c>
      <c r="AF41" s="14">
        <f>AVERAGE(BZ39:CB39)</f>
        <v>30.494152046783626</v>
      </c>
      <c r="BQ41" s="5"/>
      <c r="BR41" s="5"/>
      <c r="BS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</row>
    <row r="42" spans="1:988">
      <c r="B42" s="14">
        <f>STDEV(B39:D39)/SQRT(3)</f>
        <v>9.9164613654320402</v>
      </c>
      <c r="C42" s="14">
        <f>STDEV(E39:G39)/SQRT(3)</f>
        <v>1.7327047222159273</v>
      </c>
      <c r="D42" s="14">
        <f>STDEV(H39:J39)/SQRT(3)</f>
        <v>1.2064761184245838</v>
      </c>
      <c r="E42" s="4"/>
      <c r="F42" s="14">
        <f>STDEV(L39:N39)/SQRT(3)</f>
        <v>6.2509388508622541</v>
      </c>
      <c r="G42" s="14">
        <f>STDEV(O39:Q39)/SQRT(3)</f>
        <v>2.5853658310352379</v>
      </c>
      <c r="H42" s="14">
        <f>STDEV(R39:T39)/SQRT(3)</f>
        <v>1.9025810478983634</v>
      </c>
      <c r="I42" s="4"/>
      <c r="J42" s="14">
        <f>STDEV(V39:X39)/SQRT(3)</f>
        <v>1.2591411932653991</v>
      </c>
      <c r="K42" s="14">
        <f>STDEV(Y39:AA39)/SQRT(3)</f>
        <v>0.51054172253569019</v>
      </c>
      <c r="L42" s="14">
        <f>STDEV(AB39:AD39)/SQRT(3)</f>
        <v>1.272628698231929</v>
      </c>
      <c r="M42" s="4"/>
      <c r="N42" s="14">
        <f>STDEV(AF39:AH39)/SQRT(3)</f>
        <v>0.34065268666565079</v>
      </c>
      <c r="O42" s="14">
        <f>STDEV(AI39:AK39)/SQRT(3)</f>
        <v>1.258591078558311</v>
      </c>
      <c r="P42" s="14">
        <f>STDEV(AL39:AN39)/SQRT(3)</f>
        <v>1.3718312334017706</v>
      </c>
      <c r="Q42" s="4"/>
      <c r="R42" s="14">
        <f>STDEV(AP39:AR39)/SQRT(3)</f>
        <v>2.0339173720191339</v>
      </c>
      <c r="S42" s="14">
        <f>STDEV(AS39:AU39)/SQRT(3)</f>
        <v>0.85636581091647623</v>
      </c>
      <c r="T42" s="14">
        <f>STDEV(AV39:AX39)/SQRT(3)</f>
        <v>1.0483506190933143</v>
      </c>
      <c r="V42" s="14">
        <f>STDEV(AZ39:BB39)/SQRT(3)</f>
        <v>2.0178553026842758</v>
      </c>
      <c r="W42" s="14">
        <f>STDEV(BC39:BE39)/SQRT(3)</f>
        <v>1.5303463396536761</v>
      </c>
      <c r="X42" s="14">
        <f>STDEV(BF39:BH39)/SQRT(3)</f>
        <v>1.1161320841705999</v>
      </c>
      <c r="Y42" s="5"/>
      <c r="Z42" s="14">
        <f>STDEV(BJ39:BL39)/SQRT(3)</f>
        <v>1.7800774791788936</v>
      </c>
      <c r="AA42" s="14">
        <f>STDEV(BM39:BO39)/SQRT(3)</f>
        <v>0.63945570156839082</v>
      </c>
      <c r="AB42" s="14">
        <f>STDEV(BP39:BR39)/SQRT(3)</f>
        <v>1.0997767540387746</v>
      </c>
      <c r="AC42" s="5"/>
      <c r="AD42" s="14">
        <f>STDEV(BT39:BV39)/SQRT(3)</f>
        <v>2.4973379349612812</v>
      </c>
      <c r="AE42" s="14">
        <f>STDEV(BW39:BY39)/SQRT(3)</f>
        <v>0.95495034768671183</v>
      </c>
      <c r="AF42" s="14">
        <f>STDEV(BZ39:CB39)/SQRT(3)</f>
        <v>0.65165330482116601</v>
      </c>
      <c r="BQ42" s="5"/>
      <c r="BR42" s="5"/>
      <c r="BS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</row>
    <row r="43" spans="1:988">
      <c r="B43" s="14" t="s">
        <v>239</v>
      </c>
      <c r="C43" s="14"/>
      <c r="D43" s="14"/>
      <c r="F43" t="s">
        <v>240</v>
      </c>
      <c r="J43" t="s">
        <v>241</v>
      </c>
      <c r="L43" s="14"/>
      <c r="M43" s="14"/>
      <c r="N43" s="14" t="s">
        <v>242</v>
      </c>
      <c r="R43" t="s">
        <v>243</v>
      </c>
      <c r="V43" s="14" t="s">
        <v>244</v>
      </c>
      <c r="W43" s="14"/>
      <c r="X43" s="14"/>
      <c r="Z43" t="s">
        <v>245</v>
      </c>
      <c r="AD43" t="s">
        <v>246</v>
      </c>
      <c r="AE43" s="4"/>
      <c r="AF43" s="14"/>
      <c r="AG43" s="14"/>
      <c r="AH43" s="14"/>
      <c r="AI43" s="4"/>
      <c r="AJ43" s="4"/>
      <c r="AK43" s="4"/>
      <c r="AL43" s="4"/>
      <c r="AM43" s="4"/>
      <c r="AN43" s="4"/>
      <c r="AO43" s="4"/>
      <c r="AP43" s="14"/>
      <c r="AQ43" s="14"/>
      <c r="AR43" s="14"/>
      <c r="AZ43" s="14"/>
      <c r="BA43" s="14"/>
      <c r="BB43" s="14"/>
      <c r="BC43" s="5"/>
      <c r="BD43" s="5"/>
      <c r="BE43" s="5"/>
      <c r="BF43" s="5"/>
      <c r="BG43" s="5"/>
      <c r="BH43" s="5"/>
      <c r="BI43" s="5"/>
      <c r="BJ43" s="14"/>
      <c r="BK43" s="14"/>
      <c r="BL43" s="14"/>
      <c r="BM43" s="5"/>
      <c r="BN43" s="5"/>
      <c r="BO43" s="5"/>
      <c r="BP43" s="5"/>
      <c r="BQ43" s="5"/>
      <c r="BR43" s="5"/>
      <c r="BS43" s="5"/>
      <c r="BT43">
        <v>26.525000000000006</v>
      </c>
      <c r="BU43">
        <v>26.716666666666701</v>
      </c>
      <c r="BV43">
        <v>26.966666666666665</v>
      </c>
      <c r="BW43">
        <v>26.283333333333342</v>
      </c>
      <c r="BX43">
        <v>26.1</v>
      </c>
      <c r="BY43">
        <v>23.016666666666673</v>
      </c>
      <c r="BZ43">
        <v>23.091666666666676</v>
      </c>
      <c r="CA43">
        <v>20.833333333333336</v>
      </c>
      <c r="CB43">
        <v>21.4</v>
      </c>
      <c r="CC43" s="5">
        <f>AVERAGE(BT43:CB43)</f>
        <v>24.548148148148158</v>
      </c>
      <c r="CD43" s="5"/>
      <c r="CE43" s="5">
        <f>_xlfn.T.TEST(BT39:CB39,BT43:CB43,2,2)</f>
        <v>2.0846044315139716E-5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</row>
    <row r="44" spans="1:988">
      <c r="B44" s="14"/>
      <c r="C44" s="14"/>
      <c r="D44" s="14"/>
      <c r="E44" s="4"/>
      <c r="F44" s="4"/>
      <c r="G44" s="4"/>
      <c r="H44" s="4"/>
      <c r="I44" s="4"/>
      <c r="J44" s="4"/>
      <c r="K44" s="4"/>
      <c r="L44" s="14"/>
      <c r="M44" s="14"/>
      <c r="N44" s="14"/>
      <c r="O44" s="4"/>
      <c r="P44" s="4"/>
      <c r="Q44" s="4"/>
      <c r="R44" s="4"/>
      <c r="S44" s="4"/>
      <c r="T44" s="4"/>
      <c r="U44" s="4"/>
      <c r="V44" s="14"/>
      <c r="W44" s="14"/>
      <c r="X44" s="14"/>
      <c r="Y44" s="4"/>
      <c r="Z44" s="4"/>
      <c r="AA44" s="4"/>
      <c r="AB44" s="4"/>
      <c r="AC44" s="4"/>
      <c r="AD44" s="4"/>
      <c r="AE44" s="4"/>
      <c r="AF44" s="14"/>
      <c r="AG44" s="14"/>
      <c r="AH44" s="14"/>
      <c r="AI44" s="4"/>
      <c r="AJ44" s="4"/>
      <c r="AK44" s="4"/>
      <c r="AL44" s="4"/>
      <c r="AM44" s="4"/>
      <c r="AN44" s="4"/>
      <c r="AO44" s="4"/>
      <c r="AP44" s="14"/>
      <c r="AQ44" s="14"/>
      <c r="AR44" s="14"/>
      <c r="AZ44" s="14"/>
      <c r="BA44" s="14"/>
      <c r="BB44" s="14"/>
      <c r="BC44" s="5"/>
      <c r="BD44" s="5"/>
      <c r="BE44" s="5"/>
      <c r="BF44" s="5"/>
      <c r="BG44" s="5"/>
      <c r="BH44" s="5"/>
      <c r="BI44" s="5"/>
      <c r="BJ44" s="14"/>
      <c r="BK44" s="14"/>
      <c r="BL44" s="14"/>
      <c r="BM44" s="5"/>
      <c r="BN44" s="5"/>
      <c r="BO44" s="5"/>
      <c r="BP44" s="5"/>
      <c r="BQ44" s="5"/>
      <c r="BR44" s="5"/>
      <c r="BS44" s="5"/>
      <c r="BT44" s="14"/>
      <c r="BU44" s="14"/>
      <c r="BV44" s="14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</row>
    <row r="45" spans="1:988">
      <c r="B45" s="14"/>
      <c r="C45" s="14"/>
      <c r="D45" s="14"/>
      <c r="E45" s="4"/>
      <c r="F45" s="4"/>
      <c r="G45" s="4"/>
      <c r="H45" s="4"/>
      <c r="I45" s="4"/>
      <c r="J45" s="4"/>
      <c r="K45" s="4"/>
      <c r="L45" s="14"/>
      <c r="M45" s="14"/>
      <c r="N45" s="14"/>
      <c r="O45" s="4"/>
      <c r="P45" s="4"/>
      <c r="Q45" s="4"/>
      <c r="R45" s="4"/>
      <c r="S45" s="4"/>
      <c r="T45" s="4"/>
      <c r="U45" s="4"/>
      <c r="V45" s="14"/>
      <c r="W45" s="14"/>
      <c r="X45" s="14"/>
      <c r="Y45" s="4"/>
      <c r="Z45" s="4"/>
      <c r="AA45" s="4"/>
      <c r="AB45" s="4"/>
      <c r="AC45" s="4"/>
      <c r="AD45" s="4"/>
      <c r="AE45" s="4"/>
      <c r="AF45" s="14"/>
      <c r="AG45" s="14"/>
      <c r="AH45" s="14"/>
      <c r="AI45" s="4"/>
      <c r="AJ45" s="4"/>
      <c r="AK45" s="4"/>
      <c r="AL45" s="4"/>
      <c r="AM45" s="4"/>
      <c r="AN45" s="4"/>
      <c r="AO45" s="4"/>
      <c r="AP45" s="14"/>
      <c r="AQ45" s="14"/>
      <c r="AR45" s="14"/>
      <c r="AZ45" s="14"/>
      <c r="BA45" s="14"/>
      <c r="BB45" s="14"/>
      <c r="BC45" s="5"/>
      <c r="BD45" s="5"/>
      <c r="BE45" s="5"/>
      <c r="BF45" s="5"/>
      <c r="BG45" s="5"/>
      <c r="BH45" s="5"/>
      <c r="BI45" s="5"/>
      <c r="BJ45" s="14"/>
      <c r="BK45" s="14"/>
      <c r="BL45" s="14"/>
      <c r="BM45" s="5"/>
      <c r="BN45" s="5"/>
      <c r="BO45" s="5"/>
      <c r="BP45" s="5"/>
      <c r="BQ45" s="5"/>
      <c r="BR45" s="5"/>
      <c r="BS45" s="5"/>
      <c r="BT45" s="14"/>
      <c r="BU45" s="14"/>
      <c r="BV45" s="14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</row>
    <row r="46" spans="1:988">
      <c r="B46" s="14"/>
      <c r="C46" s="14"/>
      <c r="D46" s="14"/>
      <c r="E46" s="4"/>
      <c r="F46" s="4"/>
      <c r="G46" s="4"/>
      <c r="H46" s="4"/>
      <c r="I46" s="4"/>
      <c r="J46" s="4"/>
      <c r="K46" s="4"/>
      <c r="L46" s="14"/>
      <c r="M46" s="14"/>
      <c r="N46" s="14"/>
      <c r="O46" s="4"/>
      <c r="P46" s="4"/>
      <c r="Q46" s="4"/>
      <c r="R46" s="4"/>
      <c r="S46" s="4"/>
      <c r="T46" s="4"/>
      <c r="U46" s="4"/>
      <c r="V46" s="14"/>
      <c r="W46" s="14"/>
      <c r="X46" s="14"/>
      <c r="Y46" s="4"/>
      <c r="Z46" s="4"/>
      <c r="AA46" s="4"/>
      <c r="AB46" s="4"/>
      <c r="AC46" s="4"/>
      <c r="AD46" s="4"/>
      <c r="AE46" s="4"/>
      <c r="AF46" s="14"/>
      <c r="AG46" s="14"/>
      <c r="AH46" s="14"/>
      <c r="AI46" s="4"/>
      <c r="AJ46" s="4"/>
      <c r="AK46" s="4"/>
      <c r="AL46" s="4"/>
      <c r="AM46" s="4"/>
      <c r="AN46" s="4"/>
      <c r="AO46" s="4"/>
      <c r="AP46" s="14"/>
      <c r="AQ46" s="14"/>
      <c r="AR46" s="14"/>
      <c r="AZ46" s="14"/>
      <c r="BA46" s="14"/>
      <c r="BB46" s="14"/>
      <c r="BC46" s="5"/>
      <c r="BD46" s="5"/>
      <c r="BE46" s="5"/>
      <c r="BF46" s="5"/>
      <c r="BG46" s="5"/>
      <c r="BH46" s="5"/>
      <c r="BI46" s="5"/>
      <c r="BJ46" s="14"/>
      <c r="BK46" s="14"/>
      <c r="BL46" s="14"/>
      <c r="BM46" s="5"/>
      <c r="BN46" s="5"/>
      <c r="BO46" s="5"/>
      <c r="BP46" s="5"/>
      <c r="BQ46" s="5"/>
      <c r="BR46" s="5"/>
      <c r="BS46" s="5"/>
      <c r="BT46">
        <v>30.9</v>
      </c>
      <c r="BU46">
        <v>31.633333333333329</v>
      </c>
      <c r="BV46">
        <v>39.058333333333337</v>
      </c>
      <c r="BW46">
        <v>38.45833333333335</v>
      </c>
      <c r="BX46">
        <v>36.658333333333346</v>
      </c>
      <c r="BY46">
        <v>33.708333333333336</v>
      </c>
      <c r="BZ46">
        <v>34.933333333333337</v>
      </c>
      <c r="CA46">
        <v>36.466666666666669</v>
      </c>
      <c r="CB46">
        <v>30.025000000000006</v>
      </c>
      <c r="CC46" s="5">
        <f>AVERAGE(BT46:CB46)</f>
        <v>34.649074074074079</v>
      </c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</row>
    <row r="47" spans="1:988">
      <c r="B47" s="14"/>
      <c r="C47" s="14"/>
      <c r="D47" s="14"/>
      <c r="E47" s="4"/>
      <c r="F47" s="4"/>
      <c r="G47" s="4"/>
      <c r="H47" s="4"/>
      <c r="I47" s="4"/>
      <c r="J47" s="4"/>
      <c r="K47" s="4"/>
      <c r="L47" s="14"/>
      <c r="M47" s="14"/>
      <c r="N47" s="14"/>
      <c r="O47" s="4"/>
      <c r="P47" s="4"/>
      <c r="Q47" s="4"/>
      <c r="R47" s="4"/>
      <c r="S47" s="4"/>
      <c r="T47" s="4"/>
      <c r="U47" s="4"/>
      <c r="V47" s="14"/>
      <c r="W47" s="14"/>
      <c r="X47" s="14"/>
      <c r="Y47" s="4"/>
      <c r="Z47" s="4"/>
      <c r="AA47" s="4"/>
      <c r="AB47" s="4"/>
      <c r="AC47" s="4"/>
      <c r="AD47" s="4"/>
      <c r="AE47" s="4"/>
      <c r="AF47" s="14"/>
      <c r="AG47" s="14"/>
      <c r="AH47" s="14"/>
      <c r="AI47" s="4"/>
      <c r="AJ47" s="4"/>
      <c r="AK47" s="4"/>
      <c r="AL47" s="4"/>
      <c r="AM47" s="4"/>
      <c r="AN47" s="4"/>
      <c r="AO47" s="4"/>
      <c r="AP47" s="14"/>
      <c r="AQ47" s="14"/>
      <c r="AR47" s="14"/>
      <c r="AZ47" s="14"/>
      <c r="BA47" s="14"/>
      <c r="BB47" s="14"/>
      <c r="BC47" s="5"/>
      <c r="BD47" s="5"/>
      <c r="BE47" s="5"/>
      <c r="BF47" s="5"/>
      <c r="BG47" s="5"/>
      <c r="BH47" s="5"/>
      <c r="BI47" s="5"/>
      <c r="BJ47" s="14"/>
      <c r="BK47" s="14"/>
      <c r="BL47" s="14"/>
      <c r="BM47" s="5"/>
      <c r="BN47" s="5"/>
      <c r="BO47" s="5"/>
      <c r="BP47" s="5"/>
      <c r="BQ47" s="5"/>
      <c r="BR47" s="5"/>
      <c r="BS47" s="5"/>
      <c r="BT47" s="14"/>
      <c r="BU47" s="14"/>
      <c r="BV47" s="14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</row>
    <row r="48" spans="1:988">
      <c r="B48" s="14"/>
      <c r="C48" s="14"/>
      <c r="D48" s="14"/>
      <c r="E48" s="4"/>
      <c r="F48" s="4"/>
      <c r="G48" s="4"/>
      <c r="H48" s="4"/>
      <c r="I48" s="4"/>
      <c r="J48" s="4"/>
      <c r="K48" s="4"/>
      <c r="L48" s="14"/>
      <c r="M48" s="14"/>
      <c r="N48" s="14"/>
      <c r="O48" s="4"/>
      <c r="P48" s="4"/>
      <c r="Q48" s="4"/>
      <c r="R48" s="4"/>
      <c r="S48" s="4"/>
      <c r="T48" s="4"/>
      <c r="U48" s="4"/>
      <c r="V48" s="14"/>
      <c r="W48" s="14"/>
      <c r="X48" s="14"/>
      <c r="Y48" s="4"/>
      <c r="Z48" s="4"/>
      <c r="AA48" s="4"/>
      <c r="AB48" s="4"/>
      <c r="AC48" s="4"/>
      <c r="AD48" s="4"/>
      <c r="AE48" s="4"/>
      <c r="AF48" s="14"/>
      <c r="AG48" s="14"/>
      <c r="AH48" s="14"/>
      <c r="AI48" s="4"/>
      <c r="AJ48" s="4"/>
      <c r="AK48" s="4"/>
      <c r="AL48" s="4"/>
      <c r="AM48" s="4"/>
      <c r="AN48" s="4"/>
      <c r="AO48" s="4"/>
      <c r="AP48" s="14"/>
      <c r="AQ48" s="14"/>
      <c r="AR48" s="14"/>
      <c r="AZ48" s="14"/>
      <c r="BA48" s="14"/>
      <c r="BB48" s="14"/>
      <c r="BC48" s="5"/>
      <c r="BD48" s="5"/>
      <c r="BE48" s="5"/>
      <c r="BF48" s="5"/>
      <c r="BG48" s="5"/>
      <c r="BH48" s="5"/>
      <c r="BI48" s="5"/>
      <c r="BJ48" s="14"/>
      <c r="BK48" s="14"/>
      <c r="BL48" s="14"/>
      <c r="BM48" s="5"/>
      <c r="BN48" s="5"/>
      <c r="BO48" s="5"/>
      <c r="BP48" s="5"/>
      <c r="BQ48" s="5"/>
      <c r="BR48" s="5"/>
      <c r="BS48" s="5"/>
      <c r="BT48" s="14"/>
      <c r="BU48" s="14"/>
      <c r="BV48" s="14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</row>
    <row r="49" spans="1:988">
      <c r="B49" s="14"/>
      <c r="C49" s="14"/>
      <c r="D49" s="14"/>
      <c r="E49" s="4"/>
      <c r="F49" s="4"/>
      <c r="G49" s="4"/>
      <c r="H49" s="4"/>
      <c r="I49" s="4"/>
      <c r="J49" s="4"/>
      <c r="K49" s="4"/>
      <c r="L49" s="14"/>
      <c r="M49" s="14"/>
      <c r="N49" s="14"/>
      <c r="O49" s="4"/>
      <c r="P49" s="4"/>
      <c r="Q49" s="4"/>
      <c r="R49" s="4"/>
      <c r="S49" s="4"/>
      <c r="T49" s="4"/>
      <c r="U49" s="4"/>
      <c r="V49" s="14"/>
      <c r="W49" s="14"/>
      <c r="X49" s="14"/>
      <c r="Y49" s="4"/>
      <c r="Z49" s="4"/>
      <c r="AA49" s="4"/>
      <c r="AB49" s="4"/>
      <c r="AC49" s="4"/>
      <c r="AD49" s="4"/>
      <c r="AE49" s="4"/>
      <c r="AF49" s="14"/>
      <c r="AG49" s="14"/>
      <c r="AH49" s="14"/>
      <c r="AI49" s="4"/>
      <c r="AJ49" s="4"/>
      <c r="AK49" s="4"/>
      <c r="AL49" s="4"/>
      <c r="AM49" s="4"/>
      <c r="AN49" s="4"/>
      <c r="AO49" s="4"/>
      <c r="AP49" s="14"/>
      <c r="AQ49" s="14"/>
      <c r="AR49" s="14"/>
      <c r="AZ49" s="14"/>
      <c r="BA49" s="14"/>
      <c r="BB49" s="14"/>
      <c r="BC49" s="5"/>
      <c r="BD49" s="5"/>
      <c r="BE49" s="5"/>
      <c r="BF49" s="5"/>
      <c r="BG49" s="5"/>
      <c r="BH49" s="5"/>
      <c r="BI49" s="5"/>
      <c r="BJ49" s="14"/>
      <c r="BK49" s="14"/>
      <c r="BL49" s="14"/>
      <c r="BM49" s="5"/>
      <c r="BN49" s="5"/>
      <c r="BO49" s="5"/>
      <c r="BP49" s="5"/>
      <c r="BQ49" s="5"/>
      <c r="BR49" s="5"/>
      <c r="BS49" s="5"/>
      <c r="BT49" s="14"/>
      <c r="BU49" s="14"/>
      <c r="BV49" s="14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</row>
    <row r="50" spans="1:988">
      <c r="B50" s="5"/>
      <c r="C50" s="4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</row>
    <row r="51" spans="1:988">
      <c r="B51" s="5"/>
      <c r="C51" s="4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</row>
    <row r="52" spans="1:988">
      <c r="A52" s="12" t="s">
        <v>135</v>
      </c>
      <c r="B52" s="5">
        <v>20.771929824561404</v>
      </c>
      <c r="C52" s="4">
        <v>19.798245614035086</v>
      </c>
      <c r="D52" s="5">
        <v>47.535087719298261</v>
      </c>
      <c r="E52" s="4">
        <v>59.561403508771924</v>
      </c>
      <c r="F52" s="4">
        <v>47.5</v>
      </c>
      <c r="G52" s="4">
        <v>54.122807017543863</v>
      </c>
      <c r="H52" s="4">
        <v>58.228070175438582</v>
      </c>
      <c r="I52" s="4">
        <v>65.403508771929836</v>
      </c>
      <c r="J52" s="4">
        <v>65.21052631578948</v>
      </c>
      <c r="K52" s="4"/>
      <c r="L52" s="4">
        <v>33.429824561403521</v>
      </c>
      <c r="M52" s="4">
        <v>64.412280701754383</v>
      </c>
      <c r="N52" s="4">
        <v>83.631578947368411</v>
      </c>
      <c r="O52" s="4">
        <v>81.280701754385959</v>
      </c>
      <c r="P52" s="4">
        <v>79.868421052631575</v>
      </c>
      <c r="Q52" s="4">
        <v>75.807017543859644</v>
      </c>
      <c r="R52" s="4">
        <v>75.649122807017548</v>
      </c>
      <c r="S52" s="4">
        <v>74.508771929824576</v>
      </c>
      <c r="T52" s="4">
        <v>84.122807017543863</v>
      </c>
      <c r="U52" s="4"/>
      <c r="V52" s="4">
        <v>69.526315789473657</v>
      </c>
      <c r="W52" s="4">
        <v>74.070175438596493</v>
      </c>
      <c r="X52" s="4">
        <v>73.298245614035082</v>
      </c>
      <c r="Y52" s="4">
        <v>70.184210526315795</v>
      </c>
      <c r="Z52" s="4">
        <v>74.491228070175453</v>
      </c>
      <c r="AA52" s="4">
        <v>73.219298245614027</v>
      </c>
      <c r="AB52" s="4">
        <v>64.789473684210506</v>
      </c>
      <c r="AC52" s="4">
        <v>74.499999999999972</v>
      </c>
      <c r="AD52" s="4">
        <v>79.245614035087726</v>
      </c>
      <c r="AE52" s="4"/>
      <c r="AF52" s="4">
        <v>78.649122807017534</v>
      </c>
      <c r="AG52" s="4">
        <v>80.131578947368425</v>
      </c>
      <c r="AH52" s="4">
        <v>86.78947368421052</v>
      </c>
      <c r="AI52" s="4">
        <v>83.912280701754398</v>
      </c>
      <c r="AJ52" s="4">
        <v>85.096491228070178</v>
      </c>
      <c r="AK52" s="4">
        <v>86.771929824561397</v>
      </c>
      <c r="AL52" s="4">
        <v>81.657894736842124</v>
      </c>
      <c r="AM52" s="4">
        <v>77.307017543859644</v>
      </c>
      <c r="AN52" s="4">
        <v>84.728070175438603</v>
      </c>
      <c r="AO52" s="4"/>
      <c r="AP52" s="4">
        <v>92.5</v>
      </c>
      <c r="AQ52" s="4">
        <v>92.096491228070164</v>
      </c>
      <c r="AR52" s="5">
        <v>85.008771929824562</v>
      </c>
      <c r="AS52">
        <v>83.745614035087712</v>
      </c>
      <c r="AT52">
        <v>86.324561403508795</v>
      </c>
      <c r="AU52">
        <v>83.34210526315789</v>
      </c>
      <c r="AV52">
        <v>85.447368421052644</v>
      </c>
      <c r="AW52">
        <v>86.991228070175438</v>
      </c>
      <c r="AX52">
        <v>78.50877192982459</v>
      </c>
      <c r="AZ52">
        <v>90.736842105263165</v>
      </c>
      <c r="BA52">
        <v>90.877192982456151</v>
      </c>
      <c r="BB52" s="5">
        <v>83.517543859649138</v>
      </c>
      <c r="BC52" s="5">
        <v>82.166666666666686</v>
      </c>
      <c r="BD52" s="5">
        <v>85.868421052631589</v>
      </c>
      <c r="BE52" s="5">
        <v>84.824561403508767</v>
      </c>
      <c r="BF52" s="5">
        <v>74.964912280701753</v>
      </c>
      <c r="BG52" s="5">
        <v>86.877192982456137</v>
      </c>
      <c r="BH52" s="5">
        <v>86.675438596491205</v>
      </c>
      <c r="BI52" s="5"/>
      <c r="BJ52" s="5">
        <v>90.517543859649123</v>
      </c>
      <c r="BK52" s="5">
        <v>87.508771929824576</v>
      </c>
      <c r="BL52" s="5">
        <v>88.035087719298247</v>
      </c>
      <c r="BM52" s="5">
        <v>87.114035087719287</v>
      </c>
      <c r="BN52" s="5">
        <v>88.166666666666657</v>
      </c>
      <c r="BO52" s="5">
        <v>78.868421052631589</v>
      </c>
      <c r="BP52" s="5">
        <v>82.561403508771917</v>
      </c>
      <c r="BQ52" s="5">
        <v>84.175438596491219</v>
      </c>
      <c r="BR52" s="5">
        <v>89.535087719298247</v>
      </c>
      <c r="BS52" s="5"/>
      <c r="BT52" s="5">
        <v>93.868421052631561</v>
      </c>
      <c r="BU52" s="5">
        <v>90.622807017543863</v>
      </c>
      <c r="BV52" s="5">
        <v>90.10526315789474</v>
      </c>
      <c r="BW52" s="5">
        <v>86.903508771929822</v>
      </c>
      <c r="BX52" s="5">
        <v>89.192982456140328</v>
      </c>
      <c r="BY52" s="5">
        <v>90.657894736842124</v>
      </c>
      <c r="BZ52" s="5">
        <v>87.973684210526315</v>
      </c>
      <c r="CA52" s="5">
        <v>86.710526315789465</v>
      </c>
      <c r="CB52" s="5">
        <v>86.008771929824562</v>
      </c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</row>
    <row r="53" spans="1:988">
      <c r="B53" s="5">
        <v>3.1162124497713046</v>
      </c>
      <c r="C53" s="4">
        <v>5.0298703066453783</v>
      </c>
      <c r="D53" s="5">
        <v>7.3559238609800373</v>
      </c>
      <c r="E53" s="4">
        <v>7.3787989416052673</v>
      </c>
      <c r="F53" s="4">
        <v>7.3892941108694963</v>
      </c>
      <c r="G53" s="4">
        <v>7.4773502474072382</v>
      </c>
      <c r="H53" s="4">
        <v>6.9738510585979112</v>
      </c>
      <c r="I53" s="4">
        <v>6.7517819024333861</v>
      </c>
      <c r="J53" s="4">
        <v>6.9835139814043687</v>
      </c>
      <c r="K53" s="4"/>
      <c r="L53" s="4">
        <v>5.68251358363693</v>
      </c>
      <c r="M53" s="4">
        <v>7.0720784341840979</v>
      </c>
      <c r="N53" s="4">
        <v>5.0782837899796549</v>
      </c>
      <c r="O53" s="4">
        <v>5.679767945879802</v>
      </c>
      <c r="P53" s="4">
        <v>4.8222808093098646</v>
      </c>
      <c r="Q53" s="4">
        <v>5.7381984438685167</v>
      </c>
      <c r="R53" s="4">
        <v>5.9309810864182282</v>
      </c>
      <c r="S53" s="4">
        <v>5.151102865458677</v>
      </c>
      <c r="T53" s="4">
        <v>4.5817723718480687</v>
      </c>
      <c r="U53" s="4"/>
      <c r="V53" s="4">
        <v>5.9184387395486135</v>
      </c>
      <c r="W53" s="4">
        <v>5.0925395324570193</v>
      </c>
      <c r="X53" s="4">
        <v>4.6092414346015032</v>
      </c>
      <c r="Y53" s="4">
        <v>5.5673910223464862</v>
      </c>
      <c r="Z53" s="4">
        <v>5.0837110811476789</v>
      </c>
      <c r="AA53" s="4">
        <v>4.9093131404133583</v>
      </c>
      <c r="AB53" s="4">
        <v>5.3075839565442626</v>
      </c>
      <c r="AC53" s="4">
        <v>5.1453313752640977</v>
      </c>
      <c r="AD53" s="4">
        <v>4.3138615700335974</v>
      </c>
      <c r="AE53" s="4"/>
      <c r="AF53" s="4">
        <v>4.7300268834069792</v>
      </c>
      <c r="AG53" s="4">
        <v>4.3882888580017019</v>
      </c>
      <c r="AH53" s="4">
        <v>2.8696848340410814</v>
      </c>
      <c r="AI53" s="4">
        <v>4.0519911066446284</v>
      </c>
      <c r="AJ53" s="4">
        <v>3.6964373532050989</v>
      </c>
      <c r="AK53" s="4">
        <v>3.2710420872919856</v>
      </c>
      <c r="AL53" s="4">
        <v>4.0229208718410696</v>
      </c>
      <c r="AM53" s="4">
        <v>4.7391976037558718</v>
      </c>
      <c r="AN53" s="4">
        <v>3.5437801328111878</v>
      </c>
      <c r="AO53" s="4"/>
      <c r="AP53" s="4">
        <v>2.6948707051714549</v>
      </c>
      <c r="AQ53" s="4">
        <v>1.8670826898195652</v>
      </c>
      <c r="AR53" s="5">
        <v>2.9662366122702273</v>
      </c>
      <c r="AS53">
        <v>3.6047058922177522</v>
      </c>
      <c r="AT53">
        <v>3.5807090491226616</v>
      </c>
      <c r="AU53">
        <v>3.4940054976929029</v>
      </c>
      <c r="AV53">
        <v>3.5404429468366665</v>
      </c>
      <c r="AW53">
        <v>2.7494409921399452</v>
      </c>
      <c r="AX53">
        <v>3.9127665244477265</v>
      </c>
      <c r="AZ53">
        <v>2.7871988839860569</v>
      </c>
      <c r="BA53">
        <v>2.7211544774231875</v>
      </c>
      <c r="BB53" s="5">
        <v>3.1358699962756962</v>
      </c>
      <c r="BC53" s="5">
        <v>4.0614209184371406</v>
      </c>
      <c r="BD53" s="5">
        <v>4.0052624517455504</v>
      </c>
      <c r="BE53" s="5">
        <v>2.8197730573867794</v>
      </c>
      <c r="BF53" s="5">
        <v>4.8195801691377982</v>
      </c>
      <c r="BG53" s="5">
        <v>2.4432687858981015</v>
      </c>
      <c r="BH53" s="5">
        <v>3.3468074481757251</v>
      </c>
      <c r="BI53" s="5"/>
      <c r="BJ53" s="5">
        <v>2.2678161175129321</v>
      </c>
      <c r="BK53" s="5">
        <v>2.9169998954019176</v>
      </c>
      <c r="BL53" s="5">
        <v>2.8027958414402492</v>
      </c>
      <c r="BM53" s="5">
        <v>3.2299099139332288</v>
      </c>
      <c r="BN53" s="5">
        <v>2.0233640049762514</v>
      </c>
      <c r="BO53" s="5">
        <v>4.2708879121736043</v>
      </c>
      <c r="BP53" s="5">
        <v>3.3043095190502121</v>
      </c>
      <c r="BQ53" s="5">
        <v>3.5719641519718812</v>
      </c>
      <c r="BR53" s="5">
        <v>2.120203918314671</v>
      </c>
      <c r="BS53" s="5"/>
      <c r="BT53" s="5">
        <v>0.98073262932862704</v>
      </c>
      <c r="BU53" s="5">
        <v>2.8700083914517682</v>
      </c>
      <c r="BV53" s="5">
        <v>2.1384845223523108</v>
      </c>
      <c r="BW53" s="5">
        <v>2.4662382175905728</v>
      </c>
      <c r="BX53" s="5">
        <v>2.0137284309475265</v>
      </c>
      <c r="BY53" s="5">
        <v>1.4565237688379891</v>
      </c>
      <c r="BZ53" s="5">
        <v>2.046997268084179</v>
      </c>
      <c r="CA53" s="5">
        <v>2.6439935553547347</v>
      </c>
      <c r="CB53" s="5">
        <v>3.2967524968943742</v>
      </c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</row>
    <row r="54" spans="1:988">
      <c r="B54" s="14">
        <f>AVERAGE(B52:D52)</f>
        <v>29.368421052631586</v>
      </c>
      <c r="C54" s="14">
        <f>AVERAGE(E52:G52)</f>
        <v>53.728070175438596</v>
      </c>
      <c r="D54" s="14">
        <f>AVERAGE(H52:J52)</f>
        <v>62.94736842105263</v>
      </c>
      <c r="E54" s="4"/>
      <c r="F54" s="14">
        <f>AVERAGE(L52:N52)</f>
        <v>60.491228070175431</v>
      </c>
      <c r="G54" s="14">
        <f>AVERAGE(O52:Q52)</f>
        <v>78.985380116959064</v>
      </c>
      <c r="H54" s="14">
        <f>AVERAGE(R52:T52)</f>
        <v>78.093567251462005</v>
      </c>
      <c r="I54" s="4"/>
      <c r="J54" s="14">
        <f>AVERAGE(V52:X52)</f>
        <v>72.298245614035068</v>
      </c>
      <c r="K54" s="14">
        <f>AVERAGE(Y52:AA52)</f>
        <v>72.631578947368425</v>
      </c>
      <c r="L54" s="14">
        <f>AVERAGE(AB52:AD52)</f>
        <v>72.845029239766063</v>
      </c>
      <c r="M54" s="4"/>
      <c r="N54" s="14">
        <f>AVERAGE(AF52:AH52)</f>
        <v>81.856725146198826</v>
      </c>
      <c r="O54" s="14">
        <f>AVERAGE(AI52:AK52)</f>
        <v>85.260233918128662</v>
      </c>
      <c r="P54" s="14">
        <f>AVERAGE(AL52:AN52)</f>
        <v>81.23099415204679</v>
      </c>
      <c r="Q54" s="4"/>
      <c r="R54" s="14">
        <f>AVERAGE(AP52:AR52)</f>
        <v>89.868421052631575</v>
      </c>
      <c r="S54" s="14">
        <f>AVERAGE(AS52:AU52)</f>
        <v>84.470760233918128</v>
      </c>
      <c r="T54" s="14">
        <f>AVERAGE(AV52:AX52)</f>
        <v>83.649122807017548</v>
      </c>
      <c r="V54" s="14">
        <f>AVERAGE(AZ52:BB52)</f>
        <v>88.377192982456151</v>
      </c>
      <c r="W54" s="14">
        <f>AVERAGE(BC52:BE52)</f>
        <v>84.286549707602347</v>
      </c>
      <c r="X54" s="14">
        <f>AVERAGE(BF52:BH52)</f>
        <v>82.839181286549703</v>
      </c>
      <c r="Y54" s="5"/>
      <c r="Z54" s="14">
        <f>AVERAGE(BJ52:BL52)</f>
        <v>88.687134502923982</v>
      </c>
      <c r="AA54" s="14">
        <f>AVERAGE(BM52:BO52)</f>
        <v>84.71637426900584</v>
      </c>
      <c r="AB54" s="14">
        <f>AVERAGE(BP52:BR52)</f>
        <v>85.423976608187118</v>
      </c>
      <c r="AC54" s="5"/>
      <c r="AD54" s="14">
        <f>AVERAGE(BT52:BV52)</f>
        <v>91.532163742690045</v>
      </c>
      <c r="AE54" s="14">
        <f>AVERAGE(BW52:BY52)</f>
        <v>88.918128654970758</v>
      </c>
      <c r="AF54" s="14">
        <f>AVERAGE(BZ52:CB52)</f>
        <v>86.897660818713447</v>
      </c>
      <c r="BQ54" s="5"/>
      <c r="BR54" s="5"/>
      <c r="BS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</row>
    <row r="55" spans="1:988">
      <c r="B55" s="14">
        <f>STDEV(B52:D52)/SQRT(3)</f>
        <v>9.0876811961539534</v>
      </c>
      <c r="C55" s="14">
        <f>STDEV(E52:G52)/SQRT(3)</f>
        <v>3.4874167388503268</v>
      </c>
      <c r="D55" s="14">
        <f>STDEV(H52:J52)/SQRT(3)</f>
        <v>2.3603066541861595</v>
      </c>
      <c r="E55" s="4"/>
      <c r="F55" s="14">
        <f>STDEV(L52:N52)/SQRT(3)</f>
        <v>14.624010236159531</v>
      </c>
      <c r="G55" s="14">
        <f>STDEV(O52:Q52)/SQRT(3)</f>
        <v>1.6406427276828959</v>
      </c>
      <c r="H55" s="14">
        <f>STDEV(R52:T52)/SQRT(3)</f>
        <v>3.0325401425458436</v>
      </c>
      <c r="I55" s="4"/>
      <c r="J55" s="14">
        <f>STDEV(V52:X52)/SQRT(3)</f>
        <v>1.4037645965678247</v>
      </c>
      <c r="K55" s="14">
        <f>STDEV(Y52:AA52)/SQRT(3)</f>
        <v>1.2775837234047778</v>
      </c>
      <c r="L55" s="14">
        <f>STDEV(AB52:AD52)/SQRT(3)</f>
        <v>4.2543779264810286</v>
      </c>
      <c r="M55" s="4"/>
      <c r="N55" s="14">
        <f>STDEV(AF52:AH52)/SQRT(3)</f>
        <v>2.5032262620105805</v>
      </c>
      <c r="O55" s="14">
        <f>STDEV(AI52:AK52)/SQRT(3)</f>
        <v>0.82955952725997928</v>
      </c>
      <c r="P55" s="14">
        <f>STDEV(AL52:AN52)/SQRT(3)</f>
        <v>2.1528809087778327</v>
      </c>
      <c r="Q55" s="4"/>
      <c r="R55" s="14">
        <f>STDEV(AP52:AR52)/SQRT(3)</f>
        <v>2.4326149873373795</v>
      </c>
      <c r="S55" s="14">
        <f>STDEV(AS52:AU52)/SQRT(3)</f>
        <v>0.93419107869462126</v>
      </c>
      <c r="T55" s="14">
        <f>STDEV(AV52:AX52)/SQRT(3)</f>
        <v>2.608529663082332</v>
      </c>
      <c r="V55" s="14">
        <f>STDEV(AZ52:BB52)/SQRT(3)</f>
        <v>2.4301623258389857</v>
      </c>
      <c r="W55" s="14">
        <f>STDEV(BC52:BE52)/SQRT(3)</f>
        <v>1.1019435590812077</v>
      </c>
      <c r="X55" s="14">
        <f>STDEV(BF52:BH52)/SQRT(3)</f>
        <v>3.9375652583124343</v>
      </c>
      <c r="Y55" s="5"/>
      <c r="Z55" s="14">
        <f>STDEV(BJ52:BL52)/SQRT(3)</f>
        <v>0.92773036446526014</v>
      </c>
      <c r="AA55" s="14">
        <f>STDEV(BM52:BO52)/SQRT(3)</f>
        <v>2.9397236789606493</v>
      </c>
      <c r="AB55" s="14">
        <f>STDEV(BP52:BR52)/SQRT(3)</f>
        <v>2.1077004247934319</v>
      </c>
      <c r="AC55" s="5"/>
      <c r="AD55" s="14">
        <f>STDEV(BT52:BV52)/SQRT(3)</f>
        <v>1.1776440570557913</v>
      </c>
      <c r="AE55" s="14">
        <f>STDEV(BW52:BY52)/SQRT(3)</f>
        <v>1.0924760794323511</v>
      </c>
      <c r="AF55" s="14">
        <f>STDEV(BZ52:CB52)/SQRT(3)</f>
        <v>0.5748868176582228</v>
      </c>
      <c r="BQ55" s="5"/>
      <c r="BR55" s="5"/>
      <c r="BS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</row>
    <row r="56" spans="1:988">
      <c r="B56" s="14"/>
      <c r="C56" s="14"/>
      <c r="D56" s="14"/>
      <c r="E56" s="4"/>
      <c r="F56" s="4"/>
      <c r="G56" s="4"/>
      <c r="H56" s="4"/>
      <c r="I56" s="4"/>
      <c r="J56" s="4"/>
      <c r="K56" s="4"/>
      <c r="L56" s="14"/>
      <c r="M56" s="14"/>
      <c r="N56" s="14"/>
      <c r="O56" s="4"/>
      <c r="P56" s="4"/>
      <c r="Q56" s="4"/>
      <c r="R56" s="4"/>
      <c r="S56" s="4"/>
      <c r="T56" s="4"/>
      <c r="U56" s="4"/>
      <c r="V56" s="14"/>
      <c r="W56" s="14"/>
      <c r="X56" s="14"/>
      <c r="Y56" s="4"/>
      <c r="Z56" s="4"/>
      <c r="AA56" s="4"/>
      <c r="AB56" s="4"/>
      <c r="AC56" s="4"/>
      <c r="AD56" s="4"/>
      <c r="AE56" s="4"/>
      <c r="AF56" s="14"/>
      <c r="AG56" s="14"/>
      <c r="AH56" s="14"/>
      <c r="AI56" s="4"/>
      <c r="AJ56" s="4"/>
      <c r="AK56" s="4"/>
      <c r="AL56" s="4"/>
      <c r="AM56" s="4"/>
      <c r="AN56" s="4"/>
      <c r="AO56" s="4"/>
      <c r="AP56" s="14"/>
      <c r="AQ56" s="14"/>
      <c r="AR56" s="14"/>
      <c r="AZ56" s="14"/>
      <c r="BA56" s="14"/>
      <c r="BB56" s="14"/>
      <c r="BC56" s="5"/>
      <c r="BD56" s="5"/>
      <c r="BE56" s="5"/>
      <c r="BF56" s="5"/>
      <c r="BG56" s="5"/>
      <c r="BH56" s="5"/>
      <c r="BI56" s="5"/>
      <c r="BJ56" s="14"/>
      <c r="BK56" s="14"/>
      <c r="BL56" s="14"/>
      <c r="BM56" s="5"/>
      <c r="BN56" s="14"/>
      <c r="BO56" s="14"/>
      <c r="BP56" s="14"/>
      <c r="BQ56" s="5"/>
      <c r="BR56" s="5"/>
      <c r="BS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</row>
    <row r="57" spans="1:988">
      <c r="B57" s="14"/>
      <c r="C57" s="14"/>
      <c r="D57" s="14"/>
      <c r="E57" s="4"/>
      <c r="F57" s="4"/>
      <c r="G57" s="4"/>
      <c r="H57" s="4"/>
      <c r="I57" s="4"/>
      <c r="J57" s="4"/>
      <c r="K57" s="4"/>
      <c r="L57" s="14"/>
      <c r="M57" s="14"/>
      <c r="N57" s="14"/>
      <c r="O57" s="4"/>
      <c r="P57" s="4"/>
      <c r="Q57" s="4"/>
      <c r="R57" s="4"/>
      <c r="S57" s="4"/>
      <c r="T57" s="4"/>
      <c r="U57" s="4"/>
      <c r="V57" s="14"/>
      <c r="W57" s="14"/>
      <c r="X57" s="14"/>
      <c r="Y57" s="4"/>
      <c r="Z57" s="4"/>
      <c r="AA57" s="4"/>
      <c r="AB57" s="4"/>
      <c r="AC57" s="4"/>
      <c r="AD57" s="4"/>
      <c r="AE57" s="4"/>
      <c r="AF57" s="14"/>
      <c r="AG57" s="14"/>
      <c r="AH57" s="14"/>
      <c r="AI57" s="4"/>
      <c r="AJ57" s="4"/>
      <c r="AK57" s="4"/>
      <c r="AL57" s="4"/>
      <c r="AM57" s="4"/>
      <c r="AN57" s="4"/>
      <c r="AO57" s="4"/>
      <c r="AP57" s="14"/>
      <c r="AQ57" s="14"/>
      <c r="AR57" s="14"/>
      <c r="AZ57" s="14"/>
      <c r="BA57" s="14"/>
      <c r="BB57" s="14"/>
      <c r="BC57" s="5"/>
      <c r="BD57" s="5"/>
      <c r="BE57" s="5"/>
      <c r="BF57" s="5"/>
      <c r="BG57" s="5"/>
      <c r="BH57" s="5"/>
      <c r="BI57" s="5"/>
      <c r="BJ57" s="14"/>
      <c r="BK57" s="14"/>
      <c r="BL57" s="14"/>
      <c r="BM57" s="5"/>
      <c r="BN57" s="5"/>
      <c r="BO57" s="5"/>
      <c r="BP57" s="5"/>
      <c r="BQ57" s="5"/>
      <c r="BR57" s="5"/>
      <c r="BS57" s="5"/>
      <c r="BT57" s="14"/>
      <c r="BU57" s="14"/>
      <c r="BV57" s="14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</row>
    <row r="58" spans="1:988">
      <c r="B58" s="14"/>
      <c r="C58" s="14"/>
      <c r="D58" s="14"/>
      <c r="E58" s="4"/>
      <c r="F58" s="4"/>
      <c r="G58" s="4"/>
      <c r="H58" s="4"/>
      <c r="I58" s="4"/>
      <c r="J58" s="4"/>
      <c r="K58" s="4"/>
      <c r="L58" s="14"/>
      <c r="M58" s="14"/>
      <c r="N58" s="14"/>
      <c r="O58" s="4"/>
      <c r="P58" s="4"/>
      <c r="Q58" s="4"/>
      <c r="R58" s="4"/>
      <c r="S58" s="4"/>
      <c r="T58" s="4"/>
      <c r="U58" s="4"/>
      <c r="V58" s="14"/>
      <c r="W58" s="14"/>
      <c r="X58" s="14"/>
      <c r="Y58" s="4"/>
      <c r="Z58" s="4"/>
      <c r="AA58" s="4"/>
      <c r="AB58" s="4"/>
      <c r="AC58" s="4"/>
      <c r="AD58" s="4"/>
      <c r="AE58" s="4"/>
      <c r="AF58" s="14"/>
      <c r="AG58" s="14"/>
      <c r="AH58" s="14"/>
      <c r="AI58" s="4"/>
      <c r="AJ58" s="4"/>
      <c r="AK58" s="4"/>
      <c r="AL58" s="4"/>
      <c r="AM58" s="4"/>
      <c r="AN58" s="4"/>
      <c r="AO58" s="4"/>
      <c r="AP58" s="14"/>
      <c r="AQ58" s="14"/>
      <c r="AR58" s="14"/>
      <c r="AZ58" s="14"/>
      <c r="BA58" s="14"/>
      <c r="BB58" s="14"/>
      <c r="BC58" s="5"/>
      <c r="BD58" s="5"/>
      <c r="BE58" s="5"/>
      <c r="BF58" s="5"/>
      <c r="BG58" s="5"/>
      <c r="BH58" s="5"/>
      <c r="BI58" s="5"/>
      <c r="BJ58" s="14"/>
      <c r="BK58" s="14"/>
      <c r="BL58" s="14"/>
      <c r="BM58" s="5"/>
      <c r="BN58" s="5"/>
      <c r="BO58" s="5"/>
      <c r="BP58" s="5"/>
      <c r="BQ58" s="5"/>
      <c r="BR58" s="5"/>
      <c r="BS58" s="5"/>
      <c r="BT58" s="14"/>
      <c r="BU58" s="14"/>
      <c r="BV58" s="14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</row>
    <row r="59" spans="1:988">
      <c r="B59" s="14"/>
      <c r="C59" s="14"/>
      <c r="D59" s="14"/>
      <c r="E59" s="4"/>
      <c r="F59" s="4"/>
      <c r="G59" s="4"/>
      <c r="H59" s="4"/>
      <c r="I59" s="4"/>
      <c r="J59" s="4"/>
      <c r="K59" s="4"/>
      <c r="L59" s="14"/>
      <c r="M59" s="14"/>
      <c r="N59" s="14"/>
      <c r="O59" s="4"/>
      <c r="P59" s="4"/>
      <c r="Q59" s="4"/>
      <c r="R59" s="4"/>
      <c r="S59" s="4"/>
      <c r="T59" s="4"/>
      <c r="U59" s="4"/>
      <c r="V59" s="14"/>
      <c r="W59" s="14"/>
      <c r="X59" s="14"/>
      <c r="Y59" s="4"/>
      <c r="Z59" s="4"/>
      <c r="AA59" s="4"/>
      <c r="AB59" s="4"/>
      <c r="AC59" s="4"/>
      <c r="AD59" s="4"/>
      <c r="AE59" s="4"/>
      <c r="AF59" s="14"/>
      <c r="AG59" s="14"/>
      <c r="AH59" s="14"/>
      <c r="AI59" s="4"/>
      <c r="AJ59" s="4"/>
      <c r="AK59" s="4"/>
      <c r="AL59" s="4"/>
      <c r="AM59" s="4"/>
      <c r="AN59" s="4"/>
      <c r="AO59" s="4"/>
      <c r="AP59" s="14"/>
      <c r="AQ59" s="14"/>
      <c r="AR59" s="14"/>
      <c r="AZ59" s="14"/>
      <c r="BA59" s="14"/>
      <c r="BB59" s="14"/>
      <c r="BC59" s="5"/>
      <c r="BD59" s="5"/>
      <c r="BE59" s="5"/>
      <c r="BF59" s="5"/>
      <c r="BG59" s="5"/>
      <c r="BH59" s="5"/>
      <c r="BI59" s="5"/>
      <c r="BJ59" s="14"/>
      <c r="BK59" s="14"/>
      <c r="BL59" s="14"/>
      <c r="BM59" s="5"/>
      <c r="BN59" s="5"/>
      <c r="BO59" s="5"/>
      <c r="BP59" s="5"/>
      <c r="BQ59" s="5"/>
      <c r="BR59" s="5"/>
      <c r="BS59" s="5"/>
      <c r="BT59" s="14"/>
      <c r="BU59" s="14"/>
      <c r="BV59" s="14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</row>
    <row r="60" spans="1:988">
      <c r="B60" s="5"/>
      <c r="C60" s="4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</row>
    <row r="61" spans="1:988">
      <c r="B61" s="5"/>
      <c r="C61" s="4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</row>
    <row r="62" spans="1:988">
      <c r="A62" s="12" t="s">
        <v>136</v>
      </c>
      <c r="B62" s="5"/>
      <c r="C62" s="4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</row>
    <row r="63" spans="1:988">
      <c r="B63" s="5"/>
      <c r="C63" s="4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</row>
    <row r="64" spans="1:988">
      <c r="B64" s="5"/>
      <c r="C64" s="4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</row>
    <row r="65" spans="1:988">
      <c r="B65" s="5"/>
      <c r="C65" s="4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</row>
    <row r="66" spans="1:988">
      <c r="B66" s="5"/>
      <c r="C66" s="4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</row>
    <row r="67" spans="1:988">
      <c r="B67" s="5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</row>
    <row r="68" spans="1:988">
      <c r="B68" s="5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</row>
    <row r="69" spans="1:988">
      <c r="B69" s="5"/>
      <c r="C69" s="4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</row>
    <row r="70" spans="1:988">
      <c r="B70" s="5"/>
      <c r="C70" s="4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</row>
    <row r="71" spans="1:988">
      <c r="A71" s="12" t="s">
        <v>137</v>
      </c>
      <c r="B71" s="5">
        <v>21.421052631578949</v>
      </c>
      <c r="C71" s="4">
        <v>14.210526315789474</v>
      </c>
      <c r="D71" s="5">
        <v>1.631578947368421</v>
      </c>
      <c r="E71" s="9">
        <v>3.6578947368421053</v>
      </c>
      <c r="F71" s="9">
        <v>3.9210526315789473</v>
      </c>
      <c r="G71" s="9">
        <v>5.6315789473684212</v>
      </c>
      <c r="H71" s="9">
        <v>5.6315789473684212</v>
      </c>
      <c r="I71" s="9">
        <v>3.8157894736842106</v>
      </c>
      <c r="J71" s="9">
        <v>4.3684210526315788</v>
      </c>
      <c r="K71" s="9"/>
      <c r="L71" s="9">
        <v>20.421052631578949</v>
      </c>
      <c r="M71" s="9">
        <v>3.6578947368421053</v>
      </c>
      <c r="N71" s="9">
        <v>1.236842105263158</v>
      </c>
      <c r="O71" s="9">
        <v>2.6842105263157894</v>
      </c>
      <c r="P71" s="9">
        <v>2.6315789473684212</v>
      </c>
      <c r="Q71" s="9">
        <v>4.8684210526315788</v>
      </c>
      <c r="R71" s="9">
        <v>4.0526315789473681</v>
      </c>
      <c r="S71" s="9">
        <v>5.1052631578947372</v>
      </c>
      <c r="T71" s="9">
        <v>5.2105263157894735</v>
      </c>
      <c r="U71" s="9"/>
      <c r="V71" s="9">
        <v>10.631578947368421</v>
      </c>
      <c r="W71" s="9">
        <v>5.6052631578947372</v>
      </c>
      <c r="X71" s="9">
        <v>7.2105263157894735</v>
      </c>
      <c r="Y71" s="9">
        <v>9.2105263157894743</v>
      </c>
      <c r="Z71" s="9">
        <v>7.5526315789473681</v>
      </c>
      <c r="AA71" s="9">
        <v>8.9473684210526319</v>
      </c>
      <c r="AB71" s="9">
        <v>10.657894736842104</v>
      </c>
      <c r="AC71" s="9">
        <v>9.526315789473685</v>
      </c>
      <c r="AD71" s="9">
        <v>9.7631578947368425</v>
      </c>
      <c r="AE71" s="9"/>
      <c r="AF71" s="9">
        <v>12.210526315789474</v>
      </c>
      <c r="AG71" s="9">
        <v>8.026315789473685</v>
      </c>
      <c r="AH71" s="9">
        <v>8.6578947368421044</v>
      </c>
      <c r="AI71" s="9">
        <v>11.184210526315789</v>
      </c>
      <c r="AJ71" s="9">
        <v>9.2368421052631575</v>
      </c>
      <c r="AK71" s="9">
        <v>11.131578947368421</v>
      </c>
      <c r="AL71" s="9">
        <v>10.210526315789474</v>
      </c>
      <c r="AM71" s="9">
        <v>11.157894736842104</v>
      </c>
      <c r="AN71" s="9">
        <v>11.105263157894736</v>
      </c>
      <c r="AO71" s="9"/>
      <c r="AP71" s="9">
        <v>8.2631578947368425</v>
      </c>
      <c r="AQ71" s="9">
        <v>6.3947368421052628</v>
      </c>
      <c r="AR71">
        <v>9.8157894736842106</v>
      </c>
      <c r="AS71" s="9">
        <v>10.973684210526315</v>
      </c>
      <c r="AT71" s="9">
        <v>10.236842105263158</v>
      </c>
      <c r="AU71" s="9">
        <v>12.184210526315789</v>
      </c>
      <c r="AV71" s="9">
        <v>11.526315789473685</v>
      </c>
      <c r="AW71" s="9">
        <v>10.447368421052632</v>
      </c>
      <c r="AX71" s="9">
        <v>12.105263157894736</v>
      </c>
      <c r="AY71" s="9"/>
      <c r="AZ71" s="9">
        <v>9.2894736842105257</v>
      </c>
      <c r="BA71" s="9">
        <v>9.4210526315789469</v>
      </c>
      <c r="BB71">
        <v>10.421052631578947</v>
      </c>
      <c r="BC71">
        <v>11.894736842105264</v>
      </c>
      <c r="BD71">
        <v>10.552631578947368</v>
      </c>
      <c r="BE71">
        <v>12.263157894736842</v>
      </c>
      <c r="BF71">
        <v>13.684210526315789</v>
      </c>
      <c r="BG71">
        <v>10.5</v>
      </c>
      <c r="BH71">
        <v>10.815789473684211</v>
      </c>
      <c r="BJ71">
        <v>12.026315789473685</v>
      </c>
      <c r="BK71">
        <v>9.8684210526315788</v>
      </c>
      <c r="BL71">
        <v>12.473684210526315</v>
      </c>
      <c r="BM71">
        <v>12.736842105263158</v>
      </c>
      <c r="BN71">
        <v>13.052631578947368</v>
      </c>
      <c r="BO71">
        <v>13.052631578947368</v>
      </c>
      <c r="BP71">
        <v>11.342105263157896</v>
      </c>
      <c r="BQ71">
        <v>13</v>
      </c>
      <c r="BR71">
        <v>14.789473684210526</v>
      </c>
      <c r="BT71">
        <v>12.473684210526315</v>
      </c>
      <c r="BU71">
        <v>11.342105263157896</v>
      </c>
      <c r="BV71">
        <v>11.394736842105264</v>
      </c>
      <c r="BW71">
        <v>11.815789473684211</v>
      </c>
      <c r="BX71">
        <v>12.026315789473685</v>
      </c>
      <c r="BY71">
        <v>13.368421052631579</v>
      </c>
      <c r="BZ71">
        <v>13.157894736842104</v>
      </c>
      <c r="CA71">
        <v>12.526315789473685</v>
      </c>
      <c r="CB71">
        <v>9.8947368421052637</v>
      </c>
    </row>
    <row r="72" spans="1:988">
      <c r="A72" s="4"/>
      <c r="B72" s="5">
        <v>1.9719337899387934</v>
      </c>
      <c r="C72" s="4">
        <v>1.8790443890782291</v>
      </c>
      <c r="D72" s="5">
        <v>0.69791505455428615</v>
      </c>
      <c r="E72" s="9">
        <v>1.1862634331564812</v>
      </c>
      <c r="F72" s="9">
        <v>1.3880108360550409</v>
      </c>
      <c r="G72" s="9">
        <v>1.8113052014787832</v>
      </c>
      <c r="H72" s="9">
        <v>1.3458862313352631</v>
      </c>
      <c r="I72" s="9">
        <v>1.3376351519213345</v>
      </c>
      <c r="J72" s="9">
        <v>1.3148787744541586</v>
      </c>
      <c r="K72" s="9"/>
      <c r="L72" s="9">
        <v>2.1546309842861167</v>
      </c>
      <c r="M72" s="9">
        <v>1.4002013245761886</v>
      </c>
      <c r="N72" s="9">
        <v>0.61793282989051068</v>
      </c>
      <c r="O72" s="9">
        <v>1.011389804145131</v>
      </c>
      <c r="P72" s="9">
        <v>0.98453262238482575</v>
      </c>
      <c r="Q72" s="9">
        <v>1.2245538291790246</v>
      </c>
      <c r="R72" s="9">
        <v>1.1433196210741854</v>
      </c>
      <c r="S72" s="9">
        <v>1.4365625330480192</v>
      </c>
      <c r="T72" s="9">
        <v>1.3292624585973198</v>
      </c>
      <c r="U72" s="9"/>
      <c r="V72" s="9">
        <v>1.6656606481885827</v>
      </c>
      <c r="W72" s="9">
        <v>1.1542114571187787</v>
      </c>
      <c r="X72" s="9">
        <v>1.6410271107719514</v>
      </c>
      <c r="Y72" s="9">
        <v>1.947810491516877</v>
      </c>
      <c r="Z72" s="9">
        <v>1.4095273101831975</v>
      </c>
      <c r="AA72" s="9">
        <v>1.4843648719722413</v>
      </c>
      <c r="AB72" s="9">
        <v>1.8423948156907171</v>
      </c>
      <c r="AC72" s="9">
        <v>1.7368636577825669</v>
      </c>
      <c r="AD72" s="9">
        <v>1.9962390707255493</v>
      </c>
      <c r="AE72" s="9"/>
      <c r="AF72" s="9">
        <v>2.3314163043048399</v>
      </c>
      <c r="AG72" s="9">
        <v>1.6411696736570316</v>
      </c>
      <c r="AH72" s="9">
        <v>1.7366750641687847</v>
      </c>
      <c r="AI72" s="9">
        <v>2.21075068291676</v>
      </c>
      <c r="AJ72" s="9">
        <v>1.9218124337772011</v>
      </c>
      <c r="AK72" s="9">
        <v>2.0349615115948092</v>
      </c>
      <c r="AL72" s="9">
        <v>1.9168927465827672</v>
      </c>
      <c r="AM72" s="9">
        <v>2.007640567519291</v>
      </c>
      <c r="AN72" s="9">
        <v>1.9055916348800728</v>
      </c>
      <c r="AO72" s="9"/>
      <c r="AP72" s="9">
        <v>1.4542253198786861</v>
      </c>
      <c r="AQ72" s="9">
        <v>1.3181841651111044</v>
      </c>
      <c r="AR72">
        <v>1.8286697600340553</v>
      </c>
      <c r="AS72" s="9">
        <v>1.7449324482864312</v>
      </c>
      <c r="AT72" s="9">
        <v>1.7440955913477418</v>
      </c>
      <c r="AU72" s="9">
        <v>2.0260940929137083</v>
      </c>
      <c r="AV72" s="9">
        <v>2.268510656892365</v>
      </c>
      <c r="AW72" s="9">
        <v>1.7050245253889706</v>
      </c>
      <c r="AX72" s="9">
        <v>2.1533623427913033</v>
      </c>
      <c r="AY72" s="9"/>
      <c r="AZ72" s="9">
        <v>1.3189223017420293</v>
      </c>
      <c r="BA72" s="9">
        <v>1.584343552871029</v>
      </c>
      <c r="BB72">
        <v>1.5452545532529685</v>
      </c>
      <c r="BC72">
        <v>2.0267729620420232</v>
      </c>
      <c r="BD72">
        <v>1.5672217530900143</v>
      </c>
      <c r="BE72">
        <v>1.96689681669366</v>
      </c>
      <c r="BF72">
        <v>1.9739070523795454</v>
      </c>
      <c r="BG72">
        <v>1.5113369586430603</v>
      </c>
      <c r="BH72">
        <v>1.9407493908149609</v>
      </c>
      <c r="BJ72">
        <v>1.8058254249232109</v>
      </c>
      <c r="BK72">
        <v>1.7259508079635613</v>
      </c>
      <c r="BL72">
        <v>1.9531266985468398</v>
      </c>
      <c r="BM72">
        <v>1.7029320420576792</v>
      </c>
      <c r="BN72">
        <v>1.760539232836666</v>
      </c>
      <c r="BO72">
        <v>1.6832990065365401</v>
      </c>
      <c r="BP72">
        <v>1.5026180641274782</v>
      </c>
      <c r="BQ72">
        <v>1.9290398853029496</v>
      </c>
      <c r="BR72">
        <v>2.3605210429522248</v>
      </c>
      <c r="BT72">
        <v>1.7805399959697299</v>
      </c>
      <c r="BU72">
        <v>2.0195616314437701</v>
      </c>
      <c r="BV72">
        <v>1.9585097077908418</v>
      </c>
      <c r="BW72">
        <v>1.7749863314273049</v>
      </c>
      <c r="BX72">
        <v>1.9628436284330748</v>
      </c>
      <c r="BY72">
        <v>1.8443798190644936</v>
      </c>
      <c r="BZ72">
        <v>2.0916165098237065</v>
      </c>
      <c r="CA72">
        <v>1.7984254382789238</v>
      </c>
      <c r="CB72">
        <v>1.5023876083975756</v>
      </c>
    </row>
    <row r="73" spans="1:988">
      <c r="B73" s="14">
        <f>AVERAGE(B71:D71)</f>
        <v>12.421052631578947</v>
      </c>
      <c r="C73" s="14">
        <f>AVERAGE(E71:G71)</f>
        <v>4.4035087719298245</v>
      </c>
      <c r="D73" s="14">
        <f>AVERAGE(H71:J71)</f>
        <v>4.6052631578947372</v>
      </c>
      <c r="F73" s="14">
        <f>AVERAGE(L71:N71)</f>
        <v>8.4385964912280702</v>
      </c>
      <c r="G73" s="14">
        <f>AVERAGE(O71:Q71)</f>
        <v>3.3947368421052633</v>
      </c>
      <c r="H73" s="14">
        <f>AVERAGE(R71:T71)</f>
        <v>4.7894736842105265</v>
      </c>
      <c r="J73" s="14">
        <f>AVERAGE(V71:X71)</f>
        <v>7.8157894736842097</v>
      </c>
      <c r="K73" s="14">
        <f>AVERAGE(Y71:AA71)</f>
        <v>8.5701754385964914</v>
      </c>
      <c r="L73" s="14">
        <f>AVERAGE(AB71:AD71)</f>
        <v>9.9824561403508767</v>
      </c>
      <c r="N73" s="14">
        <f>AVERAGE(AF71:AH71)</f>
        <v>9.6315789473684195</v>
      </c>
      <c r="O73" s="14">
        <f>AVERAGE(AI71:AK71)</f>
        <v>10.517543859649122</v>
      </c>
      <c r="P73" s="14">
        <f>AVERAGE(AL71:AN71)</f>
        <v>10.824561403508772</v>
      </c>
      <c r="R73" s="14">
        <f>AVERAGE(AP71:AR71)</f>
        <v>8.1578947368421044</v>
      </c>
      <c r="S73" s="14">
        <f>AVERAGE(AS71:AU71)</f>
        <v>11.131578947368419</v>
      </c>
      <c r="T73" s="14">
        <f>AVERAGE(AV71:AX71)</f>
        <v>11.359649122807019</v>
      </c>
      <c r="V73" s="14">
        <f>AVERAGE(AZ71:BB71)</f>
        <v>9.7105263157894726</v>
      </c>
      <c r="W73" s="14">
        <f>AVERAGE(BC71:BE71)</f>
        <v>11.570175438596491</v>
      </c>
      <c r="X73" s="14">
        <f>AVERAGE(BF71:BH71)</f>
        <v>11.666666666666666</v>
      </c>
      <c r="Z73" s="14">
        <f>AVERAGE(BJ71:BL71)</f>
        <v>11.456140350877192</v>
      </c>
      <c r="AA73" s="14">
        <f>AVERAGE(BM71:BO71)</f>
        <v>12.947368421052632</v>
      </c>
      <c r="AB73" s="14">
        <f>AVERAGE(BP71:BR71)</f>
        <v>13.043859649122808</v>
      </c>
      <c r="AD73" s="14">
        <f>AVERAGE(BT71:BV71)</f>
        <v>11.736842105263159</v>
      </c>
      <c r="AE73" s="14">
        <f>AVERAGE(BW71:BY71)</f>
        <v>12.403508771929827</v>
      </c>
      <c r="AF73" s="14">
        <f>AVERAGE(BZ71:CB71)</f>
        <v>11.859649122807019</v>
      </c>
    </row>
    <row r="74" spans="1:988">
      <c r="B74" s="14">
        <f>STDEV(B71:D71)/SQRT(3)</f>
        <v>5.7823720399266563</v>
      </c>
      <c r="C74" s="14">
        <f>STDEV(E71:G71)/SQRT(3)</f>
        <v>0.61871649033622245</v>
      </c>
      <c r="D74" s="14">
        <f>STDEV(H71:J71)/SQRT(3)</f>
        <v>0.53738362780689908</v>
      </c>
      <c r="F74" s="14">
        <f>STDEV(L71:N71)/SQRT(3)</f>
        <v>6.0318547542137546</v>
      </c>
      <c r="G74" s="14">
        <f>STDEV(O71:Q71)/SQRT(3)</f>
        <v>0.73699873022087592</v>
      </c>
      <c r="H74" s="14">
        <f>STDEV(R71:T71)/SQRT(3)</f>
        <v>0.36967206150360271</v>
      </c>
      <c r="J74" s="14">
        <f>STDEV(V71:X71)/SQRT(3)</f>
        <v>1.4821965930791869</v>
      </c>
      <c r="K74" s="14">
        <f>STDEV(Y71:AA71)/SQRT(3)</f>
        <v>0.51441217232967573</v>
      </c>
      <c r="L74" s="14">
        <f>STDEV(AB71:AD71)/SQRT(3)</f>
        <v>0.34457051476144435</v>
      </c>
      <c r="N74" s="14">
        <f>STDEV(AF71:AH71)/SQRT(3)</f>
        <v>1.3022992664903867</v>
      </c>
      <c r="O74" s="14">
        <f>STDEV(AI71:AK71)/SQRT(3)</f>
        <v>0.64053109696591892</v>
      </c>
      <c r="P74" s="14">
        <f>STDEV(AL71:AN71)/SQRT(3)</f>
        <v>0.30739325382342469</v>
      </c>
      <c r="R74" s="14">
        <f>STDEV(AP71:AR71)/SQRT(3)</f>
        <v>0.98897430474133075</v>
      </c>
      <c r="S74" s="14">
        <f>STDEV(AS71:AU71)/SQRT(3)</f>
        <v>0.56767332236362944</v>
      </c>
      <c r="T74" s="14">
        <f>STDEV(AV71:AX71)/SQRT(3)</f>
        <v>0.48579387705264504</v>
      </c>
      <c r="V74" s="14">
        <f>STDEV(AZ71:BB71)/SQRT(3)</f>
        <v>0.35728792727046144</v>
      </c>
      <c r="W74" s="14">
        <f>STDEV(BC71:BE71)/SQRT(3)</f>
        <v>0.5197692269131774</v>
      </c>
      <c r="X74" s="14">
        <f>STDEV(BF71:BH71)/SQRT(3)</f>
        <v>1.012882547835362</v>
      </c>
      <c r="Z74" s="14">
        <f>STDEV(BJ71:BL71)/SQRT(3)</f>
        <v>0.80429556208211173</v>
      </c>
      <c r="AA74" s="14">
        <f>STDEV(BM71:BO71)/SQRT(3)</f>
        <v>0.10526315789473689</v>
      </c>
      <c r="AB74" s="14">
        <f>STDEV(BP71:BR71)/SQRT(3)</f>
        <v>0.99541113938471626</v>
      </c>
      <c r="AD74" s="14">
        <f>STDEV(BT71:BV71)/SQRT(3)</f>
        <v>0.36873420275409963</v>
      </c>
      <c r="AE74" s="14">
        <f>STDEV(BW71:BY71)/SQRT(3)</f>
        <v>0.48626882636965596</v>
      </c>
      <c r="AF74" s="14">
        <f>STDEV(BZ71:CB71)/SQRT(3)</f>
        <v>0.99923023620338236</v>
      </c>
    </row>
    <row r="179" spans="1:3">
      <c r="B179" t="s">
        <v>291</v>
      </c>
      <c r="C179" t="s">
        <v>260</v>
      </c>
    </row>
    <row r="181" spans="1:3">
      <c r="A181" s="12" t="s">
        <v>134</v>
      </c>
      <c r="B181">
        <v>30.494152046783626</v>
      </c>
      <c r="C181">
        <v>33.863888888888887</v>
      </c>
    </row>
    <row r="182" spans="1:3">
      <c r="B182">
        <v>0.65165330482116601</v>
      </c>
      <c r="C182">
        <v>2.6058353912747068</v>
      </c>
    </row>
    <row r="184" spans="1:3">
      <c r="A184" s="12" t="s">
        <v>135</v>
      </c>
      <c r="B184">
        <v>86.897660818713447</v>
      </c>
      <c r="C184">
        <v>92.663888888888891</v>
      </c>
    </row>
    <row r="185" spans="1:3">
      <c r="B185">
        <v>0.5748868176582228</v>
      </c>
      <c r="C185">
        <v>0.96564041949013002</v>
      </c>
    </row>
    <row r="187" spans="1:3">
      <c r="A187" s="12" t="s">
        <v>292</v>
      </c>
      <c r="B187">
        <v>11.859649122807019</v>
      </c>
      <c r="C187">
        <v>12.916666666666666</v>
      </c>
    </row>
    <row r="188" spans="1:3">
      <c r="B188">
        <v>0.99923023620338236</v>
      </c>
      <c r="C188">
        <v>1.3977163915155053</v>
      </c>
    </row>
  </sheetData>
  <pageMargins left="0.75" right="0.75" top="1" bottom="1" header="0.5" footer="0.5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Z188"/>
  <sheetViews>
    <sheetView zoomScale="25" zoomScaleNormal="92" zoomScalePageLayoutView="92" workbookViewId="0">
      <selection activeCell="B74" sqref="B74"/>
    </sheetView>
  </sheetViews>
  <sheetFormatPr baseColWidth="10" defaultColWidth="11.5" defaultRowHeight="15"/>
  <cols>
    <col min="1" max="1" width="16.83203125" style="12" bestFit="1" customWidth="1"/>
    <col min="2" max="2" width="12.83203125" bestFit="1" customWidth="1"/>
  </cols>
  <sheetData>
    <row r="1" spans="1:200">
      <c r="A1" s="12" t="s">
        <v>159</v>
      </c>
      <c r="B1" t="s">
        <v>293</v>
      </c>
      <c r="L1" t="s">
        <v>294</v>
      </c>
      <c r="V1" t="s">
        <v>295</v>
      </c>
      <c r="AF1" t="s">
        <v>296</v>
      </c>
      <c r="AP1" t="s">
        <v>297</v>
      </c>
      <c r="AZ1" t="s">
        <v>298</v>
      </c>
      <c r="BJ1" t="s">
        <v>299</v>
      </c>
      <c r="BT1" t="s">
        <v>300</v>
      </c>
      <c r="CD1" t="s">
        <v>301</v>
      </c>
      <c r="CN1" t="s">
        <v>302</v>
      </c>
      <c r="CX1" t="s">
        <v>303</v>
      </c>
      <c r="DH1" t="s">
        <v>304</v>
      </c>
      <c r="DR1" t="s">
        <v>305</v>
      </c>
      <c r="EB1" t="s">
        <v>306</v>
      </c>
      <c r="EL1" t="s">
        <v>307</v>
      </c>
      <c r="EV1" t="s">
        <v>308</v>
      </c>
      <c r="FF1" t="s">
        <v>309</v>
      </c>
      <c r="FP1" t="s">
        <v>310</v>
      </c>
      <c r="FZ1" t="s">
        <v>311</v>
      </c>
      <c r="GJ1" t="s">
        <v>312</v>
      </c>
    </row>
    <row r="2" spans="1:200" s="12" customFormat="1">
      <c r="B2" s="12" t="s">
        <v>138</v>
      </c>
      <c r="L2" s="12" t="s">
        <v>139</v>
      </c>
      <c r="V2" s="12" t="s">
        <v>140</v>
      </c>
      <c r="AF2" s="12" t="s">
        <v>141</v>
      </c>
      <c r="AP2" s="12" t="s">
        <v>142</v>
      </c>
      <c r="AZ2" s="12" t="s">
        <v>143</v>
      </c>
      <c r="BJ2" s="12" t="s">
        <v>144</v>
      </c>
      <c r="BT2" s="12" t="s">
        <v>145</v>
      </c>
      <c r="CD2" s="12" t="s">
        <v>146</v>
      </c>
      <c r="CN2" s="12" t="s">
        <v>147</v>
      </c>
      <c r="CX2" s="12" t="s">
        <v>148</v>
      </c>
      <c r="DH2" s="12" t="s">
        <v>149</v>
      </c>
      <c r="DR2" s="12" t="s">
        <v>150</v>
      </c>
      <c r="EB2" s="12" t="s">
        <v>151</v>
      </c>
      <c r="EL2" s="12" t="s">
        <v>152</v>
      </c>
      <c r="EV2" s="12" t="s">
        <v>153</v>
      </c>
      <c r="FF2" s="12" t="s">
        <v>154</v>
      </c>
      <c r="FP2" s="12" t="s">
        <v>155</v>
      </c>
      <c r="FZ2" s="12" t="s">
        <v>156</v>
      </c>
      <c r="GJ2" s="12" t="s">
        <v>157</v>
      </c>
    </row>
    <row r="3" spans="1:200">
      <c r="A3" s="12" t="s">
        <v>134</v>
      </c>
      <c r="B3">
        <v>1.541666666666667</v>
      </c>
      <c r="C3">
        <v>15.208333333333329</v>
      </c>
      <c r="D3">
        <v>33.5</v>
      </c>
      <c r="E3">
        <v>44.849999999999994</v>
      </c>
      <c r="F3">
        <v>42.75833333333334</v>
      </c>
      <c r="G3">
        <v>33.066666666666663</v>
      </c>
      <c r="H3">
        <v>35.541666666666671</v>
      </c>
      <c r="I3">
        <v>31.608333333333334</v>
      </c>
      <c r="J3">
        <v>35.116666666666667</v>
      </c>
      <c r="L3">
        <v>20.841666666666665</v>
      </c>
      <c r="M3">
        <v>39.741666666666653</v>
      </c>
      <c r="N3">
        <v>43.658333333333331</v>
      </c>
      <c r="O3">
        <v>36.666666666666679</v>
      </c>
      <c r="P3">
        <v>36.6</v>
      </c>
      <c r="Q3">
        <v>34.166666666666664</v>
      </c>
      <c r="R3">
        <v>34.416666666666664</v>
      </c>
      <c r="S3">
        <v>35.366666666666667</v>
      </c>
      <c r="T3">
        <v>29.350000000000005</v>
      </c>
      <c r="V3">
        <v>31.908333333333339</v>
      </c>
      <c r="W3">
        <v>34.841666666666669</v>
      </c>
      <c r="X3">
        <v>30.63333333333334</v>
      </c>
      <c r="Y3">
        <v>31.70000000000001</v>
      </c>
      <c r="Z3">
        <v>26.541666666666668</v>
      </c>
      <c r="AA3">
        <v>22.25833333333334</v>
      </c>
      <c r="AB3">
        <v>27.883333333333326</v>
      </c>
      <c r="AC3">
        <v>24.449999999999996</v>
      </c>
      <c r="AD3">
        <v>26.766666666666666</v>
      </c>
      <c r="AF3">
        <v>35.958333333333343</v>
      </c>
      <c r="AG3">
        <v>36.366666666666667</v>
      </c>
      <c r="AH3">
        <v>28.408333333333324</v>
      </c>
      <c r="AI3">
        <v>25.158333333333339</v>
      </c>
      <c r="AJ3">
        <v>26.516666666666666</v>
      </c>
      <c r="AK3">
        <v>25.891666666666659</v>
      </c>
      <c r="AL3">
        <v>27.316666666666674</v>
      </c>
      <c r="AM3">
        <v>28.408333333333324</v>
      </c>
      <c r="AN3">
        <v>28.066666666666666</v>
      </c>
      <c r="AP3">
        <v>35.041666666666657</v>
      </c>
      <c r="AQ3">
        <v>36.391666666666666</v>
      </c>
      <c r="AR3">
        <v>31.783333333333342</v>
      </c>
      <c r="AS3">
        <v>23.400000000000006</v>
      </c>
      <c r="AT3">
        <v>25.475000000000001</v>
      </c>
      <c r="AU3">
        <v>25.25</v>
      </c>
      <c r="AV3">
        <v>24.433333333333334</v>
      </c>
      <c r="AW3">
        <v>26.583333333333336</v>
      </c>
      <c r="AX3">
        <v>26.566666666666656</v>
      </c>
      <c r="AZ3">
        <v>29.633333333333329</v>
      </c>
      <c r="BA3">
        <v>29.45</v>
      </c>
      <c r="BB3">
        <v>26.058333333333334</v>
      </c>
      <c r="BC3">
        <v>26.150000000000002</v>
      </c>
      <c r="BD3">
        <v>29.325000000000014</v>
      </c>
      <c r="BE3">
        <v>24.383333333333333</v>
      </c>
      <c r="BF3">
        <v>22.974999999999994</v>
      </c>
      <c r="BG3">
        <v>22.541666666666668</v>
      </c>
      <c r="BH3">
        <v>25.608333333333334</v>
      </c>
      <c r="BJ3">
        <v>33.033333333333346</v>
      </c>
      <c r="BK3">
        <v>32.408333333333331</v>
      </c>
      <c r="BL3">
        <v>25.341666666666669</v>
      </c>
      <c r="BM3">
        <v>29.5</v>
      </c>
      <c r="BN3">
        <v>30.075000000000006</v>
      </c>
      <c r="BO3">
        <v>22.791666666666668</v>
      </c>
      <c r="BP3">
        <v>25.008333333333333</v>
      </c>
      <c r="BQ3">
        <v>22.666666666666664</v>
      </c>
      <c r="BR3">
        <v>26.3</v>
      </c>
      <c r="BT3">
        <v>26.525000000000006</v>
      </c>
      <c r="BU3">
        <v>26.716666666666701</v>
      </c>
      <c r="BV3">
        <v>26.966666666666665</v>
      </c>
      <c r="BW3">
        <v>26.283333333333342</v>
      </c>
      <c r="BX3">
        <v>26.1</v>
      </c>
      <c r="BY3">
        <v>23.016666666666673</v>
      </c>
      <c r="BZ3">
        <v>23.091666666666676</v>
      </c>
      <c r="CA3">
        <v>20.833333333333336</v>
      </c>
      <c r="CB3">
        <v>21.4</v>
      </c>
      <c r="CD3">
        <v>29.416666666666675</v>
      </c>
      <c r="CE3">
        <v>28.791666666666664</v>
      </c>
      <c r="CF3">
        <v>28.766666666666662</v>
      </c>
      <c r="CG3">
        <v>24.866666666666671</v>
      </c>
      <c r="CH3">
        <v>26.5</v>
      </c>
      <c r="CI3">
        <v>25.883333333333336</v>
      </c>
      <c r="CJ3">
        <v>29.058333333333337</v>
      </c>
      <c r="CK3">
        <v>24.849999999999994</v>
      </c>
      <c r="CL3">
        <v>25.499999999999996</v>
      </c>
      <c r="CN3">
        <v>22.1</v>
      </c>
      <c r="CO3">
        <v>26.208333333333329</v>
      </c>
      <c r="CP3">
        <v>25.883333333333326</v>
      </c>
      <c r="CQ3">
        <v>24.808333333333326</v>
      </c>
      <c r="CR3">
        <v>23.425000000000001</v>
      </c>
      <c r="CS3">
        <v>21.050000000000004</v>
      </c>
      <c r="CT3">
        <v>17.866666666666664</v>
      </c>
      <c r="CU3">
        <v>24.083333333333332</v>
      </c>
      <c r="CV3">
        <v>23.9</v>
      </c>
      <c r="CX3">
        <v>28.749999999999986</v>
      </c>
      <c r="CY3">
        <v>30.675000000000008</v>
      </c>
      <c r="CZ3">
        <v>28.525000000000006</v>
      </c>
      <c r="DA3">
        <v>30.033333333333339</v>
      </c>
      <c r="DB3">
        <v>27.599999999999998</v>
      </c>
      <c r="DC3">
        <v>27.883333333333326</v>
      </c>
      <c r="DD3">
        <v>28.324999999999999</v>
      </c>
      <c r="DE3">
        <v>29.358333333333331</v>
      </c>
      <c r="DF3">
        <v>23.616666666666664</v>
      </c>
      <c r="DH3">
        <v>30.166666666666675</v>
      </c>
      <c r="DI3">
        <v>35.500000000000007</v>
      </c>
      <c r="DJ3">
        <v>32.06666666666667</v>
      </c>
      <c r="DK3">
        <v>29.450000000000003</v>
      </c>
      <c r="DL3">
        <v>30.7</v>
      </c>
      <c r="DM3">
        <v>31.208333333333332</v>
      </c>
      <c r="DN3">
        <v>26.558333333333341</v>
      </c>
      <c r="DO3">
        <v>28.908333333333335</v>
      </c>
      <c r="DP3">
        <v>29.06666666666667</v>
      </c>
      <c r="DR3">
        <v>15.433333333333335</v>
      </c>
      <c r="DS3">
        <v>21.824999999999996</v>
      </c>
      <c r="DT3">
        <v>23.600000000000005</v>
      </c>
      <c r="DU3">
        <v>25.808333333333334</v>
      </c>
      <c r="DV3">
        <v>26.116666666666678</v>
      </c>
      <c r="DW3">
        <v>24.925000000000004</v>
      </c>
      <c r="DX3">
        <v>24.325000000000006</v>
      </c>
      <c r="DY3">
        <v>23.450000000000003</v>
      </c>
      <c r="DZ3">
        <v>18.391666666666669</v>
      </c>
      <c r="EB3">
        <v>24.683333333333337</v>
      </c>
      <c r="EC3">
        <v>31.383333333333326</v>
      </c>
      <c r="ED3">
        <v>30.874999999999996</v>
      </c>
      <c r="EE3">
        <v>29.624999999999996</v>
      </c>
      <c r="EF3">
        <v>30.100000000000005</v>
      </c>
      <c r="EG3">
        <v>27.266666666666666</v>
      </c>
      <c r="EH3">
        <v>29.049999999999997</v>
      </c>
      <c r="EI3">
        <v>27.408333333333328</v>
      </c>
      <c r="EJ3">
        <v>24.983333333333341</v>
      </c>
      <c r="EL3">
        <v>27.733333333333327</v>
      </c>
      <c r="EM3">
        <v>32.916666666666671</v>
      </c>
      <c r="EN3">
        <v>30.658333333333339</v>
      </c>
      <c r="EO3">
        <v>29.941666666666656</v>
      </c>
      <c r="EP3">
        <v>31.850000000000012</v>
      </c>
      <c r="EQ3">
        <v>30.958333333333332</v>
      </c>
      <c r="ER3">
        <v>29.283333333333335</v>
      </c>
      <c r="ES3">
        <v>26.533333333333331</v>
      </c>
      <c r="ET3">
        <v>28.599999999999998</v>
      </c>
      <c r="EV3">
        <v>23.333333333333339</v>
      </c>
      <c r="EW3">
        <v>29.775000000000006</v>
      </c>
      <c r="EX3">
        <v>32.283333333333339</v>
      </c>
      <c r="EY3">
        <v>27.958333333333329</v>
      </c>
      <c r="EZ3">
        <v>26.650000000000002</v>
      </c>
      <c r="FA3">
        <v>27.616666666666674</v>
      </c>
      <c r="FB3">
        <v>26.091666666666658</v>
      </c>
      <c r="FC3">
        <v>27.033333333333331</v>
      </c>
      <c r="FD3">
        <v>28.541666666666661</v>
      </c>
      <c r="FF3">
        <v>25.925000000000004</v>
      </c>
      <c r="FG3">
        <v>33.375</v>
      </c>
      <c r="FH3">
        <v>30.991666666666667</v>
      </c>
      <c r="FI3">
        <v>35.341666666666669</v>
      </c>
      <c r="FJ3">
        <v>35.675000000000004</v>
      </c>
      <c r="FK3">
        <v>32.60833333333332</v>
      </c>
      <c r="FL3">
        <v>33.875000000000007</v>
      </c>
      <c r="FM3">
        <v>30.716666666666665</v>
      </c>
      <c r="FN3">
        <v>31.2</v>
      </c>
      <c r="FP3">
        <v>24.524999999999999</v>
      </c>
      <c r="FQ3">
        <v>27.008333333333333</v>
      </c>
      <c r="FR3">
        <v>27.666666666666668</v>
      </c>
      <c r="FS3">
        <v>28.116666666666674</v>
      </c>
      <c r="FT3">
        <v>30.266666666666659</v>
      </c>
      <c r="FU3">
        <v>31.975000000000005</v>
      </c>
      <c r="FV3">
        <v>26.450000000000003</v>
      </c>
      <c r="FW3">
        <v>28.875000000000011</v>
      </c>
      <c r="FX3">
        <v>26.61666666666666</v>
      </c>
      <c r="FZ3">
        <v>33.775000000000006</v>
      </c>
      <c r="GA3">
        <v>34.341666666666661</v>
      </c>
      <c r="GB3">
        <v>34.29999999999999</v>
      </c>
      <c r="GC3">
        <v>31.70833333333335</v>
      </c>
      <c r="GD3">
        <v>33.600000000000009</v>
      </c>
      <c r="GE3">
        <v>34.808333333333337</v>
      </c>
      <c r="GF3">
        <v>32.533333333333331</v>
      </c>
      <c r="GG3">
        <v>30.091666666666654</v>
      </c>
      <c r="GH3">
        <v>31.974999999999991</v>
      </c>
      <c r="GJ3">
        <v>30.9</v>
      </c>
      <c r="GK3">
        <v>31.633333333333329</v>
      </c>
      <c r="GL3">
        <v>39.058333333333337</v>
      </c>
      <c r="GM3">
        <v>38.45833333333335</v>
      </c>
      <c r="GN3">
        <v>36.658333333333346</v>
      </c>
      <c r="GO3">
        <v>33.708333333333336</v>
      </c>
      <c r="GP3">
        <v>34.933333333333337</v>
      </c>
      <c r="GQ3">
        <v>36.466666666666669</v>
      </c>
      <c r="GR3">
        <v>30.024999999999999</v>
      </c>
    </row>
    <row r="4" spans="1:200">
      <c r="B4">
        <v>0.56584750998692623</v>
      </c>
      <c r="C4">
        <v>2.5396201653092905</v>
      </c>
      <c r="D4">
        <v>4.471737777021227</v>
      </c>
      <c r="E4">
        <v>4.8604595411922711</v>
      </c>
      <c r="F4">
        <v>4.7263579802882845</v>
      </c>
      <c r="G4">
        <v>4.135734758697903</v>
      </c>
      <c r="H4">
        <v>3.825404052919267</v>
      </c>
      <c r="I4">
        <v>3.7632555369609482</v>
      </c>
      <c r="J4">
        <v>3.994878309354704</v>
      </c>
      <c r="L4">
        <v>3.2613594490396878</v>
      </c>
      <c r="M4">
        <v>4.568745042985686</v>
      </c>
      <c r="N4">
        <v>4.3702648367793158</v>
      </c>
      <c r="O4">
        <v>4.3818779879013841</v>
      </c>
      <c r="P4">
        <v>4.1677639580782904</v>
      </c>
      <c r="Q4">
        <v>3.7644687634811191</v>
      </c>
      <c r="R4">
        <v>4.0562243331028709</v>
      </c>
      <c r="S4">
        <v>3.7013857418886249</v>
      </c>
      <c r="T4">
        <v>3.6954185464732179</v>
      </c>
      <c r="V4">
        <v>4.3684635746276976</v>
      </c>
      <c r="W4">
        <v>4.7443471761882172</v>
      </c>
      <c r="X4">
        <v>3.8886898605968598</v>
      </c>
      <c r="Y4">
        <v>4.061454555379524</v>
      </c>
      <c r="Z4">
        <v>3.6695926068550015</v>
      </c>
      <c r="AA4">
        <v>3.12136940097162</v>
      </c>
      <c r="AB4">
        <v>3.9837195392649525</v>
      </c>
      <c r="AC4">
        <v>3.8890332696030989</v>
      </c>
      <c r="AD4">
        <v>3.8854905786833456</v>
      </c>
      <c r="AF4">
        <v>4.1762144880432599</v>
      </c>
      <c r="AG4">
        <v>3.8056563091035902</v>
      </c>
      <c r="AH4">
        <v>4.2214431495588434</v>
      </c>
      <c r="AI4">
        <v>3.1365637897877043</v>
      </c>
      <c r="AJ4">
        <v>3.7540661715682129</v>
      </c>
      <c r="AK4">
        <v>3.7607469460989535</v>
      </c>
      <c r="AL4">
        <v>3.2100481042982567</v>
      </c>
      <c r="AM4">
        <v>3.7364853814377508</v>
      </c>
      <c r="AN4">
        <v>3.7611979058020446</v>
      </c>
      <c r="AP4">
        <v>4.0793445981465384</v>
      </c>
      <c r="AQ4">
        <v>4.4161366800222757</v>
      </c>
      <c r="AR4">
        <v>3.9332310214130883</v>
      </c>
      <c r="AS4">
        <v>3.2710027039821719</v>
      </c>
      <c r="AT4">
        <v>3.6989427822761329</v>
      </c>
      <c r="AU4">
        <v>3.6625997258964511</v>
      </c>
      <c r="AV4">
        <v>3.4199890038309739</v>
      </c>
      <c r="AW4">
        <v>3.4798514475284836</v>
      </c>
      <c r="AX4">
        <v>3.6138819087156757</v>
      </c>
      <c r="AZ4">
        <v>3.480650625232125</v>
      </c>
      <c r="BA4">
        <v>3.861925143236959</v>
      </c>
      <c r="BB4">
        <v>3.3969335824435496</v>
      </c>
      <c r="BC4">
        <v>3.9674952449270204</v>
      </c>
      <c r="BD4">
        <v>3.9252358976056243</v>
      </c>
      <c r="BE4">
        <v>3.5785159428562494</v>
      </c>
      <c r="BF4">
        <v>3.0790947419979515</v>
      </c>
      <c r="BG4">
        <v>3.405410633271202</v>
      </c>
      <c r="BH4">
        <v>4.0379589125555961</v>
      </c>
      <c r="BJ4">
        <v>3.9725697654428327</v>
      </c>
      <c r="BK4">
        <v>4.3869056565324316</v>
      </c>
      <c r="BL4">
        <v>3.7644401463411006</v>
      </c>
      <c r="BM4">
        <v>4.162698965582627</v>
      </c>
      <c r="BN4">
        <v>4.1339137912658783</v>
      </c>
      <c r="BO4">
        <v>3.0342228314484734</v>
      </c>
      <c r="BP4">
        <v>3.2683513774525115</v>
      </c>
      <c r="BQ4">
        <v>3.3746583661637644</v>
      </c>
      <c r="BR4">
        <v>3.8538617920536153</v>
      </c>
      <c r="BT4">
        <v>3.6064378867199736</v>
      </c>
      <c r="BU4">
        <v>3.8743540956035063</v>
      </c>
      <c r="BV4">
        <v>3.5377451894732355</v>
      </c>
      <c r="BW4">
        <v>3.5620576898409384</v>
      </c>
      <c r="BX4">
        <v>3.7117316130010751</v>
      </c>
      <c r="BY4">
        <v>3.6149213954326438</v>
      </c>
      <c r="BZ4">
        <v>3.4732799243724113</v>
      </c>
      <c r="CA4">
        <v>2.9186745225634478</v>
      </c>
      <c r="CB4">
        <v>3.2600097879705539</v>
      </c>
      <c r="CD4">
        <v>3.6649131393647374</v>
      </c>
      <c r="CE4">
        <v>3.9724063820796913</v>
      </c>
      <c r="CF4">
        <v>3.768103500251021</v>
      </c>
      <c r="CG4">
        <v>3.5694533406387521</v>
      </c>
      <c r="CH4">
        <v>3.5708338943242226</v>
      </c>
      <c r="CI4">
        <v>3.7723418029206561</v>
      </c>
      <c r="CJ4">
        <v>3.7543685380710983</v>
      </c>
      <c r="CK4">
        <v>3.266617608213517</v>
      </c>
      <c r="CL4">
        <v>3.2722392726617442</v>
      </c>
      <c r="CN4">
        <v>3.8400016322408685</v>
      </c>
      <c r="CO4">
        <v>4.1687291903742159</v>
      </c>
      <c r="CP4">
        <v>3.8112621758702696</v>
      </c>
      <c r="CQ4">
        <v>3.7509711468044582</v>
      </c>
      <c r="CR4">
        <v>3.6277850584343381</v>
      </c>
      <c r="CS4">
        <v>3.4128663459263526</v>
      </c>
      <c r="CT4">
        <v>3.2552346622866852</v>
      </c>
      <c r="CU4">
        <v>3.7634232688942526</v>
      </c>
      <c r="CV4">
        <v>3.7736566259378082</v>
      </c>
      <c r="CX4">
        <v>3.8606376146982249</v>
      </c>
      <c r="CY4">
        <v>3.9513329912078281</v>
      </c>
      <c r="CZ4">
        <v>3.822744339836146</v>
      </c>
      <c r="DA4">
        <v>3.476494124259581</v>
      </c>
      <c r="DB4">
        <v>3.7034518432883057</v>
      </c>
      <c r="DC4">
        <v>3.3087243304870082</v>
      </c>
      <c r="DD4">
        <v>3.6064694856600612</v>
      </c>
      <c r="DE4">
        <v>3.5806019703515588</v>
      </c>
      <c r="DF4">
        <v>3.4964481367023832</v>
      </c>
      <c r="DH4">
        <v>3.6738468935369335</v>
      </c>
      <c r="DI4">
        <v>4.1752219860120778</v>
      </c>
      <c r="DJ4">
        <v>3.2506015222432674</v>
      </c>
      <c r="DK4">
        <v>3.0780805337222343</v>
      </c>
      <c r="DL4">
        <v>3.3352729399624228</v>
      </c>
      <c r="DM4">
        <v>3.3247686443512938</v>
      </c>
      <c r="DN4">
        <v>3.2990412899884158</v>
      </c>
      <c r="DO4">
        <v>3.2584972743857681</v>
      </c>
      <c r="DP4">
        <v>3.0616690977010657</v>
      </c>
      <c r="DR4">
        <v>2.7687254208101693</v>
      </c>
      <c r="DS4">
        <v>3.7875938490342618</v>
      </c>
      <c r="DT4">
        <v>3.9641232957961208</v>
      </c>
      <c r="DU4">
        <v>3.8677917516572715</v>
      </c>
      <c r="DV4">
        <v>3.9662491700134606</v>
      </c>
      <c r="DW4">
        <v>3.7031881140413594</v>
      </c>
      <c r="DX4">
        <v>3.3654539471897782</v>
      </c>
      <c r="DY4">
        <v>3.1980796855634588</v>
      </c>
      <c r="DZ4">
        <v>2.8654511311807753</v>
      </c>
      <c r="EB4">
        <v>3.4962933160086771</v>
      </c>
      <c r="EC4">
        <v>4.1570238847458629</v>
      </c>
      <c r="ED4">
        <v>3.601710726404213</v>
      </c>
      <c r="EE4">
        <v>3.7365749719987567</v>
      </c>
      <c r="EF4">
        <v>3.3903079556565392</v>
      </c>
      <c r="EG4">
        <v>3.449435314454234</v>
      </c>
      <c r="EH4">
        <v>3.2818361808519185</v>
      </c>
      <c r="EI4">
        <v>3.6234140356167255</v>
      </c>
      <c r="EJ4">
        <v>3.3527203310496398</v>
      </c>
      <c r="EL4">
        <v>3.7024324028948459</v>
      </c>
      <c r="EM4">
        <v>3.6458177655345252</v>
      </c>
      <c r="EN4">
        <v>3.7958683397862272</v>
      </c>
      <c r="EO4">
        <v>3.9964529768297554</v>
      </c>
      <c r="EP4">
        <v>3.6959003621823285</v>
      </c>
      <c r="EQ4">
        <v>3.5109959037952798</v>
      </c>
      <c r="ER4">
        <v>3.782994449975706</v>
      </c>
      <c r="ES4">
        <v>2.9916026824574513</v>
      </c>
      <c r="ET4">
        <v>3.5363638028162407</v>
      </c>
      <c r="EV4">
        <v>3.3327563603217305</v>
      </c>
      <c r="EW4">
        <v>3.9130941608503229</v>
      </c>
      <c r="EX4">
        <v>4.0610994188801239</v>
      </c>
      <c r="EY4">
        <v>3.7903421186046482</v>
      </c>
      <c r="EZ4">
        <v>3.5330339737722669</v>
      </c>
      <c r="FA4">
        <v>3.8205947762677517</v>
      </c>
      <c r="FB4">
        <v>3.5816680189153209</v>
      </c>
      <c r="FC4">
        <v>3.6348228735300609</v>
      </c>
      <c r="FD4">
        <v>3.3816516704035364</v>
      </c>
      <c r="FF4">
        <v>3.5966407146390678</v>
      </c>
      <c r="FG4">
        <v>3.7684245860039258</v>
      </c>
      <c r="FH4">
        <v>3.8521553425940374</v>
      </c>
      <c r="FI4">
        <v>3.5686288934949775</v>
      </c>
      <c r="FJ4">
        <v>3.894760296030138</v>
      </c>
      <c r="FK4">
        <v>2.8942640862816269</v>
      </c>
      <c r="FL4">
        <v>3.7750245277594123</v>
      </c>
      <c r="FM4">
        <v>3.6148347008583834</v>
      </c>
      <c r="FN4">
        <v>2.8953445292434448</v>
      </c>
      <c r="FP4">
        <v>3.3490417794431648</v>
      </c>
      <c r="FQ4">
        <v>3.3763777919986957</v>
      </c>
      <c r="FR4">
        <v>3.9141972575408315</v>
      </c>
      <c r="FS4">
        <v>3.391197546254241</v>
      </c>
      <c r="FT4">
        <v>3.8159807915802464</v>
      </c>
      <c r="FU4">
        <v>3.9801929025250211</v>
      </c>
      <c r="FV4">
        <v>3.4992785174161467</v>
      </c>
      <c r="FW4">
        <v>3.6374063170203712</v>
      </c>
      <c r="FX4">
        <v>3.7322714836075939</v>
      </c>
      <c r="FZ4">
        <v>3.5952126188764901</v>
      </c>
      <c r="GA4">
        <v>3.9089073439941773</v>
      </c>
      <c r="GB4">
        <v>3.8727589788498475</v>
      </c>
      <c r="GC4">
        <v>3.4356350159705471</v>
      </c>
      <c r="GD4">
        <v>3.9045995231134043</v>
      </c>
      <c r="GE4">
        <v>3.9475169356527076</v>
      </c>
      <c r="GF4">
        <v>3.6006647059655972</v>
      </c>
      <c r="GG4">
        <v>3.550470204805793</v>
      </c>
      <c r="GH4">
        <v>3.5347358025363387</v>
      </c>
      <c r="GJ4">
        <v>3.3258077441423404</v>
      </c>
      <c r="GK4">
        <v>3.250176414234577</v>
      </c>
      <c r="GL4">
        <v>3.1914881340796986</v>
      </c>
      <c r="GM4">
        <v>3.2744301498532198</v>
      </c>
      <c r="GN4">
        <v>3.0557611624685692</v>
      </c>
      <c r="GO4">
        <v>3.2520908790299958</v>
      </c>
      <c r="GP4">
        <v>3.1504126261649765</v>
      </c>
      <c r="GQ4">
        <v>3.467406232748909</v>
      </c>
      <c r="GR4">
        <v>3.360474704884</v>
      </c>
    </row>
    <row r="6" spans="1:200">
      <c r="B6" s="14">
        <f>AVERAGE(B3:D3)</f>
        <v>16.75</v>
      </c>
      <c r="C6" s="14">
        <f>AVERAGE(E3:G3)</f>
        <v>40.225000000000001</v>
      </c>
      <c r="D6" s="14">
        <f>AVERAGE(H3:J3)</f>
        <v>34.088888888888896</v>
      </c>
      <c r="F6" s="14">
        <f>AVERAGE(L3:N3)</f>
        <v>34.747222222222213</v>
      </c>
      <c r="G6" s="14">
        <f>AVERAGE(O3:Q3)</f>
        <v>35.81111111111111</v>
      </c>
      <c r="H6" s="14">
        <f>AVERAGE(R3:T3)</f>
        <v>33.044444444444444</v>
      </c>
      <c r="J6" s="14">
        <f>AVERAGE(V3:X3)</f>
        <v>32.461111111111116</v>
      </c>
      <c r="K6" s="14">
        <f>AVERAGE(Y3:AA3)</f>
        <v>26.833333333333339</v>
      </c>
      <c r="L6" s="14">
        <f>AVERAGE(AB3:AD3)</f>
        <v>26.366666666666664</v>
      </c>
      <c r="N6" s="14">
        <f>AVERAGE(AF3:AH3)</f>
        <v>33.577777777777783</v>
      </c>
      <c r="O6" s="14">
        <f>AVERAGE(AI3:AK3)</f>
        <v>25.855555555555554</v>
      </c>
      <c r="P6" s="14">
        <f>AVERAGE(AL3:AN3)</f>
        <v>27.930555555555554</v>
      </c>
      <c r="R6" s="14">
        <f>AVERAGE(AP3:AR3)</f>
        <v>34.405555555555559</v>
      </c>
      <c r="S6" s="14">
        <f>AVERAGE(AS3:AU3)</f>
        <v>24.708333333333332</v>
      </c>
      <c r="T6" s="14">
        <f>AVERAGE(AV3:AX3)</f>
        <v>25.861111111111104</v>
      </c>
      <c r="V6" s="14">
        <f>AVERAGE(AZ3:BB3)</f>
        <v>28.380555555555556</v>
      </c>
      <c r="W6" s="14">
        <f>AVERAGE(BC3:BE3)</f>
        <v>26.619444444444451</v>
      </c>
      <c r="X6" s="14">
        <f>AVERAGE(BF3:BH3)</f>
        <v>23.708333333333332</v>
      </c>
      <c r="Z6" s="14">
        <f>AVERAGE(BJ3:BL3)</f>
        <v>30.261111111111116</v>
      </c>
      <c r="AA6" s="14">
        <f>AVERAGE(BM3:BO3)</f>
        <v>27.455555555555559</v>
      </c>
      <c r="AB6" s="14">
        <f>AVERAGE(BP3:BR3)</f>
        <v>24.658333333333331</v>
      </c>
      <c r="AD6" s="14">
        <f>AVERAGE(BT3:BV3)</f>
        <v>26.736111111111125</v>
      </c>
      <c r="AE6" s="14">
        <f>AVERAGE(BW3:BY3)</f>
        <v>25.133333333333336</v>
      </c>
      <c r="AF6" s="14">
        <f>AVERAGE(BZ3:CB3)</f>
        <v>21.775000000000006</v>
      </c>
      <c r="AH6" s="14">
        <f>AVERAGE(CD3:CF3)</f>
        <v>28.991666666666671</v>
      </c>
      <c r="AI6" s="14">
        <f>AVERAGE(CG3:CI3)</f>
        <v>25.750000000000004</v>
      </c>
      <c r="AJ6" s="14">
        <f>AVERAGE(CJ3:CL3)</f>
        <v>26.469444444444445</v>
      </c>
      <c r="AL6" s="14">
        <f>AVERAGE(CN3:CP3)</f>
        <v>24.730555555555554</v>
      </c>
      <c r="AM6" s="14">
        <f>AVERAGE(CQ3:CS3)</f>
        <v>23.094444444444445</v>
      </c>
      <c r="AN6" s="14">
        <f>AVERAGE(CT3:CV3)</f>
        <v>21.95</v>
      </c>
      <c r="AP6" s="14">
        <f>AVERAGE(CX3:CZ3)</f>
        <v>29.316666666666666</v>
      </c>
      <c r="AQ6" s="14">
        <f>AVERAGE(DA3:DC3)</f>
        <v>28.505555555555556</v>
      </c>
      <c r="AR6" s="14">
        <f>AVERAGE(DD3:DF3)</f>
        <v>27.099999999999998</v>
      </c>
      <c r="AT6" s="14">
        <f>AVERAGE(DH3:DJ3)</f>
        <v>32.577777777777783</v>
      </c>
      <c r="AU6" s="14">
        <f>AVERAGE(DK3:DM3)</f>
        <v>30.452777777777779</v>
      </c>
      <c r="AV6" s="14">
        <f>AVERAGE(DN3:DP3)</f>
        <v>28.177777777777781</v>
      </c>
      <c r="AX6" s="14">
        <f>AVERAGE(DR3:DT3)</f>
        <v>20.286111111111111</v>
      </c>
      <c r="AY6" s="14">
        <f>AVERAGE(DU3:DW3)</f>
        <v>25.616666666666674</v>
      </c>
      <c r="AZ6" s="14">
        <f>AVERAGE(DX3:DZ3)</f>
        <v>22.055555555555557</v>
      </c>
      <c r="BB6" s="14">
        <f>AVERAGE(EB3:ED3)</f>
        <v>28.980555555555554</v>
      </c>
      <c r="BC6" s="14">
        <f>AVERAGE(EE3:EG3)</f>
        <v>28.997222222222224</v>
      </c>
      <c r="BD6" s="14">
        <f>AVERAGE(EH3:EJ3)</f>
        <v>27.147222222222222</v>
      </c>
      <c r="BF6" s="14">
        <f>AVERAGE(EL3:EN3)</f>
        <v>30.436111111111114</v>
      </c>
      <c r="BG6" s="14">
        <f>AVERAGE(EO3:EQ3)</f>
        <v>30.916666666666668</v>
      </c>
      <c r="BH6" s="14">
        <f>AVERAGE(ER3:ET3)</f>
        <v>28.138888888888886</v>
      </c>
      <c r="BJ6" s="14">
        <f>AVERAGE(EV3:EX3)</f>
        <v>28.463888888888892</v>
      </c>
      <c r="BK6" s="14">
        <f>AVERAGE(EY3:FA3)</f>
        <v>27.408333333333335</v>
      </c>
      <c r="BL6" s="14">
        <f>AVERAGE(FB3:FD3)</f>
        <v>27.222222222222214</v>
      </c>
      <c r="BN6" s="14">
        <f>AVERAGE(FF3:FH3)</f>
        <v>30.097222222222225</v>
      </c>
      <c r="BO6" s="14">
        <f>AVERAGE(FI3:FK3)</f>
        <v>34.541666666666664</v>
      </c>
      <c r="BP6" s="14">
        <f>AVERAGE(FL3:FN3)</f>
        <v>31.930555555555557</v>
      </c>
      <c r="BR6" s="14">
        <f>AVERAGE(FP3:FR3)</f>
        <v>26.400000000000002</v>
      </c>
      <c r="BS6" s="14">
        <f>AVERAGE(FS3:FU3)</f>
        <v>30.119444444444444</v>
      </c>
      <c r="BT6" s="14">
        <f>AVERAGE(FV3:FX3)</f>
        <v>27.313888888888894</v>
      </c>
      <c r="BV6" s="14">
        <f>AVERAGE(FZ3:GB3)</f>
        <v>34.138888888888886</v>
      </c>
      <c r="BW6" s="14">
        <f>AVERAGE(GC3:GE3)</f>
        <v>33.372222222222234</v>
      </c>
      <c r="BX6" s="14">
        <f>AVERAGE(GF3:GH3)</f>
        <v>31.533333333333328</v>
      </c>
      <c r="BZ6" s="14">
        <f>AVERAGE(GJ3:GL3)</f>
        <v>33.863888888888887</v>
      </c>
      <c r="CA6" s="14">
        <f>AVERAGE(GM3:GO3)</f>
        <v>36.275000000000013</v>
      </c>
      <c r="CB6" s="14">
        <f>AVERAGE(GP3:GR3)</f>
        <v>33.808333333333337</v>
      </c>
    </row>
    <row r="7" spans="1:200">
      <c r="B7" s="14">
        <f>AVERAGE(B4:D4)</f>
        <v>2.5257351507724812</v>
      </c>
      <c r="C7" s="14">
        <f>AVERAGE(E4:G4)</f>
        <v>4.5741840933928195</v>
      </c>
      <c r="D7" s="14">
        <f>AVERAGE(H4:J4)</f>
        <v>3.8611792997449732</v>
      </c>
      <c r="F7" s="14">
        <f>AVERAGE(L4:N4)</f>
        <v>4.0667897762682301</v>
      </c>
      <c r="G7" s="14">
        <f>AVERAGE(O4:Q4)</f>
        <v>4.1047035698202645</v>
      </c>
      <c r="H7" s="14">
        <f>AVERAGE(R4:T4)</f>
        <v>3.8176762071549049</v>
      </c>
      <c r="J7" s="14">
        <f>AVERAGE(V4:X4)</f>
        <v>4.3338335371375907</v>
      </c>
      <c r="K7" s="14">
        <f>AVERAGE(Y4:AA4)</f>
        <v>3.6174721877353817</v>
      </c>
      <c r="L7" s="14">
        <f>AVERAGE(AB4:AD4)</f>
        <v>3.9194144625171323</v>
      </c>
      <c r="N7" s="14">
        <f>AVERAGE(AF4:AH4)</f>
        <v>4.0677713155685646</v>
      </c>
      <c r="O7" s="14">
        <f>AVERAGE(AI4:AK4)</f>
        <v>3.5504589691516237</v>
      </c>
      <c r="P7" s="14">
        <f>AVERAGE(AL4:AN4)</f>
        <v>3.5692437971793507</v>
      </c>
      <c r="R7" s="14">
        <f>AVERAGE(AP4:AR4)</f>
        <v>4.1429040998606341</v>
      </c>
      <c r="S7" s="14">
        <f>AVERAGE(AS4:AU4)</f>
        <v>3.5441817373849189</v>
      </c>
      <c r="T7" s="14">
        <f>AVERAGE(AV4:AX4)</f>
        <v>3.5045741200250444</v>
      </c>
      <c r="V7" s="14">
        <f>AVERAGE(AZ4:BB4)</f>
        <v>3.5798364503042115</v>
      </c>
      <c r="W7" s="14">
        <f>AVERAGE(BC4:BE4)</f>
        <v>3.8237490284629647</v>
      </c>
      <c r="X7" s="14">
        <f>AVERAGE(BF4:BH4)</f>
        <v>3.5074880959415835</v>
      </c>
      <c r="Z7" s="14">
        <f>AVERAGE(BJ4:BL4)</f>
        <v>4.0413051894387886</v>
      </c>
      <c r="AA7" s="14">
        <f>AVERAGE(BM4:BO4)</f>
        <v>3.7769451960989926</v>
      </c>
      <c r="AB7" s="14">
        <f>AVERAGE(BP4:BR4)</f>
        <v>3.4989571785566302</v>
      </c>
      <c r="AD7" s="14">
        <f>AVERAGE(BT4:BV4)</f>
        <v>3.6728457239322387</v>
      </c>
      <c r="AE7" s="14">
        <f>AVERAGE(BW4:BY4)</f>
        <v>3.6295702327582191</v>
      </c>
      <c r="AF7" s="14">
        <f>AVERAGE(BZ4:CB4)</f>
        <v>3.2173214116354707</v>
      </c>
      <c r="AH7" s="14">
        <f>AVERAGE(CD4:CF4)</f>
        <v>3.8018076738984834</v>
      </c>
      <c r="AI7" s="14">
        <f>AVERAGE(CG4:CI4)</f>
        <v>3.6375430126278765</v>
      </c>
      <c r="AJ7" s="14">
        <f>AVERAGE(CJ4:CL4)</f>
        <v>3.4310751396487866</v>
      </c>
      <c r="AL7" s="14">
        <f>AVERAGE(CN4:CP4)</f>
        <v>3.9399976661617848</v>
      </c>
      <c r="AM7" s="14">
        <f>AVERAGE(CQ4:CS4)</f>
        <v>3.597207517055049</v>
      </c>
      <c r="AN7" s="14">
        <f>AVERAGE(CT4:CV4)</f>
        <v>3.597438185706249</v>
      </c>
      <c r="AP7" s="14">
        <f>AVERAGE(CX4:CZ4)</f>
        <v>3.8782383152473998</v>
      </c>
      <c r="AQ7" s="14">
        <f>AVERAGE(DA4:DC4)</f>
        <v>3.4962234326782986</v>
      </c>
      <c r="AR7" s="14">
        <f>AVERAGE(DD4:DF4)</f>
        <v>3.5611731975713341</v>
      </c>
      <c r="AT7" s="14">
        <f>AVERAGE(DH4:DJ4)</f>
        <v>3.6998901339307597</v>
      </c>
      <c r="AU7" s="14">
        <f>AVERAGE(DK4:DM4)</f>
        <v>3.2460407060119834</v>
      </c>
      <c r="AV7" s="14">
        <f>AVERAGE(DN4:DP4)</f>
        <v>3.2064025540250829</v>
      </c>
      <c r="AX7" s="14">
        <f>AVERAGE(DR4:DT4)</f>
        <v>3.5068141885468509</v>
      </c>
      <c r="AY7" s="14">
        <f>AVERAGE(DU4:DW4)</f>
        <v>3.8457430119040303</v>
      </c>
      <c r="AZ7" s="14">
        <f>AVERAGE(DX4:DZ4)</f>
        <v>3.1429949213113377</v>
      </c>
      <c r="BB7" s="14">
        <f>AVERAGE(EB4:ED4)</f>
        <v>3.7516759757195843</v>
      </c>
      <c r="BC7" s="14">
        <f>AVERAGE(EE4:EG4)</f>
        <v>3.52543941403651</v>
      </c>
      <c r="BD7" s="14">
        <f>AVERAGE(EH4:EJ4)</f>
        <v>3.419323515839428</v>
      </c>
      <c r="BF7" s="14">
        <f>AVERAGE(EL4:EN4)</f>
        <v>3.7147061694051993</v>
      </c>
      <c r="BG7" s="14">
        <f>AVERAGE(EO4:EQ4)</f>
        <v>3.7344497476024543</v>
      </c>
      <c r="BH7" s="14">
        <f>AVERAGE(ER4:ET4)</f>
        <v>3.4369869784164657</v>
      </c>
      <c r="BJ7" s="14">
        <f>AVERAGE(EV4:EX4)</f>
        <v>3.7689833133507258</v>
      </c>
      <c r="BK7" s="14">
        <f>AVERAGE(EY4:FA4)</f>
        <v>3.7146569562148888</v>
      </c>
      <c r="BL7" s="14">
        <f>AVERAGE(FB4:FD4)</f>
        <v>3.5327141876163064</v>
      </c>
      <c r="BN7" s="14">
        <f>AVERAGE(FF4:FH4)</f>
        <v>3.7390735477456771</v>
      </c>
      <c r="BO7" s="14">
        <f>AVERAGE(FI4:FK4)</f>
        <v>3.4525510919355806</v>
      </c>
      <c r="BP7" s="14">
        <f>AVERAGE(FL4:FN4)</f>
        <v>3.428401252620414</v>
      </c>
      <c r="BR7" s="14">
        <f>AVERAGE(FP4:FR4)</f>
        <v>3.5465389429942307</v>
      </c>
      <c r="BS7" s="14">
        <f>AVERAGE(FS4:FU4)</f>
        <v>3.7291237467865028</v>
      </c>
      <c r="BT7" s="14">
        <f>AVERAGE(FV4:FX4)</f>
        <v>3.6229854393480374</v>
      </c>
      <c r="BV7" s="14">
        <f>AVERAGE(FZ4:GB4)</f>
        <v>3.7922929805735053</v>
      </c>
      <c r="BW7" s="14">
        <f>AVERAGE(GC4:GE4)</f>
        <v>3.7625838249122197</v>
      </c>
      <c r="BX7" s="14">
        <f>AVERAGE(GF4:GH4)</f>
        <v>3.5619569044359096</v>
      </c>
      <c r="BZ7" s="14">
        <f>AVERAGE(GJ4:GL4)</f>
        <v>3.2558240974855384</v>
      </c>
      <c r="CA7" s="14">
        <f>AVERAGE(GM4:GO4)</f>
        <v>3.1940940637839286</v>
      </c>
      <c r="CB7" s="14">
        <f>AVERAGE(GP4:GR4)</f>
        <v>3.3260978545992952</v>
      </c>
    </row>
    <row r="8" spans="1:200">
      <c r="B8" s="14" t="s">
        <v>239</v>
      </c>
      <c r="C8" s="14"/>
      <c r="D8" s="14"/>
      <c r="F8" t="s">
        <v>240</v>
      </c>
      <c r="J8" t="s">
        <v>241</v>
      </c>
      <c r="L8" s="14"/>
      <c r="M8" s="14"/>
      <c r="N8" s="14" t="s">
        <v>242</v>
      </c>
      <c r="R8" t="s">
        <v>243</v>
      </c>
      <c r="V8" s="14" t="s">
        <v>244</v>
      </c>
      <c r="W8" s="14"/>
      <c r="X8" s="14"/>
      <c r="Z8" t="s">
        <v>245</v>
      </c>
      <c r="AD8" t="s">
        <v>246</v>
      </c>
      <c r="AF8" s="14"/>
      <c r="AG8" s="14"/>
      <c r="AH8" s="14" t="s">
        <v>247</v>
      </c>
      <c r="AL8" t="s">
        <v>248</v>
      </c>
      <c r="AP8" s="14" t="s">
        <v>249</v>
      </c>
      <c r="AQ8" s="14"/>
      <c r="AR8" s="14"/>
      <c r="AT8" t="s">
        <v>250</v>
      </c>
      <c r="AX8" t="s">
        <v>251</v>
      </c>
      <c r="AZ8" s="14"/>
      <c r="BA8" s="14"/>
      <c r="BB8" s="14" t="s">
        <v>252</v>
      </c>
      <c r="BF8" t="s">
        <v>253</v>
      </c>
      <c r="BJ8" s="14" t="s">
        <v>254</v>
      </c>
      <c r="BK8" s="14"/>
      <c r="BL8" s="14"/>
      <c r="BN8" t="s">
        <v>255</v>
      </c>
      <c r="BR8" t="s">
        <v>256</v>
      </c>
      <c r="BT8" s="14"/>
      <c r="BU8" s="14"/>
      <c r="BV8" s="14" t="s">
        <v>257</v>
      </c>
      <c r="BZ8" t="s">
        <v>258</v>
      </c>
      <c r="CD8" s="14"/>
      <c r="CE8" s="14"/>
      <c r="CF8" s="14"/>
      <c r="CN8" s="14"/>
      <c r="CO8" s="14"/>
      <c r="CP8" s="14"/>
      <c r="CX8" s="14"/>
      <c r="CY8" s="14"/>
      <c r="CZ8" s="14"/>
      <c r="DH8" s="14"/>
      <c r="DI8" s="14"/>
      <c r="DJ8" s="14"/>
      <c r="DR8" s="14"/>
      <c r="DS8" s="14"/>
      <c r="DT8" s="14"/>
      <c r="EB8" s="14"/>
      <c r="EC8" s="14"/>
      <c r="ED8" s="14"/>
      <c r="EL8" s="14"/>
      <c r="EM8" s="14"/>
      <c r="EN8" s="14"/>
      <c r="EV8" s="14"/>
      <c r="EW8" s="14"/>
      <c r="EX8" s="14"/>
      <c r="FF8" s="14"/>
      <c r="FG8" s="14"/>
      <c r="FH8" s="14"/>
      <c r="FJ8" s="14"/>
      <c r="FK8" s="14"/>
      <c r="FL8" s="14"/>
      <c r="FT8" s="14"/>
      <c r="GA8" s="14"/>
      <c r="GB8" s="14"/>
      <c r="GJ8" s="14"/>
      <c r="GK8" s="14"/>
      <c r="GL8" s="14"/>
    </row>
    <row r="9" spans="1:200">
      <c r="B9" s="14" t="s">
        <v>293</v>
      </c>
      <c r="C9" s="14"/>
      <c r="D9" s="14"/>
      <c r="F9" t="s">
        <v>294</v>
      </c>
      <c r="J9" t="s">
        <v>295</v>
      </c>
      <c r="L9" s="14"/>
      <c r="M9" s="14"/>
      <c r="N9" s="14" t="s">
        <v>296</v>
      </c>
      <c r="R9" t="s">
        <v>297</v>
      </c>
      <c r="V9" s="14" t="s">
        <v>298</v>
      </c>
      <c r="W9" s="14"/>
      <c r="X9" s="14"/>
      <c r="Z9" t="s">
        <v>299</v>
      </c>
      <c r="AD9" t="s">
        <v>300</v>
      </c>
      <c r="AF9" s="14"/>
      <c r="AG9" s="14"/>
      <c r="AH9" s="14" t="s">
        <v>301</v>
      </c>
      <c r="AL9" t="s">
        <v>302</v>
      </c>
      <c r="AP9" s="14" t="s">
        <v>303</v>
      </c>
      <c r="AQ9" s="14"/>
      <c r="AR9" s="14"/>
      <c r="AT9" t="s">
        <v>304</v>
      </c>
      <c r="AX9" t="s">
        <v>305</v>
      </c>
      <c r="AZ9" s="14"/>
      <c r="BA9" s="14"/>
      <c r="BB9" s="14" t="s">
        <v>306</v>
      </c>
      <c r="BF9" t="s">
        <v>307</v>
      </c>
      <c r="BJ9" s="14" t="s">
        <v>308</v>
      </c>
      <c r="BK9" s="14"/>
      <c r="BL9" s="14"/>
      <c r="BN9" t="s">
        <v>309</v>
      </c>
      <c r="BR9" t="s">
        <v>310</v>
      </c>
      <c r="BT9" s="14"/>
      <c r="BU9" s="14"/>
      <c r="BV9" s="14" t="s">
        <v>311</v>
      </c>
      <c r="BZ9" t="s">
        <v>312</v>
      </c>
      <c r="CD9" s="14"/>
      <c r="CE9" s="14"/>
      <c r="CF9" s="14"/>
      <c r="CN9" s="14"/>
      <c r="CO9" s="14"/>
      <c r="CP9" s="14"/>
      <c r="CX9" s="14"/>
      <c r="CY9" s="14"/>
      <c r="CZ9" s="14"/>
      <c r="DH9" s="14"/>
      <c r="DI9" s="14"/>
      <c r="DJ9" s="14"/>
      <c r="DR9" s="14"/>
      <c r="DS9" s="14"/>
      <c r="DT9" s="14"/>
      <c r="EB9" s="14"/>
      <c r="EC9" s="14"/>
      <c r="ED9" s="14"/>
      <c r="EL9" s="14"/>
      <c r="EM9" s="14"/>
      <c r="EN9" s="14"/>
      <c r="EV9" s="14"/>
      <c r="EW9" s="14"/>
      <c r="EX9" s="14"/>
      <c r="FF9" s="14"/>
      <c r="FG9" s="14"/>
      <c r="FH9" s="14"/>
      <c r="FP9" s="14"/>
      <c r="FQ9" s="14"/>
      <c r="FR9" s="14"/>
      <c r="FZ9" s="14"/>
      <c r="GA9" s="14"/>
      <c r="GB9" s="14"/>
      <c r="GJ9" s="14"/>
      <c r="GK9" s="14"/>
      <c r="GL9" s="14"/>
    </row>
    <row r="10" spans="1:200">
      <c r="B10" s="14"/>
      <c r="C10" s="14"/>
      <c r="D10" s="14"/>
      <c r="L10" s="14"/>
      <c r="M10" s="14"/>
      <c r="N10" s="14"/>
      <c r="V10" s="14"/>
      <c r="W10" s="14"/>
      <c r="X10" s="14"/>
      <c r="AF10" s="14"/>
      <c r="AG10" s="14"/>
      <c r="AH10" s="14"/>
      <c r="AP10" s="14"/>
      <c r="AQ10" s="14"/>
      <c r="AR10" s="14"/>
      <c r="AZ10" s="14"/>
      <c r="BA10" s="14"/>
      <c r="BB10" s="14"/>
      <c r="BJ10" s="14"/>
      <c r="BK10" s="14"/>
      <c r="BL10" s="14"/>
      <c r="BT10" s="14"/>
      <c r="BU10" s="14"/>
      <c r="BV10" s="14"/>
      <c r="CD10" s="14"/>
      <c r="CE10" s="14"/>
      <c r="CF10" s="14"/>
      <c r="CN10" s="14"/>
      <c r="CO10" s="14"/>
      <c r="CP10" s="14"/>
      <c r="CX10" s="14"/>
      <c r="CY10" s="14"/>
      <c r="CZ10" s="14"/>
      <c r="DH10" s="14"/>
      <c r="DI10" s="14"/>
      <c r="DJ10" s="14"/>
      <c r="DR10" s="14"/>
      <c r="DS10" s="14"/>
      <c r="DT10" s="14"/>
      <c r="EB10" s="14"/>
      <c r="EC10" s="14"/>
      <c r="ED10" s="14"/>
      <c r="EL10" s="14"/>
      <c r="EM10" s="14"/>
      <c r="EN10" s="14"/>
      <c r="EV10" s="14"/>
      <c r="EW10" s="14"/>
      <c r="EX10" s="14"/>
      <c r="FF10" s="14"/>
      <c r="FG10" s="14"/>
      <c r="FH10" s="14"/>
      <c r="FP10" s="14"/>
      <c r="FQ10" s="14"/>
      <c r="FR10" s="14"/>
      <c r="FZ10" s="14"/>
      <c r="GA10" s="14"/>
      <c r="GB10" s="14"/>
      <c r="GJ10" s="14"/>
      <c r="GK10" s="14"/>
      <c r="GL10" s="14"/>
    </row>
    <row r="11" spans="1:200">
      <c r="B11" s="14"/>
      <c r="C11" s="14"/>
      <c r="D11" s="14"/>
      <c r="L11" s="14"/>
      <c r="M11" s="14"/>
      <c r="N11" s="14"/>
      <c r="V11" s="14"/>
      <c r="W11" s="14"/>
      <c r="X11" s="14"/>
      <c r="AF11" s="14"/>
      <c r="AG11" s="14"/>
      <c r="AH11" s="14"/>
      <c r="AP11" s="14"/>
      <c r="AQ11" s="14"/>
      <c r="AR11" s="14"/>
      <c r="AZ11" s="14"/>
      <c r="BA11" s="14"/>
      <c r="BB11" s="14"/>
      <c r="BJ11" s="14"/>
      <c r="BK11" s="14"/>
      <c r="BL11" s="14"/>
      <c r="BT11" s="14"/>
      <c r="BU11" s="14"/>
      <c r="BV11" s="14"/>
      <c r="CD11" s="14"/>
      <c r="CE11" s="14"/>
      <c r="CF11" s="14"/>
      <c r="CN11" s="14"/>
      <c r="CO11" s="14"/>
      <c r="CP11" s="14"/>
      <c r="CX11" s="14"/>
      <c r="CY11" s="14"/>
      <c r="CZ11" s="14"/>
      <c r="DH11" s="14"/>
      <c r="DI11" s="14"/>
      <c r="DJ11" s="14"/>
      <c r="DR11" s="14"/>
      <c r="DS11" s="14"/>
      <c r="DT11" s="14"/>
      <c r="EB11" s="14"/>
      <c r="EC11" s="14"/>
      <c r="ED11" s="14"/>
      <c r="EL11" s="14"/>
      <c r="EM11" s="14"/>
      <c r="EN11" s="14"/>
      <c r="EV11" s="14"/>
      <c r="EW11" s="14"/>
      <c r="EX11" s="14"/>
      <c r="FF11" s="14"/>
      <c r="FG11" s="14"/>
      <c r="FH11" s="14"/>
      <c r="FP11" s="14"/>
      <c r="FQ11" s="14"/>
      <c r="FR11" s="14"/>
      <c r="FZ11" s="14"/>
      <c r="GA11" s="14"/>
      <c r="GB11" s="14"/>
      <c r="GJ11" s="14"/>
      <c r="GK11" s="14"/>
      <c r="GL11" s="14"/>
    </row>
    <row r="12" spans="1:200">
      <c r="B12" s="14"/>
      <c r="C12" s="14"/>
      <c r="D12" s="14"/>
      <c r="L12" s="14"/>
      <c r="M12" s="14"/>
      <c r="N12" s="14"/>
      <c r="V12" s="14"/>
      <c r="W12" s="14"/>
      <c r="X12" s="14"/>
      <c r="AF12" s="14"/>
      <c r="AG12" s="14"/>
      <c r="AH12" s="14"/>
      <c r="AP12" s="14"/>
      <c r="AQ12" s="14"/>
      <c r="AR12" s="14"/>
      <c r="AZ12" s="14"/>
      <c r="BA12" s="14"/>
      <c r="BB12" s="14"/>
      <c r="BJ12" s="14"/>
      <c r="BK12" s="14"/>
      <c r="BL12" s="14"/>
      <c r="BT12" s="14"/>
      <c r="BU12" s="14"/>
      <c r="BV12" s="14"/>
      <c r="CD12" s="14"/>
      <c r="CE12" s="14"/>
      <c r="CF12" s="14"/>
      <c r="CN12" s="14"/>
      <c r="CO12" s="14"/>
      <c r="CP12" s="14"/>
      <c r="CX12" s="14"/>
      <c r="CY12" s="14"/>
      <c r="CZ12" s="14"/>
      <c r="DH12" s="14"/>
      <c r="DI12" s="14"/>
      <c r="DJ12" s="14"/>
      <c r="DR12" s="14"/>
      <c r="DS12" s="14"/>
      <c r="DT12" s="14"/>
      <c r="EB12" s="14"/>
      <c r="EC12" s="14"/>
      <c r="ED12" s="14"/>
      <c r="EL12" s="14"/>
      <c r="EM12" s="14"/>
      <c r="EN12" s="14"/>
      <c r="EV12" s="14"/>
      <c r="EW12" s="14"/>
      <c r="EX12" s="14"/>
      <c r="FF12" s="14"/>
      <c r="FG12" s="14"/>
      <c r="FH12" s="14"/>
      <c r="FP12" s="14"/>
      <c r="FQ12" s="14"/>
      <c r="FR12" s="14"/>
      <c r="FZ12" s="14"/>
      <c r="GA12" s="14"/>
      <c r="GB12" s="14"/>
      <c r="GJ12" s="14"/>
      <c r="GK12" s="14"/>
      <c r="GL12" s="14"/>
    </row>
    <row r="14" spans="1:200">
      <c r="A14" s="12" t="s">
        <v>135</v>
      </c>
      <c r="B14">
        <v>27.275000000000006</v>
      </c>
      <c r="C14">
        <v>21.291666666666671</v>
      </c>
      <c r="D14">
        <v>48.150000000000013</v>
      </c>
      <c r="E14">
        <v>58.616666666666674</v>
      </c>
      <c r="F14">
        <v>65.008333333333326</v>
      </c>
      <c r="G14">
        <v>58.425000000000004</v>
      </c>
      <c r="H14">
        <v>61.733333333333327</v>
      </c>
      <c r="I14">
        <v>68.241666666666674</v>
      </c>
      <c r="J14">
        <v>83</v>
      </c>
      <c r="L14">
        <v>40.383333333333333</v>
      </c>
      <c r="M14">
        <v>78.883333333333326</v>
      </c>
      <c r="N14">
        <v>83.583333333333329</v>
      </c>
      <c r="O14">
        <v>77.641666666666652</v>
      </c>
      <c r="P14">
        <v>81.316666666666677</v>
      </c>
      <c r="Q14">
        <v>87.133333333333312</v>
      </c>
      <c r="R14">
        <v>82.558333333333351</v>
      </c>
      <c r="S14">
        <v>86.95</v>
      </c>
      <c r="T14">
        <v>74.525000000000006</v>
      </c>
      <c r="V14">
        <v>78.091666666666669</v>
      </c>
      <c r="W14">
        <v>83.775000000000006</v>
      </c>
      <c r="X14">
        <v>81.158333333333317</v>
      </c>
      <c r="Y14">
        <v>86.350000000000009</v>
      </c>
      <c r="Z14">
        <v>87.966666666666654</v>
      </c>
      <c r="AA14">
        <v>86.391666666666694</v>
      </c>
      <c r="AB14">
        <v>87.15</v>
      </c>
      <c r="AC14">
        <v>85.86666666666666</v>
      </c>
      <c r="AD14">
        <v>86.966666666666654</v>
      </c>
      <c r="AF14">
        <v>86.908333333333346</v>
      </c>
      <c r="AG14">
        <v>83.474999999999994</v>
      </c>
      <c r="AH14">
        <v>79.158333333333346</v>
      </c>
      <c r="AI14">
        <v>83.591666666666654</v>
      </c>
      <c r="AJ14">
        <v>83.90000000000002</v>
      </c>
      <c r="AK14">
        <v>80.00833333333334</v>
      </c>
      <c r="AL14">
        <v>81.991666666666646</v>
      </c>
      <c r="AM14">
        <v>87.308333333333323</v>
      </c>
      <c r="AN14">
        <v>92.63333333333334</v>
      </c>
      <c r="AP14">
        <v>90.308333333333337</v>
      </c>
      <c r="AQ14">
        <v>88.716666666666683</v>
      </c>
      <c r="AR14">
        <v>87.183333333333309</v>
      </c>
      <c r="AS14">
        <v>82.625000000000028</v>
      </c>
      <c r="AT14">
        <v>83.925000000000011</v>
      </c>
      <c r="AU14">
        <v>85.858333333333334</v>
      </c>
      <c r="AV14">
        <v>86.200000000000017</v>
      </c>
      <c r="AW14">
        <v>89.050000000000011</v>
      </c>
      <c r="AX14">
        <v>87.424999999999997</v>
      </c>
      <c r="AZ14">
        <v>88.841666666666654</v>
      </c>
      <c r="BA14">
        <v>89.383333333333326</v>
      </c>
      <c r="BB14">
        <v>85.533333333333317</v>
      </c>
      <c r="BC14">
        <v>84.933333333333337</v>
      </c>
      <c r="BD14">
        <v>87.74166666666666</v>
      </c>
      <c r="BE14">
        <v>87.183333333333309</v>
      </c>
      <c r="BF14">
        <v>86.416666666666657</v>
      </c>
      <c r="BG14">
        <v>79.925000000000011</v>
      </c>
      <c r="BH14">
        <v>85.850000000000009</v>
      </c>
      <c r="BJ14">
        <v>93.966666666666654</v>
      </c>
      <c r="BK14">
        <v>92.05</v>
      </c>
      <c r="BL14">
        <v>89.3</v>
      </c>
      <c r="BM14">
        <v>91.658333333333317</v>
      </c>
      <c r="BN14">
        <v>88.191666666666677</v>
      </c>
      <c r="BO14">
        <v>90.416666666666671</v>
      </c>
      <c r="BP14">
        <v>88.033333333333317</v>
      </c>
      <c r="BQ14">
        <v>82.933333333333323</v>
      </c>
      <c r="BR14">
        <v>85.625</v>
      </c>
      <c r="BT14">
        <v>93.408333333333303</v>
      </c>
      <c r="BU14">
        <v>83.608333333333334</v>
      </c>
      <c r="BV14">
        <v>88.4</v>
      </c>
      <c r="BW14">
        <v>86.691666666666677</v>
      </c>
      <c r="BX14">
        <v>82.89166666666668</v>
      </c>
      <c r="BY14">
        <v>79.833333333333343</v>
      </c>
      <c r="BZ14">
        <v>81.291666666666671</v>
      </c>
      <c r="CA14">
        <v>86.133333333333312</v>
      </c>
      <c r="CB14">
        <v>81.624999999999986</v>
      </c>
      <c r="CD14">
        <v>93.741666666666646</v>
      </c>
      <c r="CE14">
        <v>92.816666666666663</v>
      </c>
      <c r="CF14">
        <v>90.308333333333351</v>
      </c>
      <c r="CG14">
        <v>88.975000000000009</v>
      </c>
      <c r="CH14">
        <v>84.758333333333326</v>
      </c>
      <c r="CI14">
        <v>88.233333333333348</v>
      </c>
      <c r="CJ14">
        <v>85.683333333333351</v>
      </c>
      <c r="CK14">
        <v>85.766666666666652</v>
      </c>
      <c r="CL14">
        <v>83.7</v>
      </c>
      <c r="CN14">
        <v>92.23333333333332</v>
      </c>
      <c r="CO14">
        <v>91.783333333333346</v>
      </c>
      <c r="CP14">
        <v>89.133333333333326</v>
      </c>
      <c r="CQ14">
        <v>90.074999999999974</v>
      </c>
      <c r="CR14">
        <v>82.241666666666674</v>
      </c>
      <c r="CS14">
        <v>84.425000000000011</v>
      </c>
      <c r="CT14">
        <v>83.133333333333326</v>
      </c>
      <c r="CU14">
        <v>85.675000000000011</v>
      </c>
      <c r="CV14">
        <v>88.55</v>
      </c>
      <c r="CX14">
        <v>94.641666666666652</v>
      </c>
      <c r="CY14">
        <v>90.50833333333334</v>
      </c>
      <c r="CZ14">
        <v>84.841666666666654</v>
      </c>
      <c r="DA14">
        <v>89.083333333333314</v>
      </c>
      <c r="DB14">
        <v>88.258333333333326</v>
      </c>
      <c r="DC14">
        <v>87.933333333333337</v>
      </c>
      <c r="DD14">
        <v>84.833333333333329</v>
      </c>
      <c r="DE14">
        <v>88.683333333333337</v>
      </c>
      <c r="DF14">
        <v>85.291666666666671</v>
      </c>
      <c r="DH14">
        <v>94.441666666666663</v>
      </c>
      <c r="DI14">
        <v>91.525000000000006</v>
      </c>
      <c r="DJ14">
        <v>86.666666666666643</v>
      </c>
      <c r="DK14">
        <v>90.34999999999998</v>
      </c>
      <c r="DL14">
        <v>87.800000000000011</v>
      </c>
      <c r="DM14">
        <v>86.566666666666663</v>
      </c>
      <c r="DN14">
        <v>82.450000000000017</v>
      </c>
      <c r="DO14">
        <v>83.916666666666671</v>
      </c>
      <c r="DP14">
        <v>82.28333333333336</v>
      </c>
      <c r="DR14">
        <v>92.09166666666664</v>
      </c>
      <c r="DS14">
        <v>85.208333333333329</v>
      </c>
      <c r="DT14">
        <v>89.724999999999994</v>
      </c>
      <c r="DU14">
        <v>90.991666666666688</v>
      </c>
      <c r="DV14">
        <v>86.433333333333323</v>
      </c>
      <c r="DW14">
        <v>83.249999999999986</v>
      </c>
      <c r="DX14">
        <v>84.883333333333326</v>
      </c>
      <c r="DY14">
        <v>87.133333333333312</v>
      </c>
      <c r="DZ14">
        <v>82.65</v>
      </c>
      <c r="EB14">
        <v>92.033333333333317</v>
      </c>
      <c r="EC14">
        <v>94.924999999999997</v>
      </c>
      <c r="ED14">
        <v>90.424999999999983</v>
      </c>
      <c r="EE14">
        <v>92.5</v>
      </c>
      <c r="EF14">
        <v>92.124999999999957</v>
      </c>
      <c r="EG14">
        <v>90.149999999999991</v>
      </c>
      <c r="EH14">
        <v>85.808333333333351</v>
      </c>
      <c r="EI14">
        <v>86.716666666666654</v>
      </c>
      <c r="EJ14">
        <v>83.35833333333332</v>
      </c>
      <c r="EL14">
        <v>93.824999999999974</v>
      </c>
      <c r="EM14">
        <v>92.933333333333323</v>
      </c>
      <c r="EN14">
        <v>91.05</v>
      </c>
      <c r="EO14">
        <v>89.833333333333314</v>
      </c>
      <c r="EP14">
        <v>88.166666666666657</v>
      </c>
      <c r="EQ14">
        <v>88.324999999999974</v>
      </c>
      <c r="ER14">
        <v>86.36666666666666</v>
      </c>
      <c r="ES14">
        <v>84.974999999999994</v>
      </c>
      <c r="ET14">
        <v>88.016666666666666</v>
      </c>
      <c r="EV14">
        <v>93.73333333333332</v>
      </c>
      <c r="EW14">
        <v>91.575000000000017</v>
      </c>
      <c r="EX14">
        <v>90.77500000000002</v>
      </c>
      <c r="EY14">
        <v>89.758333333333368</v>
      </c>
      <c r="EZ14">
        <v>86.583333333333343</v>
      </c>
      <c r="FA14">
        <v>85.758333333333354</v>
      </c>
      <c r="FB14">
        <v>84.124999999999972</v>
      </c>
      <c r="FC14">
        <v>84.324999999999989</v>
      </c>
      <c r="FD14">
        <v>82.500000000000028</v>
      </c>
      <c r="FF14">
        <v>93.125</v>
      </c>
      <c r="FG14">
        <v>90.724999999999994</v>
      </c>
      <c r="FH14">
        <v>89.116666666666688</v>
      </c>
      <c r="FI14">
        <v>90.033333333333331</v>
      </c>
      <c r="FJ14">
        <v>90.183333333333337</v>
      </c>
      <c r="FK14">
        <v>90</v>
      </c>
      <c r="FL14">
        <v>89.49166666666666</v>
      </c>
      <c r="FM14">
        <v>88.175000000000011</v>
      </c>
      <c r="FN14">
        <v>87.958333333333329</v>
      </c>
      <c r="FP14">
        <v>93.85</v>
      </c>
      <c r="FQ14">
        <v>94.075000000000003</v>
      </c>
      <c r="FR14">
        <v>87.525000000000006</v>
      </c>
      <c r="FS14">
        <v>86.708333333333329</v>
      </c>
      <c r="FT14">
        <v>88.575000000000003</v>
      </c>
      <c r="FU14">
        <v>86.825000000000003</v>
      </c>
      <c r="FV14">
        <v>80.824999999999989</v>
      </c>
      <c r="FW14">
        <v>85.174999999999983</v>
      </c>
      <c r="FX14">
        <v>86.841666666666669</v>
      </c>
      <c r="FZ14">
        <v>93.02500000000002</v>
      </c>
      <c r="GA14">
        <v>90.100000000000023</v>
      </c>
      <c r="GB14">
        <v>91.208333333333343</v>
      </c>
      <c r="GC14">
        <v>88.091666666666669</v>
      </c>
      <c r="GD14">
        <v>89.666666666666686</v>
      </c>
      <c r="GE14">
        <v>88.575000000000003</v>
      </c>
      <c r="GF14">
        <v>85.65000000000002</v>
      </c>
      <c r="GG14">
        <v>86.791666666666671</v>
      </c>
      <c r="GH14">
        <v>82.841666666666669</v>
      </c>
      <c r="GJ14">
        <v>93.674999999999997</v>
      </c>
      <c r="GK14">
        <v>90.733333333333348</v>
      </c>
      <c r="GL14">
        <v>93.583333333333329</v>
      </c>
      <c r="GM14">
        <v>89.899999999999991</v>
      </c>
      <c r="GN14">
        <v>88.358333333333334</v>
      </c>
      <c r="GO14">
        <v>89.183333333333337</v>
      </c>
      <c r="GP14">
        <v>87.066666666666663</v>
      </c>
      <c r="GQ14">
        <v>85.975000000000023</v>
      </c>
      <c r="GR14">
        <v>88.158333333333331</v>
      </c>
    </row>
    <row r="15" spans="1:200">
      <c r="B15">
        <v>2.5541120272735194</v>
      </c>
      <c r="C15">
        <v>5.1532937977386801</v>
      </c>
      <c r="D15">
        <v>7.1562929293055397</v>
      </c>
      <c r="E15">
        <v>7.0713956721524722</v>
      </c>
      <c r="F15">
        <v>6.8518769393935131</v>
      </c>
      <c r="G15">
        <v>7.1118354415423859</v>
      </c>
      <c r="H15">
        <v>6.5276226568221229</v>
      </c>
      <c r="I15">
        <v>6.3933947785876422</v>
      </c>
      <c r="J15">
        <v>4.6690927759498786</v>
      </c>
      <c r="L15">
        <v>5.6907551108964194</v>
      </c>
      <c r="M15">
        <v>5.3914508404734773</v>
      </c>
      <c r="N15">
        <v>4.603893279967874</v>
      </c>
      <c r="O15">
        <v>5.5550647753306803</v>
      </c>
      <c r="P15">
        <v>5.2324452128983525</v>
      </c>
      <c r="Q15">
        <v>4.3626033159465383</v>
      </c>
      <c r="R15">
        <v>4.9013979559995802</v>
      </c>
      <c r="S15">
        <v>4.0046723068061656</v>
      </c>
      <c r="T15">
        <v>5.2397218274503672</v>
      </c>
      <c r="V15">
        <v>5.1694641930024998</v>
      </c>
      <c r="W15">
        <v>4.2875023360986431</v>
      </c>
      <c r="X15">
        <v>4.7582435215378034</v>
      </c>
      <c r="Y15">
        <v>4.0516773987559418</v>
      </c>
      <c r="Z15">
        <v>3.3927146683021916</v>
      </c>
      <c r="AA15">
        <v>3.1044698842327647</v>
      </c>
      <c r="AB15">
        <v>3.8023824814992593</v>
      </c>
      <c r="AC15">
        <v>2.7638746080462697</v>
      </c>
      <c r="AD15">
        <v>3.5439607954459897</v>
      </c>
      <c r="AF15">
        <v>2.7752207247757901</v>
      </c>
      <c r="AG15">
        <v>4.400917534156954</v>
      </c>
      <c r="AH15">
        <v>4.5794970347373347</v>
      </c>
      <c r="AI15">
        <v>3.7984568672882952</v>
      </c>
      <c r="AJ15">
        <v>3.2728530293257765</v>
      </c>
      <c r="AK15">
        <v>3.1424056579455755</v>
      </c>
      <c r="AL15">
        <v>4.3004420282311298</v>
      </c>
      <c r="AM15">
        <v>3.1941316271957105</v>
      </c>
      <c r="AN15">
        <v>1.4382741319485925</v>
      </c>
      <c r="AP15">
        <v>3.3358833728853385</v>
      </c>
      <c r="AQ15">
        <v>3.0035958981008455</v>
      </c>
      <c r="AR15">
        <v>2.7354627415222539</v>
      </c>
      <c r="AS15">
        <v>3.7655506156133818</v>
      </c>
      <c r="AT15">
        <v>3.2045526620002223</v>
      </c>
      <c r="AU15">
        <v>2.8492486014022456</v>
      </c>
      <c r="AV15">
        <v>3.10621103734871</v>
      </c>
      <c r="AW15">
        <v>2.8101249072420136</v>
      </c>
      <c r="AX15">
        <v>3.4725621201157373</v>
      </c>
      <c r="AZ15">
        <v>3.064268560214142</v>
      </c>
      <c r="BA15">
        <v>3.2461800913050398</v>
      </c>
      <c r="BB15">
        <v>3.2655893915301348</v>
      </c>
      <c r="BC15">
        <v>3.0402616471598085</v>
      </c>
      <c r="BD15">
        <v>3.0581609909754124</v>
      </c>
      <c r="BE15">
        <v>2.8428435164917687</v>
      </c>
      <c r="BF15">
        <v>2.9199127235912861</v>
      </c>
      <c r="BG15">
        <v>3.7676552575310072</v>
      </c>
      <c r="BH15">
        <v>3.2517571405971273</v>
      </c>
      <c r="BJ15">
        <v>0.9349040507162133</v>
      </c>
      <c r="BK15">
        <v>1.9205200951558543</v>
      </c>
      <c r="BL15">
        <v>2.2790323832689685</v>
      </c>
      <c r="BM15">
        <v>1.8211126299123466</v>
      </c>
      <c r="BN15">
        <v>3.2458803058821895</v>
      </c>
      <c r="BO15">
        <v>2.3503273094482959</v>
      </c>
      <c r="BP15">
        <v>1.8877623588912804</v>
      </c>
      <c r="BQ15">
        <v>3.4517677869029493</v>
      </c>
      <c r="BR15">
        <v>2.617963027451959</v>
      </c>
      <c r="BT15">
        <v>0.94375194571599941</v>
      </c>
      <c r="BU15">
        <v>3.2576643683400226</v>
      </c>
      <c r="BV15">
        <v>2.7246944991980273</v>
      </c>
      <c r="BW15">
        <v>3.0145749347191595</v>
      </c>
      <c r="BX15">
        <v>3.4921847523762728</v>
      </c>
      <c r="BY15">
        <v>4.3410516404126476</v>
      </c>
      <c r="BZ15">
        <v>3.7700307853526969</v>
      </c>
      <c r="CA15">
        <v>2.7774478436536847</v>
      </c>
      <c r="CB15">
        <v>3.7638478882555773</v>
      </c>
      <c r="CD15">
        <v>1.0745361087477929</v>
      </c>
      <c r="CE15">
        <v>1.7069470088928</v>
      </c>
      <c r="CF15">
        <v>1.7913764424052503</v>
      </c>
      <c r="CG15">
        <v>1.9848926392059132</v>
      </c>
      <c r="CH15">
        <v>3.0830616073383768</v>
      </c>
      <c r="CI15">
        <v>1.9787762772874289</v>
      </c>
      <c r="CJ15">
        <v>3.2377085122438602</v>
      </c>
      <c r="CK15">
        <v>2.6532031922729247</v>
      </c>
      <c r="CL15">
        <v>3.206781453957734</v>
      </c>
      <c r="CN15">
        <v>1.5517291154912434</v>
      </c>
      <c r="CO15">
        <v>1.7805353879679693</v>
      </c>
      <c r="CP15">
        <v>2.4139256486141045</v>
      </c>
      <c r="CQ15">
        <v>1.6432321487200301</v>
      </c>
      <c r="CR15">
        <v>3.316538620128425</v>
      </c>
      <c r="CS15">
        <v>3.1275357233538781</v>
      </c>
      <c r="CT15">
        <v>2.8787412174683213</v>
      </c>
      <c r="CU15">
        <v>2.1039403914892998</v>
      </c>
      <c r="CV15">
        <v>1.8554819832899108</v>
      </c>
      <c r="CX15">
        <v>0.81460908598109982</v>
      </c>
      <c r="CY15">
        <v>1.6992535440120484</v>
      </c>
      <c r="CZ15">
        <v>3.5373060133255101</v>
      </c>
      <c r="DA15">
        <v>2.4663186980250535</v>
      </c>
      <c r="DB15">
        <v>2.8570023813146603</v>
      </c>
      <c r="DC15">
        <v>2.2935000436325335</v>
      </c>
      <c r="DD15">
        <v>3.1022921403724233</v>
      </c>
      <c r="DE15">
        <v>2.3711811402758665</v>
      </c>
      <c r="DF15">
        <v>3.0608312070518773</v>
      </c>
      <c r="DH15">
        <v>0.89676432442490372</v>
      </c>
      <c r="DI15">
        <v>1.8608612219022349</v>
      </c>
      <c r="DJ15">
        <v>2.4459397136113568</v>
      </c>
      <c r="DK15">
        <v>1.383817235927542</v>
      </c>
      <c r="DL15">
        <v>1.9860195125611151</v>
      </c>
      <c r="DM15">
        <v>2.8073012255438852</v>
      </c>
      <c r="DN15">
        <v>3.4266125822995588</v>
      </c>
      <c r="DO15">
        <v>3.0071792066032241</v>
      </c>
      <c r="DP15">
        <v>3.6504409833908147</v>
      </c>
      <c r="DR15">
        <v>1.2826359243877095</v>
      </c>
      <c r="DS15">
        <v>3.2266405200431012</v>
      </c>
      <c r="DT15">
        <v>2.2328130373654371</v>
      </c>
      <c r="DU15">
        <v>1.7161661165519471</v>
      </c>
      <c r="DV15">
        <v>3.6748006128441228</v>
      </c>
      <c r="DW15">
        <v>3.8428671854655967</v>
      </c>
      <c r="DX15">
        <v>3.0294506474064269</v>
      </c>
      <c r="DY15">
        <v>2.4854505401364269</v>
      </c>
      <c r="DZ15">
        <v>3.5952831951824318</v>
      </c>
      <c r="EB15">
        <v>2.5437146715943588</v>
      </c>
      <c r="EC15">
        <v>1.0372333007708154</v>
      </c>
      <c r="ED15">
        <v>2.4391450179936993</v>
      </c>
      <c r="EE15">
        <v>1.5928526256937567</v>
      </c>
      <c r="EF15">
        <v>1.0248818638056945</v>
      </c>
      <c r="EG15">
        <v>1.6319438534278161</v>
      </c>
      <c r="EH15">
        <v>2.6387126571833064</v>
      </c>
      <c r="EI15">
        <v>2.3856034852011834</v>
      </c>
      <c r="EJ15">
        <v>2.8269003768687746</v>
      </c>
      <c r="EL15">
        <v>0.86272835450981555</v>
      </c>
      <c r="EM15">
        <v>1.1747097598739102</v>
      </c>
      <c r="EN15">
        <v>1.2237878472826469</v>
      </c>
      <c r="EO15">
        <v>1.2986405339689799</v>
      </c>
      <c r="EP15">
        <v>1.8760372249813411</v>
      </c>
      <c r="EQ15">
        <v>1.4907352771926852</v>
      </c>
      <c r="ER15">
        <v>2.5295912533118745</v>
      </c>
      <c r="ES15">
        <v>2.4343338155142482</v>
      </c>
      <c r="ET15">
        <v>1.8348459183701209</v>
      </c>
      <c r="EV15">
        <v>0.76517878662347627</v>
      </c>
      <c r="EW15">
        <v>1.7792723752099195</v>
      </c>
      <c r="EX15">
        <v>1.7764439774808869</v>
      </c>
      <c r="EY15">
        <v>1.8821393045742467</v>
      </c>
      <c r="EZ15">
        <v>2.69965572353974</v>
      </c>
      <c r="FA15">
        <v>1.9959355959383795</v>
      </c>
      <c r="FB15">
        <v>2.5771206657675272</v>
      </c>
      <c r="FC15">
        <v>2.6141322992654188</v>
      </c>
      <c r="FD15">
        <v>3.1344287955931782</v>
      </c>
      <c r="FF15">
        <v>1.1245567344526679</v>
      </c>
      <c r="FG15">
        <v>1.9536614576655893</v>
      </c>
      <c r="FH15">
        <v>1.5634514197378195</v>
      </c>
      <c r="FI15">
        <v>1.7158885465768405</v>
      </c>
      <c r="FJ15">
        <v>1.2277623079815918</v>
      </c>
      <c r="FK15">
        <v>1.280246593055939</v>
      </c>
      <c r="FL15">
        <v>1.7633490660600948</v>
      </c>
      <c r="FM15">
        <v>1.8335270876636982</v>
      </c>
      <c r="FN15">
        <v>1.6267085035603674</v>
      </c>
      <c r="FP15">
        <v>0.8858615649472058</v>
      </c>
      <c r="FQ15">
        <v>0.89223362436967169</v>
      </c>
      <c r="FR15">
        <v>2.4463731949800116</v>
      </c>
      <c r="FS15">
        <v>2.5820492397228323</v>
      </c>
      <c r="FT15">
        <v>1.5364047415686111</v>
      </c>
      <c r="FU15">
        <v>2.7124800601890131</v>
      </c>
      <c r="FV15">
        <v>3.0436751359718612</v>
      </c>
      <c r="FW15">
        <v>3.1037379242719725</v>
      </c>
      <c r="FX15">
        <v>2.5326356298564017</v>
      </c>
      <c r="FZ15">
        <v>0.9099315509149174</v>
      </c>
      <c r="GA15">
        <v>1.6579343891560676</v>
      </c>
      <c r="GB15">
        <v>1.0866115750808631</v>
      </c>
      <c r="GC15">
        <v>2.0653837864147944</v>
      </c>
      <c r="GD15">
        <v>1.3633898594429654</v>
      </c>
      <c r="GE15">
        <v>2.1050403322905216</v>
      </c>
      <c r="GF15">
        <v>2.0712710632999709</v>
      </c>
      <c r="GG15">
        <v>2.0473277524436426</v>
      </c>
      <c r="GH15">
        <v>3.4946435915424652</v>
      </c>
      <c r="GJ15">
        <v>0.85630621137261864</v>
      </c>
      <c r="GK15">
        <v>1.9596426792145949</v>
      </c>
      <c r="GL15">
        <v>0.94866452841053728</v>
      </c>
      <c r="GM15">
        <v>1.8129873350145351</v>
      </c>
      <c r="GN15">
        <v>2.5350080918294999</v>
      </c>
      <c r="GO15">
        <v>1.4929535345784446</v>
      </c>
      <c r="GP15">
        <v>2.3192554557327019</v>
      </c>
      <c r="GQ15">
        <v>3.4220540702667024</v>
      </c>
      <c r="GR15">
        <v>1.9454083386242278</v>
      </c>
    </row>
    <row r="17" spans="1:200">
      <c r="B17" s="14">
        <f>AVERAGE(B14:D14)</f>
        <v>32.238888888888901</v>
      </c>
      <c r="C17" s="14">
        <f>AVERAGE(E14:G14)</f>
        <v>60.683333333333337</v>
      </c>
      <c r="D17" s="14">
        <f>AVERAGE(H14:J14)</f>
        <v>70.99166666666666</v>
      </c>
      <c r="F17" s="14">
        <f>AVERAGE(L14:N14)</f>
        <v>67.61666666666666</v>
      </c>
      <c r="G17" s="14">
        <f>AVERAGE(O14:Q14)</f>
        <v>82.030555555555551</v>
      </c>
      <c r="H17" s="14">
        <f>AVERAGE(R14:T14)</f>
        <v>81.344444444444449</v>
      </c>
      <c r="J17" s="14">
        <f>AVERAGE(V14:X14)</f>
        <v>81.008333333333326</v>
      </c>
      <c r="K17" s="14">
        <f>AVERAGE(Y14:AA14)</f>
        <v>86.902777777777786</v>
      </c>
      <c r="L17" s="14">
        <f>AVERAGE(AB14:AD14)</f>
        <v>86.661111111111097</v>
      </c>
      <c r="N17" s="14">
        <f>AVERAGE(AF14:AH14)</f>
        <v>83.180555555555557</v>
      </c>
      <c r="O17" s="14">
        <f>AVERAGE(AI14:AK14)</f>
        <v>82.5</v>
      </c>
      <c r="P17" s="14">
        <f>AVERAGE(AL14:AN14)</f>
        <v>87.311111111111089</v>
      </c>
      <c r="R17" s="14">
        <f>AVERAGE(AP14:AR14)</f>
        <v>88.736111111111128</v>
      </c>
      <c r="S17" s="14">
        <f>AVERAGE(AS14:AU14)</f>
        <v>84.13611111111112</v>
      </c>
      <c r="T17" s="14">
        <f>AVERAGE(AV14:AX14)</f>
        <v>87.558333333333337</v>
      </c>
      <c r="V17" s="14">
        <f>AVERAGE(AZ14:BB14)</f>
        <v>87.919444444444423</v>
      </c>
      <c r="W17" s="14">
        <f>AVERAGE(BC14:BE14)</f>
        <v>86.619444444444454</v>
      </c>
      <c r="X17" s="14">
        <f>AVERAGE(BF14:BH14)</f>
        <v>84.063888888888883</v>
      </c>
      <c r="Z17" s="14">
        <f>AVERAGE(BJ14:BL14)</f>
        <v>91.772222222222226</v>
      </c>
      <c r="AA17" s="14">
        <f>AVERAGE(BM14:BO14)</f>
        <v>90.088888888888889</v>
      </c>
      <c r="AB17" s="14">
        <f>AVERAGE(BP14:BR14)</f>
        <v>85.530555555555551</v>
      </c>
      <c r="AD17" s="14">
        <f>AVERAGE(BT14:BV14)</f>
        <v>88.472222222222214</v>
      </c>
      <c r="AE17" s="14">
        <f>AVERAGE(BW14:BY14)</f>
        <v>83.1388888888889</v>
      </c>
      <c r="AF17" s="14">
        <f>AVERAGE(BZ14:CB14)</f>
        <v>83.016666666666652</v>
      </c>
      <c r="AH17" s="14">
        <f>AVERAGE(CD14:CF14)</f>
        <v>92.288888888888891</v>
      </c>
      <c r="AI17" s="14">
        <f>AVERAGE(CG14:CI14)</f>
        <v>87.322222222222237</v>
      </c>
      <c r="AJ17" s="14">
        <f>AVERAGE(CJ14:CL14)</f>
        <v>85.05</v>
      </c>
      <c r="AL17" s="14">
        <f>AVERAGE(CN14:CP14)</f>
        <v>91.05</v>
      </c>
      <c r="AM17" s="14">
        <f>AVERAGE(CQ14:CS14)</f>
        <v>85.580555555555563</v>
      </c>
      <c r="AN17" s="14">
        <f>AVERAGE(CT14:CV14)</f>
        <v>85.786111111111111</v>
      </c>
      <c r="AP17" s="14">
        <f>AVERAGE(CX14:CZ14)</f>
        <v>89.997222222222206</v>
      </c>
      <c r="AQ17" s="14">
        <f>AVERAGE(DA14:DC14)</f>
        <v>88.424999999999997</v>
      </c>
      <c r="AR17" s="14">
        <f>AVERAGE(DD14:DF14)</f>
        <v>86.269444444444446</v>
      </c>
      <c r="AT17" s="14">
        <f>AVERAGE(DH14:DJ14)</f>
        <v>90.87777777777778</v>
      </c>
      <c r="AU17" s="14">
        <f>AVERAGE(DK14:DM14)</f>
        <v>88.23888888888888</v>
      </c>
      <c r="AV17" s="14">
        <f>AVERAGE(DN14:DP14)</f>
        <v>82.88333333333334</v>
      </c>
      <c r="AX17" s="14">
        <f>AVERAGE(DR14:DT14)</f>
        <v>89.008333333333326</v>
      </c>
      <c r="AY17" s="14">
        <f>AVERAGE(DU14:DW14)</f>
        <v>86.891666666666666</v>
      </c>
      <c r="AZ17" s="14">
        <f>AVERAGE(DX14:DZ14)</f>
        <v>84.888888888888886</v>
      </c>
      <c r="BB17" s="14">
        <f>AVERAGE(EB14:ED14)</f>
        <v>92.461111111111109</v>
      </c>
      <c r="BC17" s="14">
        <f>AVERAGE(EE14:EG14)</f>
        <v>91.59166666666664</v>
      </c>
      <c r="BD17" s="14">
        <f>AVERAGE(EH14:EJ14)</f>
        <v>85.294444444444437</v>
      </c>
      <c r="BF17" s="14">
        <f>AVERAGE(EL14:EN14)</f>
        <v>92.60277777777776</v>
      </c>
      <c r="BG17" s="14">
        <f>AVERAGE(EO14:EQ14)</f>
        <v>88.774999999999977</v>
      </c>
      <c r="BH17" s="14">
        <f>AVERAGE(ER14:ET14)</f>
        <v>86.452777777777769</v>
      </c>
      <c r="BJ17" s="14">
        <f>AVERAGE(EV14:EX14)</f>
        <v>92.027777777777786</v>
      </c>
      <c r="BK17" s="14">
        <f>AVERAGE(EY14:FA14)</f>
        <v>87.366666666666674</v>
      </c>
      <c r="BL17" s="14">
        <f>AVERAGE(FB14:FD14)</f>
        <v>83.649999999999991</v>
      </c>
      <c r="BN17" s="14">
        <f>AVERAGE(FF14:FH14)</f>
        <v>90.988888888888894</v>
      </c>
      <c r="BO17" s="14">
        <f>AVERAGE(FI14:FK14)</f>
        <v>90.072222222222237</v>
      </c>
      <c r="BP17" s="14">
        <f>AVERAGE(FL14:FN14)</f>
        <v>88.541666666666671</v>
      </c>
      <c r="BR17" s="14">
        <f>AVERAGE(FP14:FR14)</f>
        <v>91.816666666666677</v>
      </c>
      <c r="BS17" s="14">
        <f>AVERAGE(FS14:FU14)</f>
        <v>87.369444444444454</v>
      </c>
      <c r="BT17" s="14">
        <f>AVERAGE(FV14:FX14)</f>
        <v>84.280555555555551</v>
      </c>
      <c r="BV17" s="14">
        <f>AVERAGE(FZ14:GB14)</f>
        <v>91.444444444444457</v>
      </c>
      <c r="BW17" s="14">
        <f>AVERAGE(GC14:GE14)</f>
        <v>88.777777777777786</v>
      </c>
      <c r="BX17" s="14">
        <f>AVERAGE(GF14:GH14)</f>
        <v>85.094444444444449</v>
      </c>
      <c r="BZ17" s="14">
        <f>AVERAGE(GJ14:GL14)</f>
        <v>92.663888888888891</v>
      </c>
      <c r="CA17" s="14">
        <f>AVERAGE(GM14:GO14)</f>
        <v>89.147222222222226</v>
      </c>
      <c r="CB17" s="14">
        <f>AVERAGE(GP14:GR14)</f>
        <v>87.066666666666677</v>
      </c>
    </row>
    <row r="18" spans="1:200">
      <c r="B18" s="14">
        <f>AVERAGE(B15:D15)</f>
        <v>4.9545662514392461</v>
      </c>
      <c r="C18" s="14">
        <f>AVERAGE(E15:G15)</f>
        <v>7.011702684362791</v>
      </c>
      <c r="D18" s="14">
        <f>AVERAGE(H15:J15)</f>
        <v>5.8633700704532146</v>
      </c>
      <c r="F18" s="14">
        <f>AVERAGE(L15:N15)</f>
        <v>5.2286997437792566</v>
      </c>
      <c r="G18" s="14">
        <f>AVERAGE(O15:Q15)</f>
        <v>5.050037768058524</v>
      </c>
      <c r="H18" s="14">
        <f>AVERAGE(R15:T15)</f>
        <v>4.715264030085371</v>
      </c>
      <c r="J18" s="14">
        <f>AVERAGE(V15:X15)</f>
        <v>4.7384033502129821</v>
      </c>
      <c r="K18" s="14">
        <f>AVERAGE(Y15:AA15)</f>
        <v>3.5162873170969662</v>
      </c>
      <c r="L18" s="14">
        <f>AVERAGE(AB15:AD15)</f>
        <v>3.3700726283305062</v>
      </c>
      <c r="N18" s="14">
        <f>AVERAGE(AF15:AH15)</f>
        <v>3.9185450978900263</v>
      </c>
      <c r="O18" s="14">
        <f>AVERAGE(AI15:AK15)</f>
        <v>3.4045718515198824</v>
      </c>
      <c r="P18" s="14">
        <f>AVERAGE(AL15:AN15)</f>
        <v>2.9776159291251445</v>
      </c>
      <c r="R18" s="14">
        <f>AVERAGE(AP15:AR15)</f>
        <v>3.0249806708361455</v>
      </c>
      <c r="S18" s="14">
        <f>AVERAGE(AS15:AU15)</f>
        <v>3.2731172930052832</v>
      </c>
      <c r="T18" s="14">
        <f>AVERAGE(AV15:AX15)</f>
        <v>3.1296326882354872</v>
      </c>
      <c r="V18" s="14">
        <f>AVERAGE(AZ15:BB15)</f>
        <v>3.1920126810164384</v>
      </c>
      <c r="W18" s="14">
        <f>AVERAGE(BC15:BE15)</f>
        <v>2.9804220515423299</v>
      </c>
      <c r="X18" s="14">
        <f>AVERAGE(BF15:BH15)</f>
        <v>3.3131083739064735</v>
      </c>
      <c r="Z18" s="14">
        <f>AVERAGE(BJ15:BL15)</f>
        <v>1.7114855097136787</v>
      </c>
      <c r="AA18" s="14">
        <f>AVERAGE(BM15:BO15)</f>
        <v>2.4724400817476107</v>
      </c>
      <c r="AB18" s="14">
        <f>AVERAGE(BP15:BR15)</f>
        <v>2.652497724415396</v>
      </c>
      <c r="AD18" s="14">
        <f>AVERAGE(BT15:BV15)</f>
        <v>2.3087036044180165</v>
      </c>
      <c r="AE18" s="14">
        <f>AVERAGE(BW15:BY15)</f>
        <v>3.61593710916936</v>
      </c>
      <c r="AF18" s="14">
        <f>AVERAGE(BZ15:CB15)</f>
        <v>3.4371088390873195</v>
      </c>
      <c r="AH18" s="14">
        <f>AVERAGE(CD15:CF15)</f>
        <v>1.5242865200152813</v>
      </c>
      <c r="AI18" s="14">
        <f>AVERAGE(CG15:CI15)</f>
        <v>2.3489101746105732</v>
      </c>
      <c r="AJ18" s="14">
        <f>AVERAGE(CJ15:CL15)</f>
        <v>3.0325643861581733</v>
      </c>
      <c r="AL18" s="14">
        <f>AVERAGE(CN15:CP15)</f>
        <v>1.9153967173577724</v>
      </c>
      <c r="AM18" s="14">
        <f>AVERAGE(CQ15:CS15)</f>
        <v>2.6957688307341114</v>
      </c>
      <c r="AN18" s="14">
        <f>AVERAGE(CT15:CV15)</f>
        <v>2.2793878640825107</v>
      </c>
      <c r="AP18" s="14">
        <f>AVERAGE(CX15:CZ15)</f>
        <v>2.017056214439553</v>
      </c>
      <c r="AQ18" s="14">
        <f>AVERAGE(DA15:DC15)</f>
        <v>2.5389403743240826</v>
      </c>
      <c r="AR18" s="14">
        <f>AVERAGE(DD15:DF15)</f>
        <v>2.8447681625667225</v>
      </c>
      <c r="AT18" s="14">
        <f>AVERAGE(DH15:DJ15)</f>
        <v>1.7345217533128316</v>
      </c>
      <c r="AU18" s="14">
        <f>AVERAGE(DK15:DM15)</f>
        <v>2.0590459913441808</v>
      </c>
      <c r="AV18" s="14">
        <f>AVERAGE(DN15:DP15)</f>
        <v>3.3614109240978656</v>
      </c>
      <c r="AX18" s="14">
        <f>AVERAGE(DR15:DT15)</f>
        <v>2.247363160598749</v>
      </c>
      <c r="AY18" s="14">
        <f>AVERAGE(DU15:DW15)</f>
        <v>3.0779446382872222</v>
      </c>
      <c r="AZ18" s="14">
        <f>AVERAGE(DX15:DZ15)</f>
        <v>3.0367281275750955</v>
      </c>
      <c r="BB18" s="14">
        <f>AVERAGE(EB15:ED15)</f>
        <v>2.0066976634529579</v>
      </c>
      <c r="BC18" s="14">
        <f>AVERAGE(EE15:EG15)</f>
        <v>1.4165594476424224</v>
      </c>
      <c r="BD18" s="14">
        <f>AVERAGE(EH15:EJ15)</f>
        <v>2.6170721730844213</v>
      </c>
      <c r="BF18" s="14">
        <f>AVERAGE(EL15:EN15)</f>
        <v>1.0870753205554575</v>
      </c>
      <c r="BG18" s="14">
        <f>AVERAGE(EO15:EQ15)</f>
        <v>1.5551376787143354</v>
      </c>
      <c r="BH18" s="14">
        <f>AVERAGE(ER15:ET15)</f>
        <v>2.2662569957320815</v>
      </c>
      <c r="BJ18" s="14">
        <f>AVERAGE(EV15:EX15)</f>
        <v>1.4402983797714277</v>
      </c>
      <c r="BK18" s="14">
        <f>AVERAGE(EY15:FA15)</f>
        <v>2.1925768746841223</v>
      </c>
      <c r="BL18" s="14">
        <f>AVERAGE(FB15:FD15)</f>
        <v>2.7752272535420417</v>
      </c>
      <c r="BN18" s="14">
        <f>AVERAGE(FF15:FH15)</f>
        <v>1.5472232039520255</v>
      </c>
      <c r="BO18" s="14">
        <f>AVERAGE(FI15:FK15)</f>
        <v>1.4079658158714572</v>
      </c>
      <c r="BP18" s="14">
        <f>AVERAGE(FL15:FN15)</f>
        <v>1.7411948857613868</v>
      </c>
      <c r="BR18" s="14">
        <f>AVERAGE(FP15:FR15)</f>
        <v>1.4081561280989632</v>
      </c>
      <c r="BS18" s="14">
        <f>AVERAGE(FS15:FU15)</f>
        <v>2.276978013826819</v>
      </c>
      <c r="BT18" s="14">
        <f>AVERAGE(FV15:FX15)</f>
        <v>2.8933495633667454</v>
      </c>
      <c r="BV18" s="14">
        <f>AVERAGE(FZ15:GB15)</f>
        <v>1.2181591717172828</v>
      </c>
      <c r="BW18" s="14">
        <f>AVERAGE(GC15:GE15)</f>
        <v>1.8446046593827603</v>
      </c>
      <c r="BX18" s="14">
        <f>AVERAGE(GF15:GH15)</f>
        <v>2.5377474690953594</v>
      </c>
      <c r="BZ18" s="14">
        <f>AVERAGE(GJ15:GL15)</f>
        <v>1.2548711396659169</v>
      </c>
      <c r="CA18" s="14">
        <f>AVERAGE(GM15:GO15)</f>
        <v>1.9469829871408264</v>
      </c>
      <c r="CB18" s="14">
        <f>AVERAGE(GP15:GR15)</f>
        <v>2.5622392882078775</v>
      </c>
    </row>
    <row r="23" spans="1:200">
      <c r="A23" s="12" t="s">
        <v>136</v>
      </c>
    </row>
    <row r="27" spans="1:200">
      <c r="A27" s="12" t="s">
        <v>137</v>
      </c>
      <c r="B27" s="28">
        <v>23.175000000000001</v>
      </c>
      <c r="C27">
        <v>13.25</v>
      </c>
      <c r="D27">
        <v>2.2250000000000001</v>
      </c>
      <c r="E27">
        <v>1.25</v>
      </c>
      <c r="F27">
        <v>2</v>
      </c>
      <c r="G27">
        <v>3.0249999999999999</v>
      </c>
      <c r="H27">
        <v>4.6500000000000004</v>
      </c>
      <c r="I27">
        <v>3.35</v>
      </c>
      <c r="J27">
        <v>2.1</v>
      </c>
      <c r="L27">
        <v>18.475000000000001</v>
      </c>
      <c r="M27">
        <v>2.25</v>
      </c>
      <c r="N27">
        <v>1.45</v>
      </c>
      <c r="O27">
        <v>2.625</v>
      </c>
      <c r="P27">
        <v>2.3250000000000002</v>
      </c>
      <c r="Q27">
        <v>3.55</v>
      </c>
      <c r="R27">
        <v>4.0750000000000002</v>
      </c>
      <c r="S27">
        <v>3.6</v>
      </c>
      <c r="T27">
        <v>5.8250000000000002</v>
      </c>
      <c r="V27">
        <v>7.8250000000000002</v>
      </c>
      <c r="W27">
        <v>4.4249999999999998</v>
      </c>
      <c r="X27">
        <v>4.0750000000000002</v>
      </c>
      <c r="Y27">
        <v>3.4750000000000001</v>
      </c>
      <c r="Z27">
        <v>4.125</v>
      </c>
      <c r="AA27">
        <v>5.55</v>
      </c>
      <c r="AB27">
        <v>4.8250000000000002</v>
      </c>
      <c r="AC27">
        <v>5.875</v>
      </c>
      <c r="AD27">
        <v>5.0250000000000004</v>
      </c>
      <c r="AF27">
        <v>7.85</v>
      </c>
      <c r="AG27">
        <v>3.85</v>
      </c>
      <c r="AH27">
        <v>5.5750000000000002</v>
      </c>
      <c r="AI27">
        <v>5.8</v>
      </c>
      <c r="AJ27">
        <v>7.6749999999999998</v>
      </c>
      <c r="AK27">
        <v>9.5</v>
      </c>
      <c r="AL27">
        <v>6.75</v>
      </c>
      <c r="AM27">
        <v>6</v>
      </c>
      <c r="AN27">
        <v>6.45</v>
      </c>
      <c r="AP27">
        <v>6.875</v>
      </c>
      <c r="AQ27">
        <v>5.3</v>
      </c>
      <c r="AR27">
        <v>7.0750000000000002</v>
      </c>
      <c r="AS27">
        <v>9.9250000000000007</v>
      </c>
      <c r="AT27">
        <v>10</v>
      </c>
      <c r="AU27">
        <v>10.199999999999999</v>
      </c>
      <c r="AV27">
        <v>9.4</v>
      </c>
      <c r="AW27">
        <v>8.6999999999999993</v>
      </c>
      <c r="AX27">
        <v>9.7249999999999996</v>
      </c>
      <c r="AZ27">
        <v>9.25</v>
      </c>
      <c r="BA27">
        <v>6.55</v>
      </c>
      <c r="BB27">
        <v>7.625</v>
      </c>
      <c r="BC27">
        <v>8.5500000000000007</v>
      </c>
      <c r="BD27">
        <v>10.199999999999999</v>
      </c>
      <c r="BE27">
        <v>11.175000000000001</v>
      </c>
      <c r="BF27">
        <v>10.975</v>
      </c>
      <c r="BG27">
        <v>11.15</v>
      </c>
      <c r="BH27">
        <v>10.025</v>
      </c>
      <c r="BJ27">
        <v>9.2249999999999996</v>
      </c>
      <c r="BK27">
        <v>6.7</v>
      </c>
      <c r="BL27">
        <v>9.9499999999999993</v>
      </c>
      <c r="BM27">
        <v>10.425000000000001</v>
      </c>
      <c r="BN27">
        <v>9.5500000000000007</v>
      </c>
      <c r="BO27">
        <v>10.574999999999999</v>
      </c>
      <c r="BP27">
        <v>12.1</v>
      </c>
      <c r="BQ27">
        <v>11</v>
      </c>
      <c r="BR27">
        <v>10.125</v>
      </c>
      <c r="BT27">
        <v>12.85</v>
      </c>
      <c r="BU27">
        <v>10.35</v>
      </c>
      <c r="BV27">
        <v>11.925000000000001</v>
      </c>
      <c r="BW27">
        <v>10.824999999999999</v>
      </c>
      <c r="BX27">
        <v>12.025</v>
      </c>
      <c r="BY27">
        <v>12.75</v>
      </c>
      <c r="BZ27">
        <v>12.95</v>
      </c>
      <c r="CA27">
        <v>11.9</v>
      </c>
      <c r="CB27">
        <v>12.875</v>
      </c>
      <c r="CD27">
        <v>11.675000000000001</v>
      </c>
      <c r="CE27">
        <v>9.0749999999999993</v>
      </c>
      <c r="CF27">
        <v>12.125</v>
      </c>
      <c r="CG27">
        <v>11.1</v>
      </c>
      <c r="CH27">
        <v>10.324999999999999</v>
      </c>
      <c r="CI27">
        <v>11.675000000000001</v>
      </c>
      <c r="CJ27">
        <v>12.125</v>
      </c>
      <c r="CK27">
        <v>12.574999999999999</v>
      </c>
      <c r="CL27">
        <v>11.725</v>
      </c>
      <c r="CN27">
        <v>13.8</v>
      </c>
      <c r="CO27">
        <v>11.55</v>
      </c>
      <c r="CP27">
        <v>14.1</v>
      </c>
      <c r="CQ27">
        <v>14.4</v>
      </c>
      <c r="CR27">
        <v>13.35</v>
      </c>
      <c r="CS27">
        <v>13.025</v>
      </c>
      <c r="CT27">
        <v>12.625</v>
      </c>
      <c r="CU27">
        <v>11.55</v>
      </c>
      <c r="CV27">
        <v>14.525</v>
      </c>
      <c r="CX27">
        <v>14.7</v>
      </c>
      <c r="CY27">
        <v>12.3</v>
      </c>
      <c r="CZ27">
        <v>13.225</v>
      </c>
      <c r="DA27">
        <v>13.375</v>
      </c>
      <c r="DB27">
        <v>12.775</v>
      </c>
      <c r="DC27">
        <v>12.175000000000001</v>
      </c>
      <c r="DD27">
        <v>13.75</v>
      </c>
      <c r="DE27">
        <v>13.225</v>
      </c>
      <c r="DF27">
        <v>12.9</v>
      </c>
      <c r="DH27">
        <v>12.25</v>
      </c>
      <c r="DI27">
        <v>10.275</v>
      </c>
      <c r="DJ27">
        <v>11.75</v>
      </c>
      <c r="DK27">
        <v>12.775</v>
      </c>
      <c r="DL27">
        <v>12.95</v>
      </c>
      <c r="DM27">
        <v>11.95</v>
      </c>
      <c r="DN27">
        <v>12.675000000000001</v>
      </c>
      <c r="DO27">
        <v>12.4</v>
      </c>
      <c r="DP27">
        <v>12.175000000000001</v>
      </c>
      <c r="DR27">
        <v>14.9</v>
      </c>
      <c r="DS27">
        <v>13</v>
      </c>
      <c r="DT27">
        <v>14.2</v>
      </c>
      <c r="DU27">
        <v>13.225</v>
      </c>
      <c r="DV27">
        <v>12.225</v>
      </c>
      <c r="DW27">
        <v>11.525</v>
      </c>
      <c r="DX27">
        <v>10.95</v>
      </c>
      <c r="DY27">
        <v>12.225</v>
      </c>
      <c r="DZ27">
        <v>10.85</v>
      </c>
      <c r="EB27">
        <v>13.6</v>
      </c>
      <c r="EC27">
        <v>11.975</v>
      </c>
      <c r="ED27">
        <v>11.775</v>
      </c>
      <c r="EE27">
        <v>11.574999999999999</v>
      </c>
      <c r="EF27">
        <v>10.525</v>
      </c>
      <c r="EG27">
        <v>12.125</v>
      </c>
      <c r="EH27">
        <v>13.125</v>
      </c>
      <c r="EI27">
        <v>12.275</v>
      </c>
      <c r="EJ27">
        <v>13.824999999999999</v>
      </c>
      <c r="EL27">
        <v>12.65</v>
      </c>
      <c r="EM27">
        <v>10.25</v>
      </c>
      <c r="EN27">
        <v>12.425000000000001</v>
      </c>
      <c r="EO27">
        <v>12.9</v>
      </c>
      <c r="EP27">
        <v>11.6</v>
      </c>
      <c r="EQ27">
        <v>11.9</v>
      </c>
      <c r="ER27">
        <v>13.05</v>
      </c>
      <c r="ES27">
        <v>13.074999999999999</v>
      </c>
      <c r="ET27">
        <v>12.2</v>
      </c>
      <c r="EV27">
        <v>15.65</v>
      </c>
      <c r="EW27">
        <v>12.875</v>
      </c>
      <c r="EX27">
        <v>12.375</v>
      </c>
      <c r="EY27">
        <v>14.15</v>
      </c>
      <c r="EZ27">
        <v>10.55</v>
      </c>
      <c r="FA27">
        <v>12.025</v>
      </c>
      <c r="FB27">
        <v>10.75</v>
      </c>
      <c r="FC27">
        <v>11.725</v>
      </c>
      <c r="FD27">
        <v>12.4</v>
      </c>
      <c r="FF27">
        <v>15</v>
      </c>
      <c r="FG27">
        <v>11.675000000000001</v>
      </c>
      <c r="FH27">
        <v>12.85</v>
      </c>
      <c r="FI27">
        <v>12.4</v>
      </c>
      <c r="FJ27">
        <v>11.15</v>
      </c>
      <c r="FK27">
        <v>10.625</v>
      </c>
      <c r="FL27">
        <v>12.65</v>
      </c>
      <c r="FM27">
        <v>9.8249999999999993</v>
      </c>
      <c r="FN27">
        <v>10.074999999999999</v>
      </c>
      <c r="FP27">
        <v>16.225000000000001</v>
      </c>
      <c r="FQ27">
        <v>13.3</v>
      </c>
      <c r="FR27">
        <v>15.2</v>
      </c>
      <c r="FS27">
        <v>13.85</v>
      </c>
      <c r="FT27">
        <v>12.7</v>
      </c>
      <c r="FU27">
        <v>14.85</v>
      </c>
      <c r="FV27">
        <v>12.125</v>
      </c>
      <c r="FW27">
        <v>10.425000000000001</v>
      </c>
      <c r="FX27">
        <v>10.225</v>
      </c>
      <c r="FZ27">
        <v>13.625</v>
      </c>
      <c r="GA27">
        <v>13.05</v>
      </c>
      <c r="GB27">
        <v>13.324999999999999</v>
      </c>
      <c r="GC27">
        <v>14.25</v>
      </c>
      <c r="GD27">
        <v>12.475</v>
      </c>
      <c r="GE27">
        <v>11.625</v>
      </c>
      <c r="GF27">
        <v>11.65</v>
      </c>
      <c r="GG27">
        <v>10.625</v>
      </c>
      <c r="GH27">
        <v>11.35</v>
      </c>
      <c r="GJ27">
        <v>15.7</v>
      </c>
      <c r="GK27">
        <v>11.3</v>
      </c>
      <c r="GL27">
        <v>11.75</v>
      </c>
      <c r="GM27">
        <v>10.574999999999999</v>
      </c>
      <c r="GN27">
        <v>11.25</v>
      </c>
      <c r="GO27">
        <v>12.375</v>
      </c>
      <c r="GP27">
        <v>10.125</v>
      </c>
      <c r="GQ27">
        <v>9.4</v>
      </c>
      <c r="GR27">
        <v>8.5749999999999993</v>
      </c>
    </row>
    <row r="28" spans="1:200">
      <c r="B28">
        <v>2.2207897359457629</v>
      </c>
      <c r="C28">
        <v>1.6047805185820623</v>
      </c>
      <c r="D28">
        <v>0.91811365979800796</v>
      </c>
      <c r="E28">
        <v>0.51109485295583701</v>
      </c>
      <c r="F28">
        <v>0.77707538491844774</v>
      </c>
      <c r="G28">
        <v>0.90262260336342348</v>
      </c>
      <c r="H28">
        <v>1.0430170733907549</v>
      </c>
      <c r="I28">
        <v>0.87964882270258915</v>
      </c>
      <c r="J28">
        <v>0.56021973710871154</v>
      </c>
      <c r="L28">
        <v>1.8536130691858024</v>
      </c>
      <c r="M28">
        <v>0.77686912734748381</v>
      </c>
      <c r="N28">
        <v>0.5615340709347143</v>
      </c>
      <c r="O28">
        <v>0.79958923749507071</v>
      </c>
      <c r="P28">
        <v>0.7985463556057858</v>
      </c>
      <c r="Q28">
        <v>1.1390222977939435</v>
      </c>
      <c r="R28">
        <v>1.2752010902257025</v>
      </c>
      <c r="S28">
        <v>0.98044992288339294</v>
      </c>
      <c r="T28">
        <v>1.2623175166417175</v>
      </c>
      <c r="V28">
        <v>1.4896598734145787</v>
      </c>
      <c r="W28">
        <v>0.97328909716829071</v>
      </c>
      <c r="X28">
        <v>1.1102018181047431</v>
      </c>
      <c r="Y28">
        <v>1.0371234256345769</v>
      </c>
      <c r="Z28">
        <v>1.1164202751514463</v>
      </c>
      <c r="AA28">
        <v>1.0771222343319757</v>
      </c>
      <c r="AB28">
        <v>0.93224810992650364</v>
      </c>
      <c r="AC28">
        <v>1.1548046232799372</v>
      </c>
      <c r="AD28">
        <v>1.1780511394585071</v>
      </c>
      <c r="AF28">
        <v>1.361348313536705</v>
      </c>
      <c r="AG28">
        <v>0.91255488068192925</v>
      </c>
      <c r="AH28">
        <v>1.0401476103332887</v>
      </c>
      <c r="AI28">
        <v>1.0695074351523479</v>
      </c>
      <c r="AJ28">
        <v>1.2797172664503993</v>
      </c>
      <c r="AK28">
        <v>1.4344658614593473</v>
      </c>
      <c r="AL28">
        <v>1.1086778913041726</v>
      </c>
      <c r="AM28">
        <v>0.92888132332419759</v>
      </c>
      <c r="AN28">
        <v>1.3793114224133722</v>
      </c>
      <c r="AP28">
        <v>1.2383754349746758</v>
      </c>
      <c r="AQ28">
        <v>1.0391071117760622</v>
      </c>
      <c r="AR28">
        <v>1.2569741343237635</v>
      </c>
      <c r="AS28">
        <v>1.4773449417529667</v>
      </c>
      <c r="AT28">
        <v>1.6493977144742318</v>
      </c>
      <c r="AU28">
        <v>1.3545743962115167</v>
      </c>
      <c r="AV28">
        <v>1.4822885978039118</v>
      </c>
      <c r="AW28">
        <v>1.171893055416463</v>
      </c>
      <c r="AX28">
        <v>1.4828020512114632</v>
      </c>
      <c r="AZ28">
        <v>1.2958266344950109</v>
      </c>
      <c r="BA28">
        <v>1.069357583330123</v>
      </c>
      <c r="BB28">
        <v>1.2087753391399165</v>
      </c>
      <c r="BC28">
        <v>1.0493893218048052</v>
      </c>
      <c r="BD28">
        <v>1.2206555615733701</v>
      </c>
      <c r="BE28">
        <v>1.3839221020763359</v>
      </c>
      <c r="BF28">
        <v>1.3721065126480825</v>
      </c>
      <c r="BG28">
        <v>1.4257476671053719</v>
      </c>
      <c r="BH28">
        <v>1.3060448710240413</v>
      </c>
      <c r="BJ28">
        <v>1.214489182479191</v>
      </c>
      <c r="BK28">
        <v>1.0671072807913684</v>
      </c>
      <c r="BL28">
        <v>1.6474339020241329</v>
      </c>
      <c r="BM28">
        <v>1.5161047846203499</v>
      </c>
      <c r="BN28">
        <v>1.2598076776299565</v>
      </c>
      <c r="BO28">
        <v>1.4164272044976491</v>
      </c>
      <c r="BP28">
        <v>1.4383929779355706</v>
      </c>
      <c r="BQ28">
        <v>1.4845356694421841</v>
      </c>
      <c r="BR28">
        <v>1.2930720229013759</v>
      </c>
      <c r="BT28">
        <v>1.4826129048544754</v>
      </c>
      <c r="BU28">
        <v>1.3158549916211735</v>
      </c>
      <c r="BV28">
        <v>1.556783131315572</v>
      </c>
      <c r="BW28">
        <v>1.4082574702674586</v>
      </c>
      <c r="BX28">
        <v>1.3070261312201481</v>
      </c>
      <c r="BY28">
        <v>1.3722291428594644</v>
      </c>
      <c r="BZ28">
        <v>1.5383766002193884</v>
      </c>
      <c r="CA28">
        <v>1.4956346736162134</v>
      </c>
      <c r="CB28">
        <v>1.7026327652589481</v>
      </c>
      <c r="CD28">
        <v>1.3896999768442919</v>
      </c>
      <c r="CE28">
        <v>1.14544107504937</v>
      </c>
      <c r="CF28">
        <v>1.3555146151166617</v>
      </c>
      <c r="CG28">
        <v>1.2530987232682069</v>
      </c>
      <c r="CH28">
        <v>1.1102018181047428</v>
      </c>
      <c r="CI28">
        <v>1.3045224590453957</v>
      </c>
      <c r="CJ28">
        <v>1.2404442442435382</v>
      </c>
      <c r="CK28">
        <v>1.3199103990568684</v>
      </c>
      <c r="CL28">
        <v>1.3885924897406376</v>
      </c>
      <c r="CN28">
        <v>1.417021071808291</v>
      </c>
      <c r="CO28">
        <v>1.1535619308061131</v>
      </c>
      <c r="CP28">
        <v>1.5253414918196735</v>
      </c>
      <c r="CQ28">
        <v>1.5286997994776728</v>
      </c>
      <c r="CR28">
        <v>1.3888521362658648</v>
      </c>
      <c r="CS28">
        <v>1.362260329426136</v>
      </c>
      <c r="CT28">
        <v>1.4878514452313185</v>
      </c>
      <c r="CU28">
        <v>1.4119226752997631</v>
      </c>
      <c r="CV28">
        <v>1.797429610618509</v>
      </c>
      <c r="CX28">
        <v>1.4421316131836197</v>
      </c>
      <c r="CY28">
        <v>1.2116951465633292</v>
      </c>
      <c r="CZ28">
        <v>1.2902432189717425</v>
      </c>
      <c r="DA28">
        <v>1.3609421227732139</v>
      </c>
      <c r="DB28">
        <v>1.4713013165570688</v>
      </c>
      <c r="DC28">
        <v>1.4018703166182613</v>
      </c>
      <c r="DD28">
        <v>1.4740272759540138</v>
      </c>
      <c r="DE28">
        <v>1.5277297972263726</v>
      </c>
      <c r="DF28">
        <v>1.4339295122682445</v>
      </c>
      <c r="DH28">
        <v>1.0474327589947645</v>
      </c>
      <c r="DI28">
        <v>0.99678168018313729</v>
      </c>
      <c r="DJ28">
        <v>1.089430573446043</v>
      </c>
      <c r="DK28">
        <v>1.266171040011618</v>
      </c>
      <c r="DL28">
        <v>1.2366984583652865</v>
      </c>
      <c r="DM28">
        <v>1.079500121732514</v>
      </c>
      <c r="DN28">
        <v>1.2033007489018246</v>
      </c>
      <c r="DO28">
        <v>0.98371352928192868</v>
      </c>
      <c r="DP28">
        <v>1.3487351624620521</v>
      </c>
      <c r="DR28">
        <v>1.6442596338746942</v>
      </c>
      <c r="DS28">
        <v>1.6278820596099706</v>
      </c>
      <c r="DT28">
        <v>1.7450295714194086</v>
      </c>
      <c r="DU28">
        <v>1.7210936818019122</v>
      </c>
      <c r="DV28">
        <v>1.6460860727721254</v>
      </c>
      <c r="DW28">
        <v>1.2694575360749316</v>
      </c>
      <c r="DX28">
        <v>1.3699850270564906</v>
      </c>
      <c r="DY28">
        <v>1.2686998695413974</v>
      </c>
      <c r="DZ28">
        <v>1.2534823288415153</v>
      </c>
      <c r="EB28">
        <v>1.3834182859302364</v>
      </c>
      <c r="EC28">
        <v>1.2722317862515138</v>
      </c>
      <c r="ED28">
        <v>1.4062532051245527</v>
      </c>
      <c r="EE28">
        <v>1.2382201349372826</v>
      </c>
      <c r="EF28">
        <v>1.2147530613256343</v>
      </c>
      <c r="EG28">
        <v>1.3550416305460213</v>
      </c>
      <c r="EH28">
        <v>1.1844004758439972</v>
      </c>
      <c r="EI28">
        <v>1.2724836908934212</v>
      </c>
      <c r="EJ28">
        <v>1.2643471508840907</v>
      </c>
      <c r="EL28">
        <v>1.2380453991095846</v>
      </c>
      <c r="EM28">
        <v>1.0853039276555738</v>
      </c>
      <c r="EN28">
        <v>1.4182363099177901</v>
      </c>
      <c r="EO28">
        <v>1.2754084313139327</v>
      </c>
      <c r="EP28">
        <v>1.2040529846080652</v>
      </c>
      <c r="EQ28">
        <v>1.103490964028391</v>
      </c>
      <c r="ER28">
        <v>1.4623260361141888</v>
      </c>
      <c r="ES28">
        <v>1.4034698301362105</v>
      </c>
      <c r="ET28">
        <v>1.4456832294800959</v>
      </c>
      <c r="EV28">
        <v>1.461712202898561</v>
      </c>
      <c r="EW28">
        <v>1.5558769890734307</v>
      </c>
      <c r="EX28">
        <v>1.2863621434504997</v>
      </c>
      <c r="EY28">
        <v>1.2524591195539463</v>
      </c>
      <c r="EZ28">
        <v>1.0585125024999553</v>
      </c>
      <c r="FA28">
        <v>1.296191413135876</v>
      </c>
      <c r="FB28">
        <v>1.2172636399855083</v>
      </c>
      <c r="FC28">
        <v>1.4268431624591436</v>
      </c>
      <c r="FD28">
        <v>1.3539117116994457</v>
      </c>
      <c r="FF28">
        <v>1.4901385239342082</v>
      </c>
      <c r="FG28">
        <v>1.3484975019704384</v>
      </c>
      <c r="FH28">
        <v>1.3842289346743708</v>
      </c>
      <c r="FI28">
        <v>1.5540682755684208</v>
      </c>
      <c r="FJ28">
        <v>1.1932233869992876</v>
      </c>
      <c r="FK28">
        <v>1.1439290703311624</v>
      </c>
      <c r="FL28">
        <v>1.1759066333074282</v>
      </c>
      <c r="FM28">
        <v>0.9980028133149802</v>
      </c>
      <c r="FN28">
        <v>1.0021691218142517</v>
      </c>
      <c r="FP28">
        <v>1.5638084265253831</v>
      </c>
      <c r="FQ28">
        <v>1.6009612497112236</v>
      </c>
      <c r="FR28">
        <v>1.6614791062522636</v>
      </c>
      <c r="FS28">
        <v>1.459078564166528</v>
      </c>
      <c r="FT28">
        <v>1.5005127328811512</v>
      </c>
      <c r="FU28">
        <v>1.9567601427896715</v>
      </c>
      <c r="FV28">
        <v>1.5997545885509261</v>
      </c>
      <c r="FW28">
        <v>1.4973855420493616</v>
      </c>
      <c r="FX28">
        <v>1.1171664591438009</v>
      </c>
      <c r="FZ28">
        <v>1.4943000676931297</v>
      </c>
      <c r="GA28">
        <v>1.593234896648148</v>
      </c>
      <c r="GB28">
        <v>1.3720597934941015</v>
      </c>
      <c r="GC28">
        <v>1.5871075125555472</v>
      </c>
      <c r="GD28">
        <v>1.3444985243767589</v>
      </c>
      <c r="GE28">
        <v>1.1677764867802924</v>
      </c>
      <c r="GF28">
        <v>1.3031274019224006</v>
      </c>
      <c r="GG28">
        <v>1.1063265039459795</v>
      </c>
      <c r="GH28">
        <v>1.2033873132292137</v>
      </c>
      <c r="GJ28">
        <v>1.6672563059540633</v>
      </c>
      <c r="GK28">
        <v>1.2238023973225038</v>
      </c>
      <c r="GL28">
        <v>1.254095853695566</v>
      </c>
      <c r="GM28">
        <v>1.1574106267761493</v>
      </c>
      <c r="GN28">
        <v>1.0775982315863128</v>
      </c>
      <c r="GO28">
        <v>1.1997261973958677</v>
      </c>
      <c r="GP28">
        <v>0.95487111494371113</v>
      </c>
      <c r="GQ28">
        <v>0.94989878003274231</v>
      </c>
      <c r="GR28">
        <v>0.9050339985114032</v>
      </c>
    </row>
    <row r="30" spans="1:200">
      <c r="B30" s="14">
        <f>AVERAGE(B27:D27)</f>
        <v>12.883333333333333</v>
      </c>
      <c r="C30" s="14">
        <f>AVERAGE(E27:G27)</f>
        <v>2.0916666666666668</v>
      </c>
      <c r="D30" s="14">
        <f>AVERAGE(H27:J27)</f>
        <v>3.3666666666666667</v>
      </c>
      <c r="F30" s="14">
        <f>AVERAGE(L27:N27)</f>
        <v>7.3916666666666666</v>
      </c>
      <c r="G30" s="14">
        <f>AVERAGE(O27:Q27)</f>
        <v>2.8333333333333335</v>
      </c>
      <c r="H30" s="14">
        <f>AVERAGE(R27:T27)</f>
        <v>4.5</v>
      </c>
      <c r="J30" s="14">
        <f>AVERAGE(V27:X27)</f>
        <v>5.4416666666666664</v>
      </c>
      <c r="K30" s="14">
        <f>AVERAGE(Y27:AA27)</f>
        <v>4.3833333333333329</v>
      </c>
      <c r="L30" s="14">
        <f>AVERAGE(AB27:AD27)</f>
        <v>5.2416666666666663</v>
      </c>
      <c r="N30" s="14">
        <f>AVERAGE(AF27:AH27)</f>
        <v>5.7583333333333329</v>
      </c>
      <c r="O30" s="14">
        <f>AVERAGE(AI27:AK27)</f>
        <v>7.6583333333333341</v>
      </c>
      <c r="P30" s="14">
        <f>AVERAGE(AL27:AN27)</f>
        <v>6.3999999999999995</v>
      </c>
      <c r="R30" s="14">
        <f>AVERAGE(AP27:AR27)</f>
        <v>6.416666666666667</v>
      </c>
      <c r="S30" s="14">
        <f>AVERAGE(AS27:AU27)</f>
        <v>10.041666666666666</v>
      </c>
      <c r="T30" s="14">
        <f>AVERAGE(AV27:AX27)</f>
        <v>9.2750000000000004</v>
      </c>
      <c r="V30" s="14">
        <f>AVERAGE(AZ27:BB27)</f>
        <v>7.8083333333333336</v>
      </c>
      <c r="W30" s="14">
        <f>AVERAGE(BC27:BE27)</f>
        <v>9.9749999999999996</v>
      </c>
      <c r="X30" s="14">
        <f>AVERAGE(BF27:BH27)</f>
        <v>10.716666666666667</v>
      </c>
      <c r="Z30" s="14">
        <f>AVERAGE(BJ27:BL27)</f>
        <v>8.625</v>
      </c>
      <c r="AA30" s="14">
        <f>AVERAGE(BM27:BO27)</f>
        <v>10.183333333333334</v>
      </c>
      <c r="AB30" s="14">
        <f>AVERAGE(BP27:BR27)</f>
        <v>11.075000000000001</v>
      </c>
      <c r="AD30" s="14">
        <f>AVERAGE(BT27:BV27)</f>
        <v>11.708333333333334</v>
      </c>
      <c r="AE30" s="14">
        <f>AVERAGE(BW27:BY27)</f>
        <v>11.866666666666667</v>
      </c>
      <c r="AF30" s="14">
        <f>AVERAGE(BZ27:CB27)</f>
        <v>12.575000000000001</v>
      </c>
      <c r="AH30" s="14">
        <f>AVERAGE(CD27:CF27)</f>
        <v>10.958333333333334</v>
      </c>
      <c r="AI30" s="14">
        <f>AVERAGE(CG27:CI27)</f>
        <v>11.033333333333331</v>
      </c>
      <c r="AJ30" s="14">
        <f>AVERAGE(CJ27:CL27)</f>
        <v>12.141666666666666</v>
      </c>
      <c r="AL30" s="14">
        <f>AVERAGE(CN27:CP27)</f>
        <v>13.15</v>
      </c>
      <c r="AM30" s="14">
        <f>AVERAGE(CQ27:CS27)</f>
        <v>13.591666666666667</v>
      </c>
      <c r="AN30" s="14">
        <f>AVERAGE(CT27:CV27)</f>
        <v>12.9</v>
      </c>
      <c r="AP30" s="14">
        <f>AVERAGE(CX27:CZ27)</f>
        <v>13.408333333333333</v>
      </c>
      <c r="AQ30" s="14">
        <f>AVERAGE(DA27:DC27)</f>
        <v>12.775</v>
      </c>
      <c r="AR30" s="14">
        <f>AVERAGE(DD27:DF27)</f>
        <v>13.291666666666666</v>
      </c>
      <c r="AT30" s="14">
        <f>AVERAGE(DH27:DJ27)</f>
        <v>11.424999999999999</v>
      </c>
      <c r="AU30" s="14">
        <f>AVERAGE(DK27:DM27)</f>
        <v>12.558333333333332</v>
      </c>
      <c r="AV30" s="14">
        <f>AVERAGE(DN27:DP27)</f>
        <v>12.416666666666666</v>
      </c>
      <c r="AX30" s="14">
        <f>AVERAGE(DR27:DT27)</f>
        <v>14.033333333333331</v>
      </c>
      <c r="AY30" s="14">
        <f>AVERAGE(DU27:DW27)</f>
        <v>12.325000000000001</v>
      </c>
      <c r="AZ30" s="14">
        <f>AVERAGE(DX27:DZ27)</f>
        <v>11.341666666666667</v>
      </c>
      <c r="BB30" s="14">
        <f>AVERAGE(EB27:ED27)</f>
        <v>12.450000000000001</v>
      </c>
      <c r="BC30" s="14">
        <f>AVERAGE(EE27:EG27)</f>
        <v>11.408333333333333</v>
      </c>
      <c r="BD30" s="14">
        <f>AVERAGE(EH27:EJ27)</f>
        <v>13.074999999999998</v>
      </c>
      <c r="BF30" s="14">
        <f>AVERAGE(EL27:EN27)</f>
        <v>11.775</v>
      </c>
      <c r="BG30" s="14">
        <f>AVERAGE(EO27:EQ27)</f>
        <v>12.133333333333333</v>
      </c>
      <c r="BH30" s="14">
        <f>AVERAGE(ER27:ET27)</f>
        <v>12.775</v>
      </c>
      <c r="BJ30" s="14">
        <f>AVERAGE(EV27:EX27)</f>
        <v>13.633333333333333</v>
      </c>
      <c r="BK30" s="14">
        <f>AVERAGE(EY27:FA27)</f>
        <v>12.241666666666667</v>
      </c>
      <c r="BL30" s="14">
        <f>AVERAGE(FB27:FD27)</f>
        <v>11.625</v>
      </c>
      <c r="BN30" s="14">
        <f>AVERAGE(FF27:FH27)</f>
        <v>13.174999999999999</v>
      </c>
      <c r="BO30" s="14">
        <f>AVERAGE(FI27:FK27)</f>
        <v>11.391666666666666</v>
      </c>
      <c r="BP30" s="14">
        <f>AVERAGE(FL27:FN27)</f>
        <v>10.85</v>
      </c>
      <c r="BR30" s="14">
        <f>AVERAGE(FP27:FR27)</f>
        <v>14.908333333333333</v>
      </c>
      <c r="BS30" s="14">
        <f>AVERAGE(FS27:FU27)</f>
        <v>13.799999999999999</v>
      </c>
      <c r="BT30" s="14">
        <f>AVERAGE(FV27:FX27)</f>
        <v>10.924999999999999</v>
      </c>
      <c r="BV30" s="14">
        <f>AVERAGE(FZ27:GB27)</f>
        <v>13.333333333333334</v>
      </c>
      <c r="BW30" s="14">
        <f>AVERAGE(GC27:GE27)</f>
        <v>12.783333333333333</v>
      </c>
      <c r="BX30" s="14">
        <f>AVERAGE(GF27:GH27)</f>
        <v>11.208333333333334</v>
      </c>
      <c r="BZ30" s="14">
        <f>AVERAGE(GJ27:GL27)</f>
        <v>12.916666666666666</v>
      </c>
      <c r="CA30" s="14">
        <f>AVERAGE(GM27:GO27)</f>
        <v>11.4</v>
      </c>
      <c r="CB30" s="14">
        <f>AVERAGE(GP27:GR27)</f>
        <v>9.3666666666666654</v>
      </c>
    </row>
    <row r="31" spans="1:200">
      <c r="B31" s="14">
        <f>AVERAGE(B28:D28)</f>
        <v>1.5812279714419446</v>
      </c>
      <c r="C31" s="14">
        <f>AVERAGE(E28:G28)</f>
        <v>0.7302642804125693</v>
      </c>
      <c r="D31" s="14">
        <f>AVERAGE(H28:J28)</f>
        <v>0.82762854440068523</v>
      </c>
      <c r="F31" s="14">
        <f>AVERAGE(L28:N28)</f>
        <v>1.0640054224893334</v>
      </c>
      <c r="G31" s="14">
        <f>AVERAGE(O28:Q28)</f>
        <v>0.91238596363159996</v>
      </c>
      <c r="H31" s="14">
        <f>AVERAGE(R28:T28)</f>
        <v>1.1726561765836043</v>
      </c>
      <c r="J31" s="14">
        <f>AVERAGE(V28:X28)</f>
        <v>1.1910502628958708</v>
      </c>
      <c r="K31" s="14">
        <f>AVERAGE(Y28:AA28)</f>
        <v>1.0768886450393329</v>
      </c>
      <c r="L31" s="14">
        <f>AVERAGE(AB28:AD28)</f>
        <v>1.0883679575549827</v>
      </c>
      <c r="N31" s="14">
        <f>AVERAGE(AF28:AH28)</f>
        <v>1.1046836015173076</v>
      </c>
      <c r="O31" s="14">
        <f>AVERAGE(AI28:AK28)</f>
        <v>1.2612301876873648</v>
      </c>
      <c r="P31" s="14">
        <f>AVERAGE(AL28:AN28)</f>
        <v>1.1389568790139142</v>
      </c>
      <c r="R31" s="14">
        <f>AVERAGE(AP28:AR28)</f>
        <v>1.1781522270248337</v>
      </c>
      <c r="S31" s="14">
        <f>AVERAGE(AS28:AU28)</f>
        <v>1.493772350812905</v>
      </c>
      <c r="T31" s="14">
        <f>AVERAGE(AV28:AX28)</f>
        <v>1.3789945681439459</v>
      </c>
      <c r="V31" s="14">
        <f>AVERAGE(AZ28:BB28)</f>
        <v>1.1913198523216835</v>
      </c>
      <c r="W31" s="14">
        <f>AVERAGE(BC28:BE28)</f>
        <v>1.2179889951515037</v>
      </c>
      <c r="X31" s="14">
        <f>AVERAGE(BF28:BH28)</f>
        <v>1.3679663502591655</v>
      </c>
      <c r="Z31" s="14">
        <f>AVERAGE(BJ28:BL28)</f>
        <v>1.3096767884315641</v>
      </c>
      <c r="AA31" s="14">
        <f>AVERAGE(BM28:BO28)</f>
        <v>1.3974465555826516</v>
      </c>
      <c r="AB31" s="14">
        <f>AVERAGE(BP28:BR28)</f>
        <v>1.4053335567597103</v>
      </c>
      <c r="AD31" s="14">
        <f>AVERAGE(BT28:BV28)</f>
        <v>1.4517503425970737</v>
      </c>
      <c r="AE31" s="14">
        <f>AVERAGE(BW28:BY28)</f>
        <v>1.3625042481156904</v>
      </c>
      <c r="AF31" s="14">
        <f>AVERAGE(BZ28:CB28)</f>
        <v>1.5788813463648499</v>
      </c>
      <c r="AH31" s="14">
        <f>AVERAGE(CD28:CF28)</f>
        <v>1.2968852223367746</v>
      </c>
      <c r="AI31" s="14">
        <f>AVERAGE(CG28:CI28)</f>
        <v>1.2226076668061152</v>
      </c>
      <c r="AJ31" s="14">
        <f>AVERAGE(CJ28:CL28)</f>
        <v>1.3163157110136814</v>
      </c>
      <c r="AL31" s="14">
        <f>AVERAGE(CN28:CP28)</f>
        <v>1.3653081648113592</v>
      </c>
      <c r="AM31" s="14">
        <f>AVERAGE(CQ28:CS28)</f>
        <v>1.4266040883898912</v>
      </c>
      <c r="AN31" s="14">
        <f>AVERAGE(CT28:CV28)</f>
        <v>1.5657345770498636</v>
      </c>
      <c r="AP31" s="14">
        <f>AVERAGE(CX28:CZ28)</f>
        <v>1.3146899929062306</v>
      </c>
      <c r="AQ31" s="14">
        <f>AVERAGE(DA28:DC28)</f>
        <v>1.4113712519828479</v>
      </c>
      <c r="AR31" s="14">
        <f>AVERAGE(DD28:DF28)</f>
        <v>1.4785621951495438</v>
      </c>
      <c r="AT31" s="14">
        <f>AVERAGE(DH28:DJ28)</f>
        <v>1.0445483375413149</v>
      </c>
      <c r="AU31" s="14">
        <f>AVERAGE(DK28:DM28)</f>
        <v>1.1941232067031395</v>
      </c>
      <c r="AV31" s="14">
        <f>AVERAGE(DN28:DP28)</f>
        <v>1.178583146881935</v>
      </c>
      <c r="AX31" s="14">
        <f>AVERAGE(DR28:DT28)</f>
        <v>1.672390421634691</v>
      </c>
      <c r="AY31" s="14">
        <f>AVERAGE(DU28:DW28)</f>
        <v>1.5455457635496563</v>
      </c>
      <c r="AZ31" s="14">
        <f>AVERAGE(DX28:DZ28)</f>
        <v>1.2973890751464678</v>
      </c>
      <c r="BB31" s="14">
        <f>AVERAGE(EB28:ED28)</f>
        <v>1.3539677591021009</v>
      </c>
      <c r="BC31" s="14">
        <f>AVERAGE(EE28:EG28)</f>
        <v>1.2693382756029796</v>
      </c>
      <c r="BD31" s="14">
        <f>AVERAGE(EH28:EJ28)</f>
        <v>1.2404104392071698</v>
      </c>
      <c r="BF31" s="14">
        <f>AVERAGE(EL28:EN28)</f>
        <v>1.2471952122276495</v>
      </c>
      <c r="BG31" s="14">
        <f>AVERAGE(EO28:EQ28)</f>
        <v>1.1943174599834629</v>
      </c>
      <c r="BH31" s="14">
        <f>AVERAGE(ER28:ET28)</f>
        <v>1.4371596985768316</v>
      </c>
      <c r="BJ31" s="14">
        <f>AVERAGE(EV28:EX28)</f>
        <v>1.4346504451408304</v>
      </c>
      <c r="BK31" s="14">
        <f>AVERAGE(EY28:FA28)</f>
        <v>1.2023876783965926</v>
      </c>
      <c r="BL31" s="14">
        <f>AVERAGE(FB28:FD28)</f>
        <v>1.3326728380480326</v>
      </c>
      <c r="BN31" s="14">
        <f>AVERAGE(FF28:FH28)</f>
        <v>1.4076216535263393</v>
      </c>
      <c r="BO31" s="14">
        <f>AVERAGE(FI28:FK28)</f>
        <v>1.2970735776329569</v>
      </c>
      <c r="BP31" s="14">
        <f>AVERAGE(FL28:FN28)</f>
        <v>1.0586928561455533</v>
      </c>
      <c r="BR31" s="14">
        <f>AVERAGE(FP28:FR28)</f>
        <v>1.6087495941629568</v>
      </c>
      <c r="BS31" s="14">
        <f>AVERAGE(FS28:FU28)</f>
        <v>1.638783813279117</v>
      </c>
      <c r="BT31" s="14">
        <f>AVERAGE(FV28:FX28)</f>
        <v>1.4047688632480295</v>
      </c>
      <c r="BV31" s="14">
        <f>AVERAGE(FZ28:GB28)</f>
        <v>1.4865315859451265</v>
      </c>
      <c r="BW31" s="14">
        <f>AVERAGE(GC28:GE28)</f>
        <v>1.366460841237533</v>
      </c>
      <c r="BX31" s="14">
        <f>AVERAGE(GF28:GH28)</f>
        <v>1.2042804063658645</v>
      </c>
      <c r="BZ31" s="14">
        <f>AVERAGE(GJ28:GL28)</f>
        <v>1.3817181856573777</v>
      </c>
      <c r="CA31" s="14">
        <f>AVERAGE(GM28:GO28)</f>
        <v>1.1449116852527765</v>
      </c>
      <c r="CB31" s="14">
        <f>AVERAGE(GP28:GR28)</f>
        <v>0.93660129782928558</v>
      </c>
    </row>
    <row r="32" spans="1:200">
      <c r="AF32" s="14"/>
      <c r="AG32" s="14"/>
      <c r="AH32" s="14"/>
      <c r="AP32" s="14"/>
      <c r="AQ32" s="14"/>
      <c r="AR32" s="14"/>
      <c r="AZ32" s="14"/>
      <c r="BA32" s="14"/>
      <c r="BB32" s="14"/>
      <c r="BJ32" s="14"/>
      <c r="BK32" s="14"/>
      <c r="BL32" s="14"/>
      <c r="BT32" s="14"/>
      <c r="BU32" s="14"/>
      <c r="BV32" s="14"/>
      <c r="CD32" s="14"/>
      <c r="CE32" s="14"/>
      <c r="CF32" s="14"/>
      <c r="CN32" s="14"/>
      <c r="CO32" s="14"/>
      <c r="CP32" s="14"/>
      <c r="CX32" s="14"/>
      <c r="CY32" s="14"/>
      <c r="CZ32" s="14"/>
      <c r="DH32" s="14"/>
      <c r="DI32" s="14"/>
      <c r="DJ32" s="14"/>
      <c r="DR32" s="14"/>
      <c r="DS32" s="14"/>
      <c r="DT32" s="14"/>
      <c r="EB32" s="14"/>
      <c r="EC32" s="14"/>
      <c r="ED32" s="14"/>
      <c r="EL32" s="14"/>
      <c r="EM32" s="14"/>
      <c r="EN32" s="14"/>
      <c r="EV32" s="14"/>
      <c r="EW32" s="14"/>
      <c r="EX32" s="14"/>
      <c r="FF32" s="14"/>
      <c r="FG32" s="14"/>
      <c r="FH32" s="14"/>
      <c r="FP32" s="14"/>
      <c r="FQ32" s="14"/>
      <c r="FR32" s="14"/>
      <c r="FZ32" s="14"/>
      <c r="GA32" s="14"/>
      <c r="GB32" s="14"/>
      <c r="GJ32" s="14"/>
      <c r="GK32" s="14"/>
      <c r="GL32" s="14"/>
    </row>
    <row r="33" spans="1:988">
      <c r="B33" s="14"/>
      <c r="C33" s="14"/>
      <c r="D33" s="14"/>
      <c r="L33" s="14"/>
      <c r="M33" s="14"/>
      <c r="N33" s="14"/>
      <c r="V33" s="14"/>
      <c r="W33" s="14"/>
      <c r="X33" s="14"/>
      <c r="AF33" s="14"/>
      <c r="AG33" s="14"/>
      <c r="AH33" s="14"/>
      <c r="AP33" s="14"/>
      <c r="AQ33" s="14"/>
      <c r="AR33" s="14"/>
      <c r="AZ33" s="14"/>
      <c r="BA33" s="14"/>
      <c r="BB33" s="14"/>
      <c r="BJ33" s="14"/>
      <c r="BK33" s="14"/>
      <c r="BL33" s="14"/>
      <c r="BT33" s="14"/>
      <c r="BU33" s="14"/>
      <c r="BV33" s="14"/>
      <c r="CD33" s="14"/>
      <c r="CE33" s="14"/>
      <c r="CF33" s="14"/>
      <c r="CN33" s="14"/>
      <c r="CO33" s="14"/>
      <c r="CP33" s="14"/>
      <c r="CX33" s="14"/>
      <c r="CY33" s="14"/>
      <c r="CZ33" s="14"/>
      <c r="DH33" s="14"/>
      <c r="DI33" s="14"/>
      <c r="DJ33" s="14"/>
      <c r="DR33" s="14"/>
      <c r="DS33" s="14"/>
      <c r="DT33" s="14"/>
      <c r="EB33" s="14"/>
      <c r="EC33" s="14"/>
      <c r="ED33" s="14"/>
      <c r="EL33" s="14"/>
      <c r="EM33" s="14"/>
      <c r="EN33" s="14"/>
      <c r="EV33" s="14"/>
      <c r="EW33" s="14"/>
      <c r="EX33" s="14"/>
      <c r="FF33" s="14"/>
      <c r="FG33" s="14"/>
      <c r="FH33" s="14"/>
      <c r="FP33" s="14"/>
      <c r="FQ33" s="14"/>
      <c r="FR33" s="14"/>
      <c r="FZ33" s="14"/>
      <c r="GA33" s="14"/>
      <c r="GB33" s="14"/>
      <c r="GJ33" s="14"/>
      <c r="GK33" s="14"/>
      <c r="GL33" s="14"/>
    </row>
    <row r="34" spans="1:988">
      <c r="B34" s="14"/>
      <c r="C34" s="14"/>
      <c r="D34" s="14"/>
      <c r="L34" s="14"/>
      <c r="M34" s="14"/>
      <c r="N34" s="14"/>
      <c r="V34" s="14"/>
      <c r="W34" s="14"/>
      <c r="X34" s="14"/>
      <c r="AF34" s="14"/>
      <c r="AG34" s="14"/>
      <c r="AH34" s="14"/>
      <c r="AP34" s="14"/>
      <c r="AQ34" s="14"/>
      <c r="AR34" s="14"/>
      <c r="AZ34" s="14"/>
      <c r="BA34" s="14"/>
      <c r="BB34" s="14"/>
      <c r="BJ34" s="14"/>
      <c r="BK34" s="14"/>
      <c r="BL34" s="14"/>
      <c r="BT34" s="14"/>
      <c r="BU34" s="14"/>
      <c r="BV34" s="14"/>
      <c r="CD34" s="14"/>
      <c r="CE34" s="14"/>
      <c r="CF34" s="14"/>
      <c r="CN34" s="14"/>
      <c r="CO34" s="14"/>
      <c r="CP34" s="14"/>
      <c r="CX34" s="14"/>
      <c r="CY34" s="14"/>
      <c r="CZ34" s="14"/>
      <c r="DH34" s="14"/>
      <c r="DI34" s="14"/>
      <c r="DJ34" s="14"/>
      <c r="DR34" s="14"/>
      <c r="DS34" s="14"/>
      <c r="DT34" s="14"/>
      <c r="EB34" s="14"/>
      <c r="EC34" s="14"/>
      <c r="ED34" s="14"/>
      <c r="EL34" s="14"/>
      <c r="EM34" s="14"/>
      <c r="EN34" s="14"/>
      <c r="EV34" s="14"/>
      <c r="EW34" s="14"/>
      <c r="EX34" s="14"/>
      <c r="FF34" s="14"/>
      <c r="FG34" s="14"/>
      <c r="FH34" s="14"/>
      <c r="FP34" s="14"/>
      <c r="FQ34" s="14"/>
      <c r="FR34" s="14"/>
      <c r="FZ34" s="14"/>
      <c r="GA34" s="14"/>
      <c r="GB34" s="14"/>
      <c r="GJ34" s="14"/>
      <c r="GK34" s="14"/>
      <c r="GL34" s="14"/>
    </row>
    <row r="35" spans="1:988">
      <c r="B35" s="14"/>
      <c r="C35" s="14"/>
      <c r="D35" s="14"/>
      <c r="L35" s="14"/>
      <c r="M35" s="14"/>
      <c r="N35" s="14"/>
      <c r="V35" s="14"/>
      <c r="W35" s="14"/>
      <c r="X35" s="14"/>
      <c r="AF35" s="14"/>
      <c r="AG35" s="14"/>
      <c r="AH35" s="14"/>
      <c r="AP35" s="14"/>
      <c r="AQ35" s="14"/>
      <c r="AR35" s="14"/>
      <c r="AZ35" s="14"/>
      <c r="BA35" s="14"/>
      <c r="BB35" s="14"/>
      <c r="BJ35" s="14"/>
      <c r="BK35" s="14"/>
      <c r="BL35" s="14"/>
      <c r="BT35" s="14"/>
      <c r="BU35" s="14"/>
      <c r="BV35" s="14"/>
      <c r="CD35" s="14"/>
      <c r="CE35" s="14"/>
      <c r="CF35" s="14"/>
      <c r="CN35" s="14"/>
      <c r="CO35" s="14"/>
      <c r="CP35" s="14"/>
      <c r="CX35" s="14"/>
      <c r="CY35" s="14"/>
      <c r="CZ35" s="14"/>
      <c r="DH35" s="14"/>
      <c r="DI35" s="14"/>
      <c r="DJ35" s="14"/>
      <c r="DR35" s="14"/>
      <c r="DS35" s="14"/>
      <c r="DT35" s="14"/>
      <c r="EB35" s="14"/>
      <c r="EC35" s="14"/>
      <c r="ED35" s="14"/>
      <c r="EL35" s="14"/>
      <c r="EM35" s="14"/>
      <c r="EN35" s="14"/>
      <c r="EV35" s="14"/>
      <c r="EW35" s="14"/>
      <c r="EX35" s="14"/>
      <c r="FF35" s="14"/>
      <c r="FG35" s="14"/>
      <c r="FH35" s="14"/>
      <c r="FP35" s="14"/>
      <c r="FQ35" s="14"/>
      <c r="FR35" s="14"/>
      <c r="FZ35" s="14"/>
      <c r="GA35" s="14"/>
      <c r="GB35" s="14"/>
      <c r="GJ35" s="14"/>
      <c r="GK35" s="14"/>
      <c r="GL35" s="14"/>
    </row>
    <row r="38" spans="1:988" s="22" customFormat="1">
      <c r="A38" s="21" t="s">
        <v>160</v>
      </c>
    </row>
    <row r="39" spans="1:988">
      <c r="A39" s="12" t="s">
        <v>134</v>
      </c>
      <c r="B39" s="5">
        <v>1.6052631578947367</v>
      </c>
      <c r="C39" s="4">
        <v>17.096491228070175</v>
      </c>
      <c r="D39" s="5">
        <v>35.903508771929829</v>
      </c>
      <c r="E39" s="4">
        <v>33.929824561403507</v>
      </c>
      <c r="F39" s="4">
        <v>35.18421052631578</v>
      </c>
      <c r="G39" s="4">
        <v>29.473684210526319</v>
      </c>
      <c r="H39" s="4">
        <v>33.377192982456144</v>
      </c>
      <c r="I39" s="4">
        <v>33.605263157894733</v>
      </c>
      <c r="J39" s="4">
        <v>37.105263157894733</v>
      </c>
      <c r="K39" s="4"/>
      <c r="L39" s="4">
        <v>28.894736842105257</v>
      </c>
      <c r="M39" s="4">
        <v>47.122807017543856</v>
      </c>
      <c r="N39" s="4">
        <v>48.131578947368411</v>
      </c>
      <c r="O39" s="4">
        <v>44.078947368421048</v>
      </c>
      <c r="P39" s="4">
        <v>42.508771929824555</v>
      </c>
      <c r="Q39" s="4">
        <v>35.657894736842103</v>
      </c>
      <c r="R39" s="4">
        <v>38.254385964912281</v>
      </c>
      <c r="S39" s="4">
        <v>31.815789473684209</v>
      </c>
      <c r="T39" s="4">
        <v>33.815789473684205</v>
      </c>
      <c r="U39" s="4"/>
      <c r="V39" s="4">
        <v>35.94736842105263</v>
      </c>
      <c r="W39" s="4">
        <v>33.885964912280699</v>
      </c>
      <c r="X39" s="4">
        <v>31.58771929824562</v>
      </c>
      <c r="Y39" s="4">
        <v>26.385964912280702</v>
      </c>
      <c r="Z39" s="4">
        <v>28.078947368421048</v>
      </c>
      <c r="AA39" s="4">
        <v>26.789473684210524</v>
      </c>
      <c r="AB39" s="4">
        <v>21.710526315789469</v>
      </c>
      <c r="AC39" s="4">
        <v>25.98245614035088</v>
      </c>
      <c r="AD39" s="4">
        <v>24.78947368421052</v>
      </c>
      <c r="AE39" s="4"/>
      <c r="AF39" s="4">
        <v>31.324561403508778</v>
      </c>
      <c r="AG39" s="4">
        <v>32.061403508771924</v>
      </c>
      <c r="AH39" s="4">
        <v>32.491228070175445</v>
      </c>
      <c r="AI39" s="4">
        <v>28.833333333333332</v>
      </c>
      <c r="AJ39" s="4">
        <v>30.973684210526315</v>
      </c>
      <c r="AK39" s="4">
        <v>33.192982456140349</v>
      </c>
      <c r="AL39" s="4">
        <v>28.736842105263154</v>
      </c>
      <c r="AM39" s="4">
        <v>24.412280701754387</v>
      </c>
      <c r="AN39" s="4">
        <v>28.280701754385955</v>
      </c>
      <c r="AO39" s="4"/>
      <c r="AP39" s="4">
        <v>36.859649122807006</v>
      </c>
      <c r="AQ39" s="4">
        <v>38.412280701754383</v>
      </c>
      <c r="AR39" s="5">
        <v>31.684210526315788</v>
      </c>
      <c r="AS39">
        <v>30.666666666666671</v>
      </c>
      <c r="AT39">
        <v>30.289473684210517</v>
      </c>
      <c r="AU39">
        <v>27.929824561403503</v>
      </c>
      <c r="AV39">
        <v>26.473684210526315</v>
      </c>
      <c r="AW39">
        <v>28.280701754385966</v>
      </c>
      <c r="AX39">
        <v>24.649122807017541</v>
      </c>
      <c r="AZ39">
        <v>34.815789473684212</v>
      </c>
      <c r="BA39">
        <v>34.938596491228076</v>
      </c>
      <c r="BB39" s="5">
        <v>28.824561403508774</v>
      </c>
      <c r="BC39" s="5">
        <v>29.254385964912284</v>
      </c>
      <c r="BD39" s="5">
        <v>29.561403508771928</v>
      </c>
      <c r="BE39" s="5">
        <v>24.824561403508774</v>
      </c>
      <c r="BF39" s="5">
        <v>27.938596491228058</v>
      </c>
      <c r="BG39" s="5">
        <v>27.271929824561408</v>
      </c>
      <c r="BH39" s="5">
        <v>30.903508771929829</v>
      </c>
      <c r="BI39" s="5"/>
      <c r="BJ39" s="5">
        <v>33.394736842105267</v>
      </c>
      <c r="BK39" s="5">
        <v>39.543859649122801</v>
      </c>
      <c r="BL39" s="5">
        <v>36.070175438596493</v>
      </c>
      <c r="BM39" s="5">
        <v>31.82456140350877</v>
      </c>
      <c r="BN39" s="5">
        <v>31.447368421052641</v>
      </c>
      <c r="BO39" s="5">
        <v>29.745614035087719</v>
      </c>
      <c r="BP39" s="5">
        <v>27.929824561403503</v>
      </c>
      <c r="BQ39" s="5">
        <v>31.114035087719305</v>
      </c>
      <c r="BR39" s="5">
        <v>27.710526315789462</v>
      </c>
      <c r="BS39" s="5"/>
      <c r="BT39" s="5">
        <v>38.73684210526315</v>
      </c>
      <c r="BU39" s="5">
        <v>44.043859649122808</v>
      </c>
      <c r="BV39" s="5">
        <v>35.473684210526315</v>
      </c>
      <c r="BW39" s="5">
        <v>35.403508771929829</v>
      </c>
      <c r="BX39" s="5">
        <v>35.324561403508767</v>
      </c>
      <c r="BY39" s="5">
        <v>32.5</v>
      </c>
      <c r="BZ39" s="5">
        <v>31.587719298245613</v>
      </c>
      <c r="CA39" s="5">
        <v>29.333333333333332</v>
      </c>
      <c r="CB39" s="5">
        <v>30.561403508771928</v>
      </c>
      <c r="CC39" s="5">
        <f>AVERAGE(BT39:CB39)</f>
        <v>34.773879142300196</v>
      </c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</row>
    <row r="40" spans="1:988">
      <c r="B40" s="5">
        <v>0.43109999367346963</v>
      </c>
      <c r="C40" s="4">
        <v>3.7687816981541311</v>
      </c>
      <c r="D40" s="5">
        <v>4.5291481373918945</v>
      </c>
      <c r="E40" s="4">
        <v>4.7246642892963715</v>
      </c>
      <c r="F40" s="4">
        <v>5.1078103090018496</v>
      </c>
      <c r="G40" s="4">
        <v>4.5913558664883576</v>
      </c>
      <c r="H40" s="4">
        <v>4.9915713856932751</v>
      </c>
      <c r="I40" s="4">
        <v>4.6232802519591196</v>
      </c>
      <c r="J40" s="4">
        <v>4.8867222726286865</v>
      </c>
      <c r="K40" s="4"/>
      <c r="L40" s="4">
        <v>4.1227434596555659</v>
      </c>
      <c r="M40" s="4">
        <v>5.2196032520225195</v>
      </c>
      <c r="N40" s="4">
        <v>4.6365201758972407</v>
      </c>
      <c r="O40" s="4">
        <v>4.5102912407190043</v>
      </c>
      <c r="P40" s="4">
        <v>4.2207300890867927</v>
      </c>
      <c r="Q40" s="4">
        <v>4.1392027424170896</v>
      </c>
      <c r="R40" s="4">
        <v>4.4230497137645282</v>
      </c>
      <c r="S40" s="4">
        <v>4.1564682657889973</v>
      </c>
      <c r="T40" s="4">
        <v>3.7563643347521132</v>
      </c>
      <c r="U40" s="4"/>
      <c r="V40" s="4">
        <v>4.0982968455523299</v>
      </c>
      <c r="W40" s="4">
        <v>4.7164464847616907</v>
      </c>
      <c r="X40" s="4">
        <v>4.1812203714861367</v>
      </c>
      <c r="Y40" s="4">
        <v>4.0196987352935869</v>
      </c>
      <c r="Z40" s="4">
        <v>3.4988185639629701</v>
      </c>
      <c r="AA40" s="4">
        <v>3.3082608753516198</v>
      </c>
      <c r="AB40" s="4">
        <v>3.0543822609733229</v>
      </c>
      <c r="AC40" s="4">
        <v>3.7200507840630013</v>
      </c>
      <c r="AD40" s="4">
        <v>3.4396607636824181</v>
      </c>
      <c r="AE40" s="4"/>
      <c r="AF40" s="4">
        <v>4.371164454162475</v>
      </c>
      <c r="AG40" s="4">
        <v>4.6795672000950201</v>
      </c>
      <c r="AH40" s="4">
        <v>4.5421256195057529</v>
      </c>
      <c r="AI40" s="4">
        <v>4.6431833106737974</v>
      </c>
      <c r="AJ40" s="4">
        <v>4.6079826692277361</v>
      </c>
      <c r="AK40" s="4">
        <v>4.5004018151031593</v>
      </c>
      <c r="AL40" s="4">
        <v>4.1214408115373535</v>
      </c>
      <c r="AM40" s="4">
        <v>4.2547017328910757</v>
      </c>
      <c r="AN40" s="4">
        <v>4.5974258765467155</v>
      </c>
      <c r="AO40" s="4"/>
      <c r="AP40" s="4">
        <v>4.2168880736761745</v>
      </c>
      <c r="AQ40" s="4">
        <v>4.6442160334420262</v>
      </c>
      <c r="AR40" s="5">
        <v>4.54665065107781</v>
      </c>
      <c r="AS40">
        <v>3.9422895517792655</v>
      </c>
      <c r="AT40">
        <v>4.2926413275920581</v>
      </c>
      <c r="AU40">
        <v>3.7944907343128365</v>
      </c>
      <c r="AV40">
        <v>3.6562987946072023</v>
      </c>
      <c r="AW40">
        <v>3.606242202370403</v>
      </c>
      <c r="AX40">
        <v>4.0450471848987988</v>
      </c>
      <c r="AZ40">
        <v>4.4348309104664629</v>
      </c>
      <c r="BA40">
        <v>4.2745188988382861</v>
      </c>
      <c r="BB40" s="5">
        <v>4.2267734190483459</v>
      </c>
      <c r="BC40" s="5">
        <v>3.962891609869442</v>
      </c>
      <c r="BD40" s="5">
        <v>4.0649870464190396</v>
      </c>
      <c r="BE40" s="5">
        <v>3.5674701381619127</v>
      </c>
      <c r="BF40" s="5">
        <v>3.7774307368754734</v>
      </c>
      <c r="BG40" s="5">
        <v>3.9822558712905813</v>
      </c>
      <c r="BH40" s="5">
        <v>3.9247084174045863</v>
      </c>
      <c r="BI40" s="5"/>
      <c r="BJ40" s="5">
        <v>3.9330346677834007</v>
      </c>
      <c r="BK40" s="5">
        <v>4.4235497249268292</v>
      </c>
      <c r="BL40" s="5">
        <v>3.8315065202956715</v>
      </c>
      <c r="BM40" s="5">
        <v>3.4038472650670935</v>
      </c>
      <c r="BN40" s="5">
        <v>3.8918173778956655</v>
      </c>
      <c r="BO40" s="5">
        <v>3.7143848330415263</v>
      </c>
      <c r="BP40" s="5">
        <v>3.7098231384348224</v>
      </c>
      <c r="BQ40" s="5">
        <v>3.8785757871724549</v>
      </c>
      <c r="BR40" s="5">
        <v>3.5162062658905868</v>
      </c>
      <c r="BS40" s="5"/>
      <c r="BT40" s="5">
        <v>3.9578176853571492</v>
      </c>
      <c r="BU40" s="5">
        <v>3.9966235760099527</v>
      </c>
      <c r="BV40" s="5">
        <v>3.8869888203198499</v>
      </c>
      <c r="BW40" s="5">
        <v>3.820125014705821</v>
      </c>
      <c r="BX40" s="5">
        <v>3.2677398021068051</v>
      </c>
      <c r="BY40" s="5">
        <v>3.952514689709878</v>
      </c>
      <c r="BZ40" s="5">
        <v>3.4794761475237044</v>
      </c>
      <c r="CA40" s="5">
        <v>3.1290155171439418</v>
      </c>
      <c r="CB40" s="5">
        <v>3.4264173569153553</v>
      </c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</row>
    <row r="41" spans="1:988">
      <c r="B41" s="14">
        <f>AVERAGE(B39:D39)</f>
        <v>18.201754385964914</v>
      </c>
      <c r="C41" s="14">
        <f>AVERAGE(E39:G39)</f>
        <v>32.862573099415201</v>
      </c>
      <c r="D41" s="14">
        <f>AVERAGE(H39:J39)</f>
        <v>34.695906432748536</v>
      </c>
      <c r="E41" s="4"/>
      <c r="F41" s="14">
        <f>AVERAGE(L39:N39)</f>
        <v>41.383040935672504</v>
      </c>
      <c r="G41" s="14">
        <f>AVERAGE(O39:Q39)</f>
        <v>40.748538011695899</v>
      </c>
      <c r="H41" s="14">
        <f>AVERAGE(R39:T39)</f>
        <v>34.62865497076023</v>
      </c>
      <c r="I41" s="4"/>
      <c r="J41" s="14">
        <f>AVERAGE(V39:X39)</f>
        <v>33.807017543859651</v>
      </c>
      <c r="K41" s="14">
        <f>AVERAGE(Y39:AA39)</f>
        <v>27.084795321637426</v>
      </c>
      <c r="L41" s="14">
        <f>AVERAGE(AB39:AD39)</f>
        <v>24.160818713450293</v>
      </c>
      <c r="M41" s="4"/>
      <c r="N41" s="14">
        <f>AVERAGE(AF39:AH39)</f>
        <v>31.959064327485379</v>
      </c>
      <c r="O41" s="14">
        <f>AVERAGE(AI39:AK39)</f>
        <v>31</v>
      </c>
      <c r="P41" s="14">
        <f>AVERAGE(AL39:AN39)</f>
        <v>27.143274853801163</v>
      </c>
      <c r="Q41" s="4"/>
      <c r="R41" s="14">
        <f>AVERAGE(AP39:AR39)</f>
        <v>35.652046783625728</v>
      </c>
      <c r="S41" s="14">
        <f>AVERAGE(AS39:AU39)</f>
        <v>29.628654970760234</v>
      </c>
      <c r="T41" s="14">
        <f>AVERAGE(AV39:AX39)</f>
        <v>26.467836257309941</v>
      </c>
      <c r="V41" s="14">
        <f>AVERAGE(AZ39:BB39)</f>
        <v>32.859649122807021</v>
      </c>
      <c r="W41" s="14">
        <f>AVERAGE(BC39:BE39)</f>
        <v>27.880116959064328</v>
      </c>
      <c r="X41" s="14">
        <f>AVERAGE(BF39:BH39)</f>
        <v>28.704678362573095</v>
      </c>
      <c r="Y41" s="5"/>
      <c r="Z41" s="14">
        <f>AVERAGE(BJ39:BL39)</f>
        <v>36.336257309941523</v>
      </c>
      <c r="AA41" s="14">
        <f>AVERAGE(BM39:BO39)</f>
        <v>31.005847953216374</v>
      </c>
      <c r="AB41" s="14">
        <f>AVERAGE(BP39:BR39)</f>
        <v>28.918128654970758</v>
      </c>
      <c r="AC41" s="5"/>
      <c r="AD41" s="14">
        <f>AVERAGE(BT39:BV39)</f>
        <v>39.418128654970758</v>
      </c>
      <c r="AE41" s="14">
        <f>AVERAGE(BW39:BY39)</f>
        <v>34.409356725146203</v>
      </c>
      <c r="AF41" s="14">
        <f>AVERAGE(BZ39:CB39)</f>
        <v>30.494152046783626</v>
      </c>
      <c r="BQ41" s="5"/>
      <c r="BR41" s="5"/>
      <c r="BS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</row>
    <row r="42" spans="1:988">
      <c r="B42" s="14">
        <f>AVERAGE(B40:D40)</f>
        <v>2.9096766097398317</v>
      </c>
      <c r="C42" s="14">
        <f>AVERAGE(E40:G40)</f>
        <v>4.8079434882621932</v>
      </c>
      <c r="D42" s="14">
        <f>AVERAGE(H40:J40)</f>
        <v>4.8338579700936934</v>
      </c>
      <c r="E42" s="4"/>
      <c r="F42" s="14">
        <f>AVERAGE(L40:N40)</f>
        <v>4.6596222958584423</v>
      </c>
      <c r="G42" s="14">
        <f>AVERAGE(O40:Q40)</f>
        <v>4.2900746907409619</v>
      </c>
      <c r="H42" s="14">
        <f>AVERAGE(R40:T40)</f>
        <v>4.1119607714352133</v>
      </c>
      <c r="I42" s="4"/>
      <c r="J42" s="14">
        <f>AVERAGE(V40:X40)</f>
        <v>4.3319879006000521</v>
      </c>
      <c r="K42" s="14">
        <f>AVERAGE(Y40:AA40)</f>
        <v>3.6089260582027252</v>
      </c>
      <c r="L42" s="14">
        <f>AVERAGE(AB40:AD40)</f>
        <v>3.4046979362395806</v>
      </c>
      <c r="M42" s="4"/>
      <c r="N42" s="14">
        <f>AVERAGE(AF40:AH40)</f>
        <v>4.5309524245877491</v>
      </c>
      <c r="O42" s="14">
        <f>AVERAGE(AI40:AK40)</f>
        <v>4.5838559316682312</v>
      </c>
      <c r="P42" s="14">
        <f>AVERAGE(AL40:AN40)</f>
        <v>4.3245228069917152</v>
      </c>
      <c r="Q42" s="4"/>
      <c r="R42" s="14">
        <f>AVERAGE(AP40:AR40)</f>
        <v>4.4692515860653375</v>
      </c>
      <c r="S42" s="14">
        <f>AVERAGE(AS40:AU40)</f>
        <v>4.009807204561386</v>
      </c>
      <c r="T42" s="14">
        <f>AVERAGE(AV40:AX40)</f>
        <v>3.7691960606254682</v>
      </c>
      <c r="V42" s="14">
        <f>AVERAGE(AZ40:BB40)</f>
        <v>4.3120410761176986</v>
      </c>
      <c r="W42" s="14">
        <f>AVERAGE(BC40:BE40)</f>
        <v>3.8651162648167983</v>
      </c>
      <c r="X42" s="14">
        <f>AVERAGE(BF40:BH40)</f>
        <v>3.8947983418568803</v>
      </c>
      <c r="Y42" s="5"/>
      <c r="Z42" s="14">
        <f>AVERAGE(BJ40:BL40)</f>
        <v>4.0626969710019667</v>
      </c>
      <c r="AA42" s="14">
        <f>AVERAGE(BM40:BO40)</f>
        <v>3.6700164920014284</v>
      </c>
      <c r="AB42" s="14">
        <f>AVERAGE(BP40:BR40)</f>
        <v>3.7015350638326212</v>
      </c>
      <c r="AC42" s="5"/>
      <c r="AD42" s="14">
        <f>AVERAGE(BT40:BV40)</f>
        <v>3.947143360562317</v>
      </c>
      <c r="AE42" s="14">
        <f>AVERAGE(BW40:BY40)</f>
        <v>3.680126502174168</v>
      </c>
      <c r="AF42" s="14">
        <f>AVERAGE(BZ40:CB40)</f>
        <v>3.3449696738610002</v>
      </c>
      <c r="BQ42" s="5"/>
      <c r="BR42" s="5"/>
      <c r="BS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</row>
    <row r="43" spans="1:988">
      <c r="B43" s="14" t="s">
        <v>239</v>
      </c>
      <c r="C43" s="14"/>
      <c r="D43" s="14"/>
      <c r="F43" t="s">
        <v>240</v>
      </c>
      <c r="J43" t="s">
        <v>241</v>
      </c>
      <c r="L43" s="14"/>
      <c r="M43" s="14"/>
      <c r="N43" s="14" t="s">
        <v>242</v>
      </c>
      <c r="R43" t="s">
        <v>243</v>
      </c>
      <c r="V43" s="14" t="s">
        <v>244</v>
      </c>
      <c r="W43" s="14"/>
      <c r="X43" s="14"/>
      <c r="Z43" t="s">
        <v>245</v>
      </c>
      <c r="AD43" t="s">
        <v>246</v>
      </c>
      <c r="AE43" s="4"/>
      <c r="AF43" s="14"/>
      <c r="AG43" s="14"/>
      <c r="AH43" s="14"/>
      <c r="AI43" s="4"/>
      <c r="AJ43" s="4"/>
      <c r="AK43" s="4"/>
      <c r="AL43" s="4"/>
      <c r="AM43" s="4"/>
      <c r="AN43" s="4"/>
      <c r="AO43" s="4"/>
      <c r="AP43" s="14"/>
      <c r="AQ43" s="14"/>
      <c r="AR43" s="14"/>
      <c r="AZ43" s="14"/>
      <c r="BA43" s="14"/>
      <c r="BB43" s="14"/>
      <c r="BC43" s="5"/>
      <c r="BD43" s="5"/>
      <c r="BE43" s="5"/>
      <c r="BF43" s="5"/>
      <c r="BG43" s="5"/>
      <c r="BH43" s="5"/>
      <c r="BI43" s="5"/>
      <c r="BJ43" s="14"/>
      <c r="BK43" s="14"/>
      <c r="BL43" s="14"/>
      <c r="BM43" s="5"/>
      <c r="BN43" s="5"/>
      <c r="BO43" s="5"/>
      <c r="BP43" s="5"/>
      <c r="BQ43" s="5"/>
      <c r="BR43" s="5"/>
      <c r="BS43" s="5"/>
      <c r="BT43">
        <v>26.525000000000006</v>
      </c>
      <c r="BU43">
        <v>26.716666666666701</v>
      </c>
      <c r="BV43">
        <v>26.966666666666665</v>
      </c>
      <c r="BW43">
        <v>26.283333333333342</v>
      </c>
      <c r="BX43">
        <v>26.1</v>
      </c>
      <c r="BY43">
        <v>23.016666666666673</v>
      </c>
      <c r="BZ43">
        <v>23.091666666666676</v>
      </c>
      <c r="CA43">
        <v>20.833333333333336</v>
      </c>
      <c r="CB43">
        <v>21.4</v>
      </c>
      <c r="CC43" s="5">
        <f>AVERAGE(BT43:CB43)</f>
        <v>24.548148148148158</v>
      </c>
      <c r="CD43" s="5"/>
      <c r="CE43" s="5">
        <f>_xlfn.T.TEST(BT39:CB39,BT43:CB43,2,2)</f>
        <v>2.0846044315139716E-5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</row>
    <row r="44" spans="1:988">
      <c r="B44" s="14"/>
      <c r="C44" s="14"/>
      <c r="D44" s="14"/>
      <c r="E44" s="4"/>
      <c r="F44" s="4"/>
      <c r="G44" s="4"/>
      <c r="H44" s="4"/>
      <c r="I44" s="4"/>
      <c r="J44" s="4"/>
      <c r="K44" s="4"/>
      <c r="L44" s="14"/>
      <c r="M44" s="14"/>
      <c r="N44" s="14"/>
      <c r="O44" s="4"/>
      <c r="P44" s="4"/>
      <c r="Q44" s="4"/>
      <c r="R44" s="4"/>
      <c r="S44" s="4"/>
      <c r="T44" s="4"/>
      <c r="U44" s="4"/>
      <c r="V44" s="14"/>
      <c r="W44" s="14"/>
      <c r="X44" s="14"/>
      <c r="Y44" s="4"/>
      <c r="Z44" s="4"/>
      <c r="AA44" s="4"/>
      <c r="AB44" s="4"/>
      <c r="AC44" s="4"/>
      <c r="AD44" s="4"/>
      <c r="AE44" s="4"/>
      <c r="AF44" s="14"/>
      <c r="AG44" s="14"/>
      <c r="AH44" s="14"/>
      <c r="AI44" s="4"/>
      <c r="AJ44" s="4"/>
      <c r="AK44" s="4"/>
      <c r="AL44" s="4"/>
      <c r="AM44" s="4"/>
      <c r="AN44" s="4"/>
      <c r="AO44" s="4"/>
      <c r="AP44" s="14"/>
      <c r="AQ44" s="14"/>
      <c r="AR44" s="14"/>
      <c r="AZ44" s="14"/>
      <c r="BA44" s="14"/>
      <c r="BB44" s="14"/>
      <c r="BC44" s="5"/>
      <c r="BD44" s="5"/>
      <c r="BE44" s="5"/>
      <c r="BF44" s="5"/>
      <c r="BG44" s="5"/>
      <c r="BH44" s="5"/>
      <c r="BI44" s="5"/>
      <c r="BJ44" s="14"/>
      <c r="BK44" s="14"/>
      <c r="BL44" s="14"/>
      <c r="BM44" s="5"/>
      <c r="BN44" s="5"/>
      <c r="BO44" s="5"/>
      <c r="BP44" s="5"/>
      <c r="BQ44" s="5"/>
      <c r="BR44" s="5"/>
      <c r="BS44" s="5"/>
      <c r="BT44" s="14"/>
      <c r="BU44" s="14"/>
      <c r="BV44" s="14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</row>
    <row r="45" spans="1:988">
      <c r="B45" s="14"/>
      <c r="C45" s="14"/>
      <c r="D45" s="14"/>
      <c r="E45" s="4"/>
      <c r="F45" s="4"/>
      <c r="G45" s="4"/>
      <c r="H45" s="4"/>
      <c r="I45" s="4"/>
      <c r="J45" s="4"/>
      <c r="K45" s="4"/>
      <c r="L45" s="14"/>
      <c r="M45" s="14"/>
      <c r="N45" s="14"/>
      <c r="O45" s="4"/>
      <c r="P45" s="4"/>
      <c r="Q45" s="4"/>
      <c r="R45" s="4"/>
      <c r="S45" s="4"/>
      <c r="T45" s="4"/>
      <c r="U45" s="4"/>
      <c r="V45" s="14"/>
      <c r="W45" s="14"/>
      <c r="X45" s="14"/>
      <c r="Y45" s="4"/>
      <c r="Z45" s="4"/>
      <c r="AA45" s="4"/>
      <c r="AB45" s="4"/>
      <c r="AC45" s="4"/>
      <c r="AD45" s="4"/>
      <c r="AE45" s="4"/>
      <c r="AF45" s="14"/>
      <c r="AG45" s="14"/>
      <c r="AH45" s="14"/>
      <c r="AI45" s="4"/>
      <c r="AJ45" s="4"/>
      <c r="AK45" s="4"/>
      <c r="AL45" s="4"/>
      <c r="AM45" s="4"/>
      <c r="AN45" s="4"/>
      <c r="AO45" s="4"/>
      <c r="AP45" s="14"/>
      <c r="AQ45" s="14"/>
      <c r="AR45" s="14"/>
      <c r="AZ45" s="14"/>
      <c r="BA45" s="14"/>
      <c r="BB45" s="14"/>
      <c r="BC45" s="5"/>
      <c r="BD45" s="5"/>
      <c r="BE45" s="5"/>
      <c r="BF45" s="5"/>
      <c r="BG45" s="5"/>
      <c r="BH45" s="5"/>
      <c r="BI45" s="5"/>
      <c r="BJ45" s="14"/>
      <c r="BK45" s="14"/>
      <c r="BL45" s="14"/>
      <c r="BM45" s="5"/>
      <c r="BN45" s="5"/>
      <c r="BO45" s="5"/>
      <c r="BP45" s="5"/>
      <c r="BQ45" s="5"/>
      <c r="BR45" s="5"/>
      <c r="BS45" s="5"/>
      <c r="BT45" s="14"/>
      <c r="BU45" s="14"/>
      <c r="BV45" s="14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</row>
    <row r="46" spans="1:988">
      <c r="B46" s="14"/>
      <c r="C46" s="14"/>
      <c r="D46" s="14"/>
      <c r="E46" s="4"/>
      <c r="F46" s="4"/>
      <c r="G46" s="4"/>
      <c r="H46" s="4"/>
      <c r="I46" s="4"/>
      <c r="J46" s="4"/>
      <c r="K46" s="4"/>
      <c r="L46" s="14"/>
      <c r="M46" s="14"/>
      <c r="N46" s="14"/>
      <c r="O46" s="4"/>
      <c r="P46" s="4"/>
      <c r="Q46" s="4"/>
      <c r="R46" s="4"/>
      <c r="S46" s="4"/>
      <c r="T46" s="4"/>
      <c r="U46" s="4"/>
      <c r="V46" s="14"/>
      <c r="W46" s="14"/>
      <c r="X46" s="14"/>
      <c r="Y46" s="4"/>
      <c r="Z46" s="4"/>
      <c r="AA46" s="4"/>
      <c r="AB46" s="4"/>
      <c r="AC46" s="4"/>
      <c r="AD46" s="4"/>
      <c r="AE46" s="4"/>
      <c r="AF46" s="14"/>
      <c r="AG46" s="14"/>
      <c r="AH46" s="14"/>
      <c r="AI46" s="4"/>
      <c r="AJ46" s="4"/>
      <c r="AK46" s="4"/>
      <c r="AL46" s="4"/>
      <c r="AM46" s="4"/>
      <c r="AN46" s="4"/>
      <c r="AO46" s="4"/>
      <c r="AP46" s="14"/>
      <c r="AQ46" s="14"/>
      <c r="AR46" s="14"/>
      <c r="AZ46" s="14"/>
      <c r="BA46" s="14"/>
      <c r="BB46" s="14"/>
      <c r="BC46" s="5"/>
      <c r="BD46" s="5"/>
      <c r="BE46" s="5"/>
      <c r="BF46" s="5"/>
      <c r="BG46" s="5"/>
      <c r="BH46" s="5"/>
      <c r="BI46" s="5"/>
      <c r="BJ46" s="14"/>
      <c r="BK46" s="14"/>
      <c r="BL46" s="14"/>
      <c r="BM46" s="5"/>
      <c r="BN46" s="5"/>
      <c r="BO46" s="5"/>
      <c r="BP46" s="5"/>
      <c r="BQ46" s="5"/>
      <c r="BR46" s="5"/>
      <c r="BS46" s="5"/>
      <c r="BT46">
        <v>30.9</v>
      </c>
      <c r="BU46">
        <v>31.633333333333329</v>
      </c>
      <c r="BV46">
        <v>39.058333333333337</v>
      </c>
      <c r="BW46">
        <v>38.45833333333335</v>
      </c>
      <c r="BX46">
        <v>36.658333333333346</v>
      </c>
      <c r="BY46">
        <v>33.708333333333336</v>
      </c>
      <c r="BZ46">
        <v>34.933333333333337</v>
      </c>
      <c r="CA46">
        <v>36.466666666666669</v>
      </c>
      <c r="CB46">
        <v>30.025000000000006</v>
      </c>
      <c r="CC46" s="5">
        <f>AVERAGE(BT46:CB46)</f>
        <v>34.649074074074079</v>
      </c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</row>
    <row r="47" spans="1:988">
      <c r="B47" s="14"/>
      <c r="C47" s="14"/>
      <c r="D47" s="14"/>
      <c r="E47" s="4"/>
      <c r="F47" s="4"/>
      <c r="G47" s="4"/>
      <c r="H47" s="4"/>
      <c r="I47" s="4"/>
      <c r="J47" s="4"/>
      <c r="K47" s="4"/>
      <c r="L47" s="14"/>
      <c r="M47" s="14"/>
      <c r="N47" s="14"/>
      <c r="O47" s="4"/>
      <c r="P47" s="4"/>
      <c r="Q47" s="4"/>
      <c r="R47" s="4"/>
      <c r="S47" s="4"/>
      <c r="T47" s="4"/>
      <c r="U47" s="4"/>
      <c r="V47" s="14"/>
      <c r="W47" s="14"/>
      <c r="X47" s="14"/>
      <c r="Y47" s="4"/>
      <c r="Z47" s="4"/>
      <c r="AA47" s="4"/>
      <c r="AB47" s="4"/>
      <c r="AC47" s="4"/>
      <c r="AD47" s="4"/>
      <c r="AE47" s="4"/>
      <c r="AF47" s="14"/>
      <c r="AG47" s="14"/>
      <c r="AH47" s="14"/>
      <c r="AI47" s="4"/>
      <c r="AJ47" s="4"/>
      <c r="AK47" s="4"/>
      <c r="AL47" s="4"/>
      <c r="AM47" s="4"/>
      <c r="AN47" s="4"/>
      <c r="AO47" s="4"/>
      <c r="AP47" s="14"/>
      <c r="AQ47" s="14"/>
      <c r="AR47" s="14"/>
      <c r="AZ47" s="14"/>
      <c r="BA47" s="14"/>
      <c r="BB47" s="14"/>
      <c r="BC47" s="5"/>
      <c r="BD47" s="5"/>
      <c r="BE47" s="5"/>
      <c r="BF47" s="5"/>
      <c r="BG47" s="5"/>
      <c r="BH47" s="5"/>
      <c r="BI47" s="5"/>
      <c r="BJ47" s="14"/>
      <c r="BK47" s="14"/>
      <c r="BL47" s="14"/>
      <c r="BM47" s="5"/>
      <c r="BN47" s="5"/>
      <c r="BO47" s="5"/>
      <c r="BP47" s="5"/>
      <c r="BQ47" s="5"/>
      <c r="BR47" s="5"/>
      <c r="BS47" s="5"/>
      <c r="BT47" s="14"/>
      <c r="BU47" s="14"/>
      <c r="BV47" s="14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</row>
    <row r="48" spans="1:988">
      <c r="B48" s="14"/>
      <c r="C48" s="14"/>
      <c r="D48" s="14"/>
      <c r="E48" s="4"/>
      <c r="F48" s="4"/>
      <c r="G48" s="4"/>
      <c r="H48" s="4"/>
      <c r="I48" s="4"/>
      <c r="J48" s="4"/>
      <c r="K48" s="4"/>
      <c r="L48" s="14"/>
      <c r="M48" s="14"/>
      <c r="N48" s="14"/>
      <c r="O48" s="4"/>
      <c r="P48" s="4"/>
      <c r="Q48" s="4"/>
      <c r="R48" s="4"/>
      <c r="S48" s="4"/>
      <c r="T48" s="4"/>
      <c r="U48" s="4"/>
      <c r="V48" s="14"/>
      <c r="W48" s="14"/>
      <c r="X48" s="14"/>
      <c r="Y48" s="4"/>
      <c r="Z48" s="4"/>
      <c r="AA48" s="4"/>
      <c r="AB48" s="4"/>
      <c r="AC48" s="4"/>
      <c r="AD48" s="4"/>
      <c r="AE48" s="4"/>
      <c r="AF48" s="14"/>
      <c r="AG48" s="14"/>
      <c r="AH48" s="14"/>
      <c r="AI48" s="4"/>
      <c r="AJ48" s="4"/>
      <c r="AK48" s="4"/>
      <c r="AL48" s="4"/>
      <c r="AM48" s="4"/>
      <c r="AN48" s="4"/>
      <c r="AO48" s="4"/>
      <c r="AP48" s="14"/>
      <c r="AQ48" s="14"/>
      <c r="AR48" s="14"/>
      <c r="AZ48" s="14"/>
      <c r="BA48" s="14"/>
      <c r="BB48" s="14"/>
      <c r="BC48" s="5"/>
      <c r="BD48" s="5"/>
      <c r="BE48" s="5"/>
      <c r="BF48" s="5"/>
      <c r="BG48" s="5"/>
      <c r="BH48" s="5"/>
      <c r="BI48" s="5"/>
      <c r="BJ48" s="14"/>
      <c r="BK48" s="14"/>
      <c r="BL48" s="14"/>
      <c r="BM48" s="5"/>
      <c r="BN48" s="5"/>
      <c r="BO48" s="5"/>
      <c r="BP48" s="5"/>
      <c r="BQ48" s="5"/>
      <c r="BR48" s="5"/>
      <c r="BS48" s="5"/>
      <c r="BT48" s="14"/>
      <c r="BU48" s="14"/>
      <c r="BV48" s="14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</row>
    <row r="49" spans="1:988">
      <c r="B49" s="14"/>
      <c r="C49" s="14"/>
      <c r="D49" s="14"/>
      <c r="E49" s="4"/>
      <c r="F49" s="4"/>
      <c r="G49" s="4"/>
      <c r="H49" s="4"/>
      <c r="I49" s="4"/>
      <c r="J49" s="4"/>
      <c r="K49" s="4"/>
      <c r="L49" s="14"/>
      <c r="M49" s="14"/>
      <c r="N49" s="14"/>
      <c r="O49" s="4"/>
      <c r="P49" s="4"/>
      <c r="Q49" s="4"/>
      <c r="R49" s="4"/>
      <c r="S49" s="4"/>
      <c r="T49" s="4"/>
      <c r="U49" s="4"/>
      <c r="V49" s="14"/>
      <c r="W49" s="14"/>
      <c r="X49" s="14"/>
      <c r="Y49" s="4"/>
      <c r="Z49" s="4"/>
      <c r="AA49" s="4"/>
      <c r="AB49" s="4"/>
      <c r="AC49" s="4"/>
      <c r="AD49" s="4"/>
      <c r="AE49" s="4"/>
      <c r="AF49" s="14"/>
      <c r="AG49" s="14"/>
      <c r="AH49" s="14"/>
      <c r="AI49" s="4"/>
      <c r="AJ49" s="4"/>
      <c r="AK49" s="4"/>
      <c r="AL49" s="4"/>
      <c r="AM49" s="4"/>
      <c r="AN49" s="4"/>
      <c r="AO49" s="4"/>
      <c r="AP49" s="14"/>
      <c r="AQ49" s="14"/>
      <c r="AR49" s="14"/>
      <c r="AZ49" s="14"/>
      <c r="BA49" s="14"/>
      <c r="BB49" s="14"/>
      <c r="BC49" s="5"/>
      <c r="BD49" s="5"/>
      <c r="BE49" s="5"/>
      <c r="BF49" s="5"/>
      <c r="BG49" s="5"/>
      <c r="BH49" s="5"/>
      <c r="BI49" s="5"/>
      <c r="BJ49" s="14"/>
      <c r="BK49" s="14"/>
      <c r="BL49" s="14"/>
      <c r="BM49" s="5"/>
      <c r="BN49" s="5"/>
      <c r="BO49" s="5"/>
      <c r="BP49" s="5"/>
      <c r="BQ49" s="5"/>
      <c r="BR49" s="5"/>
      <c r="BS49" s="5"/>
      <c r="BT49" s="14"/>
      <c r="BU49" s="14"/>
      <c r="BV49" s="14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</row>
    <row r="50" spans="1:988">
      <c r="B50" s="5"/>
      <c r="C50" s="4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</row>
    <row r="51" spans="1:988">
      <c r="B51" s="5"/>
      <c r="C51" s="4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</row>
    <row r="52" spans="1:988">
      <c r="A52" s="12" t="s">
        <v>135</v>
      </c>
      <c r="B52" s="5">
        <v>20.771929824561404</v>
      </c>
      <c r="C52" s="4">
        <v>19.798245614035086</v>
      </c>
      <c r="D52" s="5">
        <v>47.535087719298261</v>
      </c>
      <c r="E52" s="4">
        <v>59.561403508771924</v>
      </c>
      <c r="F52" s="4">
        <v>47.5</v>
      </c>
      <c r="G52" s="4">
        <v>54.122807017543863</v>
      </c>
      <c r="H52" s="4">
        <v>58.228070175438582</v>
      </c>
      <c r="I52" s="4">
        <v>65.403508771929836</v>
      </c>
      <c r="J52" s="4">
        <v>65.21052631578948</v>
      </c>
      <c r="K52" s="4"/>
      <c r="L52" s="4">
        <v>33.429824561403521</v>
      </c>
      <c r="M52" s="4">
        <v>64.412280701754383</v>
      </c>
      <c r="N52" s="4">
        <v>83.631578947368411</v>
      </c>
      <c r="O52" s="4">
        <v>81.280701754385959</v>
      </c>
      <c r="P52" s="4">
        <v>79.868421052631575</v>
      </c>
      <c r="Q52" s="4">
        <v>75.807017543859644</v>
      </c>
      <c r="R52" s="4">
        <v>75.649122807017548</v>
      </c>
      <c r="S52" s="4">
        <v>74.508771929824576</v>
      </c>
      <c r="T52" s="4">
        <v>84.122807017543863</v>
      </c>
      <c r="U52" s="4"/>
      <c r="V52" s="4">
        <v>69.526315789473657</v>
      </c>
      <c r="W52" s="4">
        <v>74.070175438596493</v>
      </c>
      <c r="X52" s="4">
        <v>73.298245614035082</v>
      </c>
      <c r="Y52" s="4">
        <v>70.184210526315795</v>
      </c>
      <c r="Z52" s="4">
        <v>74.491228070175453</v>
      </c>
      <c r="AA52" s="4">
        <v>73.219298245614027</v>
      </c>
      <c r="AB52" s="4">
        <v>64.789473684210506</v>
      </c>
      <c r="AC52" s="4">
        <v>74.499999999999972</v>
      </c>
      <c r="AD52" s="4">
        <v>79.245614035087726</v>
      </c>
      <c r="AE52" s="4"/>
      <c r="AF52" s="4">
        <v>78.649122807017534</v>
      </c>
      <c r="AG52" s="4">
        <v>80.131578947368425</v>
      </c>
      <c r="AH52" s="4">
        <v>86.78947368421052</v>
      </c>
      <c r="AI52" s="4">
        <v>83.912280701754398</v>
      </c>
      <c r="AJ52" s="4">
        <v>85.096491228070178</v>
      </c>
      <c r="AK52" s="4">
        <v>86.771929824561397</v>
      </c>
      <c r="AL52" s="4">
        <v>81.657894736842124</v>
      </c>
      <c r="AM52" s="4">
        <v>77.307017543859644</v>
      </c>
      <c r="AN52" s="4">
        <v>84.728070175438603</v>
      </c>
      <c r="AO52" s="4"/>
      <c r="AP52" s="4">
        <v>92.5</v>
      </c>
      <c r="AQ52" s="4">
        <v>92.096491228070164</v>
      </c>
      <c r="AR52" s="5">
        <v>85.008771929824562</v>
      </c>
      <c r="AS52">
        <v>83.745614035087712</v>
      </c>
      <c r="AT52">
        <v>86.324561403508795</v>
      </c>
      <c r="AU52">
        <v>83.34210526315789</v>
      </c>
      <c r="AV52">
        <v>85.447368421052644</v>
      </c>
      <c r="AW52">
        <v>86.991228070175438</v>
      </c>
      <c r="AX52">
        <v>78.50877192982459</v>
      </c>
      <c r="AZ52">
        <v>90.736842105263165</v>
      </c>
      <c r="BA52">
        <v>90.877192982456151</v>
      </c>
      <c r="BB52" s="5">
        <v>83.517543859649138</v>
      </c>
      <c r="BC52" s="5">
        <v>82.166666666666686</v>
      </c>
      <c r="BD52" s="5">
        <v>85.868421052631589</v>
      </c>
      <c r="BE52" s="5">
        <v>84.824561403508767</v>
      </c>
      <c r="BF52" s="5">
        <v>74.964912280701753</v>
      </c>
      <c r="BG52" s="5">
        <v>86.877192982456137</v>
      </c>
      <c r="BH52" s="5">
        <v>86.675438596491205</v>
      </c>
      <c r="BI52" s="5"/>
      <c r="BJ52" s="5">
        <v>90.517543859649123</v>
      </c>
      <c r="BK52" s="5">
        <v>87.508771929824576</v>
      </c>
      <c r="BL52" s="5">
        <v>88.035087719298247</v>
      </c>
      <c r="BM52" s="5">
        <v>87.114035087719287</v>
      </c>
      <c r="BN52" s="5">
        <v>88.166666666666657</v>
      </c>
      <c r="BO52" s="5">
        <v>78.868421052631589</v>
      </c>
      <c r="BP52" s="5">
        <v>82.561403508771917</v>
      </c>
      <c r="BQ52" s="5">
        <v>84.175438596491219</v>
      </c>
      <c r="BR52" s="5">
        <v>89.535087719298247</v>
      </c>
      <c r="BS52" s="5"/>
      <c r="BT52" s="5">
        <v>93.868421052631561</v>
      </c>
      <c r="BU52" s="5">
        <v>90.622807017543863</v>
      </c>
      <c r="BV52" s="5">
        <v>90.10526315789474</v>
      </c>
      <c r="BW52" s="5">
        <v>86.903508771929822</v>
      </c>
      <c r="BX52" s="5">
        <v>89.192982456140328</v>
      </c>
      <c r="BY52" s="5">
        <v>90.657894736842124</v>
      </c>
      <c r="BZ52" s="5">
        <v>87.973684210526315</v>
      </c>
      <c r="CA52" s="5">
        <v>86.710526315789465</v>
      </c>
      <c r="CB52" s="5">
        <v>86.008771929824562</v>
      </c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</row>
    <row r="53" spans="1:988">
      <c r="B53" s="5">
        <v>3.1162124497713046</v>
      </c>
      <c r="C53" s="4">
        <v>5.0298703066453783</v>
      </c>
      <c r="D53" s="5">
        <v>7.3559238609800373</v>
      </c>
      <c r="E53" s="4">
        <v>7.3787989416052673</v>
      </c>
      <c r="F53" s="4">
        <v>7.3892941108694963</v>
      </c>
      <c r="G53" s="4">
        <v>7.4773502474072382</v>
      </c>
      <c r="H53" s="4">
        <v>6.9738510585979112</v>
      </c>
      <c r="I53" s="4">
        <v>6.7517819024333861</v>
      </c>
      <c r="J53" s="4">
        <v>6.9835139814043687</v>
      </c>
      <c r="K53" s="4"/>
      <c r="L53" s="4">
        <v>5.68251358363693</v>
      </c>
      <c r="M53" s="4">
        <v>7.0720784341840979</v>
      </c>
      <c r="N53" s="4">
        <v>5.0782837899796549</v>
      </c>
      <c r="O53" s="4">
        <v>5.679767945879802</v>
      </c>
      <c r="P53" s="4">
        <v>4.8222808093098646</v>
      </c>
      <c r="Q53" s="4">
        <v>5.7381984438685167</v>
      </c>
      <c r="R53" s="4">
        <v>5.9309810864182282</v>
      </c>
      <c r="S53" s="4">
        <v>5.151102865458677</v>
      </c>
      <c r="T53" s="4">
        <v>4.5817723718480687</v>
      </c>
      <c r="U53" s="4"/>
      <c r="V53" s="4">
        <v>5.9184387395486135</v>
      </c>
      <c r="W53" s="4">
        <v>5.0925395324570193</v>
      </c>
      <c r="X53" s="4">
        <v>4.6092414346015032</v>
      </c>
      <c r="Y53" s="4">
        <v>5.5673910223464862</v>
      </c>
      <c r="Z53" s="4">
        <v>5.0837110811476789</v>
      </c>
      <c r="AA53" s="4">
        <v>4.9093131404133583</v>
      </c>
      <c r="AB53" s="4">
        <v>5.3075839565442626</v>
      </c>
      <c r="AC53" s="4">
        <v>5.1453313752640977</v>
      </c>
      <c r="AD53" s="4">
        <v>4.3138615700335974</v>
      </c>
      <c r="AE53" s="4"/>
      <c r="AF53" s="4">
        <v>4.7300268834069792</v>
      </c>
      <c r="AG53" s="4">
        <v>4.3882888580017019</v>
      </c>
      <c r="AH53" s="4">
        <v>2.8696848340410814</v>
      </c>
      <c r="AI53" s="4">
        <v>4.0519911066446284</v>
      </c>
      <c r="AJ53" s="4">
        <v>3.6964373532050989</v>
      </c>
      <c r="AK53" s="4">
        <v>3.2710420872919856</v>
      </c>
      <c r="AL53" s="4">
        <v>4.0229208718410696</v>
      </c>
      <c r="AM53" s="4">
        <v>4.7391976037558718</v>
      </c>
      <c r="AN53" s="4">
        <v>3.5437801328111878</v>
      </c>
      <c r="AO53" s="4"/>
      <c r="AP53" s="4">
        <v>2.6948707051714549</v>
      </c>
      <c r="AQ53" s="4">
        <v>1.8670826898195652</v>
      </c>
      <c r="AR53" s="5">
        <v>2.9662366122702273</v>
      </c>
      <c r="AS53">
        <v>3.6047058922177522</v>
      </c>
      <c r="AT53">
        <v>3.5807090491226616</v>
      </c>
      <c r="AU53">
        <v>3.4940054976929029</v>
      </c>
      <c r="AV53">
        <v>3.5404429468366665</v>
      </c>
      <c r="AW53">
        <v>2.7494409921399452</v>
      </c>
      <c r="AX53">
        <v>3.9127665244477265</v>
      </c>
      <c r="AZ53">
        <v>2.7871988839860569</v>
      </c>
      <c r="BA53">
        <v>2.7211544774231875</v>
      </c>
      <c r="BB53" s="5">
        <v>3.1358699962756962</v>
      </c>
      <c r="BC53" s="5">
        <v>4.0614209184371406</v>
      </c>
      <c r="BD53" s="5">
        <v>4.0052624517455504</v>
      </c>
      <c r="BE53" s="5">
        <v>2.8197730573867794</v>
      </c>
      <c r="BF53" s="5">
        <v>4.8195801691377982</v>
      </c>
      <c r="BG53" s="5">
        <v>2.4432687858981015</v>
      </c>
      <c r="BH53" s="5">
        <v>3.3468074481757251</v>
      </c>
      <c r="BI53" s="5"/>
      <c r="BJ53" s="5">
        <v>2.2678161175129321</v>
      </c>
      <c r="BK53" s="5">
        <v>2.9169998954019176</v>
      </c>
      <c r="BL53" s="5">
        <v>2.8027958414402492</v>
      </c>
      <c r="BM53" s="5">
        <v>3.2299099139332288</v>
      </c>
      <c r="BN53" s="5">
        <v>2.0233640049762514</v>
      </c>
      <c r="BO53" s="5">
        <v>4.2708879121736043</v>
      </c>
      <c r="BP53" s="5">
        <v>3.3043095190502121</v>
      </c>
      <c r="BQ53" s="5">
        <v>3.5719641519718812</v>
      </c>
      <c r="BR53" s="5">
        <v>2.120203918314671</v>
      </c>
      <c r="BS53" s="5"/>
      <c r="BT53" s="5">
        <v>0.98073262932862704</v>
      </c>
      <c r="BU53" s="5">
        <v>2.8700083914517682</v>
      </c>
      <c r="BV53" s="5">
        <v>2.1384845223523108</v>
      </c>
      <c r="BW53" s="5">
        <v>2.4662382175905728</v>
      </c>
      <c r="BX53" s="5">
        <v>2.0137284309475265</v>
      </c>
      <c r="BY53" s="5">
        <v>1.4565237688379891</v>
      </c>
      <c r="BZ53" s="5">
        <v>2.046997268084179</v>
      </c>
      <c r="CA53" s="5">
        <v>2.6439935553547347</v>
      </c>
      <c r="CB53" s="5">
        <v>3.2967524968943742</v>
      </c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</row>
    <row r="54" spans="1:988">
      <c r="B54" s="14">
        <f>AVERAGE(B52:D52)</f>
        <v>29.368421052631586</v>
      </c>
      <c r="C54" s="14">
        <f>AVERAGE(E52:G52)</f>
        <v>53.728070175438596</v>
      </c>
      <c r="D54" s="14">
        <f>AVERAGE(H52:J52)</f>
        <v>62.94736842105263</v>
      </c>
      <c r="E54" s="4"/>
      <c r="F54" s="14">
        <f>AVERAGE(L52:N52)</f>
        <v>60.491228070175431</v>
      </c>
      <c r="G54" s="14">
        <f>AVERAGE(O52:Q52)</f>
        <v>78.985380116959064</v>
      </c>
      <c r="H54" s="14">
        <f>AVERAGE(R52:T52)</f>
        <v>78.093567251462005</v>
      </c>
      <c r="I54" s="4"/>
      <c r="J54" s="14">
        <f>AVERAGE(V52:X52)</f>
        <v>72.298245614035068</v>
      </c>
      <c r="K54" s="14">
        <f>AVERAGE(Y52:AA52)</f>
        <v>72.631578947368425</v>
      </c>
      <c r="L54" s="14">
        <f>AVERAGE(AB52:AD52)</f>
        <v>72.845029239766063</v>
      </c>
      <c r="M54" s="4"/>
      <c r="N54" s="14">
        <f>AVERAGE(AF52:AH52)</f>
        <v>81.856725146198826</v>
      </c>
      <c r="O54" s="14">
        <f>AVERAGE(AI52:AK52)</f>
        <v>85.260233918128662</v>
      </c>
      <c r="P54" s="14">
        <f>AVERAGE(AL52:AN52)</f>
        <v>81.23099415204679</v>
      </c>
      <c r="Q54" s="4"/>
      <c r="R54" s="14">
        <f>AVERAGE(AP52:AR52)</f>
        <v>89.868421052631575</v>
      </c>
      <c r="S54" s="14">
        <f>AVERAGE(AS52:AU52)</f>
        <v>84.470760233918128</v>
      </c>
      <c r="T54" s="14">
        <f>AVERAGE(AV52:AX52)</f>
        <v>83.649122807017548</v>
      </c>
      <c r="V54" s="14">
        <f>AVERAGE(AZ52:BB52)</f>
        <v>88.377192982456151</v>
      </c>
      <c r="W54" s="14">
        <f>AVERAGE(BC52:BE52)</f>
        <v>84.286549707602347</v>
      </c>
      <c r="X54" s="14">
        <f>AVERAGE(BF52:BH52)</f>
        <v>82.839181286549703</v>
      </c>
      <c r="Y54" s="5"/>
      <c r="Z54" s="14">
        <f>AVERAGE(BJ52:BL52)</f>
        <v>88.687134502923982</v>
      </c>
      <c r="AA54" s="14">
        <f>AVERAGE(BM52:BO52)</f>
        <v>84.71637426900584</v>
      </c>
      <c r="AB54" s="14">
        <f>AVERAGE(BP52:BR52)</f>
        <v>85.423976608187118</v>
      </c>
      <c r="AC54" s="5"/>
      <c r="AD54" s="14">
        <f>AVERAGE(BT52:BV52)</f>
        <v>91.532163742690045</v>
      </c>
      <c r="AE54" s="14">
        <f>AVERAGE(BW52:BY52)</f>
        <v>88.918128654970758</v>
      </c>
      <c r="AF54" s="14">
        <f>AVERAGE(BZ52:CB52)</f>
        <v>86.897660818713447</v>
      </c>
      <c r="BQ54" s="5"/>
      <c r="BR54" s="5"/>
      <c r="BS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</row>
    <row r="55" spans="1:988">
      <c r="B55" s="14">
        <f>AVERAGE(B53:D53)</f>
        <v>5.1673355391322398</v>
      </c>
      <c r="C55" s="14">
        <f>AVERAGE(E53:G53)</f>
        <v>7.4151477666273342</v>
      </c>
      <c r="D55" s="14">
        <f>AVERAGE(H53:J53)</f>
        <v>6.9030489808118887</v>
      </c>
      <c r="E55" s="4"/>
      <c r="F55" s="14">
        <f>AVERAGE(L53:N53)</f>
        <v>5.9442919359335606</v>
      </c>
      <c r="G55" s="14">
        <f>AVERAGE(O53:Q53)</f>
        <v>5.4134157330193942</v>
      </c>
      <c r="H55" s="14">
        <f>AVERAGE(R53:T53)</f>
        <v>5.2212854412416583</v>
      </c>
      <c r="I55" s="4"/>
      <c r="J55" s="14">
        <f>AVERAGE(V53:X53)</f>
        <v>5.2067399022023793</v>
      </c>
      <c r="K55" s="14">
        <f>AVERAGE(Y53:AA53)</f>
        <v>5.1868050813025075</v>
      </c>
      <c r="L55" s="14">
        <f>AVERAGE(AB53:AD53)</f>
        <v>4.9222589672806523</v>
      </c>
      <c r="M55" s="4"/>
      <c r="N55" s="14">
        <f>AVERAGE(AF53:AH53)</f>
        <v>3.9960001918165875</v>
      </c>
      <c r="O55" s="14">
        <f>AVERAGE(AI53:AK53)</f>
        <v>3.673156849047237</v>
      </c>
      <c r="P55" s="14">
        <f>AVERAGE(AL53:AN53)</f>
        <v>4.1019662028027097</v>
      </c>
      <c r="Q55" s="4"/>
      <c r="R55" s="14">
        <f>AVERAGE(AP53:AR53)</f>
        <v>2.5093966690870828</v>
      </c>
      <c r="S55" s="14">
        <f>AVERAGE(AS53:AU53)</f>
        <v>3.5598068130111056</v>
      </c>
      <c r="T55" s="14">
        <f>AVERAGE(AV53:AX53)</f>
        <v>3.4008834878081124</v>
      </c>
      <c r="V55" s="14">
        <f>AVERAGE(AZ53:BB53)</f>
        <v>2.88140778589498</v>
      </c>
      <c r="W55" s="14">
        <f>AVERAGE(BC53:BE53)</f>
        <v>3.6288188091898235</v>
      </c>
      <c r="X55" s="14">
        <f>AVERAGE(BF53:BH53)</f>
        <v>3.5365521344038746</v>
      </c>
      <c r="Y55" s="5"/>
      <c r="Z55" s="14">
        <f>AVERAGE(BJ53:BL53)</f>
        <v>2.6625372847850328</v>
      </c>
      <c r="AA55" s="14">
        <f>AVERAGE(BM53:BO53)</f>
        <v>3.1747206103610282</v>
      </c>
      <c r="AB55" s="14">
        <f>AVERAGE(BP53:BR53)</f>
        <v>2.9988258631122551</v>
      </c>
      <c r="AC55" s="5"/>
      <c r="AD55" s="14">
        <f>AVERAGE(BT53:BV53)</f>
        <v>1.9964085143775687</v>
      </c>
      <c r="AE55" s="14">
        <f>AVERAGE(BW53:BY53)</f>
        <v>1.9788301391253629</v>
      </c>
      <c r="AF55" s="14">
        <f>AVERAGE(BZ53:CB53)</f>
        <v>2.6625811067777625</v>
      </c>
      <c r="BQ55" s="5"/>
      <c r="BR55" s="5"/>
      <c r="BS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</row>
    <row r="56" spans="1:988">
      <c r="B56" s="14"/>
      <c r="C56" s="14"/>
      <c r="D56" s="14"/>
      <c r="E56" s="4"/>
      <c r="F56" s="4"/>
      <c r="G56" s="4"/>
      <c r="H56" s="4"/>
      <c r="I56" s="4"/>
      <c r="J56" s="4"/>
      <c r="K56" s="4"/>
      <c r="L56" s="14"/>
      <c r="M56" s="14"/>
      <c r="N56" s="14"/>
      <c r="O56" s="4"/>
      <c r="P56" s="4"/>
      <c r="Q56" s="4"/>
      <c r="R56" s="4"/>
      <c r="S56" s="4"/>
      <c r="T56" s="4"/>
      <c r="U56" s="4"/>
      <c r="V56" s="14"/>
      <c r="W56" s="14"/>
      <c r="X56" s="14"/>
      <c r="Y56" s="4"/>
      <c r="Z56" s="4"/>
      <c r="AA56" s="4"/>
      <c r="AB56" s="4"/>
      <c r="AC56" s="4"/>
      <c r="AD56" s="4"/>
      <c r="AE56" s="4"/>
      <c r="AF56" s="14"/>
      <c r="AG56" s="14"/>
      <c r="AH56" s="14"/>
      <c r="AI56" s="4"/>
      <c r="AJ56" s="4"/>
      <c r="AK56" s="4"/>
      <c r="AL56" s="4"/>
      <c r="AM56" s="4"/>
      <c r="AN56" s="4"/>
      <c r="AO56" s="4"/>
      <c r="AP56" s="14"/>
      <c r="AQ56" s="14"/>
      <c r="AR56" s="14"/>
      <c r="AZ56" s="14"/>
      <c r="BA56" s="14"/>
      <c r="BB56" s="14"/>
      <c r="BC56" s="5"/>
      <c r="BD56" s="5"/>
      <c r="BE56" s="5"/>
      <c r="BF56" s="5"/>
      <c r="BG56" s="5"/>
      <c r="BH56" s="5"/>
      <c r="BI56" s="5"/>
      <c r="BJ56" s="14"/>
      <c r="BK56" s="14"/>
      <c r="BL56" s="14"/>
      <c r="BM56" s="5"/>
      <c r="BN56" s="14"/>
      <c r="BO56" s="14"/>
      <c r="BP56" s="14"/>
      <c r="BQ56" s="5"/>
      <c r="BR56" s="5"/>
      <c r="BS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</row>
    <row r="57" spans="1:988">
      <c r="B57" s="14"/>
      <c r="C57" s="14"/>
      <c r="D57" s="14"/>
      <c r="E57" s="4"/>
      <c r="F57" s="4"/>
      <c r="G57" s="4"/>
      <c r="H57" s="4"/>
      <c r="I57" s="4"/>
      <c r="J57" s="4"/>
      <c r="K57" s="4"/>
      <c r="L57" s="14"/>
      <c r="M57" s="14"/>
      <c r="N57" s="14"/>
      <c r="O57" s="4"/>
      <c r="P57" s="4"/>
      <c r="Q57" s="4"/>
      <c r="R57" s="4"/>
      <c r="S57" s="4"/>
      <c r="T57" s="4"/>
      <c r="U57" s="4"/>
      <c r="V57" s="14"/>
      <c r="W57" s="14"/>
      <c r="X57" s="14"/>
      <c r="Y57" s="4"/>
      <c r="Z57" s="4"/>
      <c r="AA57" s="4"/>
      <c r="AB57" s="4"/>
      <c r="AC57" s="4"/>
      <c r="AD57" s="4"/>
      <c r="AE57" s="4"/>
      <c r="AF57" s="14"/>
      <c r="AG57" s="14"/>
      <c r="AH57" s="14"/>
      <c r="AI57" s="4"/>
      <c r="AJ57" s="4"/>
      <c r="AK57" s="4"/>
      <c r="AL57" s="4"/>
      <c r="AM57" s="4"/>
      <c r="AN57" s="4"/>
      <c r="AO57" s="4"/>
      <c r="AP57" s="14"/>
      <c r="AQ57" s="14"/>
      <c r="AR57" s="14"/>
      <c r="AZ57" s="14"/>
      <c r="BA57" s="14"/>
      <c r="BB57" s="14"/>
      <c r="BC57" s="5"/>
      <c r="BD57" s="5"/>
      <c r="BE57" s="5"/>
      <c r="BF57" s="5"/>
      <c r="BG57" s="5"/>
      <c r="BH57" s="5"/>
      <c r="BI57" s="5"/>
      <c r="BJ57" s="14"/>
      <c r="BK57" s="14"/>
      <c r="BL57" s="14"/>
      <c r="BM57" s="5"/>
      <c r="BN57" s="5"/>
      <c r="BO57" s="5"/>
      <c r="BP57" s="5"/>
      <c r="BQ57" s="5"/>
      <c r="BR57" s="5"/>
      <c r="BS57" s="5"/>
      <c r="BT57" s="14"/>
      <c r="BU57" s="14"/>
      <c r="BV57" s="14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</row>
    <row r="58" spans="1:988">
      <c r="B58" s="14"/>
      <c r="C58" s="14"/>
      <c r="D58" s="14"/>
      <c r="E58" s="4"/>
      <c r="F58" s="4"/>
      <c r="G58" s="4"/>
      <c r="H58" s="4"/>
      <c r="I58" s="4"/>
      <c r="J58" s="4"/>
      <c r="K58" s="4"/>
      <c r="L58" s="14"/>
      <c r="M58" s="14"/>
      <c r="N58" s="14"/>
      <c r="O58" s="4"/>
      <c r="P58" s="4"/>
      <c r="Q58" s="4"/>
      <c r="R58" s="4"/>
      <c r="S58" s="4"/>
      <c r="T58" s="4"/>
      <c r="U58" s="4"/>
      <c r="V58" s="14"/>
      <c r="W58" s="14"/>
      <c r="X58" s="14"/>
      <c r="Y58" s="4"/>
      <c r="Z58" s="4"/>
      <c r="AA58" s="4"/>
      <c r="AB58" s="4"/>
      <c r="AC58" s="4"/>
      <c r="AD58" s="4"/>
      <c r="AE58" s="4"/>
      <c r="AF58" s="14"/>
      <c r="AG58" s="14"/>
      <c r="AH58" s="14"/>
      <c r="AI58" s="4"/>
      <c r="AJ58" s="4"/>
      <c r="AK58" s="4"/>
      <c r="AL58" s="4"/>
      <c r="AM58" s="4"/>
      <c r="AN58" s="4"/>
      <c r="AO58" s="4"/>
      <c r="AP58" s="14"/>
      <c r="AQ58" s="14"/>
      <c r="AR58" s="14"/>
      <c r="AZ58" s="14"/>
      <c r="BA58" s="14"/>
      <c r="BB58" s="14"/>
      <c r="BC58" s="5"/>
      <c r="BD58" s="5"/>
      <c r="BE58" s="5"/>
      <c r="BF58" s="5"/>
      <c r="BG58" s="5"/>
      <c r="BH58" s="5"/>
      <c r="BI58" s="5"/>
      <c r="BJ58" s="14"/>
      <c r="BK58" s="14"/>
      <c r="BL58" s="14"/>
      <c r="BM58" s="5"/>
      <c r="BN58" s="5"/>
      <c r="BO58" s="5"/>
      <c r="BP58" s="5"/>
      <c r="BQ58" s="5"/>
      <c r="BR58" s="5"/>
      <c r="BS58" s="5"/>
      <c r="BT58" s="14"/>
      <c r="BU58" s="14"/>
      <c r="BV58" s="14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</row>
    <row r="59" spans="1:988">
      <c r="B59" s="14"/>
      <c r="C59" s="14"/>
      <c r="D59" s="14"/>
      <c r="E59" s="4"/>
      <c r="F59" s="4"/>
      <c r="G59" s="4"/>
      <c r="H59" s="4"/>
      <c r="I59" s="4"/>
      <c r="J59" s="4"/>
      <c r="K59" s="4"/>
      <c r="L59" s="14"/>
      <c r="M59" s="14"/>
      <c r="N59" s="14"/>
      <c r="O59" s="4"/>
      <c r="P59" s="4"/>
      <c r="Q59" s="4"/>
      <c r="R59" s="4"/>
      <c r="S59" s="4"/>
      <c r="T59" s="4"/>
      <c r="U59" s="4"/>
      <c r="V59" s="14"/>
      <c r="W59" s="14"/>
      <c r="X59" s="14"/>
      <c r="Y59" s="4"/>
      <c r="Z59" s="4"/>
      <c r="AA59" s="4"/>
      <c r="AB59" s="4"/>
      <c r="AC59" s="4"/>
      <c r="AD59" s="4"/>
      <c r="AE59" s="4"/>
      <c r="AF59" s="14"/>
      <c r="AG59" s="14"/>
      <c r="AH59" s="14"/>
      <c r="AI59" s="4"/>
      <c r="AJ59" s="4"/>
      <c r="AK59" s="4"/>
      <c r="AL59" s="4"/>
      <c r="AM59" s="4"/>
      <c r="AN59" s="4"/>
      <c r="AO59" s="4"/>
      <c r="AP59" s="14"/>
      <c r="AQ59" s="14"/>
      <c r="AR59" s="14"/>
      <c r="AZ59" s="14"/>
      <c r="BA59" s="14"/>
      <c r="BB59" s="14"/>
      <c r="BC59" s="5"/>
      <c r="BD59" s="5"/>
      <c r="BE59" s="5"/>
      <c r="BF59" s="5"/>
      <c r="BG59" s="5"/>
      <c r="BH59" s="5"/>
      <c r="BI59" s="5"/>
      <c r="BJ59" s="14"/>
      <c r="BK59" s="14"/>
      <c r="BL59" s="14"/>
      <c r="BM59" s="5"/>
      <c r="BN59" s="5"/>
      <c r="BO59" s="5"/>
      <c r="BP59" s="5"/>
      <c r="BQ59" s="5"/>
      <c r="BR59" s="5"/>
      <c r="BS59" s="5"/>
      <c r="BT59" s="14"/>
      <c r="BU59" s="14"/>
      <c r="BV59" s="14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</row>
    <row r="60" spans="1:988">
      <c r="B60" s="5"/>
      <c r="C60" s="4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</row>
    <row r="61" spans="1:988">
      <c r="B61" s="5"/>
      <c r="C61" s="4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</row>
    <row r="62" spans="1:988">
      <c r="A62" s="12" t="s">
        <v>136</v>
      </c>
      <c r="B62" s="5"/>
      <c r="C62" s="4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</row>
    <row r="63" spans="1:988">
      <c r="B63" s="5"/>
      <c r="C63" s="4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</row>
    <row r="64" spans="1:988">
      <c r="B64" s="5"/>
      <c r="C64" s="4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</row>
    <row r="65" spans="1:988">
      <c r="B65" s="5"/>
      <c r="C65" s="4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</row>
    <row r="66" spans="1:988">
      <c r="B66" s="5"/>
      <c r="C66" s="4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</row>
    <row r="67" spans="1:988">
      <c r="B67" s="5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</row>
    <row r="68" spans="1:988">
      <c r="B68" s="5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</row>
    <row r="69" spans="1:988">
      <c r="B69" s="5"/>
      <c r="C69" s="4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</row>
    <row r="70" spans="1:988">
      <c r="B70" s="5"/>
      <c r="C70" s="4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</row>
    <row r="71" spans="1:988">
      <c r="A71" s="12" t="s">
        <v>137</v>
      </c>
      <c r="B71" s="5">
        <v>21.421052631578949</v>
      </c>
      <c r="C71" s="4">
        <v>14.210526315789474</v>
      </c>
      <c r="D71" s="5">
        <v>1.631578947368421</v>
      </c>
      <c r="E71" s="9">
        <v>3.6578947368421053</v>
      </c>
      <c r="F71" s="9">
        <v>3.9210526315789473</v>
      </c>
      <c r="G71" s="9">
        <v>5.6315789473684212</v>
      </c>
      <c r="H71" s="9">
        <v>5.6315789473684212</v>
      </c>
      <c r="I71" s="9">
        <v>3.8157894736842106</v>
      </c>
      <c r="J71" s="9">
        <v>4.3684210526315788</v>
      </c>
      <c r="K71" s="9"/>
      <c r="L71" s="9">
        <v>20.421052631578949</v>
      </c>
      <c r="M71" s="9">
        <v>3.6578947368421053</v>
      </c>
      <c r="N71" s="9">
        <v>1.236842105263158</v>
      </c>
      <c r="O71" s="9">
        <v>2.6842105263157894</v>
      </c>
      <c r="P71" s="9">
        <v>2.6315789473684212</v>
      </c>
      <c r="Q71" s="9">
        <v>4.8684210526315788</v>
      </c>
      <c r="R71" s="9">
        <v>4.0526315789473681</v>
      </c>
      <c r="S71" s="9">
        <v>5.1052631578947372</v>
      </c>
      <c r="T71" s="9">
        <v>5.2105263157894735</v>
      </c>
      <c r="U71" s="9"/>
      <c r="V71" s="9">
        <v>10.631578947368421</v>
      </c>
      <c r="W71" s="9">
        <v>5.6052631578947372</v>
      </c>
      <c r="X71" s="9">
        <v>7.2105263157894735</v>
      </c>
      <c r="Y71" s="9">
        <v>9.2105263157894743</v>
      </c>
      <c r="Z71" s="9">
        <v>7.5526315789473681</v>
      </c>
      <c r="AA71" s="9">
        <v>8.9473684210526319</v>
      </c>
      <c r="AB71" s="9">
        <v>10.657894736842104</v>
      </c>
      <c r="AC71" s="9">
        <v>9.526315789473685</v>
      </c>
      <c r="AD71" s="9">
        <v>9.7631578947368425</v>
      </c>
      <c r="AE71" s="9"/>
      <c r="AF71" s="9">
        <v>12.210526315789474</v>
      </c>
      <c r="AG71" s="9">
        <v>8.026315789473685</v>
      </c>
      <c r="AH71" s="9">
        <v>8.6578947368421044</v>
      </c>
      <c r="AI71" s="9">
        <v>11.184210526315789</v>
      </c>
      <c r="AJ71" s="9">
        <v>9.2368421052631575</v>
      </c>
      <c r="AK71" s="9">
        <v>11.131578947368421</v>
      </c>
      <c r="AL71" s="9">
        <v>10.210526315789474</v>
      </c>
      <c r="AM71" s="9">
        <v>11.157894736842104</v>
      </c>
      <c r="AN71" s="9">
        <v>11.105263157894736</v>
      </c>
      <c r="AO71" s="9"/>
      <c r="AP71" s="9">
        <v>8.2631578947368425</v>
      </c>
      <c r="AQ71" s="9">
        <v>6.3947368421052628</v>
      </c>
      <c r="AR71">
        <v>9.8157894736842106</v>
      </c>
      <c r="AS71" s="9">
        <v>10.973684210526315</v>
      </c>
      <c r="AT71" s="9">
        <v>10.236842105263158</v>
      </c>
      <c r="AU71" s="9">
        <v>12.184210526315789</v>
      </c>
      <c r="AV71" s="9">
        <v>11.526315789473685</v>
      </c>
      <c r="AW71" s="9">
        <v>10.447368421052632</v>
      </c>
      <c r="AX71" s="9">
        <v>12.105263157894736</v>
      </c>
      <c r="AY71" s="9"/>
      <c r="AZ71" s="9">
        <v>9.2894736842105257</v>
      </c>
      <c r="BA71" s="9">
        <v>9.4210526315789469</v>
      </c>
      <c r="BB71">
        <v>10.421052631578947</v>
      </c>
      <c r="BC71">
        <v>11.894736842105264</v>
      </c>
      <c r="BD71">
        <v>10.552631578947368</v>
      </c>
      <c r="BE71">
        <v>12.263157894736842</v>
      </c>
      <c r="BF71">
        <v>13.684210526315789</v>
      </c>
      <c r="BG71">
        <v>10.5</v>
      </c>
      <c r="BH71">
        <v>10.815789473684211</v>
      </c>
      <c r="BJ71">
        <v>12.026315789473685</v>
      </c>
      <c r="BK71">
        <v>9.8684210526315788</v>
      </c>
      <c r="BL71">
        <v>12.473684210526315</v>
      </c>
      <c r="BM71">
        <v>12.736842105263158</v>
      </c>
      <c r="BN71">
        <v>13.052631578947368</v>
      </c>
      <c r="BO71">
        <v>13.052631578947368</v>
      </c>
      <c r="BP71">
        <v>11.342105263157896</v>
      </c>
      <c r="BQ71">
        <v>13</v>
      </c>
      <c r="BR71">
        <v>14.789473684210526</v>
      </c>
      <c r="BT71">
        <v>12.473684210526315</v>
      </c>
      <c r="BU71">
        <v>11.342105263157896</v>
      </c>
      <c r="BV71">
        <v>11.394736842105264</v>
      </c>
      <c r="BW71">
        <v>11.815789473684211</v>
      </c>
      <c r="BX71">
        <v>12.026315789473685</v>
      </c>
      <c r="BY71">
        <v>13.368421052631579</v>
      </c>
      <c r="BZ71">
        <v>13.157894736842104</v>
      </c>
      <c r="CA71">
        <v>12.526315789473685</v>
      </c>
      <c r="CB71">
        <v>9.8947368421052637</v>
      </c>
    </row>
    <row r="72" spans="1:988">
      <c r="A72" s="4"/>
      <c r="B72" s="5">
        <v>1.9719337899387934</v>
      </c>
      <c r="C72" s="4">
        <v>1.8790443890782291</v>
      </c>
      <c r="D72" s="5">
        <v>0.69791505455428615</v>
      </c>
      <c r="E72" s="9">
        <v>1.1862634331564812</v>
      </c>
      <c r="F72" s="9">
        <v>1.3880108360550409</v>
      </c>
      <c r="G72" s="9">
        <v>1.8113052014787832</v>
      </c>
      <c r="H72" s="9">
        <v>1.3458862313352631</v>
      </c>
      <c r="I72" s="9">
        <v>1.3376351519213345</v>
      </c>
      <c r="J72" s="9">
        <v>1.3148787744541586</v>
      </c>
      <c r="K72" s="9"/>
      <c r="L72" s="9">
        <v>2.1546309842861167</v>
      </c>
      <c r="M72" s="9">
        <v>1.4002013245761886</v>
      </c>
      <c r="N72" s="9">
        <v>0.61793282989051068</v>
      </c>
      <c r="O72" s="9">
        <v>1.011389804145131</v>
      </c>
      <c r="P72" s="9">
        <v>0.98453262238482575</v>
      </c>
      <c r="Q72" s="9">
        <v>1.2245538291790246</v>
      </c>
      <c r="R72" s="9">
        <v>1.1433196210741854</v>
      </c>
      <c r="S72" s="9">
        <v>1.4365625330480192</v>
      </c>
      <c r="T72" s="9">
        <v>1.3292624585973198</v>
      </c>
      <c r="U72" s="9"/>
      <c r="V72" s="9">
        <v>1.6656606481885827</v>
      </c>
      <c r="W72" s="9">
        <v>1.1542114571187787</v>
      </c>
      <c r="X72" s="9">
        <v>1.6410271107719514</v>
      </c>
      <c r="Y72" s="9">
        <v>1.947810491516877</v>
      </c>
      <c r="Z72" s="9">
        <v>1.4095273101831975</v>
      </c>
      <c r="AA72" s="9">
        <v>1.4843648719722413</v>
      </c>
      <c r="AB72" s="9">
        <v>1.8423948156907171</v>
      </c>
      <c r="AC72" s="9">
        <v>1.7368636577825669</v>
      </c>
      <c r="AD72" s="9">
        <v>1.9962390707255493</v>
      </c>
      <c r="AE72" s="9"/>
      <c r="AF72" s="9">
        <v>2.3314163043048399</v>
      </c>
      <c r="AG72" s="9">
        <v>1.6411696736570316</v>
      </c>
      <c r="AH72" s="9">
        <v>1.7366750641687847</v>
      </c>
      <c r="AI72" s="9">
        <v>2.21075068291676</v>
      </c>
      <c r="AJ72" s="9">
        <v>1.9218124337772011</v>
      </c>
      <c r="AK72" s="9">
        <v>2.0349615115948092</v>
      </c>
      <c r="AL72" s="9">
        <v>1.9168927465827672</v>
      </c>
      <c r="AM72" s="9">
        <v>2.007640567519291</v>
      </c>
      <c r="AN72" s="9">
        <v>1.9055916348800728</v>
      </c>
      <c r="AO72" s="9"/>
      <c r="AP72" s="9">
        <v>1.4542253198786861</v>
      </c>
      <c r="AQ72" s="9">
        <v>1.3181841651111044</v>
      </c>
      <c r="AR72">
        <v>1.8286697600340553</v>
      </c>
      <c r="AS72" s="9">
        <v>1.7449324482864312</v>
      </c>
      <c r="AT72" s="9">
        <v>1.7440955913477418</v>
      </c>
      <c r="AU72" s="9">
        <v>2.0260940929137083</v>
      </c>
      <c r="AV72" s="9">
        <v>2.268510656892365</v>
      </c>
      <c r="AW72" s="9">
        <v>1.7050245253889706</v>
      </c>
      <c r="AX72" s="9">
        <v>2.1533623427913033</v>
      </c>
      <c r="AY72" s="9"/>
      <c r="AZ72" s="9">
        <v>1.3189223017420293</v>
      </c>
      <c r="BA72" s="9">
        <v>1.584343552871029</v>
      </c>
      <c r="BB72">
        <v>1.5452545532529685</v>
      </c>
      <c r="BC72">
        <v>2.0267729620420232</v>
      </c>
      <c r="BD72">
        <v>1.5672217530900143</v>
      </c>
      <c r="BE72">
        <v>1.96689681669366</v>
      </c>
      <c r="BF72">
        <v>1.9739070523795454</v>
      </c>
      <c r="BG72">
        <v>1.5113369586430603</v>
      </c>
      <c r="BH72">
        <v>1.9407493908149609</v>
      </c>
      <c r="BJ72">
        <v>1.8058254249232109</v>
      </c>
      <c r="BK72">
        <v>1.7259508079635613</v>
      </c>
      <c r="BL72">
        <v>1.9531266985468398</v>
      </c>
      <c r="BM72">
        <v>1.7029320420576792</v>
      </c>
      <c r="BN72">
        <v>1.760539232836666</v>
      </c>
      <c r="BO72">
        <v>1.6832990065365401</v>
      </c>
      <c r="BP72">
        <v>1.5026180641274782</v>
      </c>
      <c r="BQ72">
        <v>1.9290398853029496</v>
      </c>
      <c r="BR72">
        <v>2.3605210429522248</v>
      </c>
      <c r="BT72">
        <v>1.7805399959697299</v>
      </c>
      <c r="BU72">
        <v>2.0195616314437701</v>
      </c>
      <c r="BV72">
        <v>1.9585097077908418</v>
      </c>
      <c r="BW72">
        <v>1.7749863314273049</v>
      </c>
      <c r="BX72">
        <v>1.9628436284330748</v>
      </c>
      <c r="BY72">
        <v>1.8443798190644936</v>
      </c>
      <c r="BZ72">
        <v>2.0916165098237065</v>
      </c>
      <c r="CA72">
        <v>1.7984254382789238</v>
      </c>
      <c r="CB72">
        <v>1.5023876083975756</v>
      </c>
    </row>
    <row r="73" spans="1:988">
      <c r="B73" s="14">
        <f>AVERAGE(B71:D71)</f>
        <v>12.421052631578947</v>
      </c>
      <c r="C73" s="14">
        <f>AVERAGE(E71:G71)</f>
        <v>4.4035087719298245</v>
      </c>
      <c r="D73" s="14">
        <f>AVERAGE(H71:J71)</f>
        <v>4.6052631578947372</v>
      </c>
      <c r="F73" s="14">
        <f>AVERAGE(L71:N71)</f>
        <v>8.4385964912280702</v>
      </c>
      <c r="G73" s="14">
        <f>AVERAGE(O71:Q71)</f>
        <v>3.3947368421052633</v>
      </c>
      <c r="H73" s="14">
        <f>AVERAGE(R71:T71)</f>
        <v>4.7894736842105265</v>
      </c>
      <c r="J73" s="14">
        <f>AVERAGE(V71:X71)</f>
        <v>7.8157894736842097</v>
      </c>
      <c r="K73" s="14">
        <f>AVERAGE(Y71:AA71)</f>
        <v>8.5701754385964914</v>
      </c>
      <c r="L73" s="14">
        <f>AVERAGE(AB71:AD71)</f>
        <v>9.9824561403508767</v>
      </c>
      <c r="N73" s="14">
        <f>AVERAGE(AF71:AH71)</f>
        <v>9.6315789473684195</v>
      </c>
      <c r="O73" s="14">
        <f>AVERAGE(AI71:AK71)</f>
        <v>10.517543859649122</v>
      </c>
      <c r="P73" s="14">
        <f>AVERAGE(AL71:AN71)</f>
        <v>10.824561403508772</v>
      </c>
      <c r="R73" s="14">
        <f>AVERAGE(AP71:AR71)</f>
        <v>8.1578947368421044</v>
      </c>
      <c r="S73" s="14">
        <f>AVERAGE(AS71:AU71)</f>
        <v>11.131578947368419</v>
      </c>
      <c r="T73" s="14">
        <f>AVERAGE(AV71:AX71)</f>
        <v>11.359649122807019</v>
      </c>
      <c r="V73" s="14">
        <f>AVERAGE(AZ71:BB71)</f>
        <v>9.7105263157894726</v>
      </c>
      <c r="W73" s="14">
        <f>AVERAGE(BC71:BE71)</f>
        <v>11.570175438596491</v>
      </c>
      <c r="X73" s="14">
        <f>AVERAGE(BF71:BH71)</f>
        <v>11.666666666666666</v>
      </c>
      <c r="Z73" s="14">
        <f>AVERAGE(BJ71:BL71)</f>
        <v>11.456140350877192</v>
      </c>
      <c r="AA73" s="14">
        <f>AVERAGE(BM71:BO71)</f>
        <v>12.947368421052632</v>
      </c>
      <c r="AB73" s="14">
        <f>AVERAGE(BP71:BR71)</f>
        <v>13.043859649122808</v>
      </c>
      <c r="AD73" s="14">
        <f>AVERAGE(BT71:BV71)</f>
        <v>11.736842105263159</v>
      </c>
      <c r="AE73" s="14">
        <f>AVERAGE(BW71:BY71)</f>
        <v>12.403508771929827</v>
      </c>
      <c r="AF73" s="14">
        <f>AVERAGE(BZ71:CB71)</f>
        <v>11.859649122807019</v>
      </c>
    </row>
    <row r="74" spans="1:988">
      <c r="B74" s="14">
        <f>AVERAGE(B72:D72)</f>
        <v>1.5162977445237695</v>
      </c>
      <c r="C74" s="14">
        <f>AVERAGE(E72:G72)</f>
        <v>1.461859823563435</v>
      </c>
      <c r="D74" s="14">
        <f>AVERAGE(H72:J72)</f>
        <v>1.3328000525702521</v>
      </c>
      <c r="F74" s="14">
        <f>AVERAGE(L72:N72)</f>
        <v>1.3909217129176052</v>
      </c>
      <c r="G74" s="14">
        <f>AVERAGE(O72:Q72)</f>
        <v>1.0734920852363272</v>
      </c>
      <c r="H74" s="14">
        <f>AVERAGE(R72:T72)</f>
        <v>1.3030482042398415</v>
      </c>
      <c r="J74" s="14">
        <f>AVERAGE(V72:X72)</f>
        <v>1.4869664053597706</v>
      </c>
      <c r="K74" s="14">
        <f>AVERAGE(Y72:AA72)</f>
        <v>1.6139008912241053</v>
      </c>
      <c r="L74" s="14">
        <f>AVERAGE(AB72:AD72)</f>
        <v>1.858499181399611</v>
      </c>
      <c r="N74" s="14">
        <f>AVERAGE(AF72:AH72)</f>
        <v>1.9030870140435521</v>
      </c>
      <c r="O74" s="14">
        <f>AVERAGE(AI72:AK72)</f>
        <v>2.0558415427629235</v>
      </c>
      <c r="P74" s="14">
        <f>AVERAGE(AL72:AN72)</f>
        <v>1.9433749829940439</v>
      </c>
      <c r="R74" s="14">
        <f>AVERAGE(AP72:AR72)</f>
        <v>1.533693081674615</v>
      </c>
      <c r="S74" s="14">
        <f>AVERAGE(AS72:AU72)</f>
        <v>1.8383740441826273</v>
      </c>
      <c r="T74" s="14">
        <f>AVERAGE(AV72:AX72)</f>
        <v>2.0422991750242132</v>
      </c>
      <c r="V74" s="14">
        <f>AVERAGE(AZ72:BB72)</f>
        <v>1.4828401359553423</v>
      </c>
      <c r="W74" s="14">
        <f>AVERAGE(BC72:BE72)</f>
        <v>1.853630510608566</v>
      </c>
      <c r="X74" s="14">
        <f>AVERAGE(BF72:BH72)</f>
        <v>1.8086644672791889</v>
      </c>
      <c r="Z74" s="14">
        <f>AVERAGE(BJ72:BL72)</f>
        <v>1.8283009771445373</v>
      </c>
      <c r="AA74" s="14">
        <f>AVERAGE(BM72:BO72)</f>
        <v>1.7155900938102953</v>
      </c>
      <c r="AB74" s="14">
        <f>AVERAGE(BP72:BR72)</f>
        <v>1.9307263307942175</v>
      </c>
      <c r="AD74" s="14">
        <f>AVERAGE(BT72:BV72)</f>
        <v>1.9195371117347806</v>
      </c>
      <c r="AE74" s="14">
        <f>AVERAGE(BW72:BY72)</f>
        <v>1.860736592974958</v>
      </c>
      <c r="AF74" s="14">
        <f>AVERAGE(BZ72:CB72)</f>
        <v>1.7974765188334019</v>
      </c>
    </row>
    <row r="179" spans="1:3">
      <c r="B179" t="s">
        <v>291</v>
      </c>
      <c r="C179" t="s">
        <v>260</v>
      </c>
    </row>
    <row r="181" spans="1:3">
      <c r="A181" s="12" t="s">
        <v>134</v>
      </c>
      <c r="B181">
        <v>30.494152046783626</v>
      </c>
      <c r="C181">
        <v>33.863888888888887</v>
      </c>
    </row>
    <row r="182" spans="1:3">
      <c r="B182">
        <v>0.65165330482116601</v>
      </c>
      <c r="C182">
        <v>2.6058353912747068</v>
      </c>
    </row>
    <row r="184" spans="1:3">
      <c r="A184" s="12" t="s">
        <v>135</v>
      </c>
      <c r="B184">
        <v>86.897660818713447</v>
      </c>
      <c r="C184">
        <v>92.663888888888891</v>
      </c>
    </row>
    <row r="185" spans="1:3">
      <c r="B185">
        <v>0.5748868176582228</v>
      </c>
      <c r="C185">
        <v>0.96564041949013002</v>
      </c>
    </row>
    <row r="187" spans="1:3">
      <c r="A187" s="12" t="s">
        <v>292</v>
      </c>
      <c r="B187">
        <v>11.859649122807019</v>
      </c>
      <c r="C187">
        <v>12.916666666666666</v>
      </c>
    </row>
    <row r="188" spans="1:3">
      <c r="B188">
        <v>0.99923023620338236</v>
      </c>
      <c r="C188">
        <v>1.3977163915155053</v>
      </c>
    </row>
  </sheetData>
  <pageMargins left="0.75" right="0.75" top="1" bottom="1" header="0.5" footer="0.5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D515"/>
  <sheetViews>
    <sheetView topLeftCell="F461" zoomScale="61" zoomScaleNormal="79" zoomScalePageLayoutView="79" workbookViewId="0">
      <selection activeCell="R515" sqref="R515"/>
    </sheetView>
  </sheetViews>
  <sheetFormatPr baseColWidth="10" defaultColWidth="8.83203125" defaultRowHeight="15"/>
  <cols>
    <col min="1" max="1" width="4.33203125" bestFit="1" customWidth="1"/>
    <col min="2" max="2" width="8.1640625" bestFit="1" customWidth="1"/>
    <col min="3" max="3" width="4.5" bestFit="1" customWidth="1"/>
    <col min="4" max="4" width="9" bestFit="1" customWidth="1"/>
    <col min="5" max="13" width="17.33203125" bestFit="1" customWidth="1"/>
    <col min="14" max="15" width="17.33203125" customWidth="1"/>
    <col min="16" max="24" width="18.5" style="23" bestFit="1" customWidth="1"/>
    <col min="25" max="26" width="18.5" customWidth="1"/>
    <col min="27" max="35" width="16.33203125" bestFit="1" customWidth="1"/>
    <col min="36" max="36" width="16.33203125" customWidth="1"/>
    <col min="37" max="45" width="18.6640625" bestFit="1" customWidth="1"/>
  </cols>
  <sheetData>
    <row r="1" spans="1:99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s="23" t="s">
        <v>13</v>
      </c>
      <c r="Q1" s="23" t="s">
        <v>14</v>
      </c>
      <c r="R1" s="23" t="s">
        <v>15</v>
      </c>
      <c r="S1" s="23" t="s">
        <v>16</v>
      </c>
      <c r="T1" s="23" t="s">
        <v>17</v>
      </c>
      <c r="U1" s="23" t="s">
        <v>18</v>
      </c>
      <c r="V1" s="23" t="s">
        <v>19</v>
      </c>
      <c r="W1" s="23" t="s">
        <v>20</v>
      </c>
      <c r="X1" s="23" t="s">
        <v>21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</row>
    <row r="2" spans="1:990">
      <c r="A2">
        <v>2</v>
      </c>
      <c r="B2" t="s">
        <v>59</v>
      </c>
      <c r="C2">
        <v>1</v>
      </c>
      <c r="D2" t="s">
        <v>42</v>
      </c>
      <c r="E2">
        <v>0</v>
      </c>
      <c r="F2">
        <v>0</v>
      </c>
      <c r="G2">
        <v>4</v>
      </c>
      <c r="H2">
        <v>1.4</v>
      </c>
      <c r="I2">
        <v>0.3</v>
      </c>
      <c r="J2">
        <v>7.9</v>
      </c>
      <c r="K2">
        <v>1.4</v>
      </c>
      <c r="L2">
        <v>9.3000000000000007</v>
      </c>
      <c r="M2">
        <v>3.2</v>
      </c>
      <c r="P2" s="23">
        <v>4.8</v>
      </c>
      <c r="Q2" s="23">
        <v>10.6</v>
      </c>
      <c r="R2" s="23">
        <v>6.4</v>
      </c>
      <c r="S2" s="23">
        <v>20.3</v>
      </c>
      <c r="T2" s="23">
        <v>6.6</v>
      </c>
      <c r="U2" s="23">
        <v>25.3</v>
      </c>
      <c r="V2" s="23">
        <v>16.8</v>
      </c>
      <c r="W2" s="23">
        <v>30</v>
      </c>
      <c r="X2" s="23">
        <v>29.7</v>
      </c>
      <c r="Z2">
        <f>SUM(P2:X2)</f>
        <v>150.5</v>
      </c>
      <c r="AA2">
        <v>30</v>
      </c>
      <c r="AB2">
        <v>0</v>
      </c>
      <c r="AC2">
        <v>0</v>
      </c>
      <c r="AD2">
        <v>0</v>
      </c>
      <c r="AE2">
        <v>4</v>
      </c>
      <c r="AF2">
        <v>0</v>
      </c>
      <c r="AG2">
        <v>0</v>
      </c>
      <c r="AH2">
        <v>0</v>
      </c>
      <c r="AI2">
        <v>0</v>
      </c>
      <c r="AK2">
        <v>30</v>
      </c>
      <c r="AL2">
        <v>33</v>
      </c>
      <c r="AM2">
        <v>11</v>
      </c>
      <c r="AN2">
        <v>27</v>
      </c>
      <c r="AO2">
        <v>17</v>
      </c>
      <c r="AP2">
        <v>2</v>
      </c>
      <c r="AQ2">
        <v>11</v>
      </c>
      <c r="AR2">
        <v>1</v>
      </c>
      <c r="AS2">
        <v>8</v>
      </c>
      <c r="AV2">
        <f>(AK2-AA2)/(AK2+AA2)*100</f>
        <v>0</v>
      </c>
      <c r="AW2">
        <f t="shared" ref="AW2:BD17" si="0">(AL2-AB2)/(AL2+AB2)*100</f>
        <v>100</v>
      </c>
      <c r="AX2">
        <f t="shared" si="0"/>
        <v>100</v>
      </c>
      <c r="AY2">
        <f t="shared" si="0"/>
        <v>100</v>
      </c>
      <c r="AZ2">
        <f t="shared" si="0"/>
        <v>61.904761904761905</v>
      </c>
      <c r="BA2">
        <f t="shared" si="0"/>
        <v>100</v>
      </c>
      <c r="BB2">
        <f t="shared" si="0"/>
        <v>100</v>
      </c>
      <c r="BC2">
        <f t="shared" si="0"/>
        <v>100</v>
      </c>
      <c r="BD2">
        <f>(AS2-AI2)/(AS2+AI2)*100</f>
        <v>100</v>
      </c>
    </row>
    <row r="3" spans="1:990">
      <c r="A3">
        <v>4</v>
      </c>
      <c r="B3" t="s">
        <v>60</v>
      </c>
      <c r="C3">
        <v>1</v>
      </c>
      <c r="D3" t="s">
        <v>44</v>
      </c>
      <c r="E3">
        <v>1.3</v>
      </c>
      <c r="F3">
        <v>8</v>
      </c>
      <c r="G3">
        <v>23.2</v>
      </c>
      <c r="H3">
        <v>14.9</v>
      </c>
      <c r="I3">
        <v>18.2</v>
      </c>
      <c r="J3">
        <v>7</v>
      </c>
      <c r="K3">
        <v>12.4</v>
      </c>
      <c r="L3">
        <v>14.8</v>
      </c>
      <c r="M3">
        <v>8.8000000000000007</v>
      </c>
      <c r="P3" s="23">
        <v>4.5</v>
      </c>
      <c r="Q3" s="23">
        <v>5.4</v>
      </c>
      <c r="R3" s="23">
        <v>0.5</v>
      </c>
      <c r="S3" s="23">
        <v>0.1</v>
      </c>
      <c r="T3" s="23">
        <v>0.6</v>
      </c>
      <c r="U3" s="23">
        <v>0</v>
      </c>
      <c r="V3" s="23">
        <v>0.7</v>
      </c>
      <c r="W3" s="23">
        <v>0.5</v>
      </c>
      <c r="X3" s="23">
        <v>0.6</v>
      </c>
      <c r="Z3">
        <f t="shared" ref="Z3:Z39" si="1">SUM(P3:X3)</f>
        <v>12.899999999999999</v>
      </c>
      <c r="AA3">
        <v>8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2</v>
      </c>
      <c r="AI3">
        <v>0</v>
      </c>
      <c r="AK3">
        <v>13</v>
      </c>
      <c r="AL3">
        <v>15</v>
      </c>
      <c r="AM3">
        <v>0</v>
      </c>
      <c r="AN3">
        <v>0</v>
      </c>
      <c r="AO3">
        <v>0</v>
      </c>
      <c r="AP3">
        <v>8</v>
      </c>
      <c r="AQ3">
        <v>7</v>
      </c>
      <c r="AR3">
        <v>1</v>
      </c>
      <c r="AS3">
        <v>4</v>
      </c>
      <c r="AV3">
        <f t="shared" ref="AV3:AV38" si="2">(AK3-AA3)/(AK3+AA3)*100</f>
        <v>23.809523809523807</v>
      </c>
      <c r="AW3">
        <f t="shared" si="0"/>
        <v>100</v>
      </c>
      <c r="AX3">
        <v>0</v>
      </c>
      <c r="AY3">
        <v>0</v>
      </c>
      <c r="AZ3">
        <v>0</v>
      </c>
      <c r="BA3">
        <f t="shared" si="0"/>
        <v>100</v>
      </c>
      <c r="BB3">
        <f t="shared" si="0"/>
        <v>55.555555555555557</v>
      </c>
      <c r="BC3">
        <f t="shared" si="0"/>
        <v>-33.333333333333329</v>
      </c>
      <c r="BD3">
        <f t="shared" si="0"/>
        <v>100</v>
      </c>
    </row>
    <row r="4" spans="1:990">
      <c r="A4">
        <v>3</v>
      </c>
      <c r="B4" t="s">
        <v>61</v>
      </c>
      <c r="C4">
        <v>1</v>
      </c>
      <c r="D4" t="s">
        <v>46</v>
      </c>
      <c r="E4">
        <v>0</v>
      </c>
      <c r="F4">
        <v>1.1000000000000001</v>
      </c>
      <c r="G4">
        <v>8.5</v>
      </c>
      <c r="H4">
        <v>3.8</v>
      </c>
      <c r="I4">
        <v>2.4</v>
      </c>
      <c r="J4">
        <v>1</v>
      </c>
      <c r="K4">
        <v>1.8</v>
      </c>
      <c r="L4">
        <v>0</v>
      </c>
      <c r="M4">
        <v>0.4</v>
      </c>
      <c r="P4" s="23">
        <v>4.9000000000000004</v>
      </c>
      <c r="Q4" s="23">
        <v>3.9</v>
      </c>
      <c r="R4" s="23">
        <v>1.1000000000000001</v>
      </c>
      <c r="S4" s="23">
        <v>24.3</v>
      </c>
      <c r="T4" s="23">
        <v>10.9</v>
      </c>
      <c r="U4" s="23">
        <v>23.5</v>
      </c>
      <c r="V4" s="23">
        <v>21.8</v>
      </c>
      <c r="W4" s="23">
        <v>1.6</v>
      </c>
      <c r="X4" s="23">
        <v>1.4</v>
      </c>
      <c r="Z4">
        <f t="shared" si="1"/>
        <v>93.399999999999991</v>
      </c>
      <c r="AA4">
        <v>6</v>
      </c>
      <c r="AB4">
        <v>0</v>
      </c>
      <c r="AC4">
        <v>2</v>
      </c>
      <c r="AD4">
        <v>0</v>
      </c>
      <c r="AE4">
        <v>2</v>
      </c>
      <c r="AF4">
        <v>0</v>
      </c>
      <c r="AG4">
        <v>0</v>
      </c>
      <c r="AH4">
        <v>0</v>
      </c>
      <c r="AI4">
        <v>2</v>
      </c>
      <c r="AK4">
        <v>29</v>
      </c>
      <c r="AL4">
        <v>10</v>
      </c>
      <c r="AM4">
        <v>1</v>
      </c>
      <c r="AN4">
        <v>7</v>
      </c>
      <c r="AO4">
        <v>12</v>
      </c>
      <c r="AP4">
        <v>2</v>
      </c>
      <c r="AQ4">
        <v>10</v>
      </c>
      <c r="AR4">
        <v>15</v>
      </c>
      <c r="AS4">
        <v>20</v>
      </c>
      <c r="AV4">
        <f t="shared" si="2"/>
        <v>65.714285714285708</v>
      </c>
      <c r="AW4">
        <f t="shared" si="0"/>
        <v>100</v>
      </c>
      <c r="AX4">
        <f t="shared" si="0"/>
        <v>-33.333333333333329</v>
      </c>
      <c r="AY4">
        <f t="shared" si="0"/>
        <v>100</v>
      </c>
      <c r="AZ4">
        <f t="shared" si="0"/>
        <v>71.428571428571431</v>
      </c>
      <c r="BA4">
        <f t="shared" si="0"/>
        <v>100</v>
      </c>
      <c r="BB4">
        <f t="shared" si="0"/>
        <v>100</v>
      </c>
      <c r="BC4">
        <f t="shared" si="0"/>
        <v>100</v>
      </c>
      <c r="BD4">
        <f t="shared" si="0"/>
        <v>81.818181818181827</v>
      </c>
    </row>
    <row r="5" spans="1:990">
      <c r="A5">
        <v>1</v>
      </c>
      <c r="B5" t="s">
        <v>62</v>
      </c>
      <c r="C5">
        <v>1</v>
      </c>
      <c r="D5" t="s">
        <v>48</v>
      </c>
      <c r="E5">
        <v>0</v>
      </c>
      <c r="F5">
        <v>0.5</v>
      </c>
      <c r="G5">
        <v>11</v>
      </c>
      <c r="H5">
        <v>0.4</v>
      </c>
      <c r="I5">
        <v>5.7</v>
      </c>
      <c r="J5">
        <v>1.7</v>
      </c>
      <c r="K5">
        <v>6.2</v>
      </c>
      <c r="L5">
        <v>0.5</v>
      </c>
      <c r="M5">
        <v>3</v>
      </c>
      <c r="P5" s="23">
        <v>2.2999999999999998</v>
      </c>
      <c r="Q5" s="23">
        <v>1.5</v>
      </c>
      <c r="R5" s="23">
        <v>30</v>
      </c>
      <c r="S5" s="23">
        <v>0.5</v>
      </c>
      <c r="T5" s="23">
        <v>1.4</v>
      </c>
      <c r="U5" s="23">
        <v>0.1</v>
      </c>
      <c r="V5" s="23">
        <v>0.6</v>
      </c>
      <c r="W5" s="23">
        <v>0.6</v>
      </c>
      <c r="X5" s="23">
        <v>0.6</v>
      </c>
      <c r="Z5">
        <f t="shared" si="1"/>
        <v>37.6</v>
      </c>
      <c r="AA5">
        <v>12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K5">
        <v>26</v>
      </c>
      <c r="AL5">
        <v>23</v>
      </c>
      <c r="AM5">
        <v>0</v>
      </c>
      <c r="AN5">
        <v>19</v>
      </c>
      <c r="AO5">
        <v>12</v>
      </c>
      <c r="AP5">
        <v>14</v>
      </c>
      <c r="AQ5">
        <v>6</v>
      </c>
      <c r="AR5">
        <v>0</v>
      </c>
      <c r="AS5">
        <v>3</v>
      </c>
      <c r="AV5">
        <f t="shared" si="2"/>
        <v>36.84210526315789</v>
      </c>
      <c r="AW5">
        <f t="shared" si="0"/>
        <v>100</v>
      </c>
      <c r="AX5">
        <v>0</v>
      </c>
      <c r="AY5">
        <f t="shared" si="0"/>
        <v>100</v>
      </c>
      <c r="AZ5">
        <f t="shared" si="0"/>
        <v>100</v>
      </c>
      <c r="BA5">
        <f t="shared" si="0"/>
        <v>100</v>
      </c>
      <c r="BB5">
        <f t="shared" si="0"/>
        <v>100</v>
      </c>
      <c r="BC5">
        <v>0</v>
      </c>
      <c r="BD5">
        <f t="shared" si="0"/>
        <v>20</v>
      </c>
    </row>
    <row r="6" spans="1:990">
      <c r="A6">
        <v>6</v>
      </c>
      <c r="B6" t="s">
        <v>63</v>
      </c>
      <c r="C6">
        <v>1</v>
      </c>
      <c r="D6" t="s">
        <v>42</v>
      </c>
      <c r="E6">
        <v>0</v>
      </c>
      <c r="F6">
        <v>0.8</v>
      </c>
      <c r="G6">
        <v>1.8</v>
      </c>
      <c r="H6">
        <v>0</v>
      </c>
      <c r="I6">
        <v>11.2</v>
      </c>
      <c r="J6">
        <v>0.8</v>
      </c>
      <c r="K6">
        <v>0.3</v>
      </c>
      <c r="L6">
        <v>7.7</v>
      </c>
      <c r="M6">
        <v>5.7</v>
      </c>
      <c r="P6" s="23">
        <v>8.5</v>
      </c>
      <c r="Q6" s="23">
        <v>0.5</v>
      </c>
      <c r="R6" s="23">
        <v>9.8000000000000007</v>
      </c>
      <c r="S6" s="23">
        <v>1.5</v>
      </c>
      <c r="T6" s="23">
        <v>20.2</v>
      </c>
      <c r="U6" s="23">
        <v>1.5</v>
      </c>
      <c r="V6" s="23">
        <v>12.4</v>
      </c>
      <c r="W6" s="23">
        <v>24.2</v>
      </c>
      <c r="X6" s="23">
        <v>13</v>
      </c>
      <c r="Z6">
        <f t="shared" si="1"/>
        <v>91.6</v>
      </c>
      <c r="AA6">
        <v>6</v>
      </c>
      <c r="AB6">
        <v>22</v>
      </c>
      <c r="AC6">
        <v>0</v>
      </c>
      <c r="AD6">
        <v>4</v>
      </c>
      <c r="AE6">
        <v>0</v>
      </c>
      <c r="AF6">
        <v>2</v>
      </c>
      <c r="AG6">
        <v>0</v>
      </c>
      <c r="AH6">
        <v>0</v>
      </c>
      <c r="AI6">
        <v>2</v>
      </c>
      <c r="AK6">
        <v>17</v>
      </c>
      <c r="AL6">
        <v>20</v>
      </c>
      <c r="AM6">
        <v>22</v>
      </c>
      <c r="AN6">
        <v>23</v>
      </c>
      <c r="AO6">
        <v>6</v>
      </c>
      <c r="AP6">
        <v>13</v>
      </c>
      <c r="AQ6">
        <v>10</v>
      </c>
      <c r="AR6">
        <v>6</v>
      </c>
      <c r="AS6">
        <v>2</v>
      </c>
      <c r="AV6">
        <f t="shared" si="2"/>
        <v>47.826086956521742</v>
      </c>
      <c r="AW6">
        <f t="shared" si="0"/>
        <v>-4.7619047619047619</v>
      </c>
      <c r="AX6">
        <f t="shared" si="0"/>
        <v>100</v>
      </c>
      <c r="AY6">
        <f t="shared" si="0"/>
        <v>70.370370370370367</v>
      </c>
      <c r="AZ6">
        <f t="shared" si="0"/>
        <v>100</v>
      </c>
      <c r="BA6">
        <f t="shared" si="0"/>
        <v>73.333333333333329</v>
      </c>
      <c r="BB6">
        <f t="shared" si="0"/>
        <v>100</v>
      </c>
      <c r="BC6">
        <f t="shared" si="0"/>
        <v>100</v>
      </c>
      <c r="BD6">
        <f t="shared" si="0"/>
        <v>0</v>
      </c>
    </row>
    <row r="7" spans="1:990">
      <c r="A7">
        <v>7</v>
      </c>
      <c r="B7" t="s">
        <v>64</v>
      </c>
      <c r="C7">
        <v>1</v>
      </c>
      <c r="D7" t="s">
        <v>44</v>
      </c>
      <c r="E7">
        <v>1.5</v>
      </c>
      <c r="F7">
        <v>9</v>
      </c>
      <c r="G7">
        <v>16.3</v>
      </c>
      <c r="H7">
        <v>6.9</v>
      </c>
      <c r="I7">
        <v>4.8</v>
      </c>
      <c r="J7">
        <v>5.8</v>
      </c>
      <c r="K7">
        <v>4.0999999999999996</v>
      </c>
      <c r="L7">
        <v>11.4</v>
      </c>
      <c r="M7">
        <v>12.1</v>
      </c>
      <c r="P7" s="23">
        <v>3.6</v>
      </c>
      <c r="Q7" s="23">
        <v>2.2999999999999998</v>
      </c>
      <c r="R7" s="23">
        <v>27</v>
      </c>
      <c r="S7" s="23">
        <v>18.399999999999999</v>
      </c>
      <c r="T7" s="23">
        <v>5</v>
      </c>
      <c r="U7" s="23">
        <v>7.6</v>
      </c>
      <c r="V7" s="23">
        <v>23.1</v>
      </c>
      <c r="W7" s="23">
        <v>29.3</v>
      </c>
      <c r="X7" s="23">
        <v>26.9</v>
      </c>
      <c r="Z7">
        <f t="shared" si="1"/>
        <v>143.19999999999999</v>
      </c>
      <c r="AA7">
        <v>22</v>
      </c>
      <c r="AB7">
        <v>2</v>
      </c>
      <c r="AC7">
        <v>0</v>
      </c>
      <c r="AD7">
        <v>4</v>
      </c>
      <c r="AE7">
        <v>14</v>
      </c>
      <c r="AF7">
        <v>6</v>
      </c>
      <c r="AG7">
        <v>2</v>
      </c>
      <c r="AH7">
        <v>0</v>
      </c>
      <c r="AI7">
        <v>0</v>
      </c>
      <c r="AK7">
        <v>32</v>
      </c>
      <c r="AL7">
        <v>19</v>
      </c>
      <c r="AM7">
        <v>1</v>
      </c>
      <c r="AN7">
        <v>14</v>
      </c>
      <c r="AO7">
        <v>18</v>
      </c>
      <c r="AP7">
        <v>11</v>
      </c>
      <c r="AQ7">
        <v>13</v>
      </c>
      <c r="AR7">
        <v>0</v>
      </c>
      <c r="AS7">
        <v>0</v>
      </c>
      <c r="AV7">
        <f t="shared" si="2"/>
        <v>18.518518518518519</v>
      </c>
      <c r="AW7">
        <f t="shared" si="0"/>
        <v>80.952380952380949</v>
      </c>
      <c r="AX7">
        <f t="shared" si="0"/>
        <v>100</v>
      </c>
      <c r="AY7">
        <f t="shared" si="0"/>
        <v>55.555555555555557</v>
      </c>
      <c r="AZ7">
        <f t="shared" si="0"/>
        <v>12.5</v>
      </c>
      <c r="BA7">
        <f t="shared" si="0"/>
        <v>29.411764705882355</v>
      </c>
      <c r="BB7">
        <f t="shared" si="0"/>
        <v>73.333333333333329</v>
      </c>
      <c r="BC7">
        <v>0</v>
      </c>
      <c r="BD7">
        <v>0</v>
      </c>
    </row>
    <row r="8" spans="1:990">
      <c r="A8">
        <v>8</v>
      </c>
      <c r="B8" t="s">
        <v>65</v>
      </c>
      <c r="C8">
        <v>1</v>
      </c>
      <c r="D8" t="s">
        <v>46</v>
      </c>
      <c r="E8">
        <v>0</v>
      </c>
      <c r="F8">
        <v>2.1</v>
      </c>
      <c r="G8">
        <v>21.5</v>
      </c>
      <c r="H8">
        <v>6.3</v>
      </c>
      <c r="I8">
        <v>15.3</v>
      </c>
      <c r="J8">
        <v>4.5</v>
      </c>
      <c r="K8">
        <v>6.7</v>
      </c>
      <c r="L8">
        <v>10</v>
      </c>
      <c r="M8">
        <v>3.2</v>
      </c>
      <c r="P8" s="23">
        <v>0</v>
      </c>
      <c r="Q8" s="23">
        <v>0</v>
      </c>
      <c r="R8" s="23">
        <v>30</v>
      </c>
      <c r="S8" s="23">
        <v>30</v>
      </c>
      <c r="T8" s="23">
        <v>0</v>
      </c>
      <c r="U8" s="23">
        <v>9.6999999999999993</v>
      </c>
      <c r="V8" s="23">
        <v>4.2</v>
      </c>
      <c r="W8" s="23">
        <v>18.100000000000001</v>
      </c>
      <c r="X8" s="23">
        <v>12.3</v>
      </c>
      <c r="Z8">
        <f t="shared" si="1"/>
        <v>104.3</v>
      </c>
      <c r="AA8">
        <v>14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0</v>
      </c>
      <c r="AI8">
        <v>0</v>
      </c>
      <c r="AK8">
        <v>25</v>
      </c>
      <c r="AL8">
        <v>21</v>
      </c>
      <c r="AM8">
        <v>0</v>
      </c>
      <c r="AN8">
        <v>0</v>
      </c>
      <c r="AO8">
        <v>0</v>
      </c>
      <c r="AP8">
        <v>0</v>
      </c>
      <c r="AQ8">
        <v>10</v>
      </c>
      <c r="AR8">
        <v>1</v>
      </c>
      <c r="AS8">
        <v>0</v>
      </c>
      <c r="AV8">
        <f t="shared" si="2"/>
        <v>28.205128205128204</v>
      </c>
      <c r="AW8">
        <f t="shared" si="0"/>
        <v>100</v>
      </c>
      <c r="AX8">
        <v>0</v>
      </c>
      <c r="AY8">
        <v>0</v>
      </c>
      <c r="AZ8">
        <v>0</v>
      </c>
      <c r="BA8">
        <v>0</v>
      </c>
      <c r="BB8">
        <f t="shared" si="0"/>
        <v>66.666666666666657</v>
      </c>
      <c r="BC8">
        <f t="shared" si="0"/>
        <v>100</v>
      </c>
      <c r="BD8">
        <v>0</v>
      </c>
    </row>
    <row r="9" spans="1:990">
      <c r="A9">
        <v>5</v>
      </c>
      <c r="B9" t="s">
        <v>66</v>
      </c>
      <c r="C9">
        <v>1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P9" s="23">
        <v>10.9</v>
      </c>
      <c r="Q9" s="23">
        <v>0.3</v>
      </c>
      <c r="R9" s="23">
        <v>0.7</v>
      </c>
      <c r="S9" s="23">
        <v>0.7</v>
      </c>
      <c r="T9" s="23">
        <v>0.2</v>
      </c>
      <c r="U9" s="23">
        <v>0.3</v>
      </c>
      <c r="V9" s="23">
        <v>1</v>
      </c>
      <c r="W9" s="23">
        <v>14.1</v>
      </c>
      <c r="X9" s="23">
        <v>0</v>
      </c>
      <c r="Z9">
        <f t="shared" si="1"/>
        <v>28.2</v>
      </c>
      <c r="AA9">
        <v>16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74</v>
      </c>
      <c r="AL9">
        <v>35</v>
      </c>
      <c r="AM9">
        <v>0</v>
      </c>
      <c r="AN9">
        <v>5</v>
      </c>
      <c r="AO9">
        <v>44</v>
      </c>
      <c r="AP9">
        <v>50</v>
      </c>
      <c r="AQ9">
        <v>11</v>
      </c>
      <c r="AR9">
        <v>42</v>
      </c>
      <c r="AS9">
        <v>23</v>
      </c>
      <c r="AV9">
        <f t="shared" si="2"/>
        <v>64.444444444444443</v>
      </c>
      <c r="AW9">
        <f t="shared" si="0"/>
        <v>100</v>
      </c>
      <c r="AX9">
        <v>0</v>
      </c>
      <c r="AY9">
        <f t="shared" si="0"/>
        <v>100</v>
      </c>
      <c r="AZ9">
        <f t="shared" si="0"/>
        <v>100</v>
      </c>
      <c r="BA9">
        <f t="shared" si="0"/>
        <v>100</v>
      </c>
      <c r="BB9">
        <f t="shared" si="0"/>
        <v>100</v>
      </c>
      <c r="BC9">
        <f t="shared" si="0"/>
        <v>100</v>
      </c>
      <c r="BD9">
        <f t="shared" si="0"/>
        <v>100</v>
      </c>
    </row>
    <row r="10" spans="1:990">
      <c r="A10">
        <v>10</v>
      </c>
      <c r="B10" t="s">
        <v>67</v>
      </c>
      <c r="C10">
        <v>1</v>
      </c>
      <c r="D10" t="s">
        <v>42</v>
      </c>
      <c r="E10">
        <v>0</v>
      </c>
      <c r="F10">
        <v>0.3</v>
      </c>
      <c r="G10">
        <v>0</v>
      </c>
      <c r="H10">
        <v>1</v>
      </c>
      <c r="I10">
        <v>0</v>
      </c>
      <c r="J10">
        <v>0.6</v>
      </c>
      <c r="K10">
        <v>0.3</v>
      </c>
      <c r="L10">
        <v>0</v>
      </c>
      <c r="M10">
        <v>0</v>
      </c>
      <c r="P10" s="23">
        <v>3.1</v>
      </c>
      <c r="Q10" s="23">
        <v>0.5</v>
      </c>
      <c r="R10" s="23">
        <v>13.9</v>
      </c>
      <c r="S10" s="23">
        <v>1.5</v>
      </c>
      <c r="T10" s="23">
        <v>1.2</v>
      </c>
      <c r="U10" s="23">
        <v>1.5</v>
      </c>
      <c r="V10" s="23">
        <v>1.4</v>
      </c>
      <c r="W10" s="23">
        <v>3</v>
      </c>
      <c r="X10" s="23">
        <v>0.9</v>
      </c>
      <c r="Z10">
        <f t="shared" si="1"/>
        <v>26.999999999999996</v>
      </c>
      <c r="AA10">
        <v>22</v>
      </c>
      <c r="AB10">
        <v>6</v>
      </c>
      <c r="AC10">
        <v>0</v>
      </c>
      <c r="AD10">
        <v>0</v>
      </c>
      <c r="AE10">
        <v>0</v>
      </c>
      <c r="AF10">
        <v>0</v>
      </c>
      <c r="AG10">
        <v>2</v>
      </c>
      <c r="AH10">
        <v>0</v>
      </c>
      <c r="AI10">
        <v>2</v>
      </c>
      <c r="AK10">
        <v>23</v>
      </c>
      <c r="AL10">
        <v>21</v>
      </c>
      <c r="AM10">
        <v>7</v>
      </c>
      <c r="AN10">
        <v>1</v>
      </c>
      <c r="AO10">
        <v>13</v>
      </c>
      <c r="AP10">
        <v>17</v>
      </c>
      <c r="AQ10">
        <v>24</v>
      </c>
      <c r="AR10">
        <v>3</v>
      </c>
      <c r="AS10">
        <v>22</v>
      </c>
      <c r="AV10">
        <f t="shared" si="2"/>
        <v>2.2222222222222223</v>
      </c>
      <c r="AW10">
        <f t="shared" si="0"/>
        <v>55.555555555555557</v>
      </c>
      <c r="AX10">
        <f t="shared" si="0"/>
        <v>100</v>
      </c>
      <c r="AY10">
        <f t="shared" si="0"/>
        <v>100</v>
      </c>
      <c r="AZ10">
        <f t="shared" si="0"/>
        <v>100</v>
      </c>
      <c r="BA10">
        <f t="shared" si="0"/>
        <v>100</v>
      </c>
      <c r="BB10">
        <f t="shared" si="0"/>
        <v>84.615384615384613</v>
      </c>
      <c r="BC10">
        <f t="shared" si="0"/>
        <v>100</v>
      </c>
      <c r="BD10">
        <f t="shared" si="0"/>
        <v>83.333333333333343</v>
      </c>
    </row>
    <row r="11" spans="1:990">
      <c r="A11">
        <v>11</v>
      </c>
      <c r="B11" t="s">
        <v>68</v>
      </c>
      <c r="C11">
        <v>1</v>
      </c>
      <c r="D11" t="s">
        <v>44</v>
      </c>
      <c r="E11">
        <v>0</v>
      </c>
      <c r="F11">
        <v>0</v>
      </c>
      <c r="G11">
        <v>5.8</v>
      </c>
      <c r="H11">
        <v>8.1999999999999993</v>
      </c>
      <c r="I11">
        <v>7.4</v>
      </c>
      <c r="J11">
        <v>5</v>
      </c>
      <c r="K11">
        <v>19.399999999999999</v>
      </c>
      <c r="L11">
        <v>15.5</v>
      </c>
      <c r="M11">
        <v>14.9</v>
      </c>
      <c r="P11" s="23">
        <v>0.8</v>
      </c>
      <c r="Q11" s="23">
        <v>11.1</v>
      </c>
      <c r="R11" s="23">
        <v>21.7</v>
      </c>
      <c r="S11" s="23">
        <v>22</v>
      </c>
      <c r="T11" s="23">
        <v>30</v>
      </c>
      <c r="U11" s="23">
        <v>29.3</v>
      </c>
      <c r="V11" s="23">
        <v>30</v>
      </c>
      <c r="W11" s="23">
        <v>30</v>
      </c>
      <c r="X11" s="23">
        <v>30</v>
      </c>
      <c r="Z11">
        <f t="shared" si="1"/>
        <v>204.89999999999998</v>
      </c>
      <c r="AA11">
        <v>40</v>
      </c>
      <c r="AB11">
        <v>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31</v>
      </c>
      <c r="AL11">
        <v>31</v>
      </c>
      <c r="AM11">
        <v>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V11">
        <f t="shared" si="2"/>
        <v>-12.676056338028168</v>
      </c>
      <c r="AW11">
        <f t="shared" si="0"/>
        <v>67.567567567567565</v>
      </c>
      <c r="AX11">
        <f t="shared" si="0"/>
        <v>100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990">
      <c r="A12">
        <v>12</v>
      </c>
      <c r="B12" t="s">
        <v>69</v>
      </c>
      <c r="C12">
        <v>1</v>
      </c>
      <c r="D12" t="s">
        <v>46</v>
      </c>
      <c r="E12">
        <v>0.7</v>
      </c>
      <c r="F12">
        <v>6.4</v>
      </c>
      <c r="G12">
        <v>18.399999999999999</v>
      </c>
      <c r="H12">
        <v>13.6</v>
      </c>
      <c r="I12">
        <v>24</v>
      </c>
      <c r="J12">
        <v>12.2</v>
      </c>
      <c r="K12">
        <v>16.3</v>
      </c>
      <c r="L12">
        <v>18.7</v>
      </c>
      <c r="M12">
        <v>12.3</v>
      </c>
      <c r="P12" s="23">
        <v>6.7</v>
      </c>
      <c r="Q12" s="23">
        <v>0.7</v>
      </c>
      <c r="R12" s="23">
        <v>0</v>
      </c>
      <c r="S12" s="23">
        <v>30</v>
      </c>
      <c r="T12" s="23">
        <v>30</v>
      </c>
      <c r="U12" s="23">
        <v>0</v>
      </c>
      <c r="V12" s="23">
        <v>0.3</v>
      </c>
      <c r="W12" s="23">
        <v>0.5</v>
      </c>
      <c r="X12" s="23">
        <v>28</v>
      </c>
      <c r="Z12">
        <f t="shared" si="1"/>
        <v>96.2</v>
      </c>
      <c r="AA12">
        <v>22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13</v>
      </c>
      <c r="AL12">
        <v>12</v>
      </c>
      <c r="AM12">
        <v>0</v>
      </c>
      <c r="AN12">
        <v>0</v>
      </c>
      <c r="AO12">
        <v>0</v>
      </c>
      <c r="AP12">
        <v>6</v>
      </c>
      <c r="AQ12">
        <v>1</v>
      </c>
      <c r="AR12">
        <v>1</v>
      </c>
      <c r="AS12">
        <v>4</v>
      </c>
      <c r="AV12">
        <f t="shared" si="2"/>
        <v>-25.714285714285712</v>
      </c>
      <c r="AW12">
        <f t="shared" si="0"/>
        <v>100</v>
      </c>
      <c r="AX12">
        <v>0</v>
      </c>
      <c r="AY12">
        <v>0</v>
      </c>
      <c r="AZ12">
        <v>0</v>
      </c>
      <c r="BA12">
        <f t="shared" si="0"/>
        <v>100</v>
      </c>
      <c r="BB12">
        <f t="shared" si="0"/>
        <v>100</v>
      </c>
      <c r="BC12">
        <f t="shared" si="0"/>
        <v>100</v>
      </c>
      <c r="BD12">
        <f t="shared" si="0"/>
        <v>100</v>
      </c>
    </row>
    <row r="13" spans="1:990">
      <c r="A13">
        <v>9</v>
      </c>
      <c r="B13" t="s">
        <v>70</v>
      </c>
      <c r="C13">
        <v>1</v>
      </c>
      <c r="D13" t="s">
        <v>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P13" s="23">
        <v>10.6</v>
      </c>
      <c r="Q13" s="23">
        <v>1.2</v>
      </c>
      <c r="R13" s="23">
        <v>0.8</v>
      </c>
      <c r="S13" s="23">
        <v>30</v>
      </c>
      <c r="T13" s="23">
        <v>30</v>
      </c>
      <c r="U13" s="23">
        <v>1.1000000000000001</v>
      </c>
      <c r="V13" s="23">
        <v>1.4</v>
      </c>
      <c r="W13" s="23">
        <v>1.6</v>
      </c>
      <c r="X13" s="23">
        <v>0.5</v>
      </c>
      <c r="Z13">
        <f t="shared" si="1"/>
        <v>77.199999999999989</v>
      </c>
      <c r="AA13">
        <v>6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K13">
        <v>22</v>
      </c>
      <c r="AL13">
        <v>13</v>
      </c>
      <c r="AM13">
        <v>0</v>
      </c>
      <c r="AN13">
        <v>0</v>
      </c>
      <c r="AO13">
        <v>0</v>
      </c>
      <c r="AP13">
        <v>16</v>
      </c>
      <c r="AQ13">
        <v>12</v>
      </c>
      <c r="AR13">
        <v>0</v>
      </c>
      <c r="AS13">
        <v>8</v>
      </c>
      <c r="AV13">
        <f t="shared" si="2"/>
        <v>57.142857142857139</v>
      </c>
      <c r="AW13">
        <f t="shared" si="0"/>
        <v>100</v>
      </c>
      <c r="AX13">
        <v>0</v>
      </c>
      <c r="AY13">
        <v>0</v>
      </c>
      <c r="AZ13">
        <v>0</v>
      </c>
      <c r="BA13">
        <f t="shared" si="0"/>
        <v>77.777777777777786</v>
      </c>
      <c r="BB13">
        <f t="shared" si="0"/>
        <v>100</v>
      </c>
      <c r="BC13">
        <v>0</v>
      </c>
      <c r="BD13">
        <f t="shared" si="0"/>
        <v>100</v>
      </c>
    </row>
    <row r="14" spans="1:990">
      <c r="A14">
        <v>13</v>
      </c>
      <c r="B14" t="s">
        <v>71</v>
      </c>
      <c r="C14">
        <v>1</v>
      </c>
      <c r="D14" t="s">
        <v>42</v>
      </c>
      <c r="E14">
        <v>0</v>
      </c>
      <c r="F14">
        <v>3.1</v>
      </c>
      <c r="G14">
        <v>3.7</v>
      </c>
      <c r="H14">
        <v>5.4</v>
      </c>
      <c r="I14">
        <v>14</v>
      </c>
      <c r="J14">
        <v>8.9</v>
      </c>
      <c r="K14">
        <v>6.9</v>
      </c>
      <c r="L14">
        <v>1.1000000000000001</v>
      </c>
      <c r="M14">
        <v>5.2</v>
      </c>
      <c r="P14" s="23">
        <v>4.4000000000000004</v>
      </c>
      <c r="Q14" s="23">
        <v>28.1</v>
      </c>
      <c r="R14" s="23">
        <v>24.8</v>
      </c>
      <c r="S14" s="23">
        <v>25</v>
      </c>
      <c r="T14" s="23">
        <v>30</v>
      </c>
      <c r="U14" s="23">
        <v>30</v>
      </c>
      <c r="V14" s="23">
        <v>29.9</v>
      </c>
      <c r="W14" s="23">
        <v>20.6</v>
      </c>
      <c r="X14" s="23">
        <v>22.7</v>
      </c>
      <c r="Z14">
        <f t="shared" si="1"/>
        <v>215.5</v>
      </c>
      <c r="AA14">
        <v>14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22</v>
      </c>
      <c r="AL14">
        <v>10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V14">
        <f t="shared" si="2"/>
        <v>22.222222222222221</v>
      </c>
      <c r="AW14">
        <f t="shared" si="0"/>
        <v>100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f>(AS14-AI14)/(AS14+AI14)*100</f>
        <v>100</v>
      </c>
    </row>
    <row r="15" spans="1:990">
      <c r="A15">
        <v>14</v>
      </c>
      <c r="B15" t="s">
        <v>72</v>
      </c>
      <c r="C15">
        <v>1</v>
      </c>
      <c r="D15" t="s">
        <v>44</v>
      </c>
      <c r="E15">
        <v>0</v>
      </c>
      <c r="F15">
        <v>5</v>
      </c>
      <c r="G15">
        <v>13.5</v>
      </c>
      <c r="H15">
        <v>14.2</v>
      </c>
      <c r="I15">
        <v>9.4</v>
      </c>
      <c r="J15">
        <v>17.2</v>
      </c>
      <c r="K15">
        <v>23.5</v>
      </c>
      <c r="L15">
        <v>24.4</v>
      </c>
      <c r="M15">
        <v>24.8</v>
      </c>
      <c r="P15" s="23">
        <v>0.4</v>
      </c>
      <c r="Q15" s="23">
        <v>0.8</v>
      </c>
      <c r="R15" s="23">
        <v>30</v>
      </c>
      <c r="S15" s="23">
        <v>30</v>
      </c>
      <c r="T15" s="23">
        <v>1.3</v>
      </c>
      <c r="U15" s="23">
        <v>30</v>
      </c>
      <c r="V15" s="23">
        <v>30</v>
      </c>
      <c r="W15" s="23">
        <v>30</v>
      </c>
      <c r="X15" s="23">
        <v>30</v>
      </c>
      <c r="Z15">
        <f t="shared" si="1"/>
        <v>182.5</v>
      </c>
      <c r="AA15">
        <v>28</v>
      </c>
      <c r="AB15">
        <v>10</v>
      </c>
      <c r="AC15">
        <v>0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0</v>
      </c>
      <c r="AK15">
        <v>26</v>
      </c>
      <c r="AL15">
        <v>15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V15">
        <f t="shared" si="2"/>
        <v>-3.7037037037037033</v>
      </c>
      <c r="AW15">
        <f t="shared" si="0"/>
        <v>20</v>
      </c>
      <c r="AX15">
        <v>0</v>
      </c>
      <c r="AY15">
        <f t="shared" si="0"/>
        <v>100</v>
      </c>
      <c r="AZ15">
        <f t="shared" si="0"/>
        <v>-33.333333333333329</v>
      </c>
      <c r="BA15">
        <v>0</v>
      </c>
      <c r="BB15">
        <v>0</v>
      </c>
      <c r="BC15">
        <v>0</v>
      </c>
      <c r="BD15">
        <v>0</v>
      </c>
    </row>
    <row r="16" spans="1:990">
      <c r="A16" s="4">
        <v>4</v>
      </c>
      <c r="B16" s="5" t="s">
        <v>122</v>
      </c>
      <c r="C16" s="4">
        <v>1</v>
      </c>
      <c r="D16" s="5" t="s">
        <v>42</v>
      </c>
      <c r="E16" s="4">
        <v>0.5</v>
      </c>
      <c r="F16" s="4">
        <v>1.1000000000000001</v>
      </c>
      <c r="G16" s="4">
        <v>7.9</v>
      </c>
      <c r="H16" s="4">
        <v>0</v>
      </c>
      <c r="I16" s="4">
        <v>3.7</v>
      </c>
      <c r="J16" s="4">
        <v>8.6</v>
      </c>
      <c r="K16" s="4">
        <v>1.4</v>
      </c>
      <c r="L16" s="4">
        <v>5</v>
      </c>
      <c r="M16" s="4">
        <v>0.7</v>
      </c>
      <c r="N16" s="4"/>
      <c r="O16" s="4"/>
      <c r="P16" s="26">
        <v>14.6</v>
      </c>
      <c r="Q16" s="26">
        <v>3.9</v>
      </c>
      <c r="R16" s="26">
        <v>28.8</v>
      </c>
      <c r="S16" s="26">
        <v>1.4</v>
      </c>
      <c r="T16" s="26">
        <v>20.7</v>
      </c>
      <c r="U16" s="26">
        <v>29</v>
      </c>
      <c r="V16" s="26">
        <v>17.2</v>
      </c>
      <c r="W16" s="26">
        <v>21.2</v>
      </c>
      <c r="X16" s="26">
        <v>16.2</v>
      </c>
      <c r="Y16" s="4"/>
      <c r="Z16">
        <f t="shared" si="1"/>
        <v>152.99999999999997</v>
      </c>
      <c r="AA16" s="4">
        <v>8</v>
      </c>
      <c r="AB16" s="4">
        <v>6</v>
      </c>
      <c r="AC16" s="4">
        <v>0</v>
      </c>
      <c r="AD16" s="4">
        <v>8</v>
      </c>
      <c r="AE16" s="4">
        <v>2</v>
      </c>
      <c r="AF16" s="4">
        <v>0</v>
      </c>
      <c r="AG16" s="4">
        <v>2</v>
      </c>
      <c r="AH16" s="4">
        <v>0</v>
      </c>
      <c r="AI16" s="4">
        <v>4</v>
      </c>
      <c r="AJ16" s="4"/>
      <c r="AK16" s="4">
        <v>22</v>
      </c>
      <c r="AL16" s="4">
        <v>22</v>
      </c>
      <c r="AM16" s="4">
        <v>0</v>
      </c>
      <c r="AN16" s="4">
        <v>17</v>
      </c>
      <c r="AO16" s="4">
        <v>5</v>
      </c>
      <c r="AP16" s="4">
        <v>18</v>
      </c>
      <c r="AQ16" s="4">
        <v>18</v>
      </c>
      <c r="AR16" s="4">
        <v>13</v>
      </c>
      <c r="AS16" s="4">
        <v>30</v>
      </c>
      <c r="AT16" s="5"/>
      <c r="AV16">
        <f t="shared" si="2"/>
        <v>46.666666666666664</v>
      </c>
      <c r="AW16">
        <f t="shared" si="0"/>
        <v>57.142857142857139</v>
      </c>
      <c r="AX16">
        <v>0</v>
      </c>
      <c r="AY16">
        <f t="shared" si="0"/>
        <v>36</v>
      </c>
      <c r="AZ16">
        <f t="shared" si="0"/>
        <v>42.857142857142854</v>
      </c>
      <c r="BA16">
        <f t="shared" si="0"/>
        <v>100</v>
      </c>
      <c r="BB16">
        <f t="shared" si="0"/>
        <v>80</v>
      </c>
      <c r="BC16">
        <f t="shared" si="0"/>
        <v>100</v>
      </c>
      <c r="BD16">
        <f t="shared" si="0"/>
        <v>76.470588235294116</v>
      </c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</row>
    <row r="17" spans="1:990">
      <c r="A17" s="4">
        <v>3</v>
      </c>
      <c r="B17" s="5" t="s">
        <v>123</v>
      </c>
      <c r="C17" s="4">
        <v>1</v>
      </c>
      <c r="D17" s="5" t="s">
        <v>44</v>
      </c>
      <c r="E17" s="4">
        <v>0</v>
      </c>
      <c r="F17" s="4">
        <v>0.4</v>
      </c>
      <c r="G17" s="4">
        <v>0.4</v>
      </c>
      <c r="H17" s="4">
        <v>3.8</v>
      </c>
      <c r="I17" s="4">
        <v>1.5</v>
      </c>
      <c r="J17" s="4">
        <v>5.0999999999999996</v>
      </c>
      <c r="K17" s="4">
        <v>2.2999999999999998</v>
      </c>
      <c r="L17" s="4">
        <v>7.4</v>
      </c>
      <c r="M17" s="4">
        <v>4.7</v>
      </c>
      <c r="N17" s="4"/>
      <c r="O17" s="4"/>
      <c r="P17" s="26">
        <v>9.1</v>
      </c>
      <c r="Q17" s="26">
        <v>0.9</v>
      </c>
      <c r="R17" s="26">
        <v>0.4</v>
      </c>
      <c r="S17" s="26">
        <v>0.5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4"/>
      <c r="Z17">
        <f t="shared" si="1"/>
        <v>10.9</v>
      </c>
      <c r="AA17" s="4">
        <v>6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2</v>
      </c>
      <c r="AI17" s="4">
        <v>2</v>
      </c>
      <c r="AJ17" s="4"/>
      <c r="AK17" s="4">
        <v>22</v>
      </c>
      <c r="AL17" s="4">
        <v>6</v>
      </c>
      <c r="AM17" s="4">
        <v>0</v>
      </c>
      <c r="AN17" s="4">
        <v>0</v>
      </c>
      <c r="AO17" s="4">
        <v>0</v>
      </c>
      <c r="AP17" s="4">
        <v>0</v>
      </c>
      <c r="AQ17" s="4">
        <v>18</v>
      </c>
      <c r="AR17" s="4">
        <v>0</v>
      </c>
      <c r="AS17" s="4">
        <v>1</v>
      </c>
      <c r="AT17" s="5"/>
      <c r="AV17">
        <f t="shared" si="2"/>
        <v>57.142857142857139</v>
      </c>
      <c r="AW17">
        <f t="shared" si="0"/>
        <v>100</v>
      </c>
      <c r="AX17">
        <v>0</v>
      </c>
      <c r="AY17">
        <v>0</v>
      </c>
      <c r="AZ17">
        <v>0</v>
      </c>
      <c r="BA17">
        <v>0</v>
      </c>
      <c r="BB17">
        <f t="shared" si="0"/>
        <v>100</v>
      </c>
      <c r="BC17">
        <f t="shared" si="0"/>
        <v>-100</v>
      </c>
      <c r="BD17">
        <f t="shared" si="0"/>
        <v>-33.333333333333329</v>
      </c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</row>
    <row r="18" spans="1:990">
      <c r="A18" s="4">
        <v>1</v>
      </c>
      <c r="B18" s="5" t="s">
        <v>124</v>
      </c>
      <c r="C18" s="4">
        <v>1</v>
      </c>
      <c r="D18" s="5" t="s">
        <v>46</v>
      </c>
      <c r="E18" s="4">
        <v>0</v>
      </c>
      <c r="F18" s="4">
        <v>1</v>
      </c>
      <c r="G18" s="4">
        <v>13.1</v>
      </c>
      <c r="H18" s="4">
        <v>5.4</v>
      </c>
      <c r="I18" s="4">
        <v>0.8</v>
      </c>
      <c r="J18" s="4">
        <v>5.9</v>
      </c>
      <c r="K18" s="4">
        <v>7.5</v>
      </c>
      <c r="L18" s="4">
        <v>4</v>
      </c>
      <c r="M18" s="4">
        <v>18.100000000000001</v>
      </c>
      <c r="N18" s="4"/>
      <c r="O18" s="4"/>
      <c r="P18" s="26">
        <v>1.7</v>
      </c>
      <c r="Q18" s="26">
        <v>0.7</v>
      </c>
      <c r="R18" s="26">
        <v>1.4</v>
      </c>
      <c r="S18" s="26">
        <v>0.6</v>
      </c>
      <c r="T18" s="26">
        <v>1.4</v>
      </c>
      <c r="U18" s="26">
        <v>0</v>
      </c>
      <c r="V18" s="26">
        <v>1.3</v>
      </c>
      <c r="W18" s="26">
        <v>0</v>
      </c>
      <c r="X18" s="26">
        <v>0</v>
      </c>
      <c r="Y18" s="4"/>
      <c r="Z18">
        <f t="shared" si="1"/>
        <v>7.0999999999999988</v>
      </c>
      <c r="AA18" s="4">
        <v>32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2</v>
      </c>
      <c r="AI18" s="4">
        <v>0</v>
      </c>
      <c r="AJ18" s="4"/>
      <c r="AK18" s="4">
        <v>39</v>
      </c>
      <c r="AL18" s="4">
        <v>28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15</v>
      </c>
      <c r="AS18" s="4">
        <v>0</v>
      </c>
      <c r="AT18" s="5"/>
      <c r="AV18">
        <f t="shared" si="2"/>
        <v>9.8591549295774641</v>
      </c>
      <c r="AW18">
        <f t="shared" ref="AW18:AW39" si="3">(AL18-AB18)/(AL18+AB18)*100</f>
        <v>100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f t="shared" ref="BC18:BC27" si="4">(AR18-AH18)/(AR18+AH18)*100</f>
        <v>76.470588235294116</v>
      </c>
      <c r="BD18">
        <v>0</v>
      </c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</row>
    <row r="19" spans="1:990">
      <c r="A19" s="4">
        <v>2</v>
      </c>
      <c r="B19" s="5" t="s">
        <v>125</v>
      </c>
      <c r="C19" s="4">
        <v>1</v>
      </c>
      <c r="D19" s="5" t="s">
        <v>48</v>
      </c>
      <c r="E19" s="4">
        <v>0</v>
      </c>
      <c r="F19" s="4">
        <v>2.9</v>
      </c>
      <c r="G19" s="4">
        <v>9.8000000000000007</v>
      </c>
      <c r="H19" s="4">
        <v>23.2</v>
      </c>
      <c r="I19" s="4">
        <v>17.8</v>
      </c>
      <c r="J19" s="4">
        <v>2.7</v>
      </c>
      <c r="K19" s="4">
        <v>6.4</v>
      </c>
      <c r="L19" s="4">
        <v>4.7</v>
      </c>
      <c r="M19" s="4">
        <v>8</v>
      </c>
      <c r="N19" s="4"/>
      <c r="O19" s="4"/>
      <c r="P19" s="26">
        <v>3.9</v>
      </c>
      <c r="Q19" s="26">
        <v>30</v>
      </c>
      <c r="R19" s="26">
        <v>0.7</v>
      </c>
      <c r="S19" s="26">
        <v>30</v>
      </c>
      <c r="T19" s="26">
        <v>30</v>
      </c>
      <c r="U19" s="26">
        <v>30</v>
      </c>
      <c r="V19" s="26">
        <v>1</v>
      </c>
      <c r="W19" s="26">
        <v>29.6</v>
      </c>
      <c r="X19" s="26">
        <v>30</v>
      </c>
      <c r="Y19" s="4"/>
      <c r="Z19">
        <f t="shared" si="1"/>
        <v>185.2</v>
      </c>
      <c r="AA19" s="4">
        <v>12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/>
      <c r="AK19" s="4">
        <v>19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5</v>
      </c>
      <c r="AR19" s="4">
        <v>9</v>
      </c>
      <c r="AS19" s="4">
        <v>0</v>
      </c>
      <c r="AT19" s="5"/>
      <c r="AV19">
        <f t="shared" si="2"/>
        <v>22.58064516129032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f t="shared" ref="BB19:BB26" si="5">(AQ19-AG19)/(AQ19+AG19)*100</f>
        <v>100</v>
      </c>
      <c r="BC19">
        <f t="shared" si="4"/>
        <v>100</v>
      </c>
      <c r="BD19">
        <v>0</v>
      </c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</row>
    <row r="20" spans="1:990">
      <c r="A20" s="4">
        <v>7</v>
      </c>
      <c r="B20" s="5" t="s">
        <v>126</v>
      </c>
      <c r="C20" s="4">
        <v>1</v>
      </c>
      <c r="D20" s="5" t="s">
        <v>42</v>
      </c>
      <c r="E20" s="4">
        <v>0</v>
      </c>
      <c r="F20" s="4">
        <v>0.9</v>
      </c>
      <c r="G20" s="4">
        <v>3.8</v>
      </c>
      <c r="H20" s="4">
        <v>6.4</v>
      </c>
      <c r="I20" s="4">
        <v>5.2</v>
      </c>
      <c r="J20" s="4">
        <v>6.9</v>
      </c>
      <c r="K20" s="4">
        <v>6.3</v>
      </c>
      <c r="L20" s="4">
        <v>14.2</v>
      </c>
      <c r="M20" s="4">
        <v>9.4</v>
      </c>
      <c r="N20" s="4"/>
      <c r="O20" s="4"/>
      <c r="P20" s="26">
        <v>4</v>
      </c>
      <c r="Q20" s="26">
        <v>0.9</v>
      </c>
      <c r="R20" s="26">
        <v>25.4</v>
      </c>
      <c r="S20" s="26">
        <v>1.5</v>
      </c>
      <c r="T20" s="26">
        <v>30</v>
      </c>
      <c r="U20" s="26">
        <v>1.7</v>
      </c>
      <c r="V20" s="26">
        <v>6.2</v>
      </c>
      <c r="W20" s="26">
        <v>3.6</v>
      </c>
      <c r="X20" s="26">
        <v>30</v>
      </c>
      <c r="Y20" s="4"/>
      <c r="Z20">
        <f t="shared" si="1"/>
        <v>103.3</v>
      </c>
      <c r="AA20" s="4">
        <v>26</v>
      </c>
      <c r="AB20" s="4">
        <v>2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/>
      <c r="AK20" s="4">
        <v>22</v>
      </c>
      <c r="AL20" s="4">
        <v>15</v>
      </c>
      <c r="AM20" s="4">
        <v>0</v>
      </c>
      <c r="AN20" s="4">
        <v>1</v>
      </c>
      <c r="AO20" s="4">
        <v>0</v>
      </c>
      <c r="AP20" s="4">
        <v>1</v>
      </c>
      <c r="AQ20" s="4">
        <v>0</v>
      </c>
      <c r="AR20" s="4">
        <v>0</v>
      </c>
      <c r="AS20" s="4">
        <v>0</v>
      </c>
      <c r="AT20" s="5"/>
      <c r="AV20">
        <f t="shared" si="2"/>
        <v>-8.3333333333333321</v>
      </c>
      <c r="AW20">
        <f t="shared" si="3"/>
        <v>76.470588235294116</v>
      </c>
      <c r="AX20">
        <v>0</v>
      </c>
      <c r="AY20">
        <f t="shared" ref="AY20:AY25" si="6">(AN20-AD20)/(AN20+AD20)*100</f>
        <v>100</v>
      </c>
      <c r="AZ20">
        <v>0</v>
      </c>
      <c r="BA20">
        <f t="shared" ref="BA20:BA26" si="7">(AP20-AF20)/(AP20+AF20)*100</f>
        <v>100</v>
      </c>
      <c r="BB20">
        <v>0</v>
      </c>
      <c r="BC20">
        <v>0</v>
      </c>
      <c r="BD20">
        <v>0</v>
      </c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</row>
    <row r="21" spans="1:990">
      <c r="A21" s="4">
        <v>5</v>
      </c>
      <c r="B21" s="5" t="s">
        <v>127</v>
      </c>
      <c r="C21" s="4">
        <v>1</v>
      </c>
      <c r="D21" s="5" t="s">
        <v>44</v>
      </c>
      <c r="E21" s="4">
        <v>0</v>
      </c>
      <c r="F21" s="4">
        <v>3</v>
      </c>
      <c r="G21" s="4">
        <v>11.5</v>
      </c>
      <c r="H21" s="4">
        <v>1.9</v>
      </c>
      <c r="I21" s="4">
        <v>1</v>
      </c>
      <c r="J21" s="4">
        <v>4.4000000000000004</v>
      </c>
      <c r="K21" s="4">
        <v>3.6</v>
      </c>
      <c r="L21" s="4">
        <v>1.6</v>
      </c>
      <c r="M21" s="4">
        <v>1.1000000000000001</v>
      </c>
      <c r="N21" s="4"/>
      <c r="O21" s="4"/>
      <c r="P21" s="26">
        <v>4.4000000000000004</v>
      </c>
      <c r="Q21" s="26">
        <v>0.1</v>
      </c>
      <c r="R21" s="26">
        <v>1.2</v>
      </c>
      <c r="S21" s="26">
        <v>0</v>
      </c>
      <c r="T21" s="26">
        <v>0.3</v>
      </c>
      <c r="U21" s="26">
        <v>0</v>
      </c>
      <c r="V21" s="26">
        <v>1</v>
      </c>
      <c r="W21" s="26">
        <v>4.3</v>
      </c>
      <c r="X21" s="26">
        <v>0.7</v>
      </c>
      <c r="Y21" s="4"/>
      <c r="Z21">
        <f t="shared" si="1"/>
        <v>12</v>
      </c>
      <c r="AA21" s="4">
        <v>16</v>
      </c>
      <c r="AB21" s="4">
        <v>2</v>
      </c>
      <c r="AC21" s="4">
        <v>0</v>
      </c>
      <c r="AD21" s="4">
        <v>4</v>
      </c>
      <c r="AE21" s="4">
        <v>0</v>
      </c>
      <c r="AF21" s="4">
        <v>2</v>
      </c>
      <c r="AG21" s="4">
        <v>0</v>
      </c>
      <c r="AH21" s="4">
        <v>0</v>
      </c>
      <c r="AI21" s="4">
        <v>0</v>
      </c>
      <c r="AJ21" s="4"/>
      <c r="AK21" s="4">
        <v>17</v>
      </c>
      <c r="AL21" s="4">
        <v>3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5"/>
      <c r="AV21">
        <f t="shared" si="2"/>
        <v>3.0303030303030303</v>
      </c>
      <c r="AW21">
        <f t="shared" si="3"/>
        <v>20</v>
      </c>
      <c r="AX21">
        <v>0</v>
      </c>
      <c r="AY21">
        <f t="shared" si="6"/>
        <v>-100</v>
      </c>
      <c r="AZ21">
        <v>0</v>
      </c>
      <c r="BA21">
        <f t="shared" si="7"/>
        <v>-100</v>
      </c>
      <c r="BB21">
        <v>0</v>
      </c>
      <c r="BC21">
        <v>0</v>
      </c>
      <c r="BD21">
        <v>0</v>
      </c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</row>
    <row r="22" spans="1:990">
      <c r="A22" s="4">
        <v>6</v>
      </c>
      <c r="B22" s="5" t="s">
        <v>128</v>
      </c>
      <c r="C22" s="4">
        <v>1</v>
      </c>
      <c r="D22" s="5" t="s">
        <v>46</v>
      </c>
      <c r="E22" s="4">
        <v>0.3</v>
      </c>
      <c r="F22" s="4">
        <v>0</v>
      </c>
      <c r="G22" s="4">
        <v>1.5</v>
      </c>
      <c r="H22" s="4">
        <v>3.6</v>
      </c>
      <c r="I22" s="4">
        <v>10.6</v>
      </c>
      <c r="J22" s="4">
        <v>2.7</v>
      </c>
      <c r="K22" s="4">
        <v>10.3</v>
      </c>
      <c r="L22" s="4">
        <v>3.1</v>
      </c>
      <c r="M22" s="4">
        <v>5.7</v>
      </c>
      <c r="N22" s="4"/>
      <c r="O22" s="4"/>
      <c r="P22" s="26">
        <v>7.4</v>
      </c>
      <c r="Q22" s="26">
        <v>0.5</v>
      </c>
      <c r="R22" s="26">
        <v>0.6</v>
      </c>
      <c r="S22" s="26">
        <v>30</v>
      </c>
      <c r="T22" s="26">
        <v>30</v>
      </c>
      <c r="U22" s="26">
        <v>25.2</v>
      </c>
      <c r="V22" s="26">
        <v>30</v>
      </c>
      <c r="W22" s="26">
        <v>27.1</v>
      </c>
      <c r="X22" s="26">
        <v>8</v>
      </c>
      <c r="Y22" s="4"/>
      <c r="Z22">
        <f t="shared" si="1"/>
        <v>158.80000000000001</v>
      </c>
      <c r="AA22" s="4">
        <v>6</v>
      </c>
      <c r="AB22" s="4">
        <v>16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/>
      <c r="AK22" s="4">
        <v>16</v>
      </c>
      <c r="AL22" s="4">
        <v>19</v>
      </c>
      <c r="AM22" s="4">
        <v>2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3</v>
      </c>
      <c r="AT22" s="5"/>
      <c r="AV22">
        <f t="shared" si="2"/>
        <v>45.454545454545453</v>
      </c>
      <c r="AW22">
        <f t="shared" si="3"/>
        <v>8.5714285714285712</v>
      </c>
      <c r="AX22">
        <f t="shared" ref="AX22:AX26" si="8">(AM22-AC22)/(AM22+AC22)*100</f>
        <v>100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f t="shared" ref="BD22:BD26" si="9">(AS22-AI22)/(AS22+AI22)*100</f>
        <v>100</v>
      </c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</row>
    <row r="23" spans="1:990">
      <c r="A23" s="4">
        <v>8</v>
      </c>
      <c r="B23" s="5" t="s">
        <v>129</v>
      </c>
      <c r="C23" s="4">
        <v>1</v>
      </c>
      <c r="D23" s="5" t="s">
        <v>48</v>
      </c>
      <c r="E23" s="4">
        <v>0</v>
      </c>
      <c r="F23" s="4">
        <v>2.6</v>
      </c>
      <c r="G23" s="4">
        <v>10.6</v>
      </c>
      <c r="H23" s="4">
        <v>10.7</v>
      </c>
      <c r="I23" s="4">
        <v>20.100000000000001</v>
      </c>
      <c r="J23" s="4">
        <v>23.4</v>
      </c>
      <c r="K23" s="4">
        <v>24.9</v>
      </c>
      <c r="L23" s="4">
        <v>18.5</v>
      </c>
      <c r="M23" s="4">
        <v>20.8</v>
      </c>
      <c r="N23" s="4"/>
      <c r="O23" s="4"/>
      <c r="P23" s="26">
        <v>2.2999999999999998</v>
      </c>
      <c r="Q23" s="26">
        <v>0.5</v>
      </c>
      <c r="R23" s="26">
        <v>0.9</v>
      </c>
      <c r="S23" s="26">
        <v>24</v>
      </c>
      <c r="T23" s="26">
        <v>30</v>
      </c>
      <c r="U23" s="26">
        <v>30</v>
      </c>
      <c r="V23" s="26">
        <v>30</v>
      </c>
      <c r="W23" s="26">
        <v>30</v>
      </c>
      <c r="X23" s="26">
        <v>30</v>
      </c>
      <c r="Y23" s="4"/>
      <c r="Z23">
        <f t="shared" si="1"/>
        <v>177.7</v>
      </c>
      <c r="AA23" s="4">
        <v>20</v>
      </c>
      <c r="AB23" s="4">
        <v>6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/>
      <c r="AK23" s="4">
        <v>23</v>
      </c>
      <c r="AL23" s="4">
        <v>8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5"/>
      <c r="AV23">
        <f t="shared" si="2"/>
        <v>6.9767441860465116</v>
      </c>
      <c r="AW23">
        <f t="shared" si="3"/>
        <v>14.285714285714285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</row>
    <row r="24" spans="1:990">
      <c r="A24" s="4">
        <v>12</v>
      </c>
      <c r="B24" s="5" t="s">
        <v>130</v>
      </c>
      <c r="C24" s="4">
        <v>1</v>
      </c>
      <c r="D24" s="5" t="s">
        <v>42</v>
      </c>
      <c r="E24" s="4">
        <v>0</v>
      </c>
      <c r="F24" s="4">
        <v>0.3</v>
      </c>
      <c r="G24" s="4">
        <v>12.1</v>
      </c>
      <c r="H24" s="4">
        <v>5.8</v>
      </c>
      <c r="I24" s="4">
        <v>0</v>
      </c>
      <c r="J24" s="4">
        <v>2.2000000000000002</v>
      </c>
      <c r="K24" s="4">
        <v>3.5</v>
      </c>
      <c r="L24" s="4">
        <v>0</v>
      </c>
      <c r="M24" s="4">
        <v>6.5</v>
      </c>
      <c r="N24" s="4"/>
      <c r="O24" s="4"/>
      <c r="P24" s="26">
        <v>6.1</v>
      </c>
      <c r="Q24" s="26">
        <v>18.3</v>
      </c>
      <c r="R24" s="26">
        <v>29.6</v>
      </c>
      <c r="S24" s="26">
        <v>30</v>
      </c>
      <c r="T24" s="26">
        <v>0</v>
      </c>
      <c r="U24" s="26">
        <v>17</v>
      </c>
      <c r="V24" s="26">
        <v>29.7</v>
      </c>
      <c r="W24" s="26">
        <v>1.5</v>
      </c>
      <c r="X24" s="26">
        <v>30</v>
      </c>
      <c r="Y24" s="4"/>
      <c r="Z24">
        <f t="shared" si="1"/>
        <v>162.19999999999999</v>
      </c>
      <c r="AA24" s="4">
        <v>16</v>
      </c>
      <c r="AB24" s="4">
        <v>2</v>
      </c>
      <c r="AC24" s="4">
        <v>0</v>
      </c>
      <c r="AD24" s="4">
        <v>0</v>
      </c>
      <c r="AE24" s="4">
        <v>0</v>
      </c>
      <c r="AF24" s="4">
        <v>2</v>
      </c>
      <c r="AG24" s="4">
        <v>0</v>
      </c>
      <c r="AH24" s="4">
        <v>0</v>
      </c>
      <c r="AI24" s="4">
        <v>0</v>
      </c>
      <c r="AJ24" s="4"/>
      <c r="AK24" s="4">
        <v>10</v>
      </c>
      <c r="AL24" s="4">
        <v>12</v>
      </c>
      <c r="AM24" s="4">
        <v>0</v>
      </c>
      <c r="AN24" s="4">
        <v>7</v>
      </c>
      <c r="AO24" s="4">
        <v>12</v>
      </c>
      <c r="AP24" s="4">
        <v>8</v>
      </c>
      <c r="AQ24" s="4">
        <v>3</v>
      </c>
      <c r="AR24" s="4">
        <v>5</v>
      </c>
      <c r="AS24" s="4">
        <v>0</v>
      </c>
      <c r="AT24" s="5"/>
      <c r="AV24">
        <f t="shared" si="2"/>
        <v>-23.076923076923077</v>
      </c>
      <c r="AW24">
        <f t="shared" si="3"/>
        <v>71.428571428571431</v>
      </c>
      <c r="AX24">
        <v>0</v>
      </c>
      <c r="AY24">
        <f t="shared" si="6"/>
        <v>100</v>
      </c>
      <c r="AZ24">
        <f t="shared" ref="AZ24:AZ26" si="10">(AO24-AE24)/(AO24+AE24)*100</f>
        <v>100</v>
      </c>
      <c r="BA24">
        <f t="shared" si="7"/>
        <v>60</v>
      </c>
      <c r="BB24">
        <f t="shared" si="5"/>
        <v>100</v>
      </c>
      <c r="BC24">
        <f t="shared" si="4"/>
        <v>100</v>
      </c>
      <c r="BD24">
        <v>0</v>
      </c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</row>
    <row r="25" spans="1:990">
      <c r="A25" s="4">
        <v>9</v>
      </c>
      <c r="B25" s="5" t="s">
        <v>131</v>
      </c>
      <c r="C25" s="4">
        <v>1</v>
      </c>
      <c r="D25" s="5" t="s">
        <v>44</v>
      </c>
      <c r="E25" s="4">
        <v>0</v>
      </c>
      <c r="F25" s="4">
        <v>1.6</v>
      </c>
      <c r="G25" s="4">
        <v>0.7</v>
      </c>
      <c r="H25" s="4">
        <v>13</v>
      </c>
      <c r="I25" s="4">
        <v>3.6</v>
      </c>
      <c r="J25" s="4">
        <v>2.6</v>
      </c>
      <c r="K25" s="4">
        <v>2.2000000000000002</v>
      </c>
      <c r="L25" s="4">
        <v>4.5</v>
      </c>
      <c r="M25" s="4">
        <v>2.1</v>
      </c>
      <c r="N25" s="4"/>
      <c r="O25" s="4"/>
      <c r="P25" s="26">
        <v>4.5999999999999996</v>
      </c>
      <c r="Q25" s="26">
        <v>1.3</v>
      </c>
      <c r="R25" s="26">
        <v>29.5</v>
      </c>
      <c r="S25" s="26">
        <v>30</v>
      </c>
      <c r="T25" s="26">
        <v>11.4</v>
      </c>
      <c r="U25" s="26">
        <v>1.1000000000000001</v>
      </c>
      <c r="V25" s="26">
        <v>18.899999999999999</v>
      </c>
      <c r="W25" s="26">
        <v>29.3</v>
      </c>
      <c r="X25" s="26">
        <v>13.7</v>
      </c>
      <c r="Y25" s="4"/>
      <c r="Z25">
        <f t="shared" si="1"/>
        <v>139.80000000000001</v>
      </c>
      <c r="AA25" s="4">
        <v>14</v>
      </c>
      <c r="AB25" s="4">
        <v>6</v>
      </c>
      <c r="AC25" s="4">
        <v>0</v>
      </c>
      <c r="AD25" s="4">
        <v>0</v>
      </c>
      <c r="AE25" s="4">
        <v>0</v>
      </c>
      <c r="AF25" s="4">
        <v>4</v>
      </c>
      <c r="AG25" s="4">
        <v>0</v>
      </c>
      <c r="AH25" s="4">
        <v>0</v>
      </c>
      <c r="AI25" s="4">
        <v>0</v>
      </c>
      <c r="AJ25" s="4"/>
      <c r="AK25" s="4">
        <v>48</v>
      </c>
      <c r="AL25" s="4">
        <v>51</v>
      </c>
      <c r="AM25" s="4">
        <v>0</v>
      </c>
      <c r="AN25" s="4">
        <v>16</v>
      </c>
      <c r="AO25" s="4">
        <v>0</v>
      </c>
      <c r="AP25" s="4">
        <v>42</v>
      </c>
      <c r="AQ25" s="4">
        <v>32</v>
      </c>
      <c r="AR25" s="4">
        <v>3</v>
      </c>
      <c r="AS25" s="4">
        <v>24</v>
      </c>
      <c r="AT25" s="5"/>
      <c r="AV25">
        <f t="shared" si="2"/>
        <v>54.838709677419352</v>
      </c>
      <c r="AW25">
        <f t="shared" si="3"/>
        <v>78.94736842105263</v>
      </c>
      <c r="AX25">
        <v>0</v>
      </c>
      <c r="AY25">
        <f t="shared" si="6"/>
        <v>100</v>
      </c>
      <c r="AZ25">
        <v>0</v>
      </c>
      <c r="BA25">
        <f t="shared" si="7"/>
        <v>82.608695652173907</v>
      </c>
      <c r="BB25">
        <f t="shared" si="5"/>
        <v>100</v>
      </c>
      <c r="BC25">
        <f t="shared" si="4"/>
        <v>100</v>
      </c>
      <c r="BD25">
        <f t="shared" si="9"/>
        <v>100</v>
      </c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</row>
    <row r="26" spans="1:990">
      <c r="A26" s="4">
        <v>11</v>
      </c>
      <c r="B26" s="5" t="s">
        <v>132</v>
      </c>
      <c r="C26" s="4">
        <v>1</v>
      </c>
      <c r="D26" s="5" t="s">
        <v>46</v>
      </c>
      <c r="E26" s="4">
        <v>0</v>
      </c>
      <c r="F26" s="4">
        <v>0</v>
      </c>
      <c r="G26" s="4">
        <v>1.3</v>
      </c>
      <c r="H26" s="4">
        <v>8.1999999999999993</v>
      </c>
      <c r="I26" s="4">
        <v>3.8</v>
      </c>
      <c r="J26" s="4">
        <v>4.5</v>
      </c>
      <c r="K26" s="4">
        <v>0.6</v>
      </c>
      <c r="L26" s="4">
        <v>6.9</v>
      </c>
      <c r="M26" s="4">
        <v>8.1999999999999993</v>
      </c>
      <c r="N26" s="4"/>
      <c r="O26" s="4"/>
      <c r="P26" s="26">
        <v>3.8</v>
      </c>
      <c r="Q26" s="26">
        <v>2.8</v>
      </c>
      <c r="R26" s="26">
        <v>0.5</v>
      </c>
      <c r="S26" s="26">
        <v>28.9</v>
      </c>
      <c r="T26" s="26">
        <v>28</v>
      </c>
      <c r="U26" s="26">
        <v>22.7</v>
      </c>
      <c r="V26" s="26">
        <v>12.7</v>
      </c>
      <c r="W26" s="26">
        <v>30</v>
      </c>
      <c r="X26" s="26">
        <v>28.5</v>
      </c>
      <c r="Y26" s="4"/>
      <c r="Z26">
        <f t="shared" si="1"/>
        <v>157.9</v>
      </c>
      <c r="AA26" s="4">
        <v>10</v>
      </c>
      <c r="AB26" s="4">
        <v>24</v>
      </c>
      <c r="AC26" s="4">
        <v>0</v>
      </c>
      <c r="AD26" s="4">
        <v>0</v>
      </c>
      <c r="AE26" s="4">
        <v>0</v>
      </c>
      <c r="AF26" s="4">
        <v>0</v>
      </c>
      <c r="AG26" s="4">
        <v>2</v>
      </c>
      <c r="AH26" s="4">
        <v>0</v>
      </c>
      <c r="AI26" s="4">
        <v>0</v>
      </c>
      <c r="AJ26" s="4"/>
      <c r="AK26" s="4">
        <v>14</v>
      </c>
      <c r="AL26" s="4">
        <v>26</v>
      </c>
      <c r="AM26" s="4">
        <v>9</v>
      </c>
      <c r="AN26" s="4">
        <v>0</v>
      </c>
      <c r="AO26" s="4">
        <v>9</v>
      </c>
      <c r="AP26" s="4">
        <v>5</v>
      </c>
      <c r="AQ26" s="4">
        <v>23</v>
      </c>
      <c r="AR26" s="4">
        <v>9</v>
      </c>
      <c r="AS26" s="4">
        <v>8</v>
      </c>
      <c r="AT26" s="5"/>
      <c r="AV26">
        <f t="shared" si="2"/>
        <v>16.666666666666664</v>
      </c>
      <c r="AW26">
        <f t="shared" si="3"/>
        <v>4</v>
      </c>
      <c r="AX26">
        <f t="shared" si="8"/>
        <v>100</v>
      </c>
      <c r="AY26">
        <v>0</v>
      </c>
      <c r="AZ26">
        <f t="shared" si="10"/>
        <v>100</v>
      </c>
      <c r="BA26">
        <f t="shared" si="7"/>
        <v>100</v>
      </c>
      <c r="BB26">
        <f t="shared" si="5"/>
        <v>84</v>
      </c>
      <c r="BC26">
        <f t="shared" si="4"/>
        <v>100</v>
      </c>
      <c r="BD26">
        <f t="shared" si="9"/>
        <v>100</v>
      </c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</row>
    <row r="27" spans="1:990">
      <c r="A27" s="4">
        <v>10</v>
      </c>
      <c r="B27" s="5" t="s">
        <v>133</v>
      </c>
      <c r="C27" s="4">
        <v>1</v>
      </c>
      <c r="D27" s="5" t="s">
        <v>48</v>
      </c>
      <c r="E27" s="4">
        <v>1.8</v>
      </c>
      <c r="F27" s="4">
        <v>1.9</v>
      </c>
      <c r="G27" s="4">
        <v>22.9</v>
      </c>
      <c r="H27" s="4">
        <v>21.4</v>
      </c>
      <c r="I27" s="4">
        <v>20.7</v>
      </c>
      <c r="J27" s="4">
        <v>20.3</v>
      </c>
      <c r="K27" s="4">
        <v>18.2</v>
      </c>
      <c r="L27" s="4">
        <v>3.5</v>
      </c>
      <c r="M27" s="4">
        <v>19.100000000000001</v>
      </c>
      <c r="N27" s="4"/>
      <c r="O27" s="4"/>
      <c r="P27" s="26">
        <v>2.5</v>
      </c>
      <c r="Q27" s="26">
        <v>10.5</v>
      </c>
      <c r="R27" s="26">
        <v>30</v>
      </c>
      <c r="S27" s="26">
        <v>30</v>
      </c>
      <c r="T27" s="26">
        <v>2.7</v>
      </c>
      <c r="U27" s="26">
        <v>30</v>
      </c>
      <c r="V27" s="26">
        <v>30</v>
      </c>
      <c r="W27" s="26">
        <v>22.3</v>
      </c>
      <c r="X27" s="26">
        <v>30</v>
      </c>
      <c r="Y27" s="4"/>
      <c r="Z27">
        <f t="shared" si="1"/>
        <v>188</v>
      </c>
      <c r="AA27" s="4">
        <v>6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/>
      <c r="AK27" s="4">
        <v>13</v>
      </c>
      <c r="AL27" s="4">
        <v>13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21</v>
      </c>
      <c r="AS27" s="4">
        <v>0</v>
      </c>
      <c r="AT27" s="5"/>
      <c r="AV27">
        <f t="shared" si="2"/>
        <v>36.84210526315789</v>
      </c>
      <c r="AW27">
        <f t="shared" si="3"/>
        <v>100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f t="shared" si="4"/>
        <v>100</v>
      </c>
      <c r="BD27">
        <v>0</v>
      </c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</row>
    <row r="28" spans="1:990">
      <c r="A28">
        <v>7</v>
      </c>
      <c r="B28" t="s">
        <v>275</v>
      </c>
      <c r="C28">
        <v>1</v>
      </c>
      <c r="D28" t="s">
        <v>42</v>
      </c>
      <c r="E28">
        <v>0</v>
      </c>
      <c r="F28">
        <v>14.3</v>
      </c>
      <c r="G28">
        <v>26.4</v>
      </c>
      <c r="H28">
        <v>27.7</v>
      </c>
      <c r="I28">
        <v>26</v>
      </c>
      <c r="J28">
        <v>27.3</v>
      </c>
      <c r="K28">
        <v>25</v>
      </c>
      <c r="L28">
        <v>24.8</v>
      </c>
      <c r="M28">
        <v>25.7</v>
      </c>
      <c r="P28" s="23">
        <v>0.4</v>
      </c>
      <c r="Q28" s="23">
        <v>0.6</v>
      </c>
      <c r="R28" s="23">
        <v>30</v>
      </c>
      <c r="S28" s="23">
        <v>30</v>
      </c>
      <c r="T28" s="23">
        <v>30</v>
      </c>
      <c r="U28" s="23">
        <v>30</v>
      </c>
      <c r="V28" s="23">
        <v>30</v>
      </c>
      <c r="W28" s="23">
        <v>30</v>
      </c>
      <c r="X28" s="23">
        <v>30</v>
      </c>
      <c r="Z28">
        <f t="shared" si="1"/>
        <v>211</v>
      </c>
      <c r="AA28">
        <v>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16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V28">
        <f t="shared" si="2"/>
        <v>33.333333333333329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990">
      <c r="A29">
        <v>6</v>
      </c>
      <c r="B29" t="s">
        <v>276</v>
      </c>
      <c r="C29">
        <v>1</v>
      </c>
      <c r="D29" t="s">
        <v>44</v>
      </c>
      <c r="E29">
        <v>0.9</v>
      </c>
      <c r="F29">
        <v>23.2</v>
      </c>
      <c r="G29">
        <v>24.2</v>
      </c>
      <c r="H29">
        <v>25.8</v>
      </c>
      <c r="I29">
        <v>24.6</v>
      </c>
      <c r="J29">
        <v>23.7</v>
      </c>
      <c r="K29">
        <v>21.3</v>
      </c>
      <c r="L29">
        <v>16.2</v>
      </c>
      <c r="M29">
        <v>17.3</v>
      </c>
      <c r="P29" s="23">
        <v>0.1</v>
      </c>
      <c r="Q29" s="23">
        <v>30</v>
      </c>
      <c r="R29" s="23">
        <v>30</v>
      </c>
      <c r="S29" s="23">
        <v>30</v>
      </c>
      <c r="T29" s="23">
        <v>30</v>
      </c>
      <c r="U29" s="23">
        <v>30</v>
      </c>
      <c r="V29" s="23">
        <v>30</v>
      </c>
      <c r="W29" s="23">
        <v>29.4</v>
      </c>
      <c r="X29" s="23">
        <v>30</v>
      </c>
      <c r="Z29">
        <f t="shared" si="1"/>
        <v>239.5</v>
      </c>
      <c r="AA29">
        <v>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12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V29">
        <f t="shared" si="2"/>
        <v>50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990">
      <c r="A30">
        <v>5</v>
      </c>
      <c r="B30" t="s">
        <v>277</v>
      </c>
      <c r="C30">
        <v>1</v>
      </c>
      <c r="D30" t="s">
        <v>46</v>
      </c>
      <c r="E30">
        <v>0</v>
      </c>
      <c r="F30">
        <v>13</v>
      </c>
      <c r="G30">
        <v>18.899999999999999</v>
      </c>
      <c r="H30">
        <v>2.6</v>
      </c>
      <c r="I30">
        <v>19</v>
      </c>
      <c r="J30">
        <v>7.8</v>
      </c>
      <c r="K30">
        <v>21.6</v>
      </c>
      <c r="L30">
        <v>17.100000000000001</v>
      </c>
      <c r="M30">
        <v>23.8</v>
      </c>
      <c r="P30" s="23">
        <v>0.2</v>
      </c>
      <c r="Q30" s="23">
        <v>15.2</v>
      </c>
      <c r="R30" s="23">
        <v>1.1000000000000001</v>
      </c>
      <c r="S30" s="23">
        <v>27.4</v>
      </c>
      <c r="T30" s="23">
        <v>0.8</v>
      </c>
      <c r="U30" s="23">
        <v>30</v>
      </c>
      <c r="V30" s="23">
        <v>30</v>
      </c>
      <c r="W30" s="23">
        <v>30</v>
      </c>
      <c r="X30" s="23">
        <v>29.3</v>
      </c>
      <c r="Z30">
        <f t="shared" si="1"/>
        <v>164</v>
      </c>
      <c r="AA30">
        <v>14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13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V30">
        <f t="shared" si="2"/>
        <v>-3.7037037037037033</v>
      </c>
      <c r="AW30">
        <f t="shared" si="3"/>
        <v>100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990">
      <c r="A31">
        <v>4</v>
      </c>
      <c r="B31" t="s">
        <v>278</v>
      </c>
      <c r="C31">
        <v>1</v>
      </c>
      <c r="D31" t="s">
        <v>48</v>
      </c>
      <c r="E31">
        <v>1.4</v>
      </c>
      <c r="F31">
        <v>18.100000000000001</v>
      </c>
      <c r="G31">
        <v>19.3</v>
      </c>
      <c r="H31">
        <v>24.8</v>
      </c>
      <c r="I31">
        <v>11</v>
      </c>
      <c r="J31">
        <v>26.6</v>
      </c>
      <c r="K31">
        <v>29.2</v>
      </c>
      <c r="L31">
        <v>27.7</v>
      </c>
      <c r="M31">
        <v>29.2</v>
      </c>
      <c r="P31" s="23">
        <v>4.9000000000000004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30</v>
      </c>
      <c r="W31" s="23">
        <v>30</v>
      </c>
      <c r="X31" s="23">
        <v>30</v>
      </c>
      <c r="Z31">
        <f t="shared" si="1"/>
        <v>94.9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12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V31">
        <f t="shared" si="2"/>
        <v>71.428571428571431</v>
      </c>
      <c r="AW31">
        <f t="shared" si="3"/>
        <v>100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990">
      <c r="A32">
        <v>9</v>
      </c>
      <c r="B32" t="s">
        <v>279</v>
      </c>
      <c r="C32">
        <v>1</v>
      </c>
      <c r="D32" t="s">
        <v>42</v>
      </c>
      <c r="E32">
        <v>1.3</v>
      </c>
      <c r="F32">
        <v>10.1</v>
      </c>
      <c r="G32">
        <v>8.9</v>
      </c>
      <c r="H32">
        <v>6.2</v>
      </c>
      <c r="I32">
        <v>3.3</v>
      </c>
      <c r="J32">
        <v>1.9</v>
      </c>
      <c r="K32">
        <v>5.6</v>
      </c>
      <c r="L32">
        <v>4.3</v>
      </c>
      <c r="M32">
        <v>6.7</v>
      </c>
      <c r="P32" s="23">
        <v>0.2</v>
      </c>
      <c r="Q32" s="23">
        <v>0.7</v>
      </c>
      <c r="R32" s="23">
        <v>0</v>
      </c>
      <c r="S32" s="23">
        <v>0.4</v>
      </c>
      <c r="T32" s="23">
        <v>0</v>
      </c>
      <c r="U32" s="23">
        <v>0.4</v>
      </c>
      <c r="V32" s="23">
        <v>0</v>
      </c>
      <c r="W32" s="23">
        <v>13.2</v>
      </c>
      <c r="X32" s="23">
        <v>30</v>
      </c>
      <c r="Z32">
        <f t="shared" si="1"/>
        <v>44.9</v>
      </c>
      <c r="AA32">
        <v>6</v>
      </c>
      <c r="AB32">
        <v>0</v>
      </c>
      <c r="AC32">
        <v>0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0</v>
      </c>
      <c r="AK32">
        <v>9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V32">
        <f t="shared" si="2"/>
        <v>20</v>
      </c>
      <c r="AW32">
        <f t="shared" si="3"/>
        <v>100</v>
      </c>
      <c r="AX32">
        <v>0</v>
      </c>
      <c r="AY32">
        <v>0</v>
      </c>
      <c r="AZ32">
        <f t="shared" ref="AZ32" si="11">(AO32-AE32)/(AO32+AE32)*100</f>
        <v>-100</v>
      </c>
      <c r="BA32">
        <v>0</v>
      </c>
      <c r="BB32">
        <v>0</v>
      </c>
      <c r="BC32">
        <v>0</v>
      </c>
      <c r="BD32">
        <v>0</v>
      </c>
    </row>
    <row r="33" spans="1:56">
      <c r="A33">
        <v>8</v>
      </c>
      <c r="B33" t="s">
        <v>280</v>
      </c>
      <c r="C33">
        <v>1</v>
      </c>
      <c r="D33" t="s">
        <v>44</v>
      </c>
      <c r="E33">
        <v>1.7</v>
      </c>
      <c r="F33">
        <v>0</v>
      </c>
      <c r="G33">
        <v>13.3</v>
      </c>
      <c r="H33">
        <v>18.8</v>
      </c>
      <c r="I33">
        <v>27.4</v>
      </c>
      <c r="J33">
        <v>28.3</v>
      </c>
      <c r="K33">
        <v>25.5</v>
      </c>
      <c r="L33">
        <v>27.8</v>
      </c>
      <c r="M33">
        <v>27.5</v>
      </c>
      <c r="P33" s="23">
        <v>4.4000000000000004</v>
      </c>
      <c r="Q33" s="23">
        <v>0.9</v>
      </c>
      <c r="R33" s="23">
        <v>30</v>
      </c>
      <c r="S33" s="23">
        <v>30</v>
      </c>
      <c r="T33" s="23">
        <v>30</v>
      </c>
      <c r="U33" s="23">
        <v>30</v>
      </c>
      <c r="V33" s="23">
        <v>30</v>
      </c>
      <c r="W33" s="23">
        <v>30</v>
      </c>
      <c r="X33" s="23">
        <v>30</v>
      </c>
      <c r="Z33">
        <f t="shared" si="1"/>
        <v>215.3</v>
      </c>
      <c r="AA33">
        <v>2</v>
      </c>
      <c r="AB33">
        <v>20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21</v>
      </c>
      <c r="AL33">
        <v>11</v>
      </c>
      <c r="AM33">
        <v>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V33">
        <f t="shared" si="2"/>
        <v>82.608695652173907</v>
      </c>
      <c r="AW33">
        <f t="shared" si="3"/>
        <v>-29.032258064516132</v>
      </c>
      <c r="AX33">
        <f t="shared" ref="AX33" si="12">(AM33-AC33)/(AM33+AC33)*100</f>
        <v>100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>
      <c r="A34">
        <v>11</v>
      </c>
      <c r="B34" t="s">
        <v>281</v>
      </c>
      <c r="C34">
        <v>1</v>
      </c>
      <c r="D34" t="s">
        <v>46</v>
      </c>
      <c r="E34">
        <v>3.2</v>
      </c>
      <c r="F34">
        <v>23.7</v>
      </c>
      <c r="G34">
        <v>12.8</v>
      </c>
      <c r="H34">
        <v>22.2</v>
      </c>
      <c r="I34">
        <v>28.3</v>
      </c>
      <c r="J34">
        <v>19.899999999999999</v>
      </c>
      <c r="K34">
        <v>4.9000000000000004</v>
      </c>
      <c r="L34">
        <v>14.4</v>
      </c>
      <c r="M34">
        <v>22.1</v>
      </c>
      <c r="P34" s="23">
        <v>12.7</v>
      </c>
      <c r="Q34" s="23">
        <v>0</v>
      </c>
      <c r="R34" s="23">
        <v>14.1</v>
      </c>
      <c r="S34" s="23">
        <v>30</v>
      </c>
      <c r="T34" s="23">
        <v>0</v>
      </c>
      <c r="U34" s="23">
        <v>30</v>
      </c>
      <c r="V34" s="23">
        <v>30</v>
      </c>
      <c r="W34" s="23">
        <v>30</v>
      </c>
      <c r="X34" s="23">
        <v>30</v>
      </c>
      <c r="Z34">
        <f t="shared" si="1"/>
        <v>176.8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18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V34">
        <f t="shared" si="2"/>
        <v>80</v>
      </c>
      <c r="AW34">
        <f t="shared" si="3"/>
        <v>100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>
      <c r="A35">
        <v>10</v>
      </c>
      <c r="B35" t="s">
        <v>282</v>
      </c>
      <c r="C35">
        <v>1</v>
      </c>
      <c r="D35" t="s">
        <v>48</v>
      </c>
      <c r="E35">
        <v>0</v>
      </c>
      <c r="F35">
        <v>7.6</v>
      </c>
      <c r="G35">
        <v>0</v>
      </c>
      <c r="H35">
        <v>16.399999999999999</v>
      </c>
      <c r="I35">
        <v>1.9</v>
      </c>
      <c r="J35">
        <v>9.1</v>
      </c>
      <c r="K35">
        <v>8.1999999999999993</v>
      </c>
      <c r="L35">
        <v>16.8</v>
      </c>
      <c r="M35">
        <v>7</v>
      </c>
      <c r="P35" s="23">
        <v>23</v>
      </c>
      <c r="Q35" s="23">
        <v>30</v>
      </c>
      <c r="R35" s="23">
        <v>30</v>
      </c>
      <c r="S35" s="23">
        <v>30</v>
      </c>
      <c r="T35" s="23">
        <v>8.5</v>
      </c>
      <c r="U35" s="23">
        <v>30</v>
      </c>
      <c r="V35" s="23">
        <v>30</v>
      </c>
      <c r="W35" s="23">
        <v>30</v>
      </c>
      <c r="X35" s="23">
        <v>30</v>
      </c>
      <c r="Z35">
        <f t="shared" si="1"/>
        <v>241.5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12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V35">
        <f t="shared" si="2"/>
        <v>71.428571428571431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>
      <c r="A36">
        <v>13</v>
      </c>
      <c r="B36" t="s">
        <v>283</v>
      </c>
      <c r="C36">
        <v>1</v>
      </c>
      <c r="D36" t="s">
        <v>42</v>
      </c>
      <c r="E36">
        <v>0</v>
      </c>
      <c r="F36">
        <v>9.6999999999999993</v>
      </c>
      <c r="G36">
        <v>13.4</v>
      </c>
      <c r="H36">
        <v>13.2</v>
      </c>
      <c r="I36">
        <v>9.3000000000000007</v>
      </c>
      <c r="J36">
        <v>2.7</v>
      </c>
      <c r="K36">
        <v>10.199999999999999</v>
      </c>
      <c r="L36">
        <v>14.7</v>
      </c>
      <c r="M36">
        <v>18.899999999999999</v>
      </c>
      <c r="P36" s="23">
        <v>22.6</v>
      </c>
      <c r="Q36" s="23">
        <v>0.4</v>
      </c>
      <c r="R36" s="23">
        <v>0.3</v>
      </c>
      <c r="S36" s="23">
        <v>0</v>
      </c>
      <c r="T36" s="23">
        <v>0.3</v>
      </c>
      <c r="U36" s="23">
        <v>0</v>
      </c>
      <c r="V36" s="23">
        <v>12.2</v>
      </c>
      <c r="W36" s="23">
        <v>30</v>
      </c>
      <c r="X36" s="23">
        <v>30</v>
      </c>
      <c r="Z36">
        <f t="shared" si="1"/>
        <v>95.8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16</v>
      </c>
      <c r="AL36">
        <v>15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V36">
        <f t="shared" si="2"/>
        <v>77.777777777777786</v>
      </c>
      <c r="AW36">
        <f t="shared" si="3"/>
        <v>100</v>
      </c>
      <c r="AX36">
        <v>0</v>
      </c>
      <c r="AY36">
        <v>0</v>
      </c>
      <c r="AZ36">
        <v>0</v>
      </c>
      <c r="BA36">
        <f t="shared" ref="BA36" si="13">(AP36-AF36)/(AP36+AF36)*100</f>
        <v>100</v>
      </c>
      <c r="BB36">
        <v>0</v>
      </c>
      <c r="BC36">
        <v>0</v>
      </c>
      <c r="BD36">
        <v>0</v>
      </c>
    </row>
    <row r="37" spans="1:56">
      <c r="A37">
        <v>12</v>
      </c>
      <c r="B37" t="s">
        <v>284</v>
      </c>
      <c r="C37">
        <v>1</v>
      </c>
      <c r="D37" t="s">
        <v>44</v>
      </c>
      <c r="E37">
        <v>0.9</v>
      </c>
      <c r="F37">
        <v>0</v>
      </c>
      <c r="G37">
        <v>2.6</v>
      </c>
      <c r="H37">
        <v>4</v>
      </c>
      <c r="I37">
        <v>3</v>
      </c>
      <c r="J37">
        <v>2.1</v>
      </c>
      <c r="K37">
        <v>2.1</v>
      </c>
      <c r="L37">
        <v>6</v>
      </c>
      <c r="M37">
        <v>6.1</v>
      </c>
      <c r="P37" s="23">
        <v>16</v>
      </c>
      <c r="Q37" s="23">
        <v>0.7</v>
      </c>
      <c r="R37" s="23">
        <v>30</v>
      </c>
      <c r="S37" s="23">
        <v>0</v>
      </c>
      <c r="T37" s="23">
        <v>30</v>
      </c>
      <c r="U37" s="23">
        <v>30</v>
      </c>
      <c r="V37" s="23">
        <v>30</v>
      </c>
      <c r="W37" s="23">
        <v>30</v>
      </c>
      <c r="X37" s="23">
        <v>30</v>
      </c>
      <c r="Z37">
        <f t="shared" si="1"/>
        <v>196.7</v>
      </c>
      <c r="AA37">
        <v>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14</v>
      </c>
      <c r="AL37">
        <v>9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V37">
        <f t="shared" si="2"/>
        <v>55.555555555555557</v>
      </c>
      <c r="AW37">
        <f t="shared" si="3"/>
        <v>100</v>
      </c>
      <c r="AX37">
        <v>0</v>
      </c>
      <c r="AY37">
        <f t="shared" ref="AY37" si="14">(AN37-AD37)/(AN37+AD37)*100</f>
        <v>100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>
      <c r="A38">
        <v>14</v>
      </c>
      <c r="B38" t="s">
        <v>285</v>
      </c>
      <c r="C38">
        <v>1</v>
      </c>
      <c r="D38" t="s">
        <v>46</v>
      </c>
      <c r="E38">
        <v>2.4</v>
      </c>
      <c r="F38">
        <v>21.9</v>
      </c>
      <c r="G38">
        <v>25</v>
      </c>
      <c r="H38">
        <v>18.8</v>
      </c>
      <c r="I38">
        <v>17.399999999999999</v>
      </c>
      <c r="J38">
        <v>8.1</v>
      </c>
      <c r="K38">
        <v>12</v>
      </c>
      <c r="L38">
        <v>3</v>
      </c>
      <c r="M38">
        <v>15.8</v>
      </c>
      <c r="P38" s="23">
        <v>11.8</v>
      </c>
      <c r="Q38" s="23">
        <v>6.8</v>
      </c>
      <c r="R38" s="23">
        <v>30</v>
      </c>
      <c r="S38" s="23">
        <v>30</v>
      </c>
      <c r="T38" s="23">
        <v>30</v>
      </c>
      <c r="U38" s="23">
        <v>30</v>
      </c>
      <c r="V38" s="23">
        <v>30</v>
      </c>
      <c r="W38" s="23">
        <v>30</v>
      </c>
      <c r="X38" s="23">
        <v>0.4</v>
      </c>
      <c r="Z38">
        <f t="shared" si="1"/>
        <v>199</v>
      </c>
      <c r="AA38">
        <v>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10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4</v>
      </c>
      <c r="AV38">
        <f t="shared" si="2"/>
        <v>42.857142857142854</v>
      </c>
      <c r="AW38">
        <f t="shared" si="3"/>
        <v>100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f>(AS38-AI38)/(AS38+AI38)*100</f>
        <v>100</v>
      </c>
    </row>
    <row r="39" spans="1:56">
      <c r="A39">
        <v>15</v>
      </c>
      <c r="B39" t="s">
        <v>286</v>
      </c>
      <c r="C39">
        <v>1</v>
      </c>
      <c r="D39" t="s">
        <v>48</v>
      </c>
      <c r="E39">
        <v>0.4</v>
      </c>
      <c r="F39">
        <v>1.3</v>
      </c>
      <c r="G39">
        <v>21.2</v>
      </c>
      <c r="H39">
        <v>26.8</v>
      </c>
      <c r="I39">
        <v>28.4</v>
      </c>
      <c r="J39">
        <v>16.600000000000001</v>
      </c>
      <c r="K39">
        <v>28.4</v>
      </c>
      <c r="L39">
        <v>23.5</v>
      </c>
      <c r="M39">
        <v>24.9</v>
      </c>
      <c r="P39" s="23">
        <v>10.6</v>
      </c>
      <c r="Q39" s="23">
        <v>3.1</v>
      </c>
      <c r="R39" s="23">
        <v>0.7</v>
      </c>
      <c r="S39" s="23">
        <v>30</v>
      </c>
      <c r="T39" s="23">
        <v>30</v>
      </c>
      <c r="U39" s="23">
        <v>30</v>
      </c>
      <c r="V39" s="23">
        <v>30</v>
      </c>
      <c r="W39" s="23">
        <v>30</v>
      </c>
      <c r="X39" s="23">
        <v>30</v>
      </c>
      <c r="Z39">
        <f t="shared" si="1"/>
        <v>194.4</v>
      </c>
      <c r="AA39">
        <v>2</v>
      </c>
      <c r="AB39">
        <v>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13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V39">
        <f>(AK39-AA39)/(AK39+AA39)*100</f>
        <v>73.333333333333329</v>
      </c>
      <c r="AW39">
        <f t="shared" si="3"/>
        <v>57.894736842105267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>
      <c r="E40" s="11">
        <f>AVERAGE(E2:E39)/30*100</f>
        <v>1.6052631578947367</v>
      </c>
      <c r="F40" s="11">
        <f t="shared" ref="F40:L40" si="15">AVERAGE(F2:F39)/30*100</f>
        <v>17.096491228070175</v>
      </c>
      <c r="G40" s="11">
        <f t="shared" si="15"/>
        <v>35.903508771929829</v>
      </c>
      <c r="H40" s="11">
        <f t="shared" si="15"/>
        <v>33.929824561403507</v>
      </c>
      <c r="I40" s="11">
        <f t="shared" si="15"/>
        <v>35.18421052631578</v>
      </c>
      <c r="J40" s="11">
        <f t="shared" si="15"/>
        <v>29.473684210526319</v>
      </c>
      <c r="K40" s="11">
        <f t="shared" si="15"/>
        <v>33.377192982456144</v>
      </c>
      <c r="L40" s="11">
        <f t="shared" si="15"/>
        <v>33.605263157894733</v>
      </c>
      <c r="M40" s="11">
        <f>AVERAGE(M2:M39)/30*100</f>
        <v>37.105263157894733</v>
      </c>
      <c r="P40" s="56">
        <f>AVERAGE(P2:P39)/30*100</f>
        <v>20.771929824561404</v>
      </c>
      <c r="Q40" s="56">
        <f t="shared" ref="Q40" si="16">AVERAGE(Q2:Q39)/30*100</f>
        <v>19.798245614035086</v>
      </c>
      <c r="R40" s="56">
        <f t="shared" ref="R40" si="17">AVERAGE(R2:R39)/30*100</f>
        <v>47.535087719298261</v>
      </c>
      <c r="S40" s="56">
        <f t="shared" ref="S40" si="18">AVERAGE(S2:S39)/30*100</f>
        <v>59.561403508771924</v>
      </c>
      <c r="T40" s="56">
        <f t="shared" ref="T40" si="19">AVERAGE(T2:T39)/30*100</f>
        <v>47.5</v>
      </c>
      <c r="U40" s="56">
        <f t="shared" ref="U40" si="20">AVERAGE(U2:U39)/30*100</f>
        <v>54.122807017543863</v>
      </c>
      <c r="V40" s="56">
        <f t="shared" ref="V40" si="21">AVERAGE(V2:V39)/30*100</f>
        <v>58.228070175438582</v>
      </c>
      <c r="W40" s="56">
        <f t="shared" ref="W40" si="22">AVERAGE(W2:W39)/30*100</f>
        <v>65.403508771929836</v>
      </c>
      <c r="X40" s="56">
        <f>AVERAGE(X2:X39)/30*100</f>
        <v>65.21052631578948</v>
      </c>
      <c r="Z40" s="31"/>
      <c r="AA40" s="11">
        <f>AVERAGE(AA2:AA39)</f>
        <v>12.368421052631579</v>
      </c>
      <c r="AB40" s="11">
        <f t="shared" ref="AB40:AI40" si="23">AVERAGE(AB2:AB39)</f>
        <v>3.5263157894736841</v>
      </c>
      <c r="AC40" s="11">
        <f t="shared" si="23"/>
        <v>5.2631578947368418E-2</v>
      </c>
      <c r="AD40" s="11">
        <f t="shared" si="23"/>
        <v>0.52631578947368418</v>
      </c>
      <c r="AE40" s="11">
        <f t="shared" si="23"/>
        <v>0.68421052631578949</v>
      </c>
      <c r="AF40" s="11">
        <f t="shared" si="23"/>
        <v>0.47368421052631576</v>
      </c>
      <c r="AG40" s="11">
        <f t="shared" si="23"/>
        <v>0.31578947368421051</v>
      </c>
      <c r="AH40" s="11">
        <f t="shared" si="23"/>
        <v>0.15789473684210525</v>
      </c>
      <c r="AI40" s="11">
        <f t="shared" si="23"/>
        <v>0.36842105263157893</v>
      </c>
      <c r="AK40" s="11">
        <f>AVERAGE(AK2:AK39)</f>
        <v>21.421052631578949</v>
      </c>
      <c r="AL40" s="11">
        <f t="shared" ref="AL40" si="24">AVERAGE(AL2:AL39)</f>
        <v>14.210526315789474</v>
      </c>
      <c r="AM40" s="11">
        <f t="shared" ref="AM40" si="25">AVERAGE(AM2:AM39)</f>
        <v>1.631578947368421</v>
      </c>
      <c r="AN40" s="11">
        <f t="shared" ref="AN40" si="26">AVERAGE(AN2:AN39)</f>
        <v>3.6578947368421053</v>
      </c>
      <c r="AO40" s="11">
        <f t="shared" ref="AO40" si="27">AVERAGE(AO2:AO39)</f>
        <v>3.9210526315789473</v>
      </c>
      <c r="AP40" s="11">
        <f t="shared" ref="AP40" si="28">AVERAGE(AP2:AP39)</f>
        <v>5.6315789473684212</v>
      </c>
      <c r="AQ40" s="11">
        <f t="shared" ref="AQ40" si="29">AVERAGE(AQ2:AQ39)</f>
        <v>5.6315789473684212</v>
      </c>
      <c r="AR40" s="11">
        <f t="shared" ref="AR40" si="30">AVERAGE(AR2:AR39)</f>
        <v>3.8157894736842106</v>
      </c>
      <c r="AS40" s="11">
        <f>AVERAGE(AS2:AS39)</f>
        <v>4.3684210526315788</v>
      </c>
      <c r="AV40" s="11">
        <f>AVERAGE(AV2:AV39)</f>
        <v>32.845283372997216</v>
      </c>
      <c r="AW40" s="11">
        <f t="shared" ref="AW40:BC40" si="31">AVERAGE(AW2:AW39)</f>
        <v>65.237437004634387</v>
      </c>
      <c r="AX40" s="11">
        <f t="shared" si="31"/>
        <v>20.17543859649123</v>
      </c>
      <c r="AY40" s="11">
        <f t="shared" si="31"/>
        <v>27.945419103313839</v>
      </c>
      <c r="AZ40" s="11">
        <f t="shared" si="31"/>
        <v>17.246240601503761</v>
      </c>
      <c r="BA40" s="11">
        <f t="shared" si="31"/>
        <v>34.819251880767567</v>
      </c>
      <c r="BB40" s="11">
        <f t="shared" si="31"/>
        <v>40.63607737291948</v>
      </c>
      <c r="BC40" s="11">
        <f t="shared" si="31"/>
        <v>32.714138286893707</v>
      </c>
      <c r="BD40" s="11">
        <f>AVERAGE(BD2:BD39)</f>
        <v>32.323388685617786</v>
      </c>
    </row>
    <row r="41" spans="1:56">
      <c r="E41" s="11">
        <f>STDEV(E2:E39)/SQRT(38)/30*100</f>
        <v>0.43109999367346963</v>
      </c>
      <c r="F41" s="11">
        <f t="shared" ref="F41:L41" si="32">STDEV(F2:F39)/SQRT(38)/30*100</f>
        <v>3.7687816981541311</v>
      </c>
      <c r="G41" s="11">
        <f t="shared" si="32"/>
        <v>4.5291481373918945</v>
      </c>
      <c r="H41" s="11">
        <f t="shared" si="32"/>
        <v>4.7246642892963715</v>
      </c>
      <c r="I41" s="11">
        <f t="shared" si="32"/>
        <v>5.1078103090018496</v>
      </c>
      <c r="J41" s="11">
        <f t="shared" si="32"/>
        <v>4.5913558664883576</v>
      </c>
      <c r="K41" s="11">
        <f t="shared" si="32"/>
        <v>4.9915713856932751</v>
      </c>
      <c r="L41" s="11">
        <f t="shared" si="32"/>
        <v>4.6232802519591196</v>
      </c>
      <c r="M41" s="11">
        <f>STDEV(M2:M39)/SQRT(38)/30*100</f>
        <v>4.8867222726286865</v>
      </c>
      <c r="P41" s="56">
        <f>STDEV(P2:P39)/SQRT(38)/30*100</f>
        <v>3.1162124497713046</v>
      </c>
      <c r="Q41" s="56">
        <f t="shared" ref="Q41:W41" si="33">STDEV(Q2:Q39)/SQRT(38)/30*100</f>
        <v>5.0298703066453783</v>
      </c>
      <c r="R41" s="56">
        <f t="shared" si="33"/>
        <v>7.3559238609800373</v>
      </c>
      <c r="S41" s="56">
        <f t="shared" si="33"/>
        <v>7.3787989416052673</v>
      </c>
      <c r="T41" s="56">
        <f t="shared" si="33"/>
        <v>7.3892941108694963</v>
      </c>
      <c r="U41" s="56">
        <f t="shared" si="33"/>
        <v>7.4773502474072382</v>
      </c>
      <c r="V41" s="56">
        <f t="shared" si="33"/>
        <v>6.9738510585979112</v>
      </c>
      <c r="W41" s="56">
        <f t="shared" si="33"/>
        <v>6.7517819024333861</v>
      </c>
      <c r="X41" s="56">
        <f>STDEV(X2:X39)/SQRT(38)/30*100</f>
        <v>6.9835139814043687</v>
      </c>
      <c r="AA41" s="11">
        <f>STDEV(AA2:AA39)/SQRT(38)</f>
        <v>1.5729854250479693</v>
      </c>
      <c r="AB41" s="11">
        <f t="shared" ref="AB41:AI41" si="34">STDEV(AB2:AB39)/SQRT(38)</f>
        <v>1.0518133377396539</v>
      </c>
      <c r="AC41" s="11">
        <f t="shared" si="34"/>
        <v>5.2631578947368425E-2</v>
      </c>
      <c r="AD41" s="11">
        <f t="shared" si="34"/>
        <v>0.26864827355964216</v>
      </c>
      <c r="AE41" s="11">
        <f t="shared" si="34"/>
        <v>0.38666473904889215</v>
      </c>
      <c r="AF41" s="11">
        <f t="shared" si="34"/>
        <v>0.20566943780294153</v>
      </c>
      <c r="AG41" s="11">
        <f t="shared" si="34"/>
        <v>0.11989364156873672</v>
      </c>
      <c r="AH41" s="11">
        <f t="shared" si="34"/>
        <v>8.8662543625874377E-2</v>
      </c>
      <c r="AI41" s="11">
        <f t="shared" si="34"/>
        <v>0.14810828298008868</v>
      </c>
      <c r="AK41" s="11">
        <f>STDEV(AK2:AK39)/SQRT(38)</f>
        <v>1.9719337899387934</v>
      </c>
      <c r="AL41" s="11">
        <f t="shared" ref="AL41:AR41" si="35">STDEV(AL2:AL39)/SQRT(38)</f>
        <v>1.8790443890782291</v>
      </c>
      <c r="AM41" s="11">
        <f t="shared" si="35"/>
        <v>0.69791505455428615</v>
      </c>
      <c r="AN41" s="11">
        <f t="shared" si="35"/>
        <v>1.1862634331564812</v>
      </c>
      <c r="AO41" s="11">
        <f t="shared" si="35"/>
        <v>1.3880108360550409</v>
      </c>
      <c r="AP41" s="11">
        <f t="shared" si="35"/>
        <v>1.8113052014787832</v>
      </c>
      <c r="AQ41" s="11">
        <f t="shared" si="35"/>
        <v>1.3458862313352631</v>
      </c>
      <c r="AR41" s="11">
        <f t="shared" si="35"/>
        <v>1.3376351519213345</v>
      </c>
      <c r="AS41" s="11">
        <f>STDEV(AS2:AS39)/SQRT(38)</f>
        <v>1.3148787744541586</v>
      </c>
      <c r="AV41" s="11">
        <f>STDEV(AV2:AV39)/SQRT(38)</f>
        <v>4.9641862266063743</v>
      </c>
      <c r="AW41" s="11">
        <f t="shared" ref="AW41:BC41" si="36">STDEV(AW2:AW39)/SQRT(38)</f>
        <v>6.9666287923331858</v>
      </c>
      <c r="AX41" s="11">
        <f t="shared" si="36"/>
        <v>6.8328590063331154</v>
      </c>
      <c r="AY41" s="11">
        <f t="shared" si="36"/>
        <v>7.985515146169198</v>
      </c>
      <c r="AZ41" s="11">
        <f t="shared" si="36"/>
        <v>7.0929557146285234</v>
      </c>
      <c r="BA41" s="11">
        <f t="shared" si="36"/>
        <v>8.290852451848199</v>
      </c>
      <c r="BB41" s="11">
        <f t="shared" si="36"/>
        <v>7.5796085787495677</v>
      </c>
      <c r="BC41" s="11">
        <f t="shared" si="36"/>
        <v>8.694707351280039</v>
      </c>
      <c r="BD41" s="11">
        <f>STDEV(BD2:BD39)/SQRT(38)</f>
        <v>7.6039531702328569</v>
      </c>
    </row>
    <row r="42" spans="1:56">
      <c r="P42" s="23">
        <f>AVERAGE(P2:P39)</f>
        <v>6.2315789473684209</v>
      </c>
      <c r="Q42" s="23">
        <f t="shared" ref="Q42:X42" si="37">AVERAGE(Q2:Q39)</f>
        <v>5.939473684210526</v>
      </c>
      <c r="R42" s="23">
        <f t="shared" si="37"/>
        <v>14.260526315789477</v>
      </c>
      <c r="S42" s="23">
        <f t="shared" si="37"/>
        <v>17.868421052631579</v>
      </c>
      <c r="T42" s="23">
        <f t="shared" si="37"/>
        <v>14.25</v>
      </c>
      <c r="U42" s="23">
        <f t="shared" si="37"/>
        <v>16.236842105263158</v>
      </c>
      <c r="V42" s="23">
        <f t="shared" si="37"/>
        <v>17.468421052631577</v>
      </c>
      <c r="W42" s="23">
        <f t="shared" si="37"/>
        <v>19.621052631578952</v>
      </c>
      <c r="X42" s="23">
        <f t="shared" si="37"/>
        <v>19.563157894736843</v>
      </c>
      <c r="Z42">
        <f>SUM(P42:X42)</f>
        <v>131.43947368421053</v>
      </c>
    </row>
    <row r="46" spans="1:56">
      <c r="A46">
        <v>18</v>
      </c>
      <c r="B46" t="s">
        <v>59</v>
      </c>
      <c r="C46">
        <v>2</v>
      </c>
      <c r="D46" t="s">
        <v>42</v>
      </c>
      <c r="E46">
        <v>0.8</v>
      </c>
      <c r="F46">
        <v>0</v>
      </c>
      <c r="G46">
        <v>7.3</v>
      </c>
      <c r="H46">
        <v>11.8</v>
      </c>
      <c r="I46">
        <v>18.899999999999999</v>
      </c>
      <c r="J46">
        <v>9.4</v>
      </c>
      <c r="K46">
        <v>8.8000000000000007</v>
      </c>
      <c r="L46">
        <v>8.5</v>
      </c>
      <c r="M46">
        <v>10.5</v>
      </c>
      <c r="P46" s="23">
        <v>17</v>
      </c>
      <c r="Q46" s="23">
        <v>7.1</v>
      </c>
      <c r="R46" s="23">
        <v>30</v>
      </c>
      <c r="S46" s="23">
        <v>30</v>
      </c>
      <c r="T46" s="23">
        <v>30</v>
      </c>
      <c r="U46" s="23">
        <v>30</v>
      </c>
      <c r="V46" s="23">
        <v>30</v>
      </c>
      <c r="W46" s="23">
        <v>29.9</v>
      </c>
      <c r="X46" s="23">
        <v>28.6</v>
      </c>
      <c r="Z46">
        <f>SUM(P46:X46)</f>
        <v>232.6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11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V46">
        <f>(AK46-AA46)/(AK46+AA46)*100</f>
        <v>100</v>
      </c>
      <c r="AW46">
        <f t="shared" ref="AW46:BD46" si="38">(AL46-AB46)/(AL46+AB46)*100</f>
        <v>100</v>
      </c>
      <c r="AX46" t="e">
        <f t="shared" si="38"/>
        <v>#DIV/0!</v>
      </c>
      <c r="AY46" t="e">
        <f t="shared" si="38"/>
        <v>#DIV/0!</v>
      </c>
      <c r="AZ46" t="e">
        <f t="shared" si="38"/>
        <v>#DIV/0!</v>
      </c>
      <c r="BA46" t="e">
        <f t="shared" si="38"/>
        <v>#DIV/0!</v>
      </c>
      <c r="BB46" t="e">
        <f t="shared" si="38"/>
        <v>#DIV/0!</v>
      </c>
      <c r="BC46" t="e">
        <f t="shared" si="38"/>
        <v>#DIV/0!</v>
      </c>
      <c r="BD46">
        <f t="shared" si="38"/>
        <v>100</v>
      </c>
    </row>
    <row r="47" spans="1:56">
      <c r="A47">
        <v>15</v>
      </c>
      <c r="B47" t="s">
        <v>60</v>
      </c>
      <c r="C47">
        <v>2</v>
      </c>
      <c r="D47" t="s">
        <v>44</v>
      </c>
      <c r="E47">
        <v>26</v>
      </c>
      <c r="F47">
        <v>15.5</v>
      </c>
      <c r="G47">
        <v>14</v>
      </c>
      <c r="H47">
        <v>14.6</v>
      </c>
      <c r="I47">
        <v>7.9</v>
      </c>
      <c r="J47">
        <v>6.5</v>
      </c>
      <c r="K47">
        <v>9.4</v>
      </c>
      <c r="L47">
        <v>4.7</v>
      </c>
      <c r="M47">
        <v>6.9</v>
      </c>
      <c r="P47" s="23">
        <v>0.7</v>
      </c>
      <c r="Q47" s="23">
        <v>17.399999999999999</v>
      </c>
      <c r="R47" s="23">
        <v>1.2</v>
      </c>
      <c r="S47" s="23">
        <v>5.5</v>
      </c>
      <c r="T47" s="23">
        <v>9.6</v>
      </c>
      <c r="U47" s="23">
        <v>3.5</v>
      </c>
      <c r="V47" s="23">
        <v>7.7</v>
      </c>
      <c r="W47" s="23">
        <v>12.4</v>
      </c>
      <c r="X47" s="23">
        <v>10.1</v>
      </c>
      <c r="Z47">
        <f t="shared" ref="Z47:Z83" si="39">SUM(P47:X47)</f>
        <v>68.099999999999994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2</v>
      </c>
      <c r="AH47">
        <v>2</v>
      </c>
      <c r="AI47">
        <v>0</v>
      </c>
      <c r="AK47">
        <v>11</v>
      </c>
      <c r="AL47">
        <v>5</v>
      </c>
      <c r="AM47">
        <v>7</v>
      </c>
      <c r="AN47">
        <v>9</v>
      </c>
      <c r="AO47">
        <v>6</v>
      </c>
      <c r="AP47">
        <v>11</v>
      </c>
      <c r="AQ47">
        <v>12</v>
      </c>
      <c r="AR47">
        <v>12</v>
      </c>
      <c r="AS47">
        <v>16</v>
      </c>
      <c r="AV47">
        <f t="shared" ref="AV47:AV79" si="40">(AK47-AA47)/(AK47+AA47)*100</f>
        <v>100</v>
      </c>
      <c r="AW47">
        <f t="shared" ref="AW47:AW74" si="41">(AL47-AB47)/(AL47+AB47)*100</f>
        <v>100</v>
      </c>
      <c r="AX47">
        <f t="shared" ref="AX47:AX80" si="42">(AM47-AC47)/(AM47+AC47)*100</f>
        <v>100</v>
      </c>
      <c r="AY47">
        <f t="shared" ref="AY47:AY80" si="43">(AN47-AD47)/(AN47+AD47)*100</f>
        <v>100</v>
      </c>
      <c r="AZ47">
        <f t="shared" ref="AZ47:AZ80" si="44">(AO47-AE47)/(AO47+AE47)*100</f>
        <v>100</v>
      </c>
      <c r="BA47">
        <f t="shared" ref="BA47:BA80" si="45">(AP47-AF47)/(AP47+AF47)*100</f>
        <v>69.230769230769226</v>
      </c>
      <c r="BB47">
        <f t="shared" ref="BB47:BB80" si="46">(AQ47-AG47)/(AQ47+AG47)*100</f>
        <v>71.428571428571431</v>
      </c>
      <c r="BC47">
        <f t="shared" ref="BC47:BC80" si="47">(AR47-AH47)/(AR47+AH47)*100</f>
        <v>71.428571428571431</v>
      </c>
      <c r="BD47">
        <f t="shared" ref="BD47:BD80" si="48">(AS47-AI47)/(AS47+AI47)*100</f>
        <v>100</v>
      </c>
    </row>
    <row r="48" spans="1:56">
      <c r="A48">
        <v>16</v>
      </c>
      <c r="B48" t="s">
        <v>61</v>
      </c>
      <c r="C48">
        <v>2</v>
      </c>
      <c r="D48" t="s">
        <v>46</v>
      </c>
      <c r="E48">
        <v>11.4</v>
      </c>
      <c r="F48">
        <v>18.2</v>
      </c>
      <c r="G48">
        <v>8.6</v>
      </c>
      <c r="H48">
        <v>9.6</v>
      </c>
      <c r="I48">
        <v>5.6</v>
      </c>
      <c r="J48">
        <v>1.5</v>
      </c>
      <c r="K48">
        <v>2.4</v>
      </c>
      <c r="L48">
        <v>2.9</v>
      </c>
      <c r="M48">
        <v>1.7</v>
      </c>
      <c r="P48" s="23">
        <v>1.6</v>
      </c>
      <c r="Q48" s="23">
        <v>0.4</v>
      </c>
      <c r="R48" s="23">
        <v>26.1</v>
      </c>
      <c r="S48" s="23">
        <v>30</v>
      </c>
      <c r="T48" s="23">
        <v>15.2</v>
      </c>
      <c r="U48" s="23">
        <v>15</v>
      </c>
      <c r="V48" s="23">
        <v>14.5</v>
      </c>
      <c r="W48" s="23">
        <v>11.9</v>
      </c>
      <c r="X48" s="23">
        <v>7.6</v>
      </c>
      <c r="Z48">
        <f t="shared" si="39"/>
        <v>122.3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2</v>
      </c>
      <c r="AI48">
        <v>2</v>
      </c>
      <c r="AK48">
        <v>37</v>
      </c>
      <c r="AL48">
        <v>0</v>
      </c>
      <c r="AM48">
        <v>0</v>
      </c>
      <c r="AN48">
        <v>0</v>
      </c>
      <c r="AO48">
        <v>2</v>
      </c>
      <c r="AP48">
        <v>15</v>
      </c>
      <c r="AQ48">
        <v>5</v>
      </c>
      <c r="AR48">
        <v>10</v>
      </c>
      <c r="AS48">
        <v>27</v>
      </c>
      <c r="AV48">
        <f t="shared" si="40"/>
        <v>100</v>
      </c>
      <c r="AW48">
        <v>0</v>
      </c>
      <c r="AX48" t="e">
        <f t="shared" si="42"/>
        <v>#DIV/0!</v>
      </c>
      <c r="AY48" t="e">
        <f t="shared" si="43"/>
        <v>#DIV/0!</v>
      </c>
      <c r="AZ48">
        <f t="shared" si="44"/>
        <v>100</v>
      </c>
      <c r="BA48">
        <f t="shared" si="45"/>
        <v>100</v>
      </c>
      <c r="BB48">
        <f t="shared" si="46"/>
        <v>42.857142857142854</v>
      </c>
      <c r="BC48">
        <f t="shared" si="47"/>
        <v>66.666666666666657</v>
      </c>
      <c r="BD48">
        <f t="shared" si="48"/>
        <v>86.206896551724128</v>
      </c>
    </row>
    <row r="49" spans="1:990">
      <c r="A49">
        <v>17</v>
      </c>
      <c r="B49" t="s">
        <v>62</v>
      </c>
      <c r="C49">
        <v>2</v>
      </c>
      <c r="D49" t="s">
        <v>48</v>
      </c>
      <c r="E49">
        <v>11.9</v>
      </c>
      <c r="F49">
        <v>23.2</v>
      </c>
      <c r="G49">
        <v>6.4</v>
      </c>
      <c r="H49">
        <v>6.4</v>
      </c>
      <c r="I49">
        <v>5.9</v>
      </c>
      <c r="J49">
        <v>8</v>
      </c>
      <c r="K49">
        <v>8.6999999999999993</v>
      </c>
      <c r="L49">
        <v>4.9000000000000004</v>
      </c>
      <c r="M49">
        <v>5.3</v>
      </c>
      <c r="P49" s="23">
        <v>0.5</v>
      </c>
      <c r="Q49" s="23">
        <v>0.9</v>
      </c>
      <c r="R49" s="23">
        <v>22.5</v>
      </c>
      <c r="S49" s="23">
        <v>24.1</v>
      </c>
      <c r="T49" s="23">
        <v>9.3000000000000007</v>
      </c>
      <c r="U49" s="23">
        <v>7.8</v>
      </c>
      <c r="V49" s="23">
        <v>27.5</v>
      </c>
      <c r="W49" s="23">
        <v>19.600000000000001</v>
      </c>
      <c r="X49" s="23">
        <v>23.1</v>
      </c>
      <c r="Z49">
        <f t="shared" si="39"/>
        <v>135.29999999999998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14</v>
      </c>
      <c r="AL49">
        <v>0</v>
      </c>
      <c r="AM49">
        <v>0</v>
      </c>
      <c r="AN49">
        <v>3</v>
      </c>
      <c r="AO49">
        <v>13</v>
      </c>
      <c r="AP49">
        <v>3</v>
      </c>
      <c r="AQ49">
        <v>1</v>
      </c>
      <c r="AR49">
        <v>1</v>
      </c>
      <c r="AS49">
        <v>0</v>
      </c>
      <c r="AV49">
        <f t="shared" si="40"/>
        <v>100</v>
      </c>
      <c r="AW49">
        <v>0</v>
      </c>
      <c r="AX49" t="e">
        <f t="shared" si="42"/>
        <v>#DIV/0!</v>
      </c>
      <c r="AY49">
        <f t="shared" si="43"/>
        <v>100</v>
      </c>
      <c r="AZ49">
        <f t="shared" si="44"/>
        <v>100</v>
      </c>
      <c r="BA49">
        <f t="shared" si="45"/>
        <v>100</v>
      </c>
      <c r="BB49">
        <f t="shared" si="46"/>
        <v>100</v>
      </c>
      <c r="BC49">
        <f t="shared" si="47"/>
        <v>100</v>
      </c>
      <c r="BD49" t="e">
        <f t="shared" si="48"/>
        <v>#DIV/0!</v>
      </c>
    </row>
    <row r="50" spans="1:990">
      <c r="A50">
        <v>21</v>
      </c>
      <c r="B50" t="s">
        <v>63</v>
      </c>
      <c r="C50">
        <v>2</v>
      </c>
      <c r="D50" t="s">
        <v>42</v>
      </c>
      <c r="E50">
        <v>4.3</v>
      </c>
      <c r="F50">
        <v>12.3</v>
      </c>
      <c r="G50">
        <v>19.600000000000001</v>
      </c>
      <c r="H50">
        <v>21.3</v>
      </c>
      <c r="I50">
        <v>17.100000000000001</v>
      </c>
      <c r="J50">
        <v>8.3000000000000007</v>
      </c>
      <c r="K50">
        <v>10.199999999999999</v>
      </c>
      <c r="L50">
        <v>8.6</v>
      </c>
      <c r="M50">
        <v>14.4</v>
      </c>
      <c r="P50" s="23">
        <v>15.7</v>
      </c>
      <c r="Q50" s="23">
        <v>30</v>
      </c>
      <c r="R50" s="23">
        <v>30</v>
      </c>
      <c r="S50" s="23">
        <v>30</v>
      </c>
      <c r="T50" s="23">
        <v>30</v>
      </c>
      <c r="U50" s="23">
        <v>15.4</v>
      </c>
      <c r="V50" s="23">
        <v>2.9</v>
      </c>
      <c r="W50" s="23">
        <v>8.3000000000000007</v>
      </c>
      <c r="X50" s="23">
        <v>30</v>
      </c>
      <c r="Z50">
        <f t="shared" si="39"/>
        <v>192.3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</v>
      </c>
      <c r="AH50">
        <v>2</v>
      </c>
      <c r="AI50">
        <v>0</v>
      </c>
      <c r="AK50">
        <v>26</v>
      </c>
      <c r="AL50">
        <v>0</v>
      </c>
      <c r="AM50">
        <v>0</v>
      </c>
      <c r="AN50">
        <v>0</v>
      </c>
      <c r="AO50">
        <v>0</v>
      </c>
      <c r="AP50">
        <v>20</v>
      </c>
      <c r="AQ50">
        <v>18</v>
      </c>
      <c r="AR50">
        <v>21</v>
      </c>
      <c r="AS50">
        <v>12</v>
      </c>
      <c r="AV50">
        <f t="shared" si="40"/>
        <v>100</v>
      </c>
      <c r="AW50">
        <v>0</v>
      </c>
      <c r="AX50" t="e">
        <f t="shared" si="42"/>
        <v>#DIV/0!</v>
      </c>
      <c r="AY50" t="e">
        <f t="shared" si="43"/>
        <v>#DIV/0!</v>
      </c>
      <c r="AZ50" t="e">
        <f t="shared" si="44"/>
        <v>#DIV/0!</v>
      </c>
      <c r="BA50">
        <f t="shared" si="45"/>
        <v>100</v>
      </c>
      <c r="BB50">
        <f t="shared" si="46"/>
        <v>63.636363636363633</v>
      </c>
      <c r="BC50">
        <f t="shared" si="47"/>
        <v>82.608695652173907</v>
      </c>
      <c r="BD50">
        <f t="shared" si="48"/>
        <v>100</v>
      </c>
    </row>
    <row r="51" spans="1:990">
      <c r="A51">
        <v>19</v>
      </c>
      <c r="B51" t="s">
        <v>64</v>
      </c>
      <c r="C51">
        <v>2</v>
      </c>
      <c r="D51" t="s">
        <v>44</v>
      </c>
      <c r="E51">
        <v>13</v>
      </c>
      <c r="F51">
        <v>20.6</v>
      </c>
      <c r="G51">
        <v>18.5</v>
      </c>
      <c r="H51">
        <v>11.6</v>
      </c>
      <c r="I51">
        <v>5.9</v>
      </c>
      <c r="J51">
        <v>4.4000000000000004</v>
      </c>
      <c r="K51">
        <v>11.2</v>
      </c>
      <c r="L51">
        <v>7.5</v>
      </c>
      <c r="M51">
        <v>5.7</v>
      </c>
      <c r="P51" s="23">
        <v>28</v>
      </c>
      <c r="Q51" s="23">
        <v>30</v>
      </c>
      <c r="R51" s="23">
        <v>27.1</v>
      </c>
      <c r="S51" s="23">
        <v>28.4</v>
      </c>
      <c r="T51" s="23">
        <v>17.100000000000001</v>
      </c>
      <c r="U51" s="23">
        <v>4.8</v>
      </c>
      <c r="V51" s="23">
        <v>30</v>
      </c>
      <c r="W51" s="23">
        <v>18.899999999999999</v>
      </c>
      <c r="X51" s="23">
        <v>20</v>
      </c>
      <c r="Z51">
        <f t="shared" si="39"/>
        <v>204.3</v>
      </c>
      <c r="AA51">
        <v>0</v>
      </c>
      <c r="AB51">
        <v>0</v>
      </c>
      <c r="AC51">
        <v>0</v>
      </c>
      <c r="AD51">
        <v>0</v>
      </c>
      <c r="AE51">
        <v>2</v>
      </c>
      <c r="AF51">
        <v>12</v>
      </c>
      <c r="AG51">
        <v>0</v>
      </c>
      <c r="AH51">
        <v>0</v>
      </c>
      <c r="AI51">
        <v>4</v>
      </c>
      <c r="AK51">
        <v>16</v>
      </c>
      <c r="AL51">
        <v>0</v>
      </c>
      <c r="AM51">
        <v>0</v>
      </c>
      <c r="AN51">
        <v>11</v>
      </c>
      <c r="AO51">
        <v>20</v>
      </c>
      <c r="AP51">
        <v>22</v>
      </c>
      <c r="AQ51">
        <v>0</v>
      </c>
      <c r="AR51">
        <v>3</v>
      </c>
      <c r="AS51">
        <v>17</v>
      </c>
      <c r="AV51">
        <f t="shared" si="40"/>
        <v>100</v>
      </c>
      <c r="AW51">
        <v>0</v>
      </c>
      <c r="AX51" t="e">
        <f t="shared" si="42"/>
        <v>#DIV/0!</v>
      </c>
      <c r="AY51">
        <f t="shared" si="43"/>
        <v>100</v>
      </c>
      <c r="AZ51">
        <f t="shared" si="44"/>
        <v>81.818181818181827</v>
      </c>
      <c r="BA51">
        <f t="shared" si="45"/>
        <v>29.411764705882355</v>
      </c>
      <c r="BB51" t="e">
        <f t="shared" si="46"/>
        <v>#DIV/0!</v>
      </c>
      <c r="BC51">
        <f t="shared" si="47"/>
        <v>100</v>
      </c>
      <c r="BD51">
        <f t="shared" si="48"/>
        <v>61.904761904761905</v>
      </c>
    </row>
    <row r="52" spans="1:990">
      <c r="A52">
        <v>20</v>
      </c>
      <c r="B52" t="s">
        <v>65</v>
      </c>
      <c r="C52">
        <v>2</v>
      </c>
      <c r="D52" t="s">
        <v>46</v>
      </c>
      <c r="E52">
        <v>2.7</v>
      </c>
      <c r="F52">
        <v>2.2999999999999998</v>
      </c>
      <c r="G52">
        <v>19.399999999999999</v>
      </c>
      <c r="H52">
        <v>21.2</v>
      </c>
      <c r="I52">
        <v>16.5</v>
      </c>
      <c r="J52">
        <v>11.5</v>
      </c>
      <c r="K52">
        <v>25</v>
      </c>
      <c r="L52">
        <v>2.7</v>
      </c>
      <c r="M52">
        <v>13.3</v>
      </c>
      <c r="P52" s="23">
        <v>17.600000000000001</v>
      </c>
      <c r="Q52" s="23">
        <v>0.4</v>
      </c>
      <c r="R52" s="23">
        <v>30</v>
      </c>
      <c r="S52" s="23">
        <v>30</v>
      </c>
      <c r="T52" s="23">
        <v>27.1</v>
      </c>
      <c r="U52" s="23">
        <v>21.1</v>
      </c>
      <c r="V52" s="23">
        <v>30</v>
      </c>
      <c r="W52" s="23">
        <v>9.8000000000000007</v>
      </c>
      <c r="X52" s="23">
        <v>0</v>
      </c>
      <c r="Z52">
        <f t="shared" si="39"/>
        <v>166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16</v>
      </c>
      <c r="AL52">
        <v>6</v>
      </c>
      <c r="AM52">
        <v>0</v>
      </c>
      <c r="AN52">
        <v>0</v>
      </c>
      <c r="AO52">
        <v>0</v>
      </c>
      <c r="AP52">
        <v>9</v>
      </c>
      <c r="AQ52">
        <v>0</v>
      </c>
      <c r="AR52">
        <v>0</v>
      </c>
      <c r="AS52">
        <v>10</v>
      </c>
      <c r="AV52">
        <f t="shared" si="40"/>
        <v>100</v>
      </c>
      <c r="AW52">
        <f t="shared" si="41"/>
        <v>100</v>
      </c>
      <c r="AX52" t="e">
        <f t="shared" si="42"/>
        <v>#DIV/0!</v>
      </c>
      <c r="AY52" t="e">
        <f t="shared" si="43"/>
        <v>#DIV/0!</v>
      </c>
      <c r="AZ52" t="e">
        <f t="shared" si="44"/>
        <v>#DIV/0!</v>
      </c>
      <c r="BA52">
        <f t="shared" si="45"/>
        <v>100</v>
      </c>
      <c r="BB52" t="e">
        <f t="shared" si="46"/>
        <v>#DIV/0!</v>
      </c>
      <c r="BC52" t="e">
        <f t="shared" si="47"/>
        <v>#DIV/0!</v>
      </c>
      <c r="BD52">
        <f t="shared" si="48"/>
        <v>100</v>
      </c>
    </row>
    <row r="53" spans="1:990">
      <c r="A53">
        <v>22</v>
      </c>
      <c r="B53" t="s">
        <v>66</v>
      </c>
      <c r="C53">
        <v>2</v>
      </c>
      <c r="D53" t="s">
        <v>48</v>
      </c>
      <c r="E53">
        <v>1.9</v>
      </c>
      <c r="F53">
        <v>8.8000000000000007</v>
      </c>
      <c r="G53">
        <v>4.9000000000000004</v>
      </c>
      <c r="H53">
        <v>2.8</v>
      </c>
      <c r="I53">
        <v>3.3</v>
      </c>
      <c r="J53">
        <v>1.6</v>
      </c>
      <c r="K53">
        <v>1.5</v>
      </c>
      <c r="L53">
        <v>0.7</v>
      </c>
      <c r="M53">
        <v>3.9</v>
      </c>
      <c r="P53" s="23">
        <v>1.6</v>
      </c>
      <c r="Q53" s="23">
        <v>1.1000000000000001</v>
      </c>
      <c r="R53" s="23">
        <v>17.2</v>
      </c>
      <c r="S53" s="23">
        <v>12.8</v>
      </c>
      <c r="T53" s="23">
        <v>25.7</v>
      </c>
      <c r="U53" s="23">
        <v>9.6999999999999993</v>
      </c>
      <c r="V53" s="23">
        <v>18.5</v>
      </c>
      <c r="W53" s="23">
        <v>13.6</v>
      </c>
      <c r="X53" s="23">
        <v>30</v>
      </c>
      <c r="Z53">
        <f t="shared" si="39"/>
        <v>130.19999999999999</v>
      </c>
      <c r="AA53">
        <v>2</v>
      </c>
      <c r="AB53">
        <v>0</v>
      </c>
      <c r="AC53">
        <v>2</v>
      </c>
      <c r="AD53">
        <v>0</v>
      </c>
      <c r="AE53">
        <v>0</v>
      </c>
      <c r="AF53">
        <v>12</v>
      </c>
      <c r="AG53">
        <v>0</v>
      </c>
      <c r="AH53">
        <v>8</v>
      </c>
      <c r="AI53">
        <v>0</v>
      </c>
      <c r="AK53">
        <v>34</v>
      </c>
      <c r="AL53">
        <v>2</v>
      </c>
      <c r="AM53">
        <v>0</v>
      </c>
      <c r="AN53">
        <v>6</v>
      </c>
      <c r="AO53">
        <v>28</v>
      </c>
      <c r="AP53">
        <v>18</v>
      </c>
      <c r="AQ53">
        <v>15</v>
      </c>
      <c r="AR53">
        <v>35</v>
      </c>
      <c r="AS53">
        <v>0</v>
      </c>
      <c r="AV53">
        <f t="shared" si="40"/>
        <v>88.888888888888886</v>
      </c>
      <c r="AW53">
        <f t="shared" si="41"/>
        <v>100</v>
      </c>
      <c r="AX53">
        <f t="shared" si="42"/>
        <v>-100</v>
      </c>
      <c r="AY53">
        <f t="shared" si="43"/>
        <v>100</v>
      </c>
      <c r="AZ53">
        <f t="shared" si="44"/>
        <v>100</v>
      </c>
      <c r="BA53">
        <f t="shared" si="45"/>
        <v>20</v>
      </c>
      <c r="BB53">
        <f t="shared" si="46"/>
        <v>100</v>
      </c>
      <c r="BC53">
        <f t="shared" si="47"/>
        <v>62.790697674418603</v>
      </c>
      <c r="BD53" t="e">
        <f t="shared" si="48"/>
        <v>#DIV/0!</v>
      </c>
    </row>
    <row r="54" spans="1:990">
      <c r="A54">
        <v>23</v>
      </c>
      <c r="B54" t="s">
        <v>67</v>
      </c>
      <c r="C54">
        <v>2</v>
      </c>
      <c r="D54" t="s">
        <v>42</v>
      </c>
      <c r="E54">
        <v>0.4</v>
      </c>
      <c r="F54">
        <v>4.7</v>
      </c>
      <c r="G54">
        <v>0</v>
      </c>
      <c r="H54">
        <v>0</v>
      </c>
      <c r="I54">
        <v>0.6</v>
      </c>
      <c r="J54">
        <v>1</v>
      </c>
      <c r="K54">
        <v>0.4</v>
      </c>
      <c r="L54">
        <v>0</v>
      </c>
      <c r="M54">
        <v>0</v>
      </c>
      <c r="P54" s="23">
        <v>17.5</v>
      </c>
      <c r="Q54" s="23">
        <v>28.2</v>
      </c>
      <c r="R54" s="23">
        <v>1.4</v>
      </c>
      <c r="S54" s="23">
        <v>1.1000000000000001</v>
      </c>
      <c r="T54" s="23">
        <v>21.2</v>
      </c>
      <c r="U54" s="23">
        <v>23.9</v>
      </c>
      <c r="V54" s="23">
        <v>28.5</v>
      </c>
      <c r="W54" s="23">
        <v>17</v>
      </c>
      <c r="X54" s="23">
        <v>13.9</v>
      </c>
      <c r="Z54">
        <f t="shared" si="39"/>
        <v>152.70000000000002</v>
      </c>
      <c r="AA54">
        <v>2</v>
      </c>
      <c r="AB54">
        <v>0</v>
      </c>
      <c r="AC54">
        <v>2</v>
      </c>
      <c r="AD54">
        <v>2</v>
      </c>
      <c r="AE54">
        <v>4</v>
      </c>
      <c r="AF54">
        <v>4</v>
      </c>
      <c r="AG54">
        <v>0</v>
      </c>
      <c r="AH54">
        <v>6</v>
      </c>
      <c r="AI54">
        <v>6</v>
      </c>
      <c r="AK54">
        <v>35</v>
      </c>
      <c r="AL54">
        <v>11</v>
      </c>
      <c r="AM54">
        <v>10</v>
      </c>
      <c r="AN54">
        <v>17</v>
      </c>
      <c r="AO54">
        <v>12</v>
      </c>
      <c r="AP54">
        <v>15</v>
      </c>
      <c r="AQ54">
        <v>21</v>
      </c>
      <c r="AR54">
        <v>24</v>
      </c>
      <c r="AS54">
        <v>30</v>
      </c>
      <c r="AV54">
        <f t="shared" si="40"/>
        <v>89.189189189189193</v>
      </c>
      <c r="AW54">
        <f t="shared" si="41"/>
        <v>100</v>
      </c>
      <c r="AX54">
        <f t="shared" si="42"/>
        <v>66.666666666666657</v>
      </c>
      <c r="AY54">
        <f t="shared" si="43"/>
        <v>78.94736842105263</v>
      </c>
      <c r="AZ54">
        <f t="shared" si="44"/>
        <v>50</v>
      </c>
      <c r="BA54">
        <f t="shared" si="45"/>
        <v>57.894736842105267</v>
      </c>
      <c r="BB54">
        <f t="shared" si="46"/>
        <v>100</v>
      </c>
      <c r="BC54">
        <f t="shared" si="47"/>
        <v>60</v>
      </c>
      <c r="BD54">
        <f t="shared" si="48"/>
        <v>66.666666666666657</v>
      </c>
    </row>
    <row r="55" spans="1:990">
      <c r="A55">
        <v>26</v>
      </c>
      <c r="B55" t="s">
        <v>68</v>
      </c>
      <c r="C55">
        <v>2</v>
      </c>
      <c r="D55" t="s">
        <v>44</v>
      </c>
      <c r="E55">
        <v>6.4</v>
      </c>
      <c r="F55">
        <v>1.7</v>
      </c>
      <c r="G55">
        <v>13.3</v>
      </c>
      <c r="H55">
        <v>5.4</v>
      </c>
      <c r="I55">
        <v>18.600000000000001</v>
      </c>
      <c r="J55">
        <v>11.4</v>
      </c>
      <c r="K55">
        <v>11.4</v>
      </c>
      <c r="L55">
        <v>10.199999999999999</v>
      </c>
      <c r="M55">
        <v>5.2</v>
      </c>
      <c r="P55" s="23">
        <v>13.2</v>
      </c>
      <c r="Q55" s="23">
        <v>3.9</v>
      </c>
      <c r="R55" s="23">
        <v>30</v>
      </c>
      <c r="S55" s="23">
        <v>1.3</v>
      </c>
      <c r="T55" s="23">
        <v>30</v>
      </c>
      <c r="U55" s="23">
        <v>30</v>
      </c>
      <c r="V55" s="23">
        <v>30</v>
      </c>
      <c r="W55" s="23">
        <v>19.5</v>
      </c>
      <c r="X55" s="23">
        <v>29.8</v>
      </c>
      <c r="Z55">
        <f t="shared" si="39"/>
        <v>187.7</v>
      </c>
      <c r="AA55">
        <v>2</v>
      </c>
      <c r="AB55">
        <v>22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5</v>
      </c>
      <c r="AL55">
        <v>20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V55">
        <f t="shared" si="40"/>
        <v>42.857142857142854</v>
      </c>
      <c r="AW55">
        <f t="shared" si="41"/>
        <v>-4.7619047619047619</v>
      </c>
      <c r="AX55" t="e">
        <f t="shared" si="42"/>
        <v>#DIV/0!</v>
      </c>
      <c r="AY55" t="e">
        <f t="shared" si="43"/>
        <v>#DIV/0!</v>
      </c>
      <c r="AZ55" t="e">
        <f t="shared" si="44"/>
        <v>#DIV/0!</v>
      </c>
      <c r="BA55" t="e">
        <f t="shared" si="45"/>
        <v>#DIV/0!</v>
      </c>
      <c r="BB55" t="e">
        <f t="shared" si="46"/>
        <v>#DIV/0!</v>
      </c>
      <c r="BC55" t="e">
        <f t="shared" si="47"/>
        <v>#DIV/0!</v>
      </c>
      <c r="BD55" t="e">
        <f t="shared" si="48"/>
        <v>#DIV/0!</v>
      </c>
    </row>
    <row r="56" spans="1:990">
      <c r="A56">
        <v>24</v>
      </c>
      <c r="B56" t="s">
        <v>69</v>
      </c>
      <c r="C56">
        <v>2</v>
      </c>
      <c r="D56" t="s">
        <v>46</v>
      </c>
      <c r="E56">
        <v>8.6</v>
      </c>
      <c r="F56">
        <v>16.3</v>
      </c>
      <c r="G56">
        <v>18.8</v>
      </c>
      <c r="H56">
        <v>19.100000000000001</v>
      </c>
      <c r="I56">
        <v>12.4</v>
      </c>
      <c r="J56">
        <v>8.9</v>
      </c>
      <c r="K56">
        <v>12.7</v>
      </c>
      <c r="L56">
        <v>14.9</v>
      </c>
      <c r="M56">
        <v>9.6</v>
      </c>
      <c r="P56" s="23">
        <v>0</v>
      </c>
      <c r="Q56" s="23">
        <v>0.6</v>
      </c>
      <c r="R56" s="23">
        <v>30</v>
      </c>
      <c r="S56" s="23">
        <v>30</v>
      </c>
      <c r="T56" s="23">
        <v>23.2</v>
      </c>
      <c r="U56" s="23">
        <v>26.7</v>
      </c>
      <c r="V56" s="23">
        <v>0.7</v>
      </c>
      <c r="W56" s="23">
        <v>27.9</v>
      </c>
      <c r="X56" s="23">
        <v>26.9</v>
      </c>
      <c r="Z56">
        <f t="shared" si="39"/>
        <v>166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2</v>
      </c>
      <c r="AH56">
        <v>0</v>
      </c>
      <c r="AI56">
        <v>0</v>
      </c>
      <c r="AK56">
        <v>9</v>
      </c>
      <c r="AL56">
        <v>2</v>
      </c>
      <c r="AM56">
        <v>0</v>
      </c>
      <c r="AN56">
        <v>3</v>
      </c>
      <c r="AO56">
        <v>3</v>
      </c>
      <c r="AP56">
        <v>7</v>
      </c>
      <c r="AQ56">
        <v>13</v>
      </c>
      <c r="AR56">
        <v>7</v>
      </c>
      <c r="AS56">
        <v>14</v>
      </c>
      <c r="AV56">
        <f t="shared" si="40"/>
        <v>100</v>
      </c>
      <c r="AW56">
        <f t="shared" si="41"/>
        <v>100</v>
      </c>
      <c r="AX56" t="e">
        <f t="shared" si="42"/>
        <v>#DIV/0!</v>
      </c>
      <c r="AY56">
        <f t="shared" si="43"/>
        <v>100</v>
      </c>
      <c r="AZ56">
        <f t="shared" si="44"/>
        <v>20</v>
      </c>
      <c r="BA56">
        <f t="shared" si="45"/>
        <v>100</v>
      </c>
      <c r="BB56">
        <f t="shared" si="46"/>
        <v>73.333333333333329</v>
      </c>
      <c r="BC56">
        <f t="shared" si="47"/>
        <v>100</v>
      </c>
      <c r="BD56">
        <f t="shared" si="48"/>
        <v>100</v>
      </c>
    </row>
    <row r="57" spans="1:990">
      <c r="A57">
        <v>25</v>
      </c>
      <c r="B57" t="s">
        <v>70</v>
      </c>
      <c r="C57">
        <v>2</v>
      </c>
      <c r="D57" t="s">
        <v>48</v>
      </c>
      <c r="E57">
        <v>12.9</v>
      </c>
      <c r="F57">
        <v>25.5</v>
      </c>
      <c r="G57">
        <v>10.7</v>
      </c>
      <c r="H57">
        <v>14.8</v>
      </c>
      <c r="I57">
        <v>11.4</v>
      </c>
      <c r="J57">
        <v>8.6</v>
      </c>
      <c r="K57">
        <v>8.6999999999999993</v>
      </c>
      <c r="L57">
        <v>3.6</v>
      </c>
      <c r="M57">
        <v>11.7</v>
      </c>
      <c r="P57" s="23">
        <v>0.1</v>
      </c>
      <c r="Q57" s="23">
        <v>0</v>
      </c>
      <c r="R57" s="23">
        <v>23.9</v>
      </c>
      <c r="S57" s="23">
        <v>29.9</v>
      </c>
      <c r="T57" s="23">
        <v>28.4</v>
      </c>
      <c r="U57" s="23">
        <v>29.6</v>
      </c>
      <c r="V57" s="23">
        <v>19.8</v>
      </c>
      <c r="W57" s="23">
        <v>9.5</v>
      </c>
      <c r="X57" s="23">
        <v>28.6</v>
      </c>
      <c r="Z57">
        <f t="shared" si="39"/>
        <v>169.8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</v>
      </c>
      <c r="AH57">
        <v>4</v>
      </c>
      <c r="AI57">
        <v>0</v>
      </c>
      <c r="AK57">
        <v>27</v>
      </c>
      <c r="AL57">
        <v>0</v>
      </c>
      <c r="AM57">
        <v>0</v>
      </c>
      <c r="AN57">
        <v>2</v>
      </c>
      <c r="AO57">
        <v>2</v>
      </c>
      <c r="AP57">
        <v>4</v>
      </c>
      <c r="AQ57">
        <v>18</v>
      </c>
      <c r="AR57">
        <v>20</v>
      </c>
      <c r="AS57">
        <v>15</v>
      </c>
      <c r="AV57">
        <f t="shared" si="40"/>
        <v>100</v>
      </c>
      <c r="AW57">
        <v>0</v>
      </c>
      <c r="AX57" t="e">
        <f t="shared" si="42"/>
        <v>#DIV/0!</v>
      </c>
      <c r="AY57">
        <f t="shared" si="43"/>
        <v>100</v>
      </c>
      <c r="AZ57">
        <f t="shared" si="44"/>
        <v>100</v>
      </c>
      <c r="BA57">
        <f t="shared" si="45"/>
        <v>100</v>
      </c>
      <c r="BB57">
        <f t="shared" si="46"/>
        <v>80</v>
      </c>
      <c r="BC57">
        <f t="shared" si="47"/>
        <v>66.666666666666657</v>
      </c>
      <c r="BD57">
        <f t="shared" si="48"/>
        <v>100</v>
      </c>
    </row>
    <row r="58" spans="1:990">
      <c r="A58">
        <v>28</v>
      </c>
      <c r="B58" t="s">
        <v>71</v>
      </c>
      <c r="C58">
        <v>2</v>
      </c>
      <c r="D58" t="s">
        <v>42</v>
      </c>
      <c r="E58">
        <v>0</v>
      </c>
      <c r="F58">
        <v>9</v>
      </c>
      <c r="G58">
        <v>7.7</v>
      </c>
      <c r="H58">
        <v>7.6</v>
      </c>
      <c r="I58">
        <v>14.8</v>
      </c>
      <c r="J58">
        <v>7.3</v>
      </c>
      <c r="K58">
        <v>12.3</v>
      </c>
      <c r="L58">
        <v>5.5</v>
      </c>
      <c r="M58">
        <v>7.7</v>
      </c>
      <c r="P58" s="23">
        <v>8.3000000000000007</v>
      </c>
      <c r="Q58" s="23">
        <v>30</v>
      </c>
      <c r="R58" s="23">
        <v>30</v>
      </c>
      <c r="S58" s="23">
        <v>30</v>
      </c>
      <c r="T58" s="23">
        <v>30</v>
      </c>
      <c r="U58" s="23">
        <v>29.4</v>
      </c>
      <c r="V58" s="23">
        <v>30</v>
      </c>
      <c r="W58" s="23">
        <v>16.7</v>
      </c>
      <c r="X58" s="23">
        <v>30</v>
      </c>
      <c r="Z58">
        <f t="shared" si="39"/>
        <v>234.4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39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24</v>
      </c>
      <c r="AS58">
        <v>0</v>
      </c>
      <c r="AV58">
        <f t="shared" si="40"/>
        <v>100</v>
      </c>
      <c r="AW58">
        <v>0</v>
      </c>
      <c r="AX58" t="e">
        <f t="shared" si="42"/>
        <v>#DIV/0!</v>
      </c>
      <c r="AY58" t="e">
        <f t="shared" si="43"/>
        <v>#DIV/0!</v>
      </c>
      <c r="AZ58" t="e">
        <f t="shared" si="44"/>
        <v>#DIV/0!</v>
      </c>
      <c r="BA58" t="e">
        <f t="shared" si="45"/>
        <v>#DIV/0!</v>
      </c>
      <c r="BB58" t="e">
        <f t="shared" si="46"/>
        <v>#DIV/0!</v>
      </c>
      <c r="BC58">
        <f t="shared" si="47"/>
        <v>100</v>
      </c>
      <c r="BD58" t="e">
        <f t="shared" si="48"/>
        <v>#DIV/0!</v>
      </c>
    </row>
    <row r="59" spans="1:990">
      <c r="A59">
        <v>27</v>
      </c>
      <c r="B59" t="s">
        <v>72</v>
      </c>
      <c r="C59">
        <v>2</v>
      </c>
      <c r="D59" t="s">
        <v>44</v>
      </c>
      <c r="E59">
        <v>4.2</v>
      </c>
      <c r="F59">
        <v>22.2</v>
      </c>
      <c r="G59">
        <v>27.2</v>
      </c>
      <c r="H59">
        <v>24.1</v>
      </c>
      <c r="I59">
        <v>16.600000000000001</v>
      </c>
      <c r="J59">
        <v>23.5</v>
      </c>
      <c r="K59">
        <v>18.100000000000001</v>
      </c>
      <c r="L59">
        <v>17.600000000000001</v>
      </c>
      <c r="M59">
        <v>14.5</v>
      </c>
      <c r="P59" s="23">
        <v>19.2</v>
      </c>
      <c r="Q59" s="23">
        <v>30</v>
      </c>
      <c r="R59" s="23">
        <v>30</v>
      </c>
      <c r="S59" s="23">
        <v>30</v>
      </c>
      <c r="T59" s="23">
        <v>30</v>
      </c>
      <c r="U59" s="23">
        <v>30</v>
      </c>
      <c r="V59" s="23">
        <v>30</v>
      </c>
      <c r="W59" s="23">
        <v>30</v>
      </c>
      <c r="X59" s="23">
        <v>29.9</v>
      </c>
      <c r="Z59">
        <f t="shared" si="39"/>
        <v>259.09999999999997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V59">
        <f t="shared" si="40"/>
        <v>100</v>
      </c>
      <c r="AW59">
        <v>0</v>
      </c>
      <c r="AX59" t="e">
        <f t="shared" si="42"/>
        <v>#DIV/0!</v>
      </c>
      <c r="AY59" t="e">
        <f t="shared" si="43"/>
        <v>#DIV/0!</v>
      </c>
      <c r="AZ59" t="e">
        <f t="shared" si="44"/>
        <v>#DIV/0!</v>
      </c>
      <c r="BA59" t="e">
        <f t="shared" si="45"/>
        <v>#DIV/0!</v>
      </c>
      <c r="BB59" t="e">
        <f t="shared" si="46"/>
        <v>#DIV/0!</v>
      </c>
      <c r="BC59" t="e">
        <f t="shared" si="47"/>
        <v>#DIV/0!</v>
      </c>
      <c r="BD59" t="e">
        <f t="shared" si="48"/>
        <v>#DIV/0!</v>
      </c>
    </row>
    <row r="60" spans="1:990">
      <c r="A60" s="4">
        <v>15</v>
      </c>
      <c r="B60" s="5" t="s">
        <v>122</v>
      </c>
      <c r="C60" s="4">
        <v>2</v>
      </c>
      <c r="D60" s="5" t="s">
        <v>42</v>
      </c>
      <c r="E60" s="4">
        <v>1.6</v>
      </c>
      <c r="F60" s="4">
        <v>12.7</v>
      </c>
      <c r="G60" s="4">
        <v>10</v>
      </c>
      <c r="H60" s="4">
        <v>12.7</v>
      </c>
      <c r="I60" s="4">
        <v>9.9</v>
      </c>
      <c r="J60" s="4">
        <v>7.5</v>
      </c>
      <c r="K60" s="4">
        <v>4.2</v>
      </c>
      <c r="L60" s="4">
        <v>5.8</v>
      </c>
      <c r="M60" s="4">
        <v>9.9</v>
      </c>
      <c r="N60" s="4"/>
      <c r="O60" s="4"/>
      <c r="P60" s="26">
        <v>15.5</v>
      </c>
      <c r="Q60" s="26">
        <v>30</v>
      </c>
      <c r="R60" s="26">
        <v>30</v>
      </c>
      <c r="S60" s="26">
        <v>30</v>
      </c>
      <c r="T60" s="26">
        <v>30</v>
      </c>
      <c r="U60" s="26">
        <v>30</v>
      </c>
      <c r="V60" s="26">
        <v>25.3</v>
      </c>
      <c r="W60" s="26">
        <v>27.5</v>
      </c>
      <c r="X60" s="26">
        <v>28.4</v>
      </c>
      <c r="Y60" s="4"/>
      <c r="Z60">
        <f t="shared" si="39"/>
        <v>246.70000000000002</v>
      </c>
      <c r="AA60" s="4">
        <v>2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/>
      <c r="AK60" s="4">
        <v>13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16</v>
      </c>
      <c r="AR60" s="4">
        <v>8</v>
      </c>
      <c r="AS60" s="4">
        <v>20</v>
      </c>
      <c r="AT60" s="5"/>
      <c r="AV60">
        <f t="shared" si="40"/>
        <v>73.333333333333329</v>
      </c>
      <c r="AW60">
        <v>0</v>
      </c>
      <c r="AX60" t="e">
        <f t="shared" si="42"/>
        <v>#DIV/0!</v>
      </c>
      <c r="AY60" t="e">
        <f t="shared" si="43"/>
        <v>#DIV/0!</v>
      </c>
      <c r="AZ60" t="e">
        <f t="shared" si="44"/>
        <v>#DIV/0!</v>
      </c>
      <c r="BA60" t="e">
        <f t="shared" si="45"/>
        <v>#DIV/0!</v>
      </c>
      <c r="BB60">
        <f t="shared" si="46"/>
        <v>100</v>
      </c>
      <c r="BC60">
        <f t="shared" si="47"/>
        <v>100</v>
      </c>
      <c r="BD60">
        <f t="shared" si="48"/>
        <v>100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</row>
    <row r="61" spans="1:990">
      <c r="A61" s="4">
        <v>16</v>
      </c>
      <c r="B61" s="5" t="s">
        <v>123</v>
      </c>
      <c r="C61" s="4">
        <v>2</v>
      </c>
      <c r="D61" s="5" t="s">
        <v>44</v>
      </c>
      <c r="E61" s="4">
        <v>4</v>
      </c>
      <c r="F61" s="4">
        <v>16.600000000000001</v>
      </c>
      <c r="G61" s="4">
        <v>20</v>
      </c>
      <c r="H61" s="4">
        <v>18.3</v>
      </c>
      <c r="I61" s="4">
        <v>3.2</v>
      </c>
      <c r="J61" s="4">
        <v>7.9</v>
      </c>
      <c r="K61" s="4">
        <v>7.6</v>
      </c>
      <c r="L61" s="4">
        <v>11.3</v>
      </c>
      <c r="M61" s="4">
        <v>14.6</v>
      </c>
      <c r="N61" s="4"/>
      <c r="O61" s="4"/>
      <c r="P61" s="26">
        <v>0</v>
      </c>
      <c r="Q61" s="26">
        <v>30</v>
      </c>
      <c r="R61" s="26">
        <v>30</v>
      </c>
      <c r="S61" s="26">
        <v>30</v>
      </c>
      <c r="T61" s="26">
        <v>17.3</v>
      </c>
      <c r="U61" s="26">
        <v>30</v>
      </c>
      <c r="V61" s="26">
        <v>24.1</v>
      </c>
      <c r="W61" s="26">
        <v>30</v>
      </c>
      <c r="X61" s="26">
        <v>24.7</v>
      </c>
      <c r="Y61" s="4"/>
      <c r="Z61">
        <f t="shared" si="39"/>
        <v>216.1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/>
      <c r="AK61" s="4">
        <v>23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0</v>
      </c>
      <c r="AR61" s="4">
        <v>0</v>
      </c>
      <c r="AS61" s="4">
        <v>2</v>
      </c>
      <c r="AT61" s="5"/>
      <c r="AV61">
        <f t="shared" si="40"/>
        <v>100</v>
      </c>
      <c r="AW61">
        <v>0</v>
      </c>
      <c r="AX61" t="e">
        <f t="shared" si="42"/>
        <v>#DIV/0!</v>
      </c>
      <c r="AY61" t="e">
        <f t="shared" si="43"/>
        <v>#DIV/0!</v>
      </c>
      <c r="AZ61">
        <f t="shared" si="44"/>
        <v>100</v>
      </c>
      <c r="BA61" t="e">
        <f t="shared" si="45"/>
        <v>#DIV/0!</v>
      </c>
      <c r="BB61" t="e">
        <f t="shared" si="46"/>
        <v>#DIV/0!</v>
      </c>
      <c r="BC61" t="e">
        <f t="shared" si="47"/>
        <v>#DIV/0!</v>
      </c>
      <c r="BD61">
        <f t="shared" si="48"/>
        <v>100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</row>
    <row r="62" spans="1:990">
      <c r="A62" s="4">
        <v>14</v>
      </c>
      <c r="B62" s="5" t="s">
        <v>124</v>
      </c>
      <c r="C62" s="4">
        <v>2</v>
      </c>
      <c r="D62" s="5" t="s">
        <v>46</v>
      </c>
      <c r="E62" s="4">
        <v>1.8</v>
      </c>
      <c r="F62" s="4">
        <v>5.6</v>
      </c>
      <c r="G62" s="4">
        <v>0.8</v>
      </c>
      <c r="H62" s="4">
        <v>1</v>
      </c>
      <c r="I62" s="4">
        <v>0</v>
      </c>
      <c r="J62" s="4">
        <v>0.2</v>
      </c>
      <c r="K62" s="4">
        <v>3.8</v>
      </c>
      <c r="L62" s="4">
        <v>1.7</v>
      </c>
      <c r="M62" s="4">
        <v>1.3</v>
      </c>
      <c r="N62" s="4"/>
      <c r="O62" s="4"/>
      <c r="P62" s="26">
        <v>0</v>
      </c>
      <c r="Q62" s="26">
        <v>30</v>
      </c>
      <c r="R62" s="26">
        <v>27.1</v>
      </c>
      <c r="S62" s="26">
        <v>12.8</v>
      </c>
      <c r="T62" s="26">
        <v>23.2</v>
      </c>
      <c r="U62" s="26">
        <v>29.8</v>
      </c>
      <c r="V62" s="26">
        <v>30</v>
      </c>
      <c r="W62" s="26">
        <v>30</v>
      </c>
      <c r="X62" s="26">
        <v>27.1</v>
      </c>
      <c r="Y62" s="4"/>
      <c r="Z62">
        <f t="shared" si="39"/>
        <v>210</v>
      </c>
      <c r="AA62" s="4">
        <v>2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/>
      <c r="AK62" s="4">
        <v>46</v>
      </c>
      <c r="AL62" s="4">
        <v>0</v>
      </c>
      <c r="AM62" s="4">
        <v>0</v>
      </c>
      <c r="AN62" s="4">
        <v>3</v>
      </c>
      <c r="AO62" s="4">
        <v>0</v>
      </c>
      <c r="AP62" s="4">
        <v>0</v>
      </c>
      <c r="AQ62" s="4">
        <v>0</v>
      </c>
      <c r="AR62" s="4">
        <v>0</v>
      </c>
      <c r="AS62" s="4">
        <v>13</v>
      </c>
      <c r="AT62" s="5"/>
      <c r="AV62">
        <f t="shared" si="40"/>
        <v>91.666666666666657</v>
      </c>
      <c r="AW62">
        <v>0</v>
      </c>
      <c r="AX62" t="e">
        <f t="shared" si="42"/>
        <v>#DIV/0!</v>
      </c>
      <c r="AY62">
        <f t="shared" si="43"/>
        <v>100</v>
      </c>
      <c r="AZ62" t="e">
        <f t="shared" si="44"/>
        <v>#DIV/0!</v>
      </c>
      <c r="BA62" t="e">
        <f t="shared" si="45"/>
        <v>#DIV/0!</v>
      </c>
      <c r="BB62" t="e">
        <f t="shared" si="46"/>
        <v>#DIV/0!</v>
      </c>
      <c r="BC62" t="e">
        <f t="shared" si="47"/>
        <v>#DIV/0!</v>
      </c>
      <c r="BD62">
        <f t="shared" si="48"/>
        <v>100</v>
      </c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</row>
    <row r="63" spans="1:990">
      <c r="A63" s="4">
        <v>13</v>
      </c>
      <c r="B63" s="5" t="s">
        <v>125</v>
      </c>
      <c r="C63" s="4">
        <v>2</v>
      </c>
      <c r="D63" s="5" t="s">
        <v>48</v>
      </c>
      <c r="E63" s="4">
        <v>4.0999999999999996</v>
      </c>
      <c r="F63" s="4">
        <v>26.4</v>
      </c>
      <c r="G63" s="4">
        <v>27.6</v>
      </c>
      <c r="H63" s="4">
        <v>25.8</v>
      </c>
      <c r="I63" s="4">
        <v>25</v>
      </c>
      <c r="J63" s="4">
        <v>20.5</v>
      </c>
      <c r="K63" s="4">
        <v>17.8</v>
      </c>
      <c r="L63" s="4">
        <v>14.3</v>
      </c>
      <c r="M63" s="4">
        <v>19</v>
      </c>
      <c r="N63" s="4"/>
      <c r="O63" s="4"/>
      <c r="P63" s="26">
        <v>16.3</v>
      </c>
      <c r="Q63" s="26">
        <v>30</v>
      </c>
      <c r="R63" s="26">
        <v>30</v>
      </c>
      <c r="S63" s="26">
        <v>30</v>
      </c>
      <c r="T63" s="26">
        <v>30</v>
      </c>
      <c r="U63" s="26">
        <v>30</v>
      </c>
      <c r="V63" s="26">
        <v>30</v>
      </c>
      <c r="W63" s="26">
        <v>7.2</v>
      </c>
      <c r="X63" s="26">
        <v>30</v>
      </c>
      <c r="Y63" s="4"/>
      <c r="Z63">
        <f t="shared" si="39"/>
        <v>233.5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/>
      <c r="AK63" s="4">
        <v>26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5"/>
      <c r="AV63">
        <f t="shared" si="40"/>
        <v>100</v>
      </c>
      <c r="AW63">
        <v>0</v>
      </c>
      <c r="AX63" t="e">
        <f t="shared" si="42"/>
        <v>#DIV/0!</v>
      </c>
      <c r="AY63" t="e">
        <f t="shared" si="43"/>
        <v>#DIV/0!</v>
      </c>
      <c r="AZ63" t="e">
        <f t="shared" si="44"/>
        <v>#DIV/0!</v>
      </c>
      <c r="BA63" t="e">
        <f t="shared" si="45"/>
        <v>#DIV/0!</v>
      </c>
      <c r="BB63" t="e">
        <f t="shared" si="46"/>
        <v>#DIV/0!</v>
      </c>
      <c r="BC63" t="e">
        <f t="shared" si="47"/>
        <v>#DIV/0!</v>
      </c>
      <c r="BD63" t="e">
        <f t="shared" si="48"/>
        <v>#DIV/0!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</row>
    <row r="64" spans="1:990">
      <c r="A64" s="4">
        <v>17</v>
      </c>
      <c r="B64" s="5" t="s">
        <v>126</v>
      </c>
      <c r="C64" s="4">
        <v>2</v>
      </c>
      <c r="D64" s="5" t="s">
        <v>42</v>
      </c>
      <c r="E64" s="4">
        <v>0.9</v>
      </c>
      <c r="F64" s="4">
        <v>4.2</v>
      </c>
      <c r="G64" s="4">
        <v>10.199999999999999</v>
      </c>
      <c r="H64" s="4">
        <v>7.8</v>
      </c>
      <c r="I64" s="4">
        <v>18.7</v>
      </c>
      <c r="J64" s="4">
        <v>20.399999999999999</v>
      </c>
      <c r="K64" s="4">
        <v>11</v>
      </c>
      <c r="L64" s="4">
        <v>8.6999999999999993</v>
      </c>
      <c r="M64" s="4">
        <v>16.8</v>
      </c>
      <c r="N64" s="4"/>
      <c r="O64" s="4"/>
      <c r="P64" s="26">
        <v>26.3</v>
      </c>
      <c r="Q64" s="26">
        <v>30</v>
      </c>
      <c r="R64" s="26">
        <v>30</v>
      </c>
      <c r="S64" s="26">
        <v>30</v>
      </c>
      <c r="T64" s="26">
        <v>30</v>
      </c>
      <c r="U64" s="26">
        <v>30</v>
      </c>
      <c r="V64" s="26">
        <v>30</v>
      </c>
      <c r="W64" s="26">
        <v>1.9</v>
      </c>
      <c r="X64" s="26">
        <v>30</v>
      </c>
      <c r="Y64" s="4"/>
      <c r="Z64">
        <f t="shared" si="39"/>
        <v>238.20000000000002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/>
      <c r="AK64" s="4">
        <v>29</v>
      </c>
      <c r="AL64" s="4">
        <v>0</v>
      </c>
      <c r="AM64" s="4">
        <v>1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5"/>
      <c r="AV64">
        <f t="shared" si="40"/>
        <v>100</v>
      </c>
      <c r="AW64">
        <v>0</v>
      </c>
      <c r="AX64">
        <f t="shared" si="42"/>
        <v>100</v>
      </c>
      <c r="AY64" t="e">
        <f t="shared" si="43"/>
        <v>#DIV/0!</v>
      </c>
      <c r="AZ64" t="e">
        <f t="shared" si="44"/>
        <v>#DIV/0!</v>
      </c>
      <c r="BA64" t="e">
        <f t="shared" si="45"/>
        <v>#DIV/0!</v>
      </c>
      <c r="BB64" t="e">
        <f t="shared" si="46"/>
        <v>#DIV/0!</v>
      </c>
      <c r="BC64" t="e">
        <f t="shared" si="47"/>
        <v>#DIV/0!</v>
      </c>
      <c r="BD64" t="e">
        <f t="shared" si="48"/>
        <v>#DIV/0!</v>
      </c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</row>
    <row r="65" spans="1:990">
      <c r="A65" s="4">
        <v>20</v>
      </c>
      <c r="B65" s="5" t="s">
        <v>127</v>
      </c>
      <c r="C65" s="4">
        <v>2</v>
      </c>
      <c r="D65" s="5" t="s">
        <v>44</v>
      </c>
      <c r="E65" s="4">
        <v>0.4</v>
      </c>
      <c r="F65" s="4">
        <v>1</v>
      </c>
      <c r="G65" s="4">
        <v>4</v>
      </c>
      <c r="H65" s="4">
        <v>0.8</v>
      </c>
      <c r="I65" s="4">
        <v>2.5</v>
      </c>
      <c r="J65" s="4">
        <v>5.5</v>
      </c>
      <c r="K65" s="4">
        <v>1.9</v>
      </c>
      <c r="L65" s="4">
        <v>0.6</v>
      </c>
      <c r="M65" s="4">
        <v>13.2</v>
      </c>
      <c r="N65" s="4"/>
      <c r="O65" s="4"/>
      <c r="P65" s="26">
        <v>1.4</v>
      </c>
      <c r="Q65" s="26">
        <v>1.6</v>
      </c>
      <c r="R65" s="26">
        <v>0.7</v>
      </c>
      <c r="S65" s="26">
        <v>0.1</v>
      </c>
      <c r="T65" s="26">
        <v>0.6</v>
      </c>
      <c r="U65" s="26">
        <v>0.3</v>
      </c>
      <c r="V65" s="26">
        <v>0.1</v>
      </c>
      <c r="W65" s="26">
        <v>0</v>
      </c>
      <c r="X65" s="26">
        <v>0.6</v>
      </c>
      <c r="Y65" s="4"/>
      <c r="Z65">
        <f t="shared" si="39"/>
        <v>5.3999999999999995</v>
      </c>
      <c r="AA65" s="4">
        <v>0</v>
      </c>
      <c r="AB65" s="4">
        <v>0</v>
      </c>
      <c r="AC65" s="4">
        <v>0</v>
      </c>
      <c r="AD65" s="4">
        <v>6</v>
      </c>
      <c r="AE65" s="4">
        <v>0</v>
      </c>
      <c r="AF65" s="4">
        <v>0</v>
      </c>
      <c r="AG65" s="4">
        <v>0</v>
      </c>
      <c r="AH65" s="4">
        <v>4</v>
      </c>
      <c r="AI65" s="4">
        <v>0</v>
      </c>
      <c r="AJ65" s="4"/>
      <c r="AK65" s="4">
        <v>19</v>
      </c>
      <c r="AL65" s="4">
        <v>0</v>
      </c>
      <c r="AM65" s="4">
        <v>0</v>
      </c>
      <c r="AN65" s="4">
        <v>0</v>
      </c>
      <c r="AO65" s="4">
        <v>3</v>
      </c>
      <c r="AP65" s="4">
        <v>8</v>
      </c>
      <c r="AQ65" s="4">
        <v>0</v>
      </c>
      <c r="AR65" s="4">
        <v>0</v>
      </c>
      <c r="AS65" s="4">
        <v>0</v>
      </c>
      <c r="AT65" s="5"/>
      <c r="AV65">
        <f t="shared" si="40"/>
        <v>100</v>
      </c>
      <c r="AW65">
        <v>0</v>
      </c>
      <c r="AX65" t="e">
        <f t="shared" si="42"/>
        <v>#DIV/0!</v>
      </c>
      <c r="AY65">
        <f t="shared" si="43"/>
        <v>-100</v>
      </c>
      <c r="AZ65">
        <f t="shared" si="44"/>
        <v>100</v>
      </c>
      <c r="BA65">
        <f t="shared" si="45"/>
        <v>100</v>
      </c>
      <c r="BB65" t="e">
        <f t="shared" si="46"/>
        <v>#DIV/0!</v>
      </c>
      <c r="BC65">
        <f t="shared" si="47"/>
        <v>-100</v>
      </c>
      <c r="BD65" t="e">
        <f t="shared" si="48"/>
        <v>#DIV/0!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</row>
    <row r="66" spans="1:990">
      <c r="A66" s="4">
        <v>18</v>
      </c>
      <c r="B66" s="5" t="s">
        <v>128</v>
      </c>
      <c r="C66" s="4">
        <v>2</v>
      </c>
      <c r="D66" s="5" t="s">
        <v>46</v>
      </c>
      <c r="E66" s="4">
        <v>1</v>
      </c>
      <c r="F66" s="4">
        <v>0.4</v>
      </c>
      <c r="G66" s="4">
        <v>3</v>
      </c>
      <c r="H66" s="4">
        <v>2.2000000000000002</v>
      </c>
      <c r="I66" s="4">
        <v>14.2</v>
      </c>
      <c r="J66" s="4">
        <v>0</v>
      </c>
      <c r="K66" s="4">
        <v>4.2</v>
      </c>
      <c r="L66" s="4">
        <v>1.7</v>
      </c>
      <c r="M66" s="4">
        <v>2.1</v>
      </c>
      <c r="N66" s="4"/>
      <c r="O66" s="4"/>
      <c r="P66" s="26">
        <v>11.1</v>
      </c>
      <c r="Q66" s="26">
        <v>1.7</v>
      </c>
      <c r="R66" s="26">
        <v>30</v>
      </c>
      <c r="S66" s="26">
        <v>30</v>
      </c>
      <c r="T66" s="26">
        <v>30</v>
      </c>
      <c r="U66" s="26">
        <v>24.4</v>
      </c>
      <c r="V66" s="26">
        <v>30</v>
      </c>
      <c r="W66" s="26">
        <v>30</v>
      </c>
      <c r="X66" s="26">
        <v>27.3</v>
      </c>
      <c r="Y66" s="4"/>
      <c r="Z66">
        <f t="shared" si="39"/>
        <v>214.5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/>
      <c r="AK66" s="4">
        <v>20</v>
      </c>
      <c r="AL66" s="4">
        <v>1</v>
      </c>
      <c r="AM66" s="4">
        <v>0</v>
      </c>
      <c r="AN66" s="4">
        <v>0</v>
      </c>
      <c r="AO66" s="4">
        <v>0</v>
      </c>
      <c r="AP66" s="4">
        <v>9</v>
      </c>
      <c r="AQ66" s="4">
        <v>0</v>
      </c>
      <c r="AR66" s="4">
        <v>3</v>
      </c>
      <c r="AS66" s="4">
        <v>3</v>
      </c>
      <c r="AT66" s="5"/>
      <c r="AV66">
        <f t="shared" si="40"/>
        <v>100</v>
      </c>
      <c r="AW66">
        <f t="shared" si="41"/>
        <v>100</v>
      </c>
      <c r="AX66" t="e">
        <f t="shared" si="42"/>
        <v>#DIV/0!</v>
      </c>
      <c r="AY66" t="e">
        <f t="shared" si="43"/>
        <v>#DIV/0!</v>
      </c>
      <c r="AZ66" t="e">
        <f t="shared" si="44"/>
        <v>#DIV/0!</v>
      </c>
      <c r="BA66">
        <f t="shared" si="45"/>
        <v>100</v>
      </c>
      <c r="BB66" t="e">
        <f t="shared" si="46"/>
        <v>#DIV/0!</v>
      </c>
      <c r="BC66">
        <f t="shared" si="47"/>
        <v>100</v>
      </c>
      <c r="BD66">
        <f t="shared" si="48"/>
        <v>100</v>
      </c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</row>
    <row r="67" spans="1:990">
      <c r="A67" s="4">
        <v>19</v>
      </c>
      <c r="B67" s="5" t="s">
        <v>129</v>
      </c>
      <c r="C67" s="4">
        <v>2</v>
      </c>
      <c r="D67" s="5" t="s">
        <v>48</v>
      </c>
      <c r="E67" s="4">
        <v>13.9</v>
      </c>
      <c r="F67" s="4">
        <v>21.2</v>
      </c>
      <c r="G67" s="4">
        <v>17.3</v>
      </c>
      <c r="H67" s="4">
        <v>20.7</v>
      </c>
      <c r="I67" s="4">
        <v>20.2</v>
      </c>
      <c r="J67" s="4">
        <v>17.7</v>
      </c>
      <c r="K67" s="4">
        <v>11.6</v>
      </c>
      <c r="L67" s="4">
        <v>16.399999999999999</v>
      </c>
      <c r="M67" s="4">
        <v>7.7</v>
      </c>
      <c r="N67" s="4"/>
      <c r="O67" s="4"/>
      <c r="P67" s="26">
        <v>1</v>
      </c>
      <c r="Q67" s="26">
        <v>30</v>
      </c>
      <c r="R67" s="26">
        <v>30</v>
      </c>
      <c r="S67" s="26">
        <v>30</v>
      </c>
      <c r="T67" s="26">
        <v>30</v>
      </c>
      <c r="U67" s="26">
        <v>30</v>
      </c>
      <c r="V67" s="26">
        <v>1.4</v>
      </c>
      <c r="W67" s="26">
        <v>30</v>
      </c>
      <c r="X67" s="26">
        <v>10.8</v>
      </c>
      <c r="Y67" s="4"/>
      <c r="Z67">
        <f t="shared" si="39"/>
        <v>193.20000000000002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6</v>
      </c>
      <c r="AH67" s="4">
        <v>0</v>
      </c>
      <c r="AI67" s="4">
        <v>0</v>
      </c>
      <c r="AJ67" s="4"/>
      <c r="AK67" s="4">
        <v>19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12</v>
      </c>
      <c r="AR67" s="4">
        <v>0</v>
      </c>
      <c r="AS67" s="4">
        <v>1</v>
      </c>
      <c r="AT67" s="5"/>
      <c r="AV67">
        <f t="shared" si="40"/>
        <v>100</v>
      </c>
      <c r="AW67">
        <v>0</v>
      </c>
      <c r="AX67" t="e">
        <f t="shared" si="42"/>
        <v>#DIV/0!</v>
      </c>
      <c r="AY67" t="e">
        <f t="shared" si="43"/>
        <v>#DIV/0!</v>
      </c>
      <c r="AZ67" t="e">
        <f t="shared" si="44"/>
        <v>#DIV/0!</v>
      </c>
      <c r="BA67" t="e">
        <f t="shared" si="45"/>
        <v>#DIV/0!</v>
      </c>
      <c r="BB67">
        <f t="shared" si="46"/>
        <v>33.333333333333329</v>
      </c>
      <c r="BC67" t="e">
        <f t="shared" si="47"/>
        <v>#DIV/0!</v>
      </c>
      <c r="BD67">
        <f t="shared" si="48"/>
        <v>100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</row>
    <row r="68" spans="1:990">
      <c r="A68" s="4">
        <v>23</v>
      </c>
      <c r="B68" s="5" t="s">
        <v>130</v>
      </c>
      <c r="C68" s="4">
        <v>2</v>
      </c>
      <c r="D68" s="5" t="s">
        <v>42</v>
      </c>
      <c r="E68" s="4">
        <v>7.1</v>
      </c>
      <c r="F68" s="4">
        <v>0</v>
      </c>
      <c r="G68" s="4">
        <v>7.8</v>
      </c>
      <c r="H68" s="4">
        <v>2.8</v>
      </c>
      <c r="I68" s="4">
        <v>1.1000000000000001</v>
      </c>
      <c r="J68" s="4">
        <v>6.8</v>
      </c>
      <c r="K68" s="4">
        <v>0</v>
      </c>
      <c r="L68" s="4">
        <v>4.9000000000000004</v>
      </c>
      <c r="M68" s="4">
        <v>0.2</v>
      </c>
      <c r="N68" s="4"/>
      <c r="O68" s="4"/>
      <c r="P68" s="26">
        <v>1.9</v>
      </c>
      <c r="Q68" s="26">
        <v>1.1000000000000001</v>
      </c>
      <c r="R68" s="26">
        <v>26.1</v>
      </c>
      <c r="S68" s="26">
        <v>1.1000000000000001</v>
      </c>
      <c r="T68" s="26">
        <v>9.8000000000000007</v>
      </c>
      <c r="U68" s="26">
        <v>30</v>
      </c>
      <c r="V68" s="26">
        <v>1.1000000000000001</v>
      </c>
      <c r="W68" s="26">
        <v>11.1</v>
      </c>
      <c r="X68" s="26">
        <v>27.4</v>
      </c>
      <c r="Y68" s="4"/>
      <c r="Z68">
        <f t="shared" si="39"/>
        <v>109.6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4</v>
      </c>
      <c r="AH68" s="4">
        <v>0</v>
      </c>
      <c r="AI68" s="4">
        <v>0</v>
      </c>
      <c r="AJ68" s="4"/>
      <c r="AK68" s="4">
        <v>11</v>
      </c>
      <c r="AL68" s="4">
        <v>0</v>
      </c>
      <c r="AM68" s="4">
        <v>0</v>
      </c>
      <c r="AN68" s="4">
        <v>0</v>
      </c>
      <c r="AO68" s="4">
        <v>1</v>
      </c>
      <c r="AP68" s="4">
        <v>0</v>
      </c>
      <c r="AQ68" s="4">
        <v>3</v>
      </c>
      <c r="AR68" s="4">
        <v>3</v>
      </c>
      <c r="AS68" s="4">
        <v>2</v>
      </c>
      <c r="AT68" s="5"/>
      <c r="AV68">
        <f t="shared" si="40"/>
        <v>100</v>
      </c>
      <c r="AW68">
        <v>0</v>
      </c>
      <c r="AX68" t="e">
        <f t="shared" si="42"/>
        <v>#DIV/0!</v>
      </c>
      <c r="AY68" t="e">
        <f t="shared" si="43"/>
        <v>#DIV/0!</v>
      </c>
      <c r="AZ68">
        <f t="shared" si="44"/>
        <v>100</v>
      </c>
      <c r="BA68" t="e">
        <f t="shared" si="45"/>
        <v>#DIV/0!</v>
      </c>
      <c r="BB68">
        <f t="shared" si="46"/>
        <v>-14.285714285714285</v>
      </c>
      <c r="BC68">
        <f t="shared" si="47"/>
        <v>100</v>
      </c>
      <c r="BD68">
        <f t="shared" si="48"/>
        <v>100</v>
      </c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</row>
    <row r="69" spans="1:990">
      <c r="A69" s="4">
        <v>24</v>
      </c>
      <c r="B69" s="5" t="s">
        <v>131</v>
      </c>
      <c r="C69" s="4">
        <v>2</v>
      </c>
      <c r="D69" s="5" t="s">
        <v>44</v>
      </c>
      <c r="E69" s="4">
        <v>7</v>
      </c>
      <c r="F69" s="4">
        <v>9.8000000000000007</v>
      </c>
      <c r="G69" s="4">
        <v>11.8</v>
      </c>
      <c r="H69" s="4">
        <v>8.6999999999999993</v>
      </c>
      <c r="I69" s="4">
        <v>8.5</v>
      </c>
      <c r="J69" s="4">
        <v>4.8</v>
      </c>
      <c r="K69" s="4">
        <v>1.8</v>
      </c>
      <c r="L69" s="4">
        <v>4.4000000000000004</v>
      </c>
      <c r="M69" s="4">
        <v>12.3</v>
      </c>
      <c r="N69" s="4"/>
      <c r="O69" s="4"/>
      <c r="P69" s="26">
        <v>16.899999999999999</v>
      </c>
      <c r="Q69" s="26">
        <v>27.3</v>
      </c>
      <c r="R69" s="26">
        <v>20.399999999999999</v>
      </c>
      <c r="S69" s="26">
        <v>24.7</v>
      </c>
      <c r="T69" s="26">
        <v>24.5</v>
      </c>
      <c r="U69" s="26">
        <v>28.5</v>
      </c>
      <c r="V69" s="26">
        <v>13.6</v>
      </c>
      <c r="W69" s="26">
        <v>26.6</v>
      </c>
      <c r="X69" s="26">
        <v>30</v>
      </c>
      <c r="Y69" s="4"/>
      <c r="Z69">
        <f t="shared" si="39"/>
        <v>212.5</v>
      </c>
      <c r="AA69" s="4">
        <v>2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4</v>
      </c>
      <c r="AH69" s="4">
        <v>0</v>
      </c>
      <c r="AI69" s="4">
        <v>0</v>
      </c>
      <c r="AJ69" s="4"/>
      <c r="AK69" s="4">
        <v>53</v>
      </c>
      <c r="AL69" s="4">
        <v>9</v>
      </c>
      <c r="AM69" s="4">
        <v>11</v>
      </c>
      <c r="AN69" s="4">
        <v>23</v>
      </c>
      <c r="AO69" s="4">
        <v>1</v>
      </c>
      <c r="AP69" s="4">
        <v>28</v>
      </c>
      <c r="AQ69" s="4">
        <v>20</v>
      </c>
      <c r="AR69" s="4">
        <v>15</v>
      </c>
      <c r="AS69" s="4">
        <v>0</v>
      </c>
      <c r="AT69" s="5"/>
      <c r="AV69">
        <f t="shared" si="40"/>
        <v>92.72727272727272</v>
      </c>
      <c r="AW69">
        <f t="shared" si="41"/>
        <v>100</v>
      </c>
      <c r="AX69">
        <f t="shared" si="42"/>
        <v>100</v>
      </c>
      <c r="AY69">
        <f t="shared" si="43"/>
        <v>100</v>
      </c>
      <c r="AZ69">
        <f t="shared" si="44"/>
        <v>100</v>
      </c>
      <c r="BA69">
        <f t="shared" si="45"/>
        <v>100</v>
      </c>
      <c r="BB69">
        <f t="shared" si="46"/>
        <v>66.666666666666657</v>
      </c>
      <c r="BC69">
        <f t="shared" si="47"/>
        <v>100</v>
      </c>
      <c r="BD69" t="e">
        <f t="shared" si="48"/>
        <v>#DIV/0!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</row>
    <row r="70" spans="1:990">
      <c r="A70" s="4">
        <v>21</v>
      </c>
      <c r="B70" s="5" t="s">
        <v>132</v>
      </c>
      <c r="C70" s="4">
        <v>2</v>
      </c>
      <c r="D70" s="5" t="s">
        <v>46</v>
      </c>
      <c r="E70" s="4">
        <v>0.5</v>
      </c>
      <c r="F70" s="4">
        <v>0</v>
      </c>
      <c r="G70" s="4">
        <v>0.6</v>
      </c>
      <c r="H70" s="4">
        <v>3.5</v>
      </c>
      <c r="I70" s="4">
        <v>0.8</v>
      </c>
      <c r="J70" s="4">
        <v>1.5</v>
      </c>
      <c r="K70" s="4">
        <v>0.3</v>
      </c>
      <c r="L70" s="4">
        <v>1.4</v>
      </c>
      <c r="M70" s="4">
        <v>0</v>
      </c>
      <c r="N70" s="4"/>
      <c r="O70" s="4"/>
      <c r="P70" s="26">
        <v>20.3</v>
      </c>
      <c r="Q70" s="26">
        <v>6.1</v>
      </c>
      <c r="R70" s="26">
        <v>30</v>
      </c>
      <c r="S70" s="26">
        <v>30</v>
      </c>
      <c r="T70" s="26">
        <v>30</v>
      </c>
      <c r="U70" s="26">
        <v>26.5</v>
      </c>
      <c r="V70" s="26">
        <v>30</v>
      </c>
      <c r="W70" s="26">
        <v>30</v>
      </c>
      <c r="X70" s="26">
        <v>30</v>
      </c>
      <c r="Y70" s="4"/>
      <c r="Z70">
        <f t="shared" si="39"/>
        <v>232.9</v>
      </c>
      <c r="AA70" s="4">
        <v>0</v>
      </c>
      <c r="AB70" s="4">
        <v>8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/>
      <c r="AK70" s="4">
        <v>27</v>
      </c>
      <c r="AL70" s="4">
        <v>42</v>
      </c>
      <c r="AM70" s="4">
        <v>0</v>
      </c>
      <c r="AN70" s="4">
        <v>0</v>
      </c>
      <c r="AO70" s="4">
        <v>0</v>
      </c>
      <c r="AP70" s="4">
        <v>5</v>
      </c>
      <c r="AQ70" s="4">
        <v>0</v>
      </c>
      <c r="AR70" s="4">
        <v>0</v>
      </c>
      <c r="AS70" s="4">
        <v>0</v>
      </c>
      <c r="AT70" s="5"/>
      <c r="AV70">
        <f t="shared" si="40"/>
        <v>100</v>
      </c>
      <c r="AW70">
        <f t="shared" si="41"/>
        <v>68</v>
      </c>
      <c r="AX70" t="e">
        <f t="shared" si="42"/>
        <v>#DIV/0!</v>
      </c>
      <c r="AY70" t="e">
        <f t="shared" si="43"/>
        <v>#DIV/0!</v>
      </c>
      <c r="AZ70" t="e">
        <f t="shared" si="44"/>
        <v>#DIV/0!</v>
      </c>
      <c r="BA70">
        <f t="shared" si="45"/>
        <v>100</v>
      </c>
      <c r="BB70" t="e">
        <f t="shared" si="46"/>
        <v>#DIV/0!</v>
      </c>
      <c r="BC70" t="e">
        <f t="shared" si="47"/>
        <v>#DIV/0!</v>
      </c>
      <c r="BD70" t="e">
        <f t="shared" si="48"/>
        <v>#DIV/0!</v>
      </c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</row>
    <row r="71" spans="1:990">
      <c r="A71" s="4">
        <v>22</v>
      </c>
      <c r="B71" s="5" t="s">
        <v>133</v>
      </c>
      <c r="C71" s="4">
        <v>2</v>
      </c>
      <c r="D71" s="5" t="s">
        <v>48</v>
      </c>
      <c r="E71" s="4">
        <v>0</v>
      </c>
      <c r="F71" s="4">
        <v>20.399999999999999</v>
      </c>
      <c r="G71" s="4">
        <v>14.4</v>
      </c>
      <c r="H71" s="4">
        <v>17.899999999999999</v>
      </c>
      <c r="I71" s="4">
        <v>17.3</v>
      </c>
      <c r="J71" s="4">
        <v>13.9</v>
      </c>
      <c r="K71" s="4">
        <v>18.399999999999999</v>
      </c>
      <c r="L71" s="4">
        <v>5</v>
      </c>
      <c r="M71" s="4">
        <v>4.0999999999999996</v>
      </c>
      <c r="N71" s="4"/>
      <c r="O71" s="4"/>
      <c r="P71" s="26">
        <v>1.4</v>
      </c>
      <c r="Q71" s="26">
        <v>30</v>
      </c>
      <c r="R71" s="26">
        <v>30</v>
      </c>
      <c r="S71" s="26">
        <v>30</v>
      </c>
      <c r="T71" s="26">
        <v>30</v>
      </c>
      <c r="U71" s="26">
        <v>30</v>
      </c>
      <c r="V71" s="26">
        <v>30</v>
      </c>
      <c r="W71" s="26">
        <v>20.100000000000001</v>
      </c>
      <c r="X71" s="26">
        <v>28.4</v>
      </c>
      <c r="Y71" s="4"/>
      <c r="Z71">
        <f t="shared" si="39"/>
        <v>229.9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/>
      <c r="AK71" s="4">
        <v>30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8</v>
      </c>
      <c r="AS71" s="4">
        <v>7</v>
      </c>
      <c r="AT71" s="5"/>
      <c r="AV71">
        <f t="shared" si="40"/>
        <v>100</v>
      </c>
      <c r="AW71">
        <v>0</v>
      </c>
      <c r="AX71" t="e">
        <f t="shared" si="42"/>
        <v>#DIV/0!</v>
      </c>
      <c r="AY71" t="e">
        <f t="shared" si="43"/>
        <v>#DIV/0!</v>
      </c>
      <c r="AZ71" t="e">
        <f t="shared" si="44"/>
        <v>#DIV/0!</v>
      </c>
      <c r="BA71" t="e">
        <f t="shared" si="45"/>
        <v>#DIV/0!</v>
      </c>
      <c r="BB71" t="e">
        <f t="shared" si="46"/>
        <v>#DIV/0!</v>
      </c>
      <c r="BC71">
        <f t="shared" si="47"/>
        <v>100</v>
      </c>
      <c r="BD71">
        <f t="shared" si="48"/>
        <v>100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</row>
    <row r="72" spans="1:990">
      <c r="A72">
        <v>17</v>
      </c>
      <c r="B72" t="s">
        <v>275</v>
      </c>
      <c r="C72">
        <v>2</v>
      </c>
      <c r="D72" t="s">
        <v>42</v>
      </c>
      <c r="E72">
        <v>15.6</v>
      </c>
      <c r="F72">
        <v>27.9</v>
      </c>
      <c r="G72">
        <v>27.2</v>
      </c>
      <c r="H72">
        <v>14.5</v>
      </c>
      <c r="I72">
        <v>22.7</v>
      </c>
      <c r="J72">
        <v>23.1</v>
      </c>
      <c r="K72">
        <v>25.3</v>
      </c>
      <c r="L72">
        <v>12.5</v>
      </c>
      <c r="M72">
        <v>22.5</v>
      </c>
      <c r="P72" s="23">
        <v>1.5</v>
      </c>
      <c r="Q72" s="23">
        <v>30</v>
      </c>
      <c r="R72" s="23">
        <v>30</v>
      </c>
      <c r="S72" s="23">
        <v>30</v>
      </c>
      <c r="T72" s="23">
        <v>30</v>
      </c>
      <c r="U72" s="23">
        <v>30</v>
      </c>
      <c r="V72" s="23">
        <v>30</v>
      </c>
      <c r="W72" s="23">
        <v>30</v>
      </c>
      <c r="X72" s="23">
        <v>30</v>
      </c>
      <c r="Z72">
        <f t="shared" si="39"/>
        <v>241.5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25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V72">
        <f t="shared" si="40"/>
        <v>100</v>
      </c>
      <c r="AW72">
        <v>0</v>
      </c>
      <c r="AX72" t="e">
        <f t="shared" si="42"/>
        <v>#DIV/0!</v>
      </c>
      <c r="AY72" t="e">
        <f t="shared" si="43"/>
        <v>#DIV/0!</v>
      </c>
      <c r="AZ72" t="e">
        <f t="shared" si="44"/>
        <v>#DIV/0!</v>
      </c>
      <c r="BA72" t="e">
        <f t="shared" si="45"/>
        <v>#DIV/0!</v>
      </c>
      <c r="BB72" t="e">
        <f t="shared" si="46"/>
        <v>#DIV/0!</v>
      </c>
      <c r="BC72" t="e">
        <f t="shared" si="47"/>
        <v>#DIV/0!</v>
      </c>
      <c r="BD72" t="e">
        <f t="shared" si="48"/>
        <v>#DIV/0!</v>
      </c>
    </row>
    <row r="73" spans="1:990">
      <c r="A73">
        <v>19</v>
      </c>
      <c r="B73" t="s">
        <v>276</v>
      </c>
      <c r="C73">
        <v>2</v>
      </c>
      <c r="D73" t="s">
        <v>44</v>
      </c>
      <c r="E73">
        <v>7.1</v>
      </c>
      <c r="F73">
        <v>27.2</v>
      </c>
      <c r="G73">
        <v>22.3</v>
      </c>
      <c r="H73">
        <v>23.8</v>
      </c>
      <c r="I73">
        <v>19.5</v>
      </c>
      <c r="J73">
        <v>17.100000000000001</v>
      </c>
      <c r="K73">
        <v>22.2</v>
      </c>
      <c r="L73">
        <v>19.899999999999999</v>
      </c>
      <c r="M73">
        <v>18.2</v>
      </c>
      <c r="P73" s="23">
        <v>1.7</v>
      </c>
      <c r="Q73" s="23">
        <v>30</v>
      </c>
      <c r="R73" s="23">
        <v>30</v>
      </c>
      <c r="S73" s="23">
        <v>30</v>
      </c>
      <c r="T73" s="23">
        <v>30</v>
      </c>
      <c r="U73" s="23">
        <v>0.2</v>
      </c>
      <c r="V73" s="23">
        <v>0.7</v>
      </c>
      <c r="W73" s="23">
        <v>30</v>
      </c>
      <c r="X73" s="23">
        <v>30</v>
      </c>
      <c r="Z73">
        <f t="shared" si="39"/>
        <v>182.60000000000002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14</v>
      </c>
      <c r="AL73">
        <v>0</v>
      </c>
      <c r="AM73">
        <v>0</v>
      </c>
      <c r="AN73">
        <v>0</v>
      </c>
      <c r="AO73">
        <v>0</v>
      </c>
      <c r="AP73">
        <v>11</v>
      </c>
      <c r="AQ73">
        <v>0</v>
      </c>
      <c r="AR73">
        <v>0</v>
      </c>
      <c r="AS73">
        <v>0</v>
      </c>
      <c r="AV73">
        <f t="shared" si="40"/>
        <v>100</v>
      </c>
      <c r="AW73">
        <v>0</v>
      </c>
      <c r="AX73" t="e">
        <f t="shared" si="42"/>
        <v>#DIV/0!</v>
      </c>
      <c r="AY73" t="e">
        <f t="shared" si="43"/>
        <v>#DIV/0!</v>
      </c>
      <c r="AZ73" t="e">
        <f t="shared" si="44"/>
        <v>#DIV/0!</v>
      </c>
      <c r="BA73">
        <f t="shared" si="45"/>
        <v>100</v>
      </c>
      <c r="BB73" t="e">
        <f t="shared" si="46"/>
        <v>#DIV/0!</v>
      </c>
      <c r="BC73" t="e">
        <f t="shared" si="47"/>
        <v>#DIV/0!</v>
      </c>
      <c r="BD73" t="e">
        <f t="shared" si="48"/>
        <v>#DIV/0!</v>
      </c>
    </row>
    <row r="74" spans="1:990">
      <c r="A74">
        <v>16</v>
      </c>
      <c r="B74" t="s">
        <v>277</v>
      </c>
      <c r="C74">
        <v>2</v>
      </c>
      <c r="D74" t="s">
        <v>46</v>
      </c>
      <c r="E74">
        <v>15.2</v>
      </c>
      <c r="F74">
        <v>11.4</v>
      </c>
      <c r="G74">
        <v>7.5</v>
      </c>
      <c r="H74">
        <v>4.8</v>
      </c>
      <c r="I74">
        <v>12</v>
      </c>
      <c r="J74">
        <v>16.899999999999999</v>
      </c>
      <c r="K74">
        <v>18</v>
      </c>
      <c r="L74">
        <v>15.5</v>
      </c>
      <c r="M74">
        <v>17</v>
      </c>
      <c r="P74" s="23">
        <v>6.3</v>
      </c>
      <c r="Q74" s="23">
        <v>23</v>
      </c>
      <c r="R74" s="23">
        <v>2.4</v>
      </c>
      <c r="S74" s="23">
        <v>4.8</v>
      </c>
      <c r="T74" s="23">
        <v>10.1</v>
      </c>
      <c r="U74" s="23">
        <v>30</v>
      </c>
      <c r="V74" s="23">
        <v>30</v>
      </c>
      <c r="W74" s="23">
        <v>30</v>
      </c>
      <c r="X74" s="23">
        <v>30</v>
      </c>
      <c r="Z74">
        <f t="shared" si="39"/>
        <v>166.6</v>
      </c>
      <c r="AA74">
        <v>0</v>
      </c>
      <c r="AB74">
        <v>0</v>
      </c>
      <c r="AC74">
        <v>0</v>
      </c>
      <c r="AD74">
        <v>6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45</v>
      </c>
      <c r="AL74">
        <v>26</v>
      </c>
      <c r="AM74">
        <v>18</v>
      </c>
      <c r="AN74">
        <v>25</v>
      </c>
      <c r="AO74">
        <v>8</v>
      </c>
      <c r="AP74">
        <v>0</v>
      </c>
      <c r="AQ74">
        <v>0</v>
      </c>
      <c r="AR74">
        <v>0</v>
      </c>
      <c r="AS74">
        <v>0</v>
      </c>
      <c r="AV74">
        <f t="shared" si="40"/>
        <v>100</v>
      </c>
      <c r="AW74">
        <f t="shared" si="41"/>
        <v>100</v>
      </c>
      <c r="AX74">
        <f t="shared" si="42"/>
        <v>100</v>
      </c>
      <c r="AY74">
        <f t="shared" si="43"/>
        <v>61.29032258064516</v>
      </c>
      <c r="AZ74">
        <f t="shared" si="44"/>
        <v>100</v>
      </c>
      <c r="BA74" t="e">
        <f t="shared" si="45"/>
        <v>#DIV/0!</v>
      </c>
      <c r="BB74" t="e">
        <f t="shared" si="46"/>
        <v>#DIV/0!</v>
      </c>
      <c r="BC74" t="e">
        <f t="shared" si="47"/>
        <v>#DIV/0!</v>
      </c>
      <c r="BD74" t="e">
        <f t="shared" si="48"/>
        <v>#DIV/0!</v>
      </c>
    </row>
    <row r="75" spans="1:990">
      <c r="A75">
        <v>18</v>
      </c>
      <c r="B75" t="s">
        <v>278</v>
      </c>
      <c r="C75">
        <v>2</v>
      </c>
      <c r="D75" t="s">
        <v>48</v>
      </c>
      <c r="E75">
        <v>20</v>
      </c>
      <c r="F75">
        <v>26.2</v>
      </c>
      <c r="G75">
        <v>27.7</v>
      </c>
      <c r="H75">
        <v>27.3</v>
      </c>
      <c r="I75">
        <v>22.8</v>
      </c>
      <c r="J75">
        <v>22.2</v>
      </c>
      <c r="K75">
        <v>23.4</v>
      </c>
      <c r="L75">
        <v>18.8</v>
      </c>
      <c r="M75">
        <v>10.199999999999999</v>
      </c>
      <c r="P75" s="23">
        <v>0.6</v>
      </c>
      <c r="Q75" s="23">
        <v>30</v>
      </c>
      <c r="R75" s="23">
        <v>30</v>
      </c>
      <c r="S75" s="23">
        <v>30</v>
      </c>
      <c r="T75" s="23">
        <v>30</v>
      </c>
      <c r="U75" s="23">
        <v>30</v>
      </c>
      <c r="V75" s="23">
        <v>30</v>
      </c>
      <c r="W75" s="23">
        <v>30</v>
      </c>
      <c r="X75" s="23">
        <v>30</v>
      </c>
      <c r="Z75">
        <f t="shared" si="39"/>
        <v>240.6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29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V75">
        <f t="shared" si="40"/>
        <v>87.096774193548384</v>
      </c>
      <c r="AW75">
        <v>0</v>
      </c>
      <c r="AX75" t="e">
        <f t="shared" si="42"/>
        <v>#DIV/0!</v>
      </c>
      <c r="AY75" t="e">
        <f t="shared" si="43"/>
        <v>#DIV/0!</v>
      </c>
      <c r="AZ75" t="e">
        <f t="shared" si="44"/>
        <v>#DIV/0!</v>
      </c>
      <c r="BA75" t="e">
        <f t="shared" si="45"/>
        <v>#DIV/0!</v>
      </c>
      <c r="BB75" t="e">
        <f t="shared" si="46"/>
        <v>#DIV/0!</v>
      </c>
      <c r="BC75" t="e">
        <f t="shared" si="47"/>
        <v>#DIV/0!</v>
      </c>
      <c r="BD75" t="e">
        <f t="shared" si="48"/>
        <v>#DIV/0!</v>
      </c>
    </row>
    <row r="76" spans="1:990">
      <c r="A76">
        <v>21</v>
      </c>
      <c r="B76" t="s">
        <v>279</v>
      </c>
      <c r="C76">
        <v>2</v>
      </c>
      <c r="D76" t="s">
        <v>42</v>
      </c>
      <c r="E76">
        <v>3.1</v>
      </c>
      <c r="F76">
        <v>1.1000000000000001</v>
      </c>
      <c r="G76">
        <v>15.2</v>
      </c>
      <c r="H76">
        <v>12.4</v>
      </c>
      <c r="I76">
        <v>12.2</v>
      </c>
      <c r="J76">
        <v>1.4</v>
      </c>
      <c r="K76">
        <v>0.3</v>
      </c>
      <c r="L76">
        <v>14.4</v>
      </c>
      <c r="M76">
        <v>0</v>
      </c>
      <c r="P76" s="23">
        <v>0.6</v>
      </c>
      <c r="Q76" s="23">
        <v>17.100000000000001</v>
      </c>
      <c r="R76" s="23">
        <v>30</v>
      </c>
      <c r="S76" s="23">
        <v>30</v>
      </c>
      <c r="T76" s="23">
        <v>30</v>
      </c>
      <c r="U76" s="23">
        <v>30</v>
      </c>
      <c r="V76" s="23">
        <v>30</v>
      </c>
      <c r="W76" s="23">
        <v>30</v>
      </c>
      <c r="X76" s="23">
        <v>26.7</v>
      </c>
      <c r="Z76">
        <f t="shared" si="39"/>
        <v>224.39999999999998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V76">
        <f t="shared" si="40"/>
        <v>100</v>
      </c>
      <c r="AW76">
        <v>0</v>
      </c>
      <c r="AX76" t="e">
        <f t="shared" si="42"/>
        <v>#DIV/0!</v>
      </c>
      <c r="AY76" t="e">
        <f t="shared" si="43"/>
        <v>#DIV/0!</v>
      </c>
      <c r="AZ76" t="e">
        <f t="shared" si="44"/>
        <v>#DIV/0!</v>
      </c>
      <c r="BA76" t="e">
        <f t="shared" si="45"/>
        <v>#DIV/0!</v>
      </c>
      <c r="BB76" t="e">
        <f t="shared" si="46"/>
        <v>#DIV/0!</v>
      </c>
      <c r="BC76" t="e">
        <f t="shared" si="47"/>
        <v>#DIV/0!</v>
      </c>
      <c r="BD76">
        <f t="shared" si="48"/>
        <v>100</v>
      </c>
    </row>
    <row r="77" spans="1:990">
      <c r="A77">
        <v>23</v>
      </c>
      <c r="B77" t="s">
        <v>280</v>
      </c>
      <c r="C77">
        <v>2</v>
      </c>
      <c r="D77" t="s">
        <v>44</v>
      </c>
      <c r="E77">
        <v>26.6</v>
      </c>
      <c r="F77">
        <v>29.3</v>
      </c>
      <c r="G77">
        <v>29.6</v>
      </c>
      <c r="H77">
        <v>29.6</v>
      </c>
      <c r="I77">
        <v>29.3</v>
      </c>
      <c r="J77">
        <v>29.1</v>
      </c>
      <c r="K77">
        <v>28.2</v>
      </c>
      <c r="L77">
        <v>29.1</v>
      </c>
      <c r="M77">
        <v>28.8</v>
      </c>
      <c r="P77" s="23">
        <v>29.1</v>
      </c>
      <c r="Q77" s="23">
        <v>30</v>
      </c>
      <c r="R77" s="23">
        <v>30</v>
      </c>
      <c r="S77" s="23">
        <v>30</v>
      </c>
      <c r="T77" s="23">
        <v>30</v>
      </c>
      <c r="U77" s="23">
        <v>30</v>
      </c>
      <c r="V77" s="23">
        <v>30</v>
      </c>
      <c r="W77" s="23">
        <v>30</v>
      </c>
      <c r="X77" s="23">
        <v>30</v>
      </c>
      <c r="Z77">
        <f t="shared" si="39"/>
        <v>269.10000000000002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V77">
        <v>0</v>
      </c>
      <c r="AW77">
        <v>0</v>
      </c>
      <c r="AX77" t="e">
        <f t="shared" si="42"/>
        <v>#DIV/0!</v>
      </c>
      <c r="AY77" t="e">
        <f t="shared" si="43"/>
        <v>#DIV/0!</v>
      </c>
      <c r="AZ77" t="e">
        <f t="shared" si="44"/>
        <v>#DIV/0!</v>
      </c>
      <c r="BA77" t="e">
        <f t="shared" si="45"/>
        <v>#DIV/0!</v>
      </c>
      <c r="BB77" t="e">
        <f t="shared" si="46"/>
        <v>#DIV/0!</v>
      </c>
      <c r="BC77" t="e">
        <f t="shared" si="47"/>
        <v>#DIV/0!</v>
      </c>
      <c r="BD77" t="e">
        <f t="shared" si="48"/>
        <v>#DIV/0!</v>
      </c>
    </row>
    <row r="78" spans="1:990">
      <c r="A78">
        <v>20</v>
      </c>
      <c r="B78" t="s">
        <v>281</v>
      </c>
      <c r="C78">
        <v>2</v>
      </c>
      <c r="D78" t="s">
        <v>46</v>
      </c>
      <c r="E78">
        <v>17.2</v>
      </c>
      <c r="F78">
        <v>24.8</v>
      </c>
      <c r="G78">
        <v>26.2</v>
      </c>
      <c r="H78">
        <v>24.7</v>
      </c>
      <c r="I78">
        <v>25.4</v>
      </c>
      <c r="J78">
        <v>10.9</v>
      </c>
      <c r="K78">
        <v>25.3</v>
      </c>
      <c r="L78">
        <v>27.9</v>
      </c>
      <c r="M78">
        <v>14.6</v>
      </c>
      <c r="P78" s="23">
        <v>30</v>
      </c>
      <c r="Q78" s="23">
        <v>30</v>
      </c>
      <c r="R78" s="23">
        <v>30</v>
      </c>
      <c r="S78" s="23">
        <v>30</v>
      </c>
      <c r="T78" s="23">
        <v>30</v>
      </c>
      <c r="U78" s="23">
        <v>30</v>
      </c>
      <c r="V78" s="23">
        <v>30</v>
      </c>
      <c r="W78" s="23">
        <v>30</v>
      </c>
      <c r="X78" s="23">
        <v>30</v>
      </c>
      <c r="Z78">
        <f t="shared" si="39"/>
        <v>270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V78">
        <v>0</v>
      </c>
      <c r="AW78">
        <v>0</v>
      </c>
      <c r="AX78" t="e">
        <f t="shared" si="42"/>
        <v>#DIV/0!</v>
      </c>
      <c r="AY78" t="e">
        <f t="shared" si="43"/>
        <v>#DIV/0!</v>
      </c>
      <c r="AZ78" t="e">
        <f t="shared" si="44"/>
        <v>#DIV/0!</v>
      </c>
      <c r="BA78" t="e">
        <f t="shared" si="45"/>
        <v>#DIV/0!</v>
      </c>
      <c r="BB78" t="e">
        <f t="shared" si="46"/>
        <v>#DIV/0!</v>
      </c>
      <c r="BC78" t="e">
        <f t="shared" si="47"/>
        <v>#DIV/0!</v>
      </c>
      <c r="BD78" t="e">
        <f t="shared" si="48"/>
        <v>#DIV/0!</v>
      </c>
    </row>
    <row r="79" spans="1:990">
      <c r="A79">
        <v>22</v>
      </c>
      <c r="B79" t="s">
        <v>282</v>
      </c>
      <c r="C79">
        <v>2</v>
      </c>
      <c r="D79" t="s">
        <v>48</v>
      </c>
      <c r="E79">
        <v>8.1999999999999993</v>
      </c>
      <c r="F79">
        <v>17.2</v>
      </c>
      <c r="G79">
        <v>8</v>
      </c>
      <c r="H79">
        <v>10</v>
      </c>
      <c r="I79">
        <v>4</v>
      </c>
      <c r="J79">
        <v>9.5</v>
      </c>
      <c r="K79">
        <v>17</v>
      </c>
      <c r="L79">
        <v>2.2000000000000002</v>
      </c>
      <c r="M79">
        <v>5.2</v>
      </c>
      <c r="P79" s="23">
        <v>25.6</v>
      </c>
      <c r="Q79" s="23">
        <v>30</v>
      </c>
      <c r="R79" s="23">
        <v>30</v>
      </c>
      <c r="S79" s="23">
        <v>30</v>
      </c>
      <c r="T79" s="23">
        <v>30</v>
      </c>
      <c r="U79" s="23">
        <v>30</v>
      </c>
      <c r="V79" s="23">
        <v>30</v>
      </c>
      <c r="W79" s="23">
        <v>30</v>
      </c>
      <c r="X79" s="23">
        <v>29.1</v>
      </c>
      <c r="Z79">
        <f t="shared" si="39"/>
        <v>264.7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11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6</v>
      </c>
      <c r="AV79">
        <f t="shared" si="40"/>
        <v>100</v>
      </c>
      <c r="AW79">
        <v>0</v>
      </c>
      <c r="AX79" t="e">
        <f t="shared" si="42"/>
        <v>#DIV/0!</v>
      </c>
      <c r="AY79" t="e">
        <f t="shared" si="43"/>
        <v>#DIV/0!</v>
      </c>
      <c r="AZ79" t="e">
        <f t="shared" si="44"/>
        <v>#DIV/0!</v>
      </c>
      <c r="BA79" t="e">
        <f t="shared" si="45"/>
        <v>#DIV/0!</v>
      </c>
      <c r="BB79" t="e">
        <f t="shared" si="46"/>
        <v>#DIV/0!</v>
      </c>
      <c r="BC79" t="e">
        <f t="shared" si="47"/>
        <v>#DIV/0!</v>
      </c>
      <c r="BD79">
        <f t="shared" si="48"/>
        <v>100</v>
      </c>
    </row>
    <row r="80" spans="1:990">
      <c r="A80">
        <v>25</v>
      </c>
      <c r="B80" t="s">
        <v>283</v>
      </c>
      <c r="C80">
        <v>2</v>
      </c>
      <c r="D80" t="s">
        <v>42</v>
      </c>
      <c r="E80">
        <v>14.6</v>
      </c>
      <c r="F80">
        <v>15.6</v>
      </c>
      <c r="G80">
        <v>21.9</v>
      </c>
      <c r="H80">
        <v>13</v>
      </c>
      <c r="I80">
        <v>18.100000000000001</v>
      </c>
      <c r="J80">
        <v>9.6999999999999993</v>
      </c>
      <c r="K80">
        <v>14.6</v>
      </c>
      <c r="L80">
        <v>10</v>
      </c>
      <c r="M80">
        <v>17.399999999999999</v>
      </c>
      <c r="P80" s="23">
        <v>1.2</v>
      </c>
      <c r="Q80" s="23">
        <v>30</v>
      </c>
      <c r="R80" s="23">
        <v>30</v>
      </c>
      <c r="S80" s="23">
        <v>30</v>
      </c>
      <c r="T80" s="23">
        <v>30</v>
      </c>
      <c r="U80" s="23">
        <v>1.4</v>
      </c>
      <c r="V80" s="23">
        <v>30</v>
      </c>
      <c r="W80" s="23">
        <v>30</v>
      </c>
      <c r="X80" s="23">
        <v>30</v>
      </c>
      <c r="Z80">
        <f t="shared" si="39"/>
        <v>212.60000000000002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V80">
        <f>(AK80-AA80)/(AK80+AA80)*100</f>
        <v>100</v>
      </c>
      <c r="AW80">
        <v>0</v>
      </c>
      <c r="AX80" t="e">
        <f t="shared" si="42"/>
        <v>#DIV/0!</v>
      </c>
      <c r="AY80" t="e">
        <f t="shared" si="43"/>
        <v>#DIV/0!</v>
      </c>
      <c r="AZ80" t="e">
        <f t="shared" si="44"/>
        <v>#DIV/0!</v>
      </c>
      <c r="BA80" t="e">
        <f t="shared" si="45"/>
        <v>#DIV/0!</v>
      </c>
      <c r="BB80" t="e">
        <f t="shared" si="46"/>
        <v>#DIV/0!</v>
      </c>
      <c r="BC80" t="e">
        <f t="shared" si="47"/>
        <v>#DIV/0!</v>
      </c>
      <c r="BD80" t="e">
        <f t="shared" si="48"/>
        <v>#DIV/0!</v>
      </c>
    </row>
    <row r="81" spans="1:56">
      <c r="A81">
        <v>27</v>
      </c>
      <c r="B81" t="s">
        <v>284</v>
      </c>
      <c r="C81">
        <v>2</v>
      </c>
      <c r="D81" t="s">
        <v>44</v>
      </c>
      <c r="E81">
        <v>17.8</v>
      </c>
      <c r="F81">
        <v>9.4</v>
      </c>
      <c r="G81">
        <v>18.100000000000001</v>
      </c>
      <c r="H81">
        <v>9.6999999999999993</v>
      </c>
      <c r="I81">
        <v>12.4</v>
      </c>
      <c r="J81">
        <v>8.6</v>
      </c>
      <c r="K81">
        <v>5.9</v>
      </c>
      <c r="L81">
        <v>4.4000000000000004</v>
      </c>
      <c r="M81">
        <v>7.5</v>
      </c>
      <c r="P81" s="23">
        <v>29.6</v>
      </c>
      <c r="Q81" s="23">
        <v>25.3</v>
      </c>
      <c r="R81" s="23">
        <v>30</v>
      </c>
      <c r="S81" s="23">
        <v>30</v>
      </c>
      <c r="T81" s="23">
        <v>30</v>
      </c>
      <c r="U81" s="23">
        <v>21.9</v>
      </c>
      <c r="V81" s="23">
        <v>29.1</v>
      </c>
      <c r="W81" s="23">
        <v>30</v>
      </c>
      <c r="X81" s="23">
        <v>30</v>
      </c>
      <c r="Z81">
        <f t="shared" si="39"/>
        <v>255.9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24</v>
      </c>
      <c r="AL81">
        <v>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V81">
        <f t="shared" ref="AV81:AV83" si="49">(AK81-AA81)/(AK81+AA81)*100</f>
        <v>100</v>
      </c>
      <c r="AW81">
        <f t="shared" ref="AW81" si="50">(AL81-AB81)/(AL81+AB81)*100</f>
        <v>100</v>
      </c>
      <c r="AX81" t="e">
        <f t="shared" ref="AX81:AX83" si="51">(AM81-AC81)/(AM81+AC81)*100</f>
        <v>#DIV/0!</v>
      </c>
      <c r="AY81" t="e">
        <f t="shared" ref="AY81:AY83" si="52">(AN81-AD81)/(AN81+AD81)*100</f>
        <v>#DIV/0!</v>
      </c>
      <c r="AZ81" t="e">
        <f t="shared" ref="AZ81:AZ83" si="53">(AO81-AE81)/(AO81+AE81)*100</f>
        <v>#DIV/0!</v>
      </c>
      <c r="BA81" t="e">
        <f t="shared" ref="BA81:BA83" si="54">(AP81-AF81)/(AP81+AF81)*100</f>
        <v>#DIV/0!</v>
      </c>
      <c r="BB81" t="e">
        <f t="shared" ref="BB81:BB83" si="55">(AQ81-AG81)/(AQ81+AG81)*100</f>
        <v>#DIV/0!</v>
      </c>
      <c r="BC81" t="e">
        <f t="shared" ref="BC81:BC83" si="56">(AR81-AH81)/(AR81+AH81)*100</f>
        <v>#DIV/0!</v>
      </c>
      <c r="BD81" t="e">
        <f t="shared" ref="BD81:BD83" si="57">(AS81-AI81)/(AS81+AI81)*100</f>
        <v>#DIV/0!</v>
      </c>
    </row>
    <row r="82" spans="1:56">
      <c r="A82">
        <v>26</v>
      </c>
      <c r="B82" t="s">
        <v>285</v>
      </c>
      <c r="C82">
        <v>2</v>
      </c>
      <c r="D82" t="s">
        <v>46</v>
      </c>
      <c r="E82">
        <v>18.7</v>
      </c>
      <c r="F82">
        <v>23.9</v>
      </c>
      <c r="G82">
        <v>16.100000000000001</v>
      </c>
      <c r="H82">
        <v>18.3</v>
      </c>
      <c r="I82">
        <v>13.5</v>
      </c>
      <c r="J82">
        <v>15.4</v>
      </c>
      <c r="K82">
        <v>16.3</v>
      </c>
      <c r="L82">
        <v>15.6</v>
      </c>
      <c r="M82">
        <v>15.8</v>
      </c>
      <c r="P82" s="23">
        <v>1.6</v>
      </c>
      <c r="Q82" s="23">
        <v>1.1000000000000001</v>
      </c>
      <c r="R82" s="23">
        <v>7.3</v>
      </c>
      <c r="S82" s="23">
        <v>30</v>
      </c>
      <c r="T82" s="23">
        <v>0</v>
      </c>
      <c r="U82" s="23">
        <v>4.3</v>
      </c>
      <c r="V82" s="23">
        <v>30</v>
      </c>
      <c r="W82" s="23">
        <v>30</v>
      </c>
      <c r="X82" s="23">
        <v>30</v>
      </c>
      <c r="Z82">
        <f t="shared" si="39"/>
        <v>134.30000000000001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V82">
        <f t="shared" si="49"/>
        <v>100</v>
      </c>
      <c r="AW82">
        <v>0</v>
      </c>
      <c r="AX82" t="e">
        <f t="shared" si="51"/>
        <v>#DIV/0!</v>
      </c>
      <c r="AY82" t="e">
        <f t="shared" si="52"/>
        <v>#DIV/0!</v>
      </c>
      <c r="AZ82" t="e">
        <f t="shared" si="53"/>
        <v>#DIV/0!</v>
      </c>
      <c r="BA82" t="e">
        <f t="shared" si="54"/>
        <v>#DIV/0!</v>
      </c>
      <c r="BB82" t="e">
        <f t="shared" si="55"/>
        <v>#DIV/0!</v>
      </c>
      <c r="BC82" t="e">
        <f t="shared" si="56"/>
        <v>#DIV/0!</v>
      </c>
      <c r="BD82" t="e">
        <f t="shared" si="57"/>
        <v>#DIV/0!</v>
      </c>
    </row>
    <row r="83" spans="1:56">
      <c r="A83">
        <v>24</v>
      </c>
      <c r="B83" t="s">
        <v>286</v>
      </c>
      <c r="C83">
        <v>2</v>
      </c>
      <c r="D83" t="s">
        <v>48</v>
      </c>
      <c r="E83">
        <v>18.5</v>
      </c>
      <c r="F83">
        <v>24.6</v>
      </c>
      <c r="G83">
        <v>25</v>
      </c>
      <c r="H83">
        <v>21.9</v>
      </c>
      <c r="I83">
        <v>15.8</v>
      </c>
      <c r="J83">
        <v>24</v>
      </c>
      <c r="K83">
        <v>16.2</v>
      </c>
      <c r="L83">
        <v>23.9</v>
      </c>
      <c r="M83">
        <v>16.7</v>
      </c>
      <c r="P83" s="23">
        <v>0.2</v>
      </c>
      <c r="Q83" s="23">
        <v>30</v>
      </c>
      <c r="R83" s="23">
        <v>30</v>
      </c>
      <c r="S83" s="23">
        <v>30</v>
      </c>
      <c r="T83" s="23">
        <v>18.2</v>
      </c>
      <c r="U83" s="23">
        <v>30</v>
      </c>
      <c r="V83" s="23">
        <v>16.899999999999999</v>
      </c>
      <c r="W83" s="23">
        <v>30</v>
      </c>
      <c r="X83" s="23">
        <v>30</v>
      </c>
      <c r="Z83">
        <f t="shared" si="39"/>
        <v>215.3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V83">
        <f t="shared" si="49"/>
        <v>100</v>
      </c>
      <c r="AW83">
        <v>0</v>
      </c>
      <c r="AX83" t="e">
        <f t="shared" si="51"/>
        <v>#DIV/0!</v>
      </c>
      <c r="AY83" t="e">
        <f t="shared" si="52"/>
        <v>#DIV/0!</v>
      </c>
      <c r="AZ83" t="e">
        <f t="shared" si="53"/>
        <v>#DIV/0!</v>
      </c>
      <c r="BA83" t="e">
        <f t="shared" si="54"/>
        <v>#DIV/0!</v>
      </c>
      <c r="BB83" t="e">
        <f t="shared" si="55"/>
        <v>#DIV/0!</v>
      </c>
      <c r="BC83" t="e">
        <f t="shared" si="56"/>
        <v>#DIV/0!</v>
      </c>
      <c r="BD83" t="e">
        <f t="shared" si="57"/>
        <v>#DIV/0!</v>
      </c>
    </row>
    <row r="84" spans="1:56">
      <c r="E84" s="11">
        <f>AVERAGE(E46:E83)/30*100</f>
        <v>28.894736842105257</v>
      </c>
      <c r="F84" s="11">
        <f t="shared" ref="F84" si="58">AVERAGE(F46:F83)/30*100</f>
        <v>47.122807017543856</v>
      </c>
      <c r="G84" s="11">
        <f t="shared" ref="G84" si="59">AVERAGE(G46:G83)/30*100</f>
        <v>48.131578947368411</v>
      </c>
      <c r="H84" s="11">
        <f t="shared" ref="H84" si="60">AVERAGE(H46:H83)/30*100</f>
        <v>44.078947368421048</v>
      </c>
      <c r="I84" s="11">
        <f t="shared" ref="I84" si="61">AVERAGE(I46:I83)/30*100</f>
        <v>42.508771929824555</v>
      </c>
      <c r="J84" s="11">
        <f t="shared" ref="J84" si="62">AVERAGE(J46:J83)/30*100</f>
        <v>35.657894736842103</v>
      </c>
      <c r="K84" s="11">
        <f t="shared" ref="K84" si="63">AVERAGE(K46:K83)/30*100</f>
        <v>38.254385964912281</v>
      </c>
      <c r="L84" s="11">
        <f t="shared" ref="L84" si="64">AVERAGE(L46:L83)/30*100</f>
        <v>31.815789473684209</v>
      </c>
      <c r="M84" s="11">
        <f>AVERAGE(M46:M83)/30*100</f>
        <v>33.815789473684205</v>
      </c>
      <c r="P84" s="56">
        <f>AVERAGE(P46:P83)/30*100</f>
        <v>33.429824561403521</v>
      </c>
      <c r="Q84" s="56">
        <f t="shared" ref="Q84" si="65">AVERAGE(Q46:Q83)/30*100</f>
        <v>64.412280701754383</v>
      </c>
      <c r="R84" s="56">
        <f t="shared" ref="R84" si="66">AVERAGE(R46:R83)/30*100</f>
        <v>83.631578947368411</v>
      </c>
      <c r="S84" s="56">
        <f t="shared" ref="S84" si="67">AVERAGE(S46:S83)/30*100</f>
        <v>81.280701754385959</v>
      </c>
      <c r="T84" s="56">
        <f t="shared" ref="T84" si="68">AVERAGE(T46:T83)/30*100</f>
        <v>79.868421052631575</v>
      </c>
      <c r="U84" s="56">
        <f t="shared" ref="U84" si="69">AVERAGE(U46:U83)/30*100</f>
        <v>75.807017543859644</v>
      </c>
      <c r="V84" s="56">
        <f t="shared" ref="V84" si="70">AVERAGE(V46:V83)/30*100</f>
        <v>75.649122807017548</v>
      </c>
      <c r="W84" s="56">
        <f t="shared" ref="W84" si="71">AVERAGE(W46:W83)/30*100</f>
        <v>74.508771929824576</v>
      </c>
      <c r="X84" s="56">
        <f>AVERAGE(X46:X83)/30*100</f>
        <v>84.122807017543863</v>
      </c>
      <c r="AA84" s="11">
        <f>AVERAGE(AA46:AA83)</f>
        <v>0.36842105263157893</v>
      </c>
      <c r="AB84" s="11">
        <f t="shared" ref="AB84" si="72">AVERAGE(AB46:AB83)</f>
        <v>0.78947368421052633</v>
      </c>
      <c r="AC84" s="11">
        <f t="shared" ref="AC84" si="73">AVERAGE(AC46:AC83)</f>
        <v>0.10526315789473684</v>
      </c>
      <c r="AD84" s="11">
        <f t="shared" ref="AD84" si="74">AVERAGE(AD46:AD83)</f>
        <v>0.36842105263157893</v>
      </c>
      <c r="AE84" s="11">
        <f t="shared" ref="AE84" si="75">AVERAGE(AE46:AE83)</f>
        <v>0.21052631578947367</v>
      </c>
      <c r="AF84" s="11">
        <f t="shared" ref="AF84" si="76">AVERAGE(AF46:AF83)</f>
        <v>0.78947368421052633</v>
      </c>
      <c r="AG84" s="11">
        <f t="shared" ref="AG84" si="77">AVERAGE(AG46:AG83)</f>
        <v>0.68421052631578949</v>
      </c>
      <c r="AH84" s="11">
        <f t="shared" ref="AH84" si="78">AVERAGE(AH46:AH83)</f>
        <v>0.73684210526315785</v>
      </c>
      <c r="AI84" s="11">
        <f t="shared" ref="AI84" si="79">AVERAGE(AI46:AI83)</f>
        <v>0.31578947368421051</v>
      </c>
      <c r="AK84" s="11">
        <f>AVERAGE(AK46:AK83)</f>
        <v>20.421052631578949</v>
      </c>
      <c r="AL84" s="11">
        <f t="shared" ref="AL84" si="80">AVERAGE(AL46:AL83)</f>
        <v>3.6578947368421053</v>
      </c>
      <c r="AM84" s="11">
        <f t="shared" ref="AM84" si="81">AVERAGE(AM46:AM83)</f>
        <v>1.236842105263158</v>
      </c>
      <c r="AN84" s="11">
        <f t="shared" ref="AN84" si="82">AVERAGE(AN46:AN83)</f>
        <v>2.6842105263157894</v>
      </c>
      <c r="AO84" s="11">
        <f t="shared" ref="AO84" si="83">AVERAGE(AO46:AO83)</f>
        <v>2.6315789473684212</v>
      </c>
      <c r="AP84" s="11">
        <f t="shared" ref="AP84" si="84">AVERAGE(AP46:AP83)</f>
        <v>4.8684210526315788</v>
      </c>
      <c r="AQ84" s="11">
        <f t="shared" ref="AQ84" si="85">AVERAGE(AQ46:AQ83)</f>
        <v>4.0526315789473681</v>
      </c>
      <c r="AR84" s="11">
        <f t="shared" ref="AR84" si="86">AVERAGE(AR46:AR83)</f>
        <v>5.1052631578947372</v>
      </c>
      <c r="AS84" s="11">
        <f>AVERAGE(AS46:AS83)</f>
        <v>5.2105263157894735</v>
      </c>
      <c r="AV84" s="11">
        <f>AVERAGE(AV46:AV83)</f>
        <v>91.204191259369523</v>
      </c>
      <c r="AW84" s="11">
        <f t="shared" ref="AW84" si="87">AVERAGE(AW46:AW83)</f>
        <v>27.979949874686714</v>
      </c>
      <c r="AX84" s="11" t="e">
        <f t="shared" ref="AX84" si="88">AVERAGE(AX46:AX83)</f>
        <v>#DIV/0!</v>
      </c>
      <c r="AY84" s="11" t="e">
        <f t="shared" ref="AY84" si="89">AVERAGE(AY46:AY83)</f>
        <v>#DIV/0!</v>
      </c>
      <c r="AZ84" s="11" t="e">
        <f t="shared" ref="AZ84" si="90">AVERAGE(AZ46:AZ83)</f>
        <v>#DIV/0!</v>
      </c>
      <c r="BA84" s="11" t="e">
        <f t="shared" ref="BA84" si="91">AVERAGE(BA46:BA83)</f>
        <v>#DIV/0!</v>
      </c>
      <c r="BB84" s="11" t="e">
        <f t="shared" ref="BB84" si="92">AVERAGE(BB46:BB83)</f>
        <v>#DIV/0!</v>
      </c>
      <c r="BC84" s="11" t="e">
        <f t="shared" ref="BC84" si="93">AVERAGE(BC46:BC83)</f>
        <v>#DIV/0!</v>
      </c>
      <c r="BD84" s="11" t="e">
        <f>AVERAGE(BD46:BD83)</f>
        <v>#DIV/0!</v>
      </c>
    </row>
    <row r="85" spans="1:56">
      <c r="E85" s="11">
        <f>STDEV(E46:E83)/SQRT(38)/30*100</f>
        <v>4.1227434596555659</v>
      </c>
      <c r="F85" s="11">
        <f t="shared" ref="F85:L85" si="94">STDEV(F46:F83)/SQRT(38)/30*100</f>
        <v>5.2196032520225195</v>
      </c>
      <c r="G85" s="11">
        <f t="shared" si="94"/>
        <v>4.6365201758972407</v>
      </c>
      <c r="H85" s="11">
        <f t="shared" si="94"/>
        <v>4.5102912407190043</v>
      </c>
      <c r="I85" s="11">
        <f t="shared" si="94"/>
        <v>4.2207300890867927</v>
      </c>
      <c r="J85" s="11">
        <f t="shared" si="94"/>
        <v>4.1392027424170896</v>
      </c>
      <c r="K85" s="11">
        <f t="shared" si="94"/>
        <v>4.4230497137645282</v>
      </c>
      <c r="L85" s="11">
        <f t="shared" si="94"/>
        <v>4.1564682657889973</v>
      </c>
      <c r="M85" s="11">
        <f>STDEV(M46:M83)/SQRT(38)/30*100</f>
        <v>3.7563643347521132</v>
      </c>
      <c r="P85" s="56">
        <f>STDEV(P46:P83)/SQRT(38)/30*100</f>
        <v>5.68251358363693</v>
      </c>
      <c r="Q85" s="56">
        <f t="shared" ref="Q85:W85" si="95">STDEV(Q46:Q83)/SQRT(38)/30*100</f>
        <v>7.0720784341840979</v>
      </c>
      <c r="R85" s="56">
        <f t="shared" si="95"/>
        <v>5.0782837899796549</v>
      </c>
      <c r="S85" s="56">
        <f t="shared" si="95"/>
        <v>5.679767945879802</v>
      </c>
      <c r="T85" s="56">
        <f t="shared" si="95"/>
        <v>4.8222808093098646</v>
      </c>
      <c r="U85" s="56">
        <f t="shared" si="95"/>
        <v>5.7381984438685167</v>
      </c>
      <c r="V85" s="56">
        <f t="shared" si="95"/>
        <v>5.9309810864182282</v>
      </c>
      <c r="W85" s="56">
        <f t="shared" si="95"/>
        <v>5.151102865458677</v>
      </c>
      <c r="X85" s="56">
        <f>STDEV(X46:X83)/SQRT(38)/30*100</f>
        <v>4.5817723718480687</v>
      </c>
      <c r="AA85" s="11">
        <f>STDEV(AA46:AA83)/SQRT(38)</f>
        <v>0.12746043723668729</v>
      </c>
      <c r="AB85" s="11">
        <f t="shared" ref="AB85:AI85" si="96">STDEV(AB46:AB83)/SQRT(38)</f>
        <v>0.61066609475577605</v>
      </c>
      <c r="AC85" s="11">
        <f t="shared" si="96"/>
        <v>7.3419561311885873E-2</v>
      </c>
      <c r="AD85" s="11">
        <f t="shared" si="96"/>
        <v>0.22446729298724724</v>
      </c>
      <c r="AE85" s="11">
        <f t="shared" si="96"/>
        <v>0.12598344139678255</v>
      </c>
      <c r="AF85" s="11">
        <f t="shared" si="96"/>
        <v>0.44968440764829115</v>
      </c>
      <c r="AG85" s="11">
        <f t="shared" si="96"/>
        <v>0.24180821655987489</v>
      </c>
      <c r="AH85" s="11">
        <f t="shared" si="96"/>
        <v>0.29621656596017737</v>
      </c>
      <c r="AI85" s="11">
        <f t="shared" si="96"/>
        <v>0.19270206795876071</v>
      </c>
      <c r="AK85" s="11">
        <f>STDEV(AK46:AK83)/SQRT(38)</f>
        <v>2.1546309842861167</v>
      </c>
      <c r="AL85" s="11">
        <f t="shared" ref="AL85:AR85" si="97">STDEV(AL46:AL83)/SQRT(38)</f>
        <v>1.4002013245761886</v>
      </c>
      <c r="AM85" s="11">
        <f t="shared" si="97"/>
        <v>0.61793282989051068</v>
      </c>
      <c r="AN85" s="11">
        <f t="shared" si="97"/>
        <v>1.011389804145131</v>
      </c>
      <c r="AO85" s="11">
        <f t="shared" si="97"/>
        <v>0.98453262238482575</v>
      </c>
      <c r="AP85" s="11">
        <f t="shared" si="97"/>
        <v>1.2245538291790246</v>
      </c>
      <c r="AQ85" s="11">
        <f t="shared" si="97"/>
        <v>1.1433196210741854</v>
      </c>
      <c r="AR85" s="11">
        <f t="shared" si="97"/>
        <v>1.4365625330480192</v>
      </c>
      <c r="AS85" s="11">
        <f>STDEV(AS46:AS83)/SQRT(38)</f>
        <v>1.3292624585973198</v>
      </c>
      <c r="AV85" s="11">
        <f>STDEV(AV46:AV83)/SQRT(38)</f>
        <v>3.916415133625851</v>
      </c>
      <c r="AW85" s="11">
        <f t="shared" ref="AW85:BC85" si="98">STDEV(AW46:AW83)/SQRT(38)</f>
        <v>7.2986157384785928</v>
      </c>
      <c r="AX85" s="11" t="e">
        <f t="shared" si="98"/>
        <v>#DIV/0!</v>
      </c>
      <c r="AY85" s="11" t="e">
        <f t="shared" si="98"/>
        <v>#DIV/0!</v>
      </c>
      <c r="AZ85" s="11" t="e">
        <f t="shared" si="98"/>
        <v>#DIV/0!</v>
      </c>
      <c r="BA85" s="11" t="e">
        <f t="shared" si="98"/>
        <v>#DIV/0!</v>
      </c>
      <c r="BB85" s="11" t="e">
        <f t="shared" si="98"/>
        <v>#DIV/0!</v>
      </c>
      <c r="BC85" s="11" t="e">
        <f t="shared" si="98"/>
        <v>#DIV/0!</v>
      </c>
      <c r="BD85" s="11" t="e">
        <f>STDEV(BD46:BD83)/SQRT(38)</f>
        <v>#DIV/0!</v>
      </c>
    </row>
    <row r="86" spans="1:56">
      <c r="P86" s="23">
        <f>AVERAGE(P46:P83)</f>
        <v>10.028947368421056</v>
      </c>
      <c r="Q86" s="23">
        <f t="shared" ref="Q86:X86" si="99">AVERAGE(Q46:Q83)</f>
        <v>19.323684210526316</v>
      </c>
      <c r="R86" s="23">
        <f t="shared" si="99"/>
        <v>25.089473684210525</v>
      </c>
      <c r="S86" s="23">
        <f t="shared" si="99"/>
        <v>24.38421052631579</v>
      </c>
      <c r="T86" s="23">
        <f t="shared" si="99"/>
        <v>23.960526315789473</v>
      </c>
      <c r="U86" s="23">
        <f t="shared" si="99"/>
        <v>22.742105263157892</v>
      </c>
      <c r="V86" s="23">
        <f t="shared" si="99"/>
        <v>22.694736842105264</v>
      </c>
      <c r="W86" s="23">
        <f t="shared" si="99"/>
        <v>22.352631578947371</v>
      </c>
      <c r="X86" s="23">
        <f t="shared" si="99"/>
        <v>25.236842105263161</v>
      </c>
      <c r="Z86">
        <f>SUM(P86:X86)</f>
        <v>195.81315789473686</v>
      </c>
    </row>
    <row r="90" spans="1:56">
      <c r="A90">
        <v>31</v>
      </c>
      <c r="B90" t="s">
        <v>59</v>
      </c>
      <c r="C90">
        <v>3</v>
      </c>
      <c r="D90" t="s">
        <v>42</v>
      </c>
      <c r="E90">
        <v>9.1999999999999993</v>
      </c>
      <c r="F90">
        <v>1.2</v>
      </c>
      <c r="G90">
        <v>8.8000000000000007</v>
      </c>
      <c r="H90">
        <v>4</v>
      </c>
      <c r="I90">
        <v>1.2</v>
      </c>
      <c r="J90">
        <v>6.7</v>
      </c>
      <c r="K90">
        <v>9</v>
      </c>
      <c r="L90">
        <v>6.2</v>
      </c>
      <c r="M90">
        <v>1</v>
      </c>
      <c r="P90" s="23">
        <v>27.2</v>
      </c>
      <c r="Q90" s="23">
        <v>15</v>
      </c>
      <c r="R90" s="23">
        <v>30</v>
      </c>
      <c r="S90" s="23">
        <v>30</v>
      </c>
      <c r="T90" s="23">
        <v>15.7</v>
      </c>
      <c r="U90" s="23">
        <v>22.7</v>
      </c>
      <c r="V90" s="23">
        <v>19.100000000000001</v>
      </c>
      <c r="W90" s="23">
        <v>23.6</v>
      </c>
      <c r="X90" s="23">
        <v>13.5</v>
      </c>
      <c r="Z90">
        <f>SUM(P90:X90)</f>
        <v>196.79999999999998</v>
      </c>
      <c r="AA90">
        <v>0</v>
      </c>
      <c r="AB90">
        <v>4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0</v>
      </c>
      <c r="AI90">
        <v>0</v>
      </c>
      <c r="AK90">
        <v>28</v>
      </c>
      <c r="AL90">
        <v>16</v>
      </c>
      <c r="AM90">
        <v>0</v>
      </c>
      <c r="AN90">
        <v>1</v>
      </c>
      <c r="AO90">
        <v>20</v>
      </c>
      <c r="AP90">
        <v>23</v>
      </c>
      <c r="AQ90">
        <v>29</v>
      </c>
      <c r="AR90">
        <v>20</v>
      </c>
      <c r="AS90">
        <v>27</v>
      </c>
    </row>
    <row r="91" spans="1:56">
      <c r="A91">
        <v>32</v>
      </c>
      <c r="B91" t="s">
        <v>60</v>
      </c>
      <c r="C91">
        <v>3</v>
      </c>
      <c r="D91" t="s">
        <v>44</v>
      </c>
      <c r="E91">
        <v>20.3</v>
      </c>
      <c r="F91">
        <v>8.3000000000000007</v>
      </c>
      <c r="G91">
        <v>12.8</v>
      </c>
      <c r="H91">
        <v>14.1</v>
      </c>
      <c r="I91">
        <v>17</v>
      </c>
      <c r="J91">
        <v>10.3</v>
      </c>
      <c r="K91">
        <v>8.8000000000000007</v>
      </c>
      <c r="L91">
        <v>6</v>
      </c>
      <c r="M91">
        <v>11.7</v>
      </c>
      <c r="P91" s="23">
        <v>7.8</v>
      </c>
      <c r="Q91" s="23">
        <v>13.4</v>
      </c>
      <c r="R91" s="23">
        <v>24</v>
      </c>
      <c r="S91" s="23">
        <v>28.9</v>
      </c>
      <c r="T91" s="23">
        <v>26.6</v>
      </c>
      <c r="U91" s="23">
        <v>16.399999999999999</v>
      </c>
      <c r="V91" s="23">
        <v>2.7</v>
      </c>
      <c r="W91" s="23">
        <v>19.3</v>
      </c>
      <c r="X91" s="23">
        <v>28.3</v>
      </c>
      <c r="Z91">
        <f t="shared" ref="Z91:Z127" si="100">SUM(P91:X91)</f>
        <v>167.4</v>
      </c>
      <c r="AA91">
        <v>0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4</v>
      </c>
      <c r="AH91">
        <v>2</v>
      </c>
      <c r="AI91">
        <v>0</v>
      </c>
      <c r="AK91">
        <v>4</v>
      </c>
      <c r="AL91">
        <v>1</v>
      </c>
      <c r="AM91">
        <v>1</v>
      </c>
      <c r="AN91">
        <v>2</v>
      </c>
      <c r="AO91">
        <v>15</v>
      </c>
      <c r="AP91">
        <v>11</v>
      </c>
      <c r="AQ91">
        <v>8</v>
      </c>
      <c r="AR91">
        <v>15</v>
      </c>
      <c r="AS91">
        <v>2</v>
      </c>
    </row>
    <row r="92" spans="1:56">
      <c r="A92">
        <v>30</v>
      </c>
      <c r="B92" t="s">
        <v>61</v>
      </c>
      <c r="C92">
        <v>3</v>
      </c>
      <c r="D92" t="s">
        <v>46</v>
      </c>
      <c r="E92">
        <v>18</v>
      </c>
      <c r="F92">
        <v>8</v>
      </c>
      <c r="G92">
        <v>4.5</v>
      </c>
      <c r="H92">
        <v>8</v>
      </c>
      <c r="I92">
        <v>8.8000000000000007</v>
      </c>
      <c r="J92">
        <v>4.2</v>
      </c>
      <c r="K92">
        <v>7.8</v>
      </c>
      <c r="L92">
        <v>9.1999999999999993</v>
      </c>
      <c r="M92">
        <v>5.2</v>
      </c>
      <c r="P92" s="23">
        <v>30</v>
      </c>
      <c r="Q92" s="23">
        <v>16</v>
      </c>
      <c r="R92" s="23">
        <v>20.9</v>
      </c>
      <c r="S92" s="23">
        <v>25.4</v>
      </c>
      <c r="T92" s="23">
        <v>30</v>
      </c>
      <c r="U92" s="23">
        <v>20.399999999999999</v>
      </c>
      <c r="V92" s="23">
        <v>28.5</v>
      </c>
      <c r="W92" s="23">
        <v>26</v>
      </c>
      <c r="X92" s="23">
        <v>13.1</v>
      </c>
      <c r="Z92">
        <f t="shared" si="100"/>
        <v>210.3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0</v>
      </c>
      <c r="AH92">
        <v>2</v>
      </c>
      <c r="AI92">
        <v>4</v>
      </c>
      <c r="AK92">
        <v>7</v>
      </c>
      <c r="AL92">
        <v>12</v>
      </c>
      <c r="AM92">
        <v>13</v>
      </c>
      <c r="AN92">
        <v>19</v>
      </c>
      <c r="AO92">
        <v>0</v>
      </c>
      <c r="AP92">
        <v>21</v>
      </c>
      <c r="AQ92">
        <v>14</v>
      </c>
      <c r="AR92">
        <v>24</v>
      </c>
      <c r="AS92">
        <v>28</v>
      </c>
    </row>
    <row r="93" spans="1:56">
      <c r="A93">
        <v>29</v>
      </c>
      <c r="B93" t="s">
        <v>62</v>
      </c>
      <c r="C93">
        <v>3</v>
      </c>
      <c r="D93" t="s">
        <v>48</v>
      </c>
      <c r="E93">
        <v>13.1</v>
      </c>
      <c r="F93">
        <v>7.1</v>
      </c>
      <c r="G93">
        <v>11.1</v>
      </c>
      <c r="H93">
        <v>10</v>
      </c>
      <c r="I93">
        <v>8.9</v>
      </c>
      <c r="J93">
        <v>8.6</v>
      </c>
      <c r="K93">
        <v>7.6</v>
      </c>
      <c r="L93">
        <v>10.199999999999999</v>
      </c>
      <c r="M93">
        <v>7.2</v>
      </c>
      <c r="P93" s="23">
        <v>21.8</v>
      </c>
      <c r="Q93" s="23">
        <v>9.5</v>
      </c>
      <c r="R93" s="23">
        <v>26.6</v>
      </c>
      <c r="S93" s="23">
        <v>26.6</v>
      </c>
      <c r="T93" s="23">
        <v>7.9</v>
      </c>
      <c r="U93" s="23">
        <v>27.9</v>
      </c>
      <c r="V93" s="23">
        <v>22.8</v>
      </c>
      <c r="W93" s="23">
        <v>27.1</v>
      </c>
      <c r="X93" s="23">
        <v>25.7</v>
      </c>
      <c r="Z93">
        <f t="shared" si="100"/>
        <v>195.9</v>
      </c>
      <c r="AA93">
        <v>0</v>
      </c>
      <c r="AB93">
        <v>2</v>
      </c>
      <c r="AC93">
        <v>0</v>
      </c>
      <c r="AD93">
        <v>0</v>
      </c>
      <c r="AE93">
        <v>6</v>
      </c>
      <c r="AF93">
        <v>0</v>
      </c>
      <c r="AG93">
        <v>0</v>
      </c>
      <c r="AH93">
        <v>2</v>
      </c>
      <c r="AI93">
        <v>0</v>
      </c>
      <c r="AK93">
        <v>23</v>
      </c>
      <c r="AL93">
        <v>4</v>
      </c>
      <c r="AM93">
        <v>7</v>
      </c>
      <c r="AN93">
        <v>18</v>
      </c>
      <c r="AO93">
        <v>23</v>
      </c>
      <c r="AP93">
        <v>16</v>
      </c>
      <c r="AQ93">
        <v>12</v>
      </c>
      <c r="AR93">
        <v>27</v>
      </c>
      <c r="AS93">
        <v>41</v>
      </c>
    </row>
    <row r="94" spans="1:56">
      <c r="A94">
        <v>33</v>
      </c>
      <c r="B94" t="s">
        <v>63</v>
      </c>
      <c r="C94">
        <v>3</v>
      </c>
      <c r="D94" t="s">
        <v>42</v>
      </c>
      <c r="E94">
        <v>13.9</v>
      </c>
      <c r="F94">
        <v>3.8</v>
      </c>
      <c r="G94">
        <v>0</v>
      </c>
      <c r="H94">
        <v>0</v>
      </c>
      <c r="I94">
        <v>1.3</v>
      </c>
      <c r="J94">
        <v>4.5999999999999996</v>
      </c>
      <c r="K94">
        <v>3.6</v>
      </c>
      <c r="L94">
        <v>6.4</v>
      </c>
      <c r="M94">
        <v>1.5</v>
      </c>
      <c r="P94" s="23">
        <v>23.4</v>
      </c>
      <c r="Q94" s="23">
        <v>16.5</v>
      </c>
      <c r="R94" s="23">
        <v>12.1</v>
      </c>
      <c r="S94" s="23">
        <v>6.8</v>
      </c>
      <c r="T94" s="23">
        <v>4.8</v>
      </c>
      <c r="U94" s="23">
        <v>17.7</v>
      </c>
      <c r="V94" s="23">
        <v>20.2</v>
      </c>
      <c r="W94" s="23">
        <v>23.3</v>
      </c>
      <c r="X94" s="23">
        <v>9.6999999999999993</v>
      </c>
      <c r="Z94">
        <f t="shared" si="100"/>
        <v>134.5</v>
      </c>
      <c r="AA94">
        <v>0</v>
      </c>
      <c r="AB94">
        <v>2</v>
      </c>
      <c r="AC94">
        <v>10</v>
      </c>
      <c r="AD94">
        <v>8</v>
      </c>
      <c r="AE94">
        <v>18</v>
      </c>
      <c r="AF94">
        <v>0</v>
      </c>
      <c r="AG94">
        <v>4</v>
      </c>
      <c r="AH94">
        <v>2</v>
      </c>
      <c r="AI94">
        <v>2</v>
      </c>
      <c r="AK94">
        <v>13</v>
      </c>
      <c r="AL94">
        <v>10</v>
      </c>
      <c r="AM94">
        <v>21</v>
      </c>
      <c r="AN94">
        <v>27</v>
      </c>
      <c r="AO94">
        <v>13</v>
      </c>
      <c r="AP94">
        <v>13</v>
      </c>
      <c r="AQ94">
        <v>20</v>
      </c>
      <c r="AR94">
        <v>19</v>
      </c>
      <c r="AS94">
        <v>22</v>
      </c>
    </row>
    <row r="95" spans="1:56">
      <c r="A95">
        <v>34</v>
      </c>
      <c r="B95" t="s">
        <v>64</v>
      </c>
      <c r="C95">
        <v>3</v>
      </c>
      <c r="D95" t="s">
        <v>44</v>
      </c>
      <c r="E95">
        <v>15.4</v>
      </c>
      <c r="F95">
        <v>15.4</v>
      </c>
      <c r="G95">
        <v>7.6</v>
      </c>
      <c r="H95">
        <v>2.5</v>
      </c>
      <c r="I95">
        <v>3.7</v>
      </c>
      <c r="J95">
        <v>6.3</v>
      </c>
      <c r="K95">
        <v>4.4000000000000004</v>
      </c>
      <c r="L95">
        <v>6.6</v>
      </c>
      <c r="M95">
        <v>8.6</v>
      </c>
      <c r="P95" s="23">
        <v>26.9</v>
      </c>
      <c r="Q95" s="23">
        <v>26.2</v>
      </c>
      <c r="R95" s="23">
        <v>19.100000000000001</v>
      </c>
      <c r="S95" s="23">
        <v>10.6</v>
      </c>
      <c r="T95" s="23">
        <v>12.1</v>
      </c>
      <c r="U95" s="23">
        <v>15.8</v>
      </c>
      <c r="V95" s="23">
        <v>14</v>
      </c>
      <c r="W95" s="23">
        <v>22.4</v>
      </c>
      <c r="X95" s="23">
        <v>20.2</v>
      </c>
      <c r="Z95">
        <f t="shared" si="100"/>
        <v>167.29999999999995</v>
      </c>
      <c r="AA95">
        <v>0</v>
      </c>
      <c r="AB95">
        <v>0</v>
      </c>
      <c r="AC95">
        <v>4</v>
      </c>
      <c r="AD95">
        <v>8</v>
      </c>
      <c r="AE95">
        <v>0</v>
      </c>
      <c r="AF95">
        <v>6</v>
      </c>
      <c r="AG95">
        <v>2</v>
      </c>
      <c r="AH95">
        <v>0</v>
      </c>
      <c r="AI95">
        <v>8</v>
      </c>
      <c r="AK95">
        <v>18</v>
      </c>
      <c r="AL95">
        <v>9</v>
      </c>
      <c r="AM95">
        <v>12</v>
      </c>
      <c r="AN95">
        <v>27</v>
      </c>
      <c r="AO95">
        <v>12</v>
      </c>
      <c r="AP95">
        <v>14</v>
      </c>
      <c r="AQ95">
        <v>15</v>
      </c>
      <c r="AR95">
        <v>7</v>
      </c>
      <c r="AS95">
        <v>15</v>
      </c>
    </row>
    <row r="96" spans="1:56">
      <c r="A96">
        <v>35</v>
      </c>
      <c r="B96" t="s">
        <v>65</v>
      </c>
      <c r="C96">
        <v>3</v>
      </c>
      <c r="D96" t="s">
        <v>46</v>
      </c>
      <c r="E96">
        <v>17.3</v>
      </c>
      <c r="F96">
        <v>12.3</v>
      </c>
      <c r="G96">
        <v>12.3</v>
      </c>
      <c r="H96">
        <v>6.9</v>
      </c>
      <c r="I96">
        <v>17</v>
      </c>
      <c r="J96">
        <v>14.9</v>
      </c>
      <c r="K96">
        <v>7.8</v>
      </c>
      <c r="L96">
        <v>10.9</v>
      </c>
      <c r="M96">
        <v>8.6</v>
      </c>
      <c r="P96" s="23">
        <v>23.3</v>
      </c>
      <c r="Q96" s="23">
        <v>14.1</v>
      </c>
      <c r="R96" s="23">
        <v>10</v>
      </c>
      <c r="S96" s="23">
        <v>15.2</v>
      </c>
      <c r="T96" s="23">
        <v>23.5</v>
      </c>
      <c r="U96" s="23">
        <v>27.6</v>
      </c>
      <c r="V96" s="23">
        <v>11.7</v>
      </c>
      <c r="W96" s="23">
        <v>17</v>
      </c>
      <c r="X96" s="23">
        <v>25.8</v>
      </c>
      <c r="Z96">
        <f t="shared" si="100"/>
        <v>168.2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18</v>
      </c>
      <c r="AL96">
        <v>3</v>
      </c>
      <c r="AM96">
        <v>6</v>
      </c>
      <c r="AN96">
        <v>14</v>
      </c>
      <c r="AO96">
        <v>7</v>
      </c>
      <c r="AP96">
        <v>8</v>
      </c>
      <c r="AQ96">
        <v>7</v>
      </c>
      <c r="AR96">
        <v>20</v>
      </c>
      <c r="AS96">
        <v>10</v>
      </c>
    </row>
    <row r="97" spans="1:990">
      <c r="A97">
        <v>36</v>
      </c>
      <c r="B97" t="s">
        <v>66</v>
      </c>
      <c r="C97">
        <v>3</v>
      </c>
      <c r="D97" t="s">
        <v>48</v>
      </c>
      <c r="E97">
        <v>2.2999999999999998</v>
      </c>
      <c r="F97">
        <v>6.2</v>
      </c>
      <c r="G97">
        <v>4.9000000000000004</v>
      </c>
      <c r="H97">
        <v>1.9</v>
      </c>
      <c r="I97">
        <v>5.5</v>
      </c>
      <c r="J97">
        <v>1.6</v>
      </c>
      <c r="K97">
        <v>1.5</v>
      </c>
      <c r="L97">
        <v>0.3</v>
      </c>
      <c r="M97">
        <v>1.5</v>
      </c>
      <c r="P97" s="23">
        <v>27.7</v>
      </c>
      <c r="Q97" s="23">
        <v>27.6</v>
      </c>
      <c r="R97" s="23">
        <v>28.6</v>
      </c>
      <c r="S97" s="23">
        <v>17.100000000000001</v>
      </c>
      <c r="T97" s="23">
        <v>29.1</v>
      </c>
      <c r="U97" s="23">
        <v>13.7</v>
      </c>
      <c r="V97" s="23">
        <v>12.3</v>
      </c>
      <c r="W97" s="23">
        <v>14.3</v>
      </c>
      <c r="X97" s="23">
        <v>23.3</v>
      </c>
      <c r="Z97">
        <f t="shared" si="100"/>
        <v>193.70000000000002</v>
      </c>
      <c r="AA97">
        <v>0</v>
      </c>
      <c r="AB97">
        <v>0</v>
      </c>
      <c r="AC97">
        <v>0</v>
      </c>
      <c r="AD97">
        <v>12</v>
      </c>
      <c r="AE97">
        <v>0</v>
      </c>
      <c r="AF97">
        <v>0</v>
      </c>
      <c r="AG97">
        <v>10</v>
      </c>
      <c r="AH97">
        <v>8</v>
      </c>
      <c r="AI97">
        <v>0</v>
      </c>
      <c r="AK97">
        <v>22</v>
      </c>
      <c r="AL97">
        <v>12</v>
      </c>
      <c r="AM97">
        <v>50</v>
      </c>
      <c r="AN97">
        <v>47</v>
      </c>
      <c r="AO97">
        <v>23</v>
      </c>
      <c r="AP97">
        <v>34</v>
      </c>
      <c r="AQ97">
        <v>45</v>
      </c>
      <c r="AR97">
        <v>26</v>
      </c>
      <c r="AS97">
        <v>43</v>
      </c>
    </row>
    <row r="98" spans="1:990">
      <c r="A98">
        <v>40</v>
      </c>
      <c r="B98" t="s">
        <v>67</v>
      </c>
      <c r="C98">
        <v>3</v>
      </c>
      <c r="D98" t="s">
        <v>42</v>
      </c>
      <c r="E98">
        <v>1.2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P98" s="23">
        <v>10.199999999999999</v>
      </c>
      <c r="Q98" s="23">
        <v>8.6</v>
      </c>
      <c r="R98" s="23">
        <v>8.8000000000000007</v>
      </c>
      <c r="S98" s="23">
        <v>14.5</v>
      </c>
      <c r="T98" s="23">
        <v>7.7</v>
      </c>
      <c r="U98" s="23">
        <v>25.5</v>
      </c>
      <c r="V98" s="23">
        <v>6.6</v>
      </c>
      <c r="W98" s="23">
        <v>16.399999999999999</v>
      </c>
      <c r="X98" s="23">
        <v>25.8</v>
      </c>
      <c r="Z98">
        <f t="shared" si="100"/>
        <v>124.09999999999998</v>
      </c>
      <c r="AA98">
        <v>6</v>
      </c>
      <c r="AB98">
        <v>12</v>
      </c>
      <c r="AC98">
        <v>4</v>
      </c>
      <c r="AD98">
        <v>6</v>
      </c>
      <c r="AE98">
        <v>12</v>
      </c>
      <c r="AF98">
        <v>4</v>
      </c>
      <c r="AG98">
        <v>6</v>
      </c>
      <c r="AH98">
        <v>14</v>
      </c>
      <c r="AI98">
        <v>2</v>
      </c>
      <c r="AK98">
        <v>25</v>
      </c>
      <c r="AL98">
        <v>29</v>
      </c>
      <c r="AM98">
        <v>19</v>
      </c>
      <c r="AN98">
        <v>13</v>
      </c>
      <c r="AO98">
        <v>24</v>
      </c>
      <c r="AP98">
        <v>7</v>
      </c>
      <c r="AQ98">
        <v>27</v>
      </c>
      <c r="AR98">
        <v>27</v>
      </c>
      <c r="AS98">
        <v>35</v>
      </c>
    </row>
    <row r="99" spans="1:990">
      <c r="A99">
        <v>39</v>
      </c>
      <c r="B99" t="s">
        <v>68</v>
      </c>
      <c r="C99">
        <v>3</v>
      </c>
      <c r="D99" t="s">
        <v>44</v>
      </c>
      <c r="E99">
        <v>1</v>
      </c>
      <c r="F99">
        <v>0</v>
      </c>
      <c r="G99">
        <v>0.4</v>
      </c>
      <c r="H99">
        <v>7.4</v>
      </c>
      <c r="I99">
        <v>2.6</v>
      </c>
      <c r="J99">
        <v>10.9</v>
      </c>
      <c r="K99">
        <v>8.9</v>
      </c>
      <c r="L99">
        <v>6.7</v>
      </c>
      <c r="M99">
        <v>13.5</v>
      </c>
      <c r="P99" s="23">
        <v>2.4</v>
      </c>
      <c r="Q99" s="23">
        <v>0</v>
      </c>
      <c r="R99" s="23">
        <v>8.5</v>
      </c>
      <c r="S99" s="23">
        <v>13.2</v>
      </c>
      <c r="T99" s="23">
        <v>11.5</v>
      </c>
      <c r="U99" s="23">
        <v>1.5</v>
      </c>
      <c r="V99" s="23">
        <v>18.899999999999999</v>
      </c>
      <c r="W99" s="23">
        <v>3.1</v>
      </c>
      <c r="X99" s="23">
        <v>30</v>
      </c>
      <c r="Z99">
        <f t="shared" si="100"/>
        <v>89.1</v>
      </c>
      <c r="AA99">
        <v>10</v>
      </c>
      <c r="AB99">
        <v>10</v>
      </c>
      <c r="AC99">
        <v>6</v>
      </c>
      <c r="AD99">
        <v>0</v>
      </c>
      <c r="AE99">
        <v>0</v>
      </c>
      <c r="AF99">
        <v>8</v>
      </c>
      <c r="AG99">
        <v>0</v>
      </c>
      <c r="AH99">
        <v>0</v>
      </c>
      <c r="AI99">
        <v>0</v>
      </c>
      <c r="AK99">
        <v>10</v>
      </c>
      <c r="AL99">
        <v>10</v>
      </c>
      <c r="AM99">
        <v>17</v>
      </c>
      <c r="AN99">
        <v>0</v>
      </c>
      <c r="AO99">
        <v>1</v>
      </c>
      <c r="AP99">
        <v>2</v>
      </c>
      <c r="AQ99">
        <v>0</v>
      </c>
      <c r="AR99">
        <v>0</v>
      </c>
      <c r="AS99">
        <v>0</v>
      </c>
    </row>
    <row r="100" spans="1:990">
      <c r="A100">
        <v>37</v>
      </c>
      <c r="B100" t="s">
        <v>69</v>
      </c>
      <c r="C100">
        <v>3</v>
      </c>
      <c r="D100" t="s">
        <v>46</v>
      </c>
      <c r="E100">
        <v>16.2</v>
      </c>
      <c r="F100">
        <v>8.1999999999999993</v>
      </c>
      <c r="G100">
        <v>7.7</v>
      </c>
      <c r="H100">
        <v>6.5</v>
      </c>
      <c r="I100">
        <v>10</v>
      </c>
      <c r="J100">
        <v>7.9</v>
      </c>
      <c r="K100">
        <v>4.9000000000000004</v>
      </c>
      <c r="L100">
        <v>6.7</v>
      </c>
      <c r="M100">
        <v>11.2</v>
      </c>
      <c r="P100" s="23">
        <v>24.7</v>
      </c>
      <c r="Q100" s="23">
        <v>14.2</v>
      </c>
      <c r="R100" s="23">
        <v>15.7</v>
      </c>
      <c r="S100" s="23">
        <v>0.3</v>
      </c>
      <c r="T100" s="23">
        <v>25.4</v>
      </c>
      <c r="U100" s="23">
        <v>17.7</v>
      </c>
      <c r="V100" s="23">
        <v>16.7</v>
      </c>
      <c r="W100" s="23">
        <v>27.2</v>
      </c>
      <c r="X100" s="23">
        <v>28.2</v>
      </c>
      <c r="Z100">
        <f t="shared" si="100"/>
        <v>170.09999999999997</v>
      </c>
      <c r="AA100">
        <v>0</v>
      </c>
      <c r="AB100">
        <v>4</v>
      </c>
      <c r="AC100">
        <v>2</v>
      </c>
      <c r="AD100">
        <v>12</v>
      </c>
      <c r="AE100">
        <v>0</v>
      </c>
      <c r="AF100">
        <v>2</v>
      </c>
      <c r="AG100">
        <v>4</v>
      </c>
      <c r="AH100">
        <v>0</v>
      </c>
      <c r="AI100">
        <v>0</v>
      </c>
      <c r="AK100">
        <v>14</v>
      </c>
      <c r="AL100">
        <v>17</v>
      </c>
      <c r="AM100">
        <v>18</v>
      </c>
      <c r="AN100">
        <v>21</v>
      </c>
      <c r="AO100">
        <v>5</v>
      </c>
      <c r="AP100">
        <v>3</v>
      </c>
      <c r="AQ100">
        <v>24</v>
      </c>
      <c r="AR100">
        <v>23</v>
      </c>
      <c r="AS100">
        <v>11</v>
      </c>
    </row>
    <row r="101" spans="1:990">
      <c r="A101">
        <v>38</v>
      </c>
      <c r="B101" t="s">
        <v>70</v>
      </c>
      <c r="C101">
        <v>3</v>
      </c>
      <c r="D101" t="s">
        <v>48</v>
      </c>
      <c r="E101">
        <v>7.8</v>
      </c>
      <c r="F101">
        <v>0</v>
      </c>
      <c r="G101">
        <v>4.5</v>
      </c>
      <c r="H101">
        <v>0</v>
      </c>
      <c r="I101">
        <v>9.1</v>
      </c>
      <c r="J101">
        <v>10.3</v>
      </c>
      <c r="K101">
        <v>4.5</v>
      </c>
      <c r="L101">
        <v>0.3</v>
      </c>
      <c r="M101">
        <v>0</v>
      </c>
      <c r="P101" s="23">
        <v>26.3</v>
      </c>
      <c r="Q101" s="23">
        <v>18.100000000000001</v>
      </c>
      <c r="R101" s="23">
        <v>27.3</v>
      </c>
      <c r="S101" s="23">
        <v>10.4</v>
      </c>
      <c r="T101" s="23">
        <v>29.1</v>
      </c>
      <c r="U101" s="23">
        <v>28.6</v>
      </c>
      <c r="V101" s="23">
        <v>28.2</v>
      </c>
      <c r="W101" s="23">
        <v>20.7</v>
      </c>
      <c r="X101" s="23">
        <v>11.3</v>
      </c>
      <c r="Z101">
        <f t="shared" si="100"/>
        <v>200</v>
      </c>
      <c r="AA101">
        <v>0</v>
      </c>
      <c r="AB101">
        <v>4</v>
      </c>
      <c r="AC101">
        <v>0</v>
      </c>
      <c r="AD101">
        <v>4</v>
      </c>
      <c r="AE101">
        <v>0</v>
      </c>
      <c r="AF101">
        <v>0</v>
      </c>
      <c r="AG101">
        <v>0</v>
      </c>
      <c r="AH101">
        <v>2</v>
      </c>
      <c r="AI101">
        <v>6</v>
      </c>
      <c r="AK101">
        <v>31</v>
      </c>
      <c r="AL101">
        <v>11</v>
      </c>
      <c r="AM101">
        <v>10</v>
      </c>
      <c r="AN101">
        <v>13</v>
      </c>
      <c r="AO101">
        <v>2</v>
      </c>
      <c r="AP101">
        <v>11</v>
      </c>
      <c r="AQ101">
        <v>10</v>
      </c>
      <c r="AR101">
        <v>14</v>
      </c>
      <c r="AS101">
        <v>19</v>
      </c>
    </row>
    <row r="102" spans="1:990">
      <c r="A102">
        <v>41</v>
      </c>
      <c r="B102" t="s">
        <v>71</v>
      </c>
      <c r="C102">
        <v>3</v>
      </c>
      <c r="D102" t="s">
        <v>42</v>
      </c>
      <c r="E102">
        <v>9.6</v>
      </c>
      <c r="F102">
        <v>7.3</v>
      </c>
      <c r="G102">
        <v>10</v>
      </c>
      <c r="H102">
        <v>11.1</v>
      </c>
      <c r="I102">
        <v>4.4000000000000004</v>
      </c>
      <c r="J102">
        <v>1.8</v>
      </c>
      <c r="K102">
        <v>3.3</v>
      </c>
      <c r="L102">
        <v>3.7</v>
      </c>
      <c r="M102">
        <v>1.6</v>
      </c>
      <c r="P102" s="23">
        <v>30</v>
      </c>
      <c r="Q102" s="23">
        <v>30</v>
      </c>
      <c r="R102" s="23">
        <v>30</v>
      </c>
      <c r="S102" s="23">
        <v>27</v>
      </c>
      <c r="T102" s="23">
        <v>28</v>
      </c>
      <c r="U102" s="23">
        <v>22</v>
      </c>
      <c r="V102" s="23">
        <v>23.2</v>
      </c>
      <c r="W102" s="23">
        <v>26.7</v>
      </c>
      <c r="X102" s="23">
        <v>30</v>
      </c>
      <c r="Z102">
        <f t="shared" si="100"/>
        <v>246.89999999999998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4</v>
      </c>
      <c r="AG102">
        <v>0</v>
      </c>
      <c r="AH102">
        <v>2</v>
      </c>
      <c r="AI102">
        <v>0</v>
      </c>
      <c r="AK102">
        <v>0</v>
      </c>
      <c r="AL102">
        <v>0</v>
      </c>
      <c r="AM102">
        <v>0</v>
      </c>
      <c r="AN102">
        <v>2</v>
      </c>
      <c r="AO102">
        <v>0</v>
      </c>
      <c r="AP102">
        <v>13</v>
      </c>
      <c r="AQ102">
        <v>34</v>
      </c>
      <c r="AR102">
        <v>11</v>
      </c>
      <c r="AS102">
        <v>0</v>
      </c>
    </row>
    <row r="103" spans="1:990">
      <c r="A103">
        <v>42</v>
      </c>
      <c r="B103" t="s">
        <v>72</v>
      </c>
      <c r="C103">
        <v>3</v>
      </c>
      <c r="D103" t="s">
        <v>44</v>
      </c>
      <c r="E103">
        <v>15.7</v>
      </c>
      <c r="F103">
        <v>19.8</v>
      </c>
      <c r="G103">
        <v>14</v>
      </c>
      <c r="H103">
        <v>22.8</v>
      </c>
      <c r="I103">
        <v>21.4</v>
      </c>
      <c r="J103">
        <v>21.1</v>
      </c>
      <c r="K103">
        <v>12</v>
      </c>
      <c r="L103">
        <v>16.8</v>
      </c>
      <c r="M103">
        <v>11.1</v>
      </c>
      <c r="P103" s="23">
        <v>30</v>
      </c>
      <c r="Q103" s="23">
        <v>30</v>
      </c>
      <c r="R103" s="23">
        <v>10.5</v>
      </c>
      <c r="S103" s="23">
        <v>30</v>
      </c>
      <c r="T103" s="23">
        <v>30</v>
      </c>
      <c r="U103" s="23">
        <v>30</v>
      </c>
      <c r="V103" s="23">
        <v>28.7</v>
      </c>
      <c r="W103" s="23">
        <v>30</v>
      </c>
      <c r="X103" s="23">
        <v>21.8</v>
      </c>
      <c r="Z103">
        <f t="shared" si="100"/>
        <v>241</v>
      </c>
      <c r="AA103">
        <v>0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990">
      <c r="A104" s="4">
        <v>27</v>
      </c>
      <c r="B104" s="5" t="s">
        <v>122</v>
      </c>
      <c r="C104" s="4">
        <v>3</v>
      </c>
      <c r="D104" s="5" t="s">
        <v>42</v>
      </c>
      <c r="E104" s="4">
        <v>5.4</v>
      </c>
      <c r="F104" s="4">
        <v>4.4000000000000004</v>
      </c>
      <c r="G104" s="4">
        <v>1.3</v>
      </c>
      <c r="H104" s="4">
        <v>0.7</v>
      </c>
      <c r="I104" s="4">
        <v>2.5</v>
      </c>
      <c r="J104" s="4">
        <v>3.9</v>
      </c>
      <c r="K104" s="4">
        <v>7.5</v>
      </c>
      <c r="L104" s="4">
        <v>3.8</v>
      </c>
      <c r="M104" s="4">
        <v>3.2</v>
      </c>
      <c r="N104" s="4"/>
      <c r="O104" s="4"/>
      <c r="P104" s="26">
        <v>30</v>
      </c>
      <c r="Q104" s="26">
        <v>29</v>
      </c>
      <c r="R104" s="26">
        <v>16.100000000000001</v>
      </c>
      <c r="S104" s="26">
        <v>15.7</v>
      </c>
      <c r="T104" s="26">
        <v>28.6</v>
      </c>
      <c r="U104" s="26">
        <v>29</v>
      </c>
      <c r="V104" s="26">
        <v>29.3</v>
      </c>
      <c r="W104" s="26">
        <v>28</v>
      </c>
      <c r="X104" s="26">
        <v>28.7</v>
      </c>
      <c r="Y104" s="4"/>
      <c r="Z104">
        <f t="shared" si="100"/>
        <v>234.4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/>
      <c r="AK104" s="4">
        <v>21</v>
      </c>
      <c r="AL104" s="4">
        <v>21</v>
      </c>
      <c r="AM104" s="4">
        <v>14</v>
      </c>
      <c r="AN104" s="4">
        <v>15</v>
      </c>
      <c r="AO104" s="4">
        <v>15</v>
      </c>
      <c r="AP104" s="4">
        <v>13</v>
      </c>
      <c r="AQ104" s="4">
        <v>14</v>
      </c>
      <c r="AR104" s="4">
        <v>18</v>
      </c>
      <c r="AS104" s="4">
        <v>12</v>
      </c>
      <c r="AT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</row>
    <row r="105" spans="1:990">
      <c r="A105" s="4">
        <v>28</v>
      </c>
      <c r="B105" s="5" t="s">
        <v>123</v>
      </c>
      <c r="C105" s="4">
        <v>3</v>
      </c>
      <c r="D105" s="5" t="s">
        <v>44</v>
      </c>
      <c r="E105" s="4">
        <v>4.2</v>
      </c>
      <c r="F105" s="4">
        <v>0</v>
      </c>
      <c r="G105" s="4">
        <v>3.3</v>
      </c>
      <c r="H105" s="4">
        <v>7.2</v>
      </c>
      <c r="I105" s="4">
        <v>15.9</v>
      </c>
      <c r="J105" s="4">
        <v>9.6999999999999993</v>
      </c>
      <c r="K105" s="4">
        <v>9.5</v>
      </c>
      <c r="L105" s="4">
        <v>10.3</v>
      </c>
      <c r="M105" s="4">
        <v>11.6</v>
      </c>
      <c r="N105" s="4"/>
      <c r="O105" s="4"/>
      <c r="P105" s="26">
        <v>13.3</v>
      </c>
      <c r="Q105" s="26">
        <v>5.0999999999999996</v>
      </c>
      <c r="R105" s="26">
        <v>21.2</v>
      </c>
      <c r="S105" s="26">
        <v>30</v>
      </c>
      <c r="T105" s="26">
        <v>30</v>
      </c>
      <c r="U105" s="26">
        <v>26.2</v>
      </c>
      <c r="V105" s="26">
        <v>25.3</v>
      </c>
      <c r="W105" s="26">
        <v>30</v>
      </c>
      <c r="X105" s="26">
        <v>30</v>
      </c>
      <c r="Y105" s="4"/>
      <c r="Z105">
        <f t="shared" si="100"/>
        <v>211.1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2</v>
      </c>
      <c r="AG105" s="4">
        <v>0</v>
      </c>
      <c r="AH105" s="4">
        <v>0</v>
      </c>
      <c r="AI105" s="4">
        <v>0</v>
      </c>
      <c r="AJ105" s="4"/>
      <c r="AK105" s="4">
        <v>15</v>
      </c>
      <c r="AL105" s="4">
        <v>6</v>
      </c>
      <c r="AM105" s="4">
        <v>0</v>
      </c>
      <c r="AN105" s="4">
        <v>0</v>
      </c>
      <c r="AO105" s="4">
        <v>0</v>
      </c>
      <c r="AP105" s="4">
        <v>6</v>
      </c>
      <c r="AQ105" s="4">
        <v>8</v>
      </c>
      <c r="AR105" s="4">
        <v>0</v>
      </c>
      <c r="AS105" s="4">
        <v>0</v>
      </c>
      <c r="AT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</row>
    <row r="106" spans="1:990">
      <c r="A106" s="4">
        <v>26</v>
      </c>
      <c r="B106" s="5" t="s">
        <v>124</v>
      </c>
      <c r="C106" s="4">
        <v>3</v>
      </c>
      <c r="D106" s="5" t="s">
        <v>46</v>
      </c>
      <c r="E106" s="4">
        <v>1.4</v>
      </c>
      <c r="F106" s="4">
        <v>0.3</v>
      </c>
      <c r="G106" s="4">
        <v>0</v>
      </c>
      <c r="H106" s="4">
        <v>0.4</v>
      </c>
      <c r="I106" s="4">
        <v>0.3</v>
      </c>
      <c r="J106" s="4">
        <v>1.5</v>
      </c>
      <c r="K106" s="4">
        <v>0</v>
      </c>
      <c r="L106" s="4">
        <v>0.7</v>
      </c>
      <c r="M106" s="4">
        <v>0.8</v>
      </c>
      <c r="N106" s="4"/>
      <c r="O106" s="4"/>
      <c r="P106" s="26">
        <v>0.9</v>
      </c>
      <c r="Q106" s="26">
        <v>30</v>
      </c>
      <c r="R106" s="26">
        <v>26.4</v>
      </c>
      <c r="S106" s="26">
        <v>7.3</v>
      </c>
      <c r="T106" s="26">
        <v>29.1</v>
      </c>
      <c r="U106" s="26">
        <v>29.5</v>
      </c>
      <c r="V106" s="26">
        <v>19.8</v>
      </c>
      <c r="W106" s="26">
        <v>30</v>
      </c>
      <c r="X106" s="26">
        <v>30</v>
      </c>
      <c r="Y106" s="4"/>
      <c r="Z106">
        <f t="shared" si="100"/>
        <v>203</v>
      </c>
      <c r="AA106" s="4">
        <v>0</v>
      </c>
      <c r="AB106" s="4">
        <v>0</v>
      </c>
      <c r="AC106" s="4">
        <v>0</v>
      </c>
      <c r="AD106" s="4">
        <v>8</v>
      </c>
      <c r="AE106" s="4">
        <v>0</v>
      </c>
      <c r="AF106" s="4">
        <v>0</v>
      </c>
      <c r="AG106" s="4">
        <v>2</v>
      </c>
      <c r="AH106" s="4">
        <v>0</v>
      </c>
      <c r="AI106" s="4">
        <v>0</v>
      </c>
      <c r="AJ106" s="4"/>
      <c r="AK106" s="4">
        <v>12</v>
      </c>
      <c r="AL106" s="4">
        <v>0</v>
      </c>
      <c r="AM106" s="4">
        <v>8</v>
      </c>
      <c r="AN106" s="4">
        <v>33</v>
      </c>
      <c r="AO106" s="4">
        <v>15</v>
      </c>
      <c r="AP106" s="4">
        <v>17</v>
      </c>
      <c r="AQ106" s="4">
        <v>15</v>
      </c>
      <c r="AR106" s="4">
        <v>3</v>
      </c>
      <c r="AS106" s="4">
        <v>13</v>
      </c>
      <c r="AT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</row>
    <row r="107" spans="1:990">
      <c r="A107" s="4">
        <v>25</v>
      </c>
      <c r="B107" s="5" t="s">
        <v>125</v>
      </c>
      <c r="C107" s="4">
        <v>3</v>
      </c>
      <c r="D107" s="5" t="s">
        <v>48</v>
      </c>
      <c r="E107" s="4">
        <v>20.9</v>
      </c>
      <c r="F107" s="4">
        <v>21.5</v>
      </c>
      <c r="G107" s="4">
        <v>21.2</v>
      </c>
      <c r="H107" s="4">
        <v>6.7</v>
      </c>
      <c r="I107" s="4">
        <v>1.4</v>
      </c>
      <c r="J107" s="4">
        <v>3.2</v>
      </c>
      <c r="K107" s="4">
        <v>8.1999999999999993</v>
      </c>
      <c r="L107" s="4">
        <v>6.4</v>
      </c>
      <c r="M107" s="4">
        <v>4.4000000000000004</v>
      </c>
      <c r="N107" s="4"/>
      <c r="O107" s="4"/>
      <c r="P107" s="26">
        <v>1.2</v>
      </c>
      <c r="Q107" s="26">
        <v>30</v>
      </c>
      <c r="R107" s="26">
        <v>30</v>
      </c>
      <c r="S107" s="26">
        <v>28.2</v>
      </c>
      <c r="T107" s="26">
        <v>12</v>
      </c>
      <c r="U107" s="26">
        <v>11.7</v>
      </c>
      <c r="V107" s="26">
        <v>28.2</v>
      </c>
      <c r="W107" s="26">
        <v>29.3</v>
      </c>
      <c r="X107" s="26">
        <v>25.9</v>
      </c>
      <c r="Y107" s="4"/>
      <c r="Z107">
        <f t="shared" si="100"/>
        <v>196.50000000000003</v>
      </c>
      <c r="AA107" s="4">
        <v>0</v>
      </c>
      <c r="AB107" s="4">
        <v>0</v>
      </c>
      <c r="AC107" s="4">
        <v>0</v>
      </c>
      <c r="AD107" s="4">
        <v>0</v>
      </c>
      <c r="AE107" s="4">
        <v>4</v>
      </c>
      <c r="AF107" s="4">
        <v>4</v>
      </c>
      <c r="AG107" s="4">
        <v>0</v>
      </c>
      <c r="AH107" s="4">
        <v>0</v>
      </c>
      <c r="AI107" s="4">
        <v>0</v>
      </c>
      <c r="AJ107" s="4"/>
      <c r="AK107" s="4">
        <v>5</v>
      </c>
      <c r="AL107" s="4">
        <v>2</v>
      </c>
      <c r="AM107" s="4">
        <v>0</v>
      </c>
      <c r="AN107" s="4">
        <v>19</v>
      </c>
      <c r="AO107" s="4">
        <v>26</v>
      </c>
      <c r="AP107" s="4">
        <v>21</v>
      </c>
      <c r="AQ107" s="4">
        <v>7</v>
      </c>
      <c r="AR107" s="4">
        <v>5</v>
      </c>
      <c r="AS107" s="4">
        <v>5</v>
      </c>
      <c r="AT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</row>
    <row r="108" spans="1:990">
      <c r="A108" s="4">
        <v>31</v>
      </c>
      <c r="B108" s="5" t="s">
        <v>126</v>
      </c>
      <c r="C108" s="4">
        <v>3</v>
      </c>
      <c r="D108" s="5" t="s">
        <v>42</v>
      </c>
      <c r="E108" s="4">
        <v>2.9</v>
      </c>
      <c r="F108" s="4">
        <v>12.6</v>
      </c>
      <c r="G108" s="4">
        <v>14.4</v>
      </c>
      <c r="H108" s="4">
        <v>8.5</v>
      </c>
      <c r="I108" s="4">
        <v>10.9</v>
      </c>
      <c r="J108" s="4">
        <v>6.1</v>
      </c>
      <c r="K108" s="4">
        <v>0.6</v>
      </c>
      <c r="L108" s="4">
        <v>9.1</v>
      </c>
      <c r="M108" s="4">
        <v>17.2</v>
      </c>
      <c r="N108" s="4"/>
      <c r="O108" s="4"/>
      <c r="P108" s="26">
        <v>23.8</v>
      </c>
      <c r="Q108" s="26">
        <v>26</v>
      </c>
      <c r="R108" s="26">
        <v>30</v>
      </c>
      <c r="S108" s="26">
        <v>25.6</v>
      </c>
      <c r="T108" s="26">
        <v>30</v>
      </c>
      <c r="U108" s="26">
        <v>30</v>
      </c>
      <c r="V108" s="26">
        <v>1.4</v>
      </c>
      <c r="W108" s="26">
        <v>30</v>
      </c>
      <c r="X108" s="26">
        <v>30</v>
      </c>
      <c r="Y108" s="4"/>
      <c r="Z108">
        <f t="shared" si="100"/>
        <v>226.8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2</v>
      </c>
      <c r="AH108" s="4">
        <v>0</v>
      </c>
      <c r="AI108" s="4">
        <v>0</v>
      </c>
      <c r="AJ108" s="4"/>
      <c r="AK108" s="4">
        <v>16</v>
      </c>
      <c r="AL108" s="4">
        <v>0</v>
      </c>
      <c r="AM108" s="4">
        <v>0</v>
      </c>
      <c r="AN108" s="4">
        <v>0</v>
      </c>
      <c r="AO108" s="4">
        <v>0</v>
      </c>
      <c r="AP108" s="4">
        <v>1</v>
      </c>
      <c r="AQ108" s="4">
        <v>8</v>
      </c>
      <c r="AR108" s="4">
        <v>0</v>
      </c>
      <c r="AS108" s="4">
        <v>0</v>
      </c>
      <c r="AT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</row>
    <row r="109" spans="1:990">
      <c r="A109" s="4">
        <v>30</v>
      </c>
      <c r="B109" s="5" t="s">
        <v>127</v>
      </c>
      <c r="C109" s="4">
        <v>3</v>
      </c>
      <c r="D109" s="5" t="s">
        <v>44</v>
      </c>
      <c r="E109" s="4">
        <v>0.7</v>
      </c>
      <c r="F109" s="4">
        <v>15.3</v>
      </c>
      <c r="G109" s="4">
        <v>2.7</v>
      </c>
      <c r="H109" s="4">
        <v>6.3</v>
      </c>
      <c r="I109" s="4">
        <v>6.8</v>
      </c>
      <c r="J109" s="4">
        <v>0.7</v>
      </c>
      <c r="K109" s="4">
        <v>0</v>
      </c>
      <c r="L109" s="4">
        <v>0</v>
      </c>
      <c r="M109" s="4">
        <v>0.6</v>
      </c>
      <c r="N109" s="4"/>
      <c r="O109" s="4"/>
      <c r="P109" s="26">
        <v>0</v>
      </c>
      <c r="Q109" s="26">
        <v>0</v>
      </c>
      <c r="R109" s="26">
        <v>16.600000000000001</v>
      </c>
      <c r="S109" s="26">
        <v>30</v>
      </c>
      <c r="T109" s="26">
        <v>26.6</v>
      </c>
      <c r="U109" s="26">
        <v>0.8</v>
      </c>
      <c r="V109" s="26">
        <v>1.6</v>
      </c>
      <c r="W109" s="26">
        <v>0.6</v>
      </c>
      <c r="X109" s="26">
        <v>3.7</v>
      </c>
      <c r="Y109" s="4"/>
      <c r="Z109">
        <f t="shared" si="100"/>
        <v>79.899999999999991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4</v>
      </c>
      <c r="AG109" s="4">
        <v>0</v>
      </c>
      <c r="AH109" s="4">
        <v>0</v>
      </c>
      <c r="AI109" s="4">
        <v>0</v>
      </c>
      <c r="AJ109" s="4"/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</row>
    <row r="110" spans="1:990">
      <c r="A110" s="4">
        <v>32</v>
      </c>
      <c r="B110" s="5" t="s">
        <v>128</v>
      </c>
      <c r="C110" s="4">
        <v>3</v>
      </c>
      <c r="D110" s="5" t="s">
        <v>46</v>
      </c>
      <c r="E110" s="4">
        <v>0.5</v>
      </c>
      <c r="F110" s="4">
        <v>0.3</v>
      </c>
      <c r="G110" s="4">
        <v>0</v>
      </c>
      <c r="H110" s="4">
        <v>0</v>
      </c>
      <c r="I110" s="4">
        <v>0.6</v>
      </c>
      <c r="J110" s="4">
        <v>0</v>
      </c>
      <c r="K110" s="4">
        <v>0.9</v>
      </c>
      <c r="L110" s="4">
        <v>0.8</v>
      </c>
      <c r="M110" s="4">
        <v>2.7</v>
      </c>
      <c r="N110" s="4"/>
      <c r="O110" s="4"/>
      <c r="P110" s="26">
        <v>28</v>
      </c>
      <c r="Q110" s="26">
        <v>28.9</v>
      </c>
      <c r="R110" s="26">
        <v>17.7</v>
      </c>
      <c r="S110" s="26">
        <v>16.100000000000001</v>
      </c>
      <c r="T110" s="26">
        <v>28.7</v>
      </c>
      <c r="U110" s="26">
        <v>25.7</v>
      </c>
      <c r="V110" s="26">
        <v>26.1</v>
      </c>
      <c r="W110" s="26">
        <v>27.8</v>
      </c>
      <c r="X110" s="26">
        <v>28.4</v>
      </c>
      <c r="Y110" s="4"/>
      <c r="Z110">
        <f t="shared" si="100"/>
        <v>227.4</v>
      </c>
      <c r="AA110" s="4">
        <v>0</v>
      </c>
      <c r="AB110" s="4">
        <v>0</v>
      </c>
      <c r="AC110" s="4">
        <v>4</v>
      </c>
      <c r="AD110" s="4">
        <v>2</v>
      </c>
      <c r="AE110" s="4">
        <v>0</v>
      </c>
      <c r="AF110" s="4">
        <v>2</v>
      </c>
      <c r="AG110" s="4">
        <v>0</v>
      </c>
      <c r="AH110" s="4">
        <v>0</v>
      </c>
      <c r="AI110" s="4">
        <v>0</v>
      </c>
      <c r="AJ110" s="4"/>
      <c r="AK110" s="4">
        <v>9</v>
      </c>
      <c r="AL110" s="4">
        <v>5</v>
      </c>
      <c r="AM110" s="4">
        <v>12</v>
      </c>
      <c r="AN110" s="4">
        <v>14</v>
      </c>
      <c r="AO110" s="4">
        <v>5</v>
      </c>
      <c r="AP110" s="4">
        <v>0</v>
      </c>
      <c r="AQ110" s="4">
        <v>11</v>
      </c>
      <c r="AR110" s="4">
        <v>10</v>
      </c>
      <c r="AS110" s="4">
        <v>8</v>
      </c>
      <c r="AT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</row>
    <row r="111" spans="1:990">
      <c r="A111" s="4">
        <v>29</v>
      </c>
      <c r="B111" s="5" t="s">
        <v>129</v>
      </c>
      <c r="C111" s="4">
        <v>3</v>
      </c>
      <c r="D111" s="5" t="s">
        <v>48</v>
      </c>
      <c r="E111" s="4">
        <v>14.8</v>
      </c>
      <c r="F111" s="4">
        <v>14.1</v>
      </c>
      <c r="G111" s="4">
        <v>4.9000000000000004</v>
      </c>
      <c r="H111" s="4">
        <v>3.4</v>
      </c>
      <c r="I111" s="4">
        <v>7.1</v>
      </c>
      <c r="J111" s="4">
        <v>14.5</v>
      </c>
      <c r="K111" s="4">
        <v>15.2</v>
      </c>
      <c r="L111" s="4">
        <v>15.6</v>
      </c>
      <c r="M111" s="4">
        <v>13</v>
      </c>
      <c r="N111" s="4"/>
      <c r="O111" s="4"/>
      <c r="P111" s="26">
        <v>30</v>
      </c>
      <c r="Q111" s="26">
        <v>22.5</v>
      </c>
      <c r="R111" s="26">
        <v>19.600000000000001</v>
      </c>
      <c r="S111" s="26">
        <v>9.9</v>
      </c>
      <c r="T111" s="26">
        <v>12.7</v>
      </c>
      <c r="U111" s="26">
        <v>30</v>
      </c>
      <c r="V111" s="26">
        <v>28.7</v>
      </c>
      <c r="W111" s="26">
        <v>25.9</v>
      </c>
      <c r="X111" s="26">
        <v>21.5</v>
      </c>
      <c r="Y111" s="4"/>
      <c r="Z111">
        <f t="shared" si="100"/>
        <v>200.8</v>
      </c>
      <c r="AA111" s="4">
        <v>0</v>
      </c>
      <c r="AB111" s="4">
        <v>0</v>
      </c>
      <c r="AC111" s="4">
        <v>2</v>
      </c>
      <c r="AD111" s="4">
        <v>6</v>
      </c>
      <c r="AE111" s="4">
        <v>6</v>
      </c>
      <c r="AF111" s="4">
        <v>0</v>
      </c>
      <c r="AG111" s="4">
        <v>0</v>
      </c>
      <c r="AH111" s="4">
        <v>0</v>
      </c>
      <c r="AI111" s="4">
        <v>4</v>
      </c>
      <c r="AJ111" s="4"/>
      <c r="AK111" s="4">
        <v>0</v>
      </c>
      <c r="AL111" s="4">
        <v>0</v>
      </c>
      <c r="AM111" s="4">
        <v>2</v>
      </c>
      <c r="AN111" s="4">
        <v>18</v>
      </c>
      <c r="AO111" s="4">
        <v>12</v>
      </c>
      <c r="AP111" s="4">
        <v>0</v>
      </c>
      <c r="AQ111" s="4">
        <v>0</v>
      </c>
      <c r="AR111" s="4">
        <v>3</v>
      </c>
      <c r="AS111" s="4">
        <v>8</v>
      </c>
      <c r="AT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</row>
    <row r="112" spans="1:990">
      <c r="A112" s="4">
        <v>34</v>
      </c>
      <c r="B112" s="5" t="s">
        <v>130</v>
      </c>
      <c r="C112" s="4">
        <v>3</v>
      </c>
      <c r="D112" s="5" t="s">
        <v>42</v>
      </c>
      <c r="E112" s="4">
        <v>2</v>
      </c>
      <c r="F112" s="4">
        <v>5.4</v>
      </c>
      <c r="G112" s="4">
        <v>4.5999999999999996</v>
      </c>
      <c r="H112" s="4">
        <v>0.8</v>
      </c>
      <c r="I112" s="4">
        <v>6.1</v>
      </c>
      <c r="J112" s="4">
        <v>2.2000000000000002</v>
      </c>
      <c r="K112" s="4">
        <v>1.3</v>
      </c>
      <c r="L112" s="4">
        <v>3.4</v>
      </c>
      <c r="M112" s="4">
        <v>5.6</v>
      </c>
      <c r="N112" s="4"/>
      <c r="O112" s="4"/>
      <c r="P112" s="26">
        <v>0.4</v>
      </c>
      <c r="Q112" s="26">
        <v>7.4</v>
      </c>
      <c r="R112" s="26">
        <v>29.3</v>
      </c>
      <c r="S112" s="26">
        <v>5.7</v>
      </c>
      <c r="T112" s="26">
        <v>30</v>
      </c>
      <c r="U112" s="26">
        <v>17.899999999999999</v>
      </c>
      <c r="V112" s="26">
        <v>9.1</v>
      </c>
      <c r="W112" s="26">
        <v>23.2</v>
      </c>
      <c r="X112" s="26">
        <v>25.1</v>
      </c>
      <c r="Y112" s="4"/>
      <c r="Z112">
        <f t="shared" si="100"/>
        <v>148.10000000000002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2</v>
      </c>
      <c r="AG112" s="4">
        <v>6</v>
      </c>
      <c r="AH112" s="4">
        <v>2</v>
      </c>
      <c r="AI112" s="4">
        <v>0</v>
      </c>
      <c r="AJ112" s="4"/>
      <c r="AK112" s="4">
        <v>3</v>
      </c>
      <c r="AL112" s="4">
        <v>0</v>
      </c>
      <c r="AM112" s="4">
        <v>0</v>
      </c>
      <c r="AN112" s="4">
        <v>0</v>
      </c>
      <c r="AO112" s="4">
        <v>1</v>
      </c>
      <c r="AP112" s="4">
        <v>17</v>
      </c>
      <c r="AQ112" s="4">
        <v>19</v>
      </c>
      <c r="AR112" s="4">
        <v>8</v>
      </c>
      <c r="AS112" s="4">
        <v>4</v>
      </c>
      <c r="AT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</row>
    <row r="113" spans="1:990">
      <c r="A113" s="4">
        <v>33</v>
      </c>
      <c r="B113" s="5" t="s">
        <v>131</v>
      </c>
      <c r="C113" s="4">
        <v>3</v>
      </c>
      <c r="D113" s="5" t="s">
        <v>44</v>
      </c>
      <c r="E113" s="4">
        <v>5.0999999999999996</v>
      </c>
      <c r="F113" s="4">
        <v>8.4</v>
      </c>
      <c r="G113" s="4">
        <v>7.8</v>
      </c>
      <c r="H113" s="4">
        <v>2.2000000000000002</v>
      </c>
      <c r="I113" s="4">
        <v>14.2</v>
      </c>
      <c r="J113" s="4">
        <v>12.7</v>
      </c>
      <c r="K113" s="4">
        <v>3.8</v>
      </c>
      <c r="L113" s="4">
        <v>8.4</v>
      </c>
      <c r="M113" s="4">
        <v>7.4</v>
      </c>
      <c r="N113" s="4"/>
      <c r="O113" s="4"/>
      <c r="P113" s="26">
        <v>22.5</v>
      </c>
      <c r="Q113" s="26">
        <v>24.3</v>
      </c>
      <c r="R113" s="26">
        <v>28.1</v>
      </c>
      <c r="S113" s="26">
        <v>15.1</v>
      </c>
      <c r="T113" s="26">
        <v>28.7</v>
      </c>
      <c r="U113" s="26">
        <v>28.9</v>
      </c>
      <c r="V113" s="26">
        <v>23.2</v>
      </c>
      <c r="W113" s="26">
        <v>28.6</v>
      </c>
      <c r="X113" s="26">
        <v>29</v>
      </c>
      <c r="Y113" s="4"/>
      <c r="Z113">
        <f t="shared" si="100"/>
        <v>228.39999999999998</v>
      </c>
      <c r="AA113" s="4">
        <v>2</v>
      </c>
      <c r="AB113" s="4">
        <v>0</v>
      </c>
      <c r="AC113" s="4">
        <v>0</v>
      </c>
      <c r="AD113" s="4">
        <v>2</v>
      </c>
      <c r="AE113" s="4">
        <v>0</v>
      </c>
      <c r="AF113" s="4">
        <v>0</v>
      </c>
      <c r="AG113" s="4">
        <v>2</v>
      </c>
      <c r="AH113" s="4">
        <v>0</v>
      </c>
      <c r="AI113" s="4">
        <v>0</v>
      </c>
      <c r="AJ113" s="4"/>
      <c r="AK113" s="4">
        <v>35</v>
      </c>
      <c r="AL113" s="4">
        <v>9</v>
      </c>
      <c r="AM113" s="4">
        <v>15</v>
      </c>
      <c r="AN113" s="4">
        <v>27</v>
      </c>
      <c r="AO113" s="4">
        <v>6</v>
      </c>
      <c r="AP113" s="4">
        <v>8</v>
      </c>
      <c r="AQ113" s="4">
        <v>22</v>
      </c>
      <c r="AR113" s="4">
        <v>39</v>
      </c>
      <c r="AS113" s="4">
        <v>21</v>
      </c>
      <c r="AT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</row>
    <row r="114" spans="1:990">
      <c r="A114" s="4">
        <v>35</v>
      </c>
      <c r="B114" s="5" t="s">
        <v>132</v>
      </c>
      <c r="C114" s="4">
        <v>3</v>
      </c>
      <c r="D114" s="5" t="s">
        <v>46</v>
      </c>
      <c r="E114" s="4">
        <v>3.1</v>
      </c>
      <c r="F114" s="4">
        <v>0.6</v>
      </c>
      <c r="G114" s="4">
        <v>2.9</v>
      </c>
      <c r="H114" s="4">
        <v>0</v>
      </c>
      <c r="I114" s="4">
        <v>0.9</v>
      </c>
      <c r="J114" s="4">
        <v>0.9</v>
      </c>
      <c r="K114" s="4">
        <v>1.9</v>
      </c>
      <c r="L114" s="4">
        <v>0</v>
      </c>
      <c r="M114" s="4">
        <v>3.1</v>
      </c>
      <c r="N114" s="4"/>
      <c r="O114" s="4"/>
      <c r="P114" s="26">
        <v>25</v>
      </c>
      <c r="Q114" s="26">
        <v>28</v>
      </c>
      <c r="R114" s="26">
        <v>22</v>
      </c>
      <c r="S114" s="26">
        <v>30</v>
      </c>
      <c r="T114" s="26">
        <v>30</v>
      </c>
      <c r="U114" s="26">
        <v>30</v>
      </c>
      <c r="V114" s="26">
        <v>28</v>
      </c>
      <c r="W114" s="26">
        <v>30</v>
      </c>
      <c r="X114" s="26">
        <v>29</v>
      </c>
      <c r="Y114" s="4"/>
      <c r="Z114">
        <f t="shared" si="100"/>
        <v>252</v>
      </c>
      <c r="AA114" s="4">
        <v>2</v>
      </c>
      <c r="AB114" s="4">
        <v>0</v>
      </c>
      <c r="AC114" s="4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/>
      <c r="AK114" s="4">
        <v>24</v>
      </c>
      <c r="AL114" s="4">
        <v>7</v>
      </c>
      <c r="AM114" s="4">
        <v>15</v>
      </c>
      <c r="AN114" s="4">
        <v>0</v>
      </c>
      <c r="AO114" s="4">
        <v>0</v>
      </c>
      <c r="AP114" s="4">
        <v>0</v>
      </c>
      <c r="AQ114" s="4">
        <v>1</v>
      </c>
      <c r="AR114" s="4">
        <v>4</v>
      </c>
      <c r="AS114" s="4">
        <v>11</v>
      </c>
      <c r="AT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</row>
    <row r="115" spans="1:990">
      <c r="A115" s="4">
        <v>36</v>
      </c>
      <c r="B115" s="5" t="s">
        <v>133</v>
      </c>
      <c r="C115" s="4">
        <v>3</v>
      </c>
      <c r="D115" s="5" t="s">
        <v>48</v>
      </c>
      <c r="E115" s="4">
        <v>8.3000000000000007</v>
      </c>
      <c r="F115" s="4">
        <v>1.6</v>
      </c>
      <c r="G115" s="4">
        <v>17.100000000000001</v>
      </c>
      <c r="H115" s="4">
        <v>9.4</v>
      </c>
      <c r="I115" s="4">
        <v>11.6</v>
      </c>
      <c r="J115" s="4">
        <v>8.5</v>
      </c>
      <c r="K115" s="4">
        <v>1.7</v>
      </c>
      <c r="L115" s="4">
        <v>14.1</v>
      </c>
      <c r="M115" s="4">
        <v>14.2</v>
      </c>
      <c r="N115" s="4"/>
      <c r="O115" s="4"/>
      <c r="P115" s="26">
        <v>30</v>
      </c>
      <c r="Q115" s="26">
        <v>20.3</v>
      </c>
      <c r="R115" s="26">
        <v>30</v>
      </c>
      <c r="S115" s="26">
        <v>30</v>
      </c>
      <c r="T115" s="26">
        <v>30</v>
      </c>
      <c r="U115" s="26">
        <v>25.9</v>
      </c>
      <c r="V115" s="26">
        <v>17.399999999999999</v>
      </c>
      <c r="W115" s="26">
        <v>30</v>
      </c>
      <c r="X115" s="26">
        <v>30</v>
      </c>
      <c r="Y115" s="4"/>
      <c r="Z115">
        <f t="shared" si="100"/>
        <v>243.60000000000002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2</v>
      </c>
      <c r="AG115" s="4">
        <v>6</v>
      </c>
      <c r="AH115" s="4">
        <v>0</v>
      </c>
      <c r="AI115" s="4">
        <v>0</v>
      </c>
      <c r="AJ115" s="4"/>
      <c r="AK115" s="4">
        <v>2</v>
      </c>
      <c r="AL115" s="4">
        <v>12</v>
      </c>
      <c r="AM115" s="4">
        <v>0</v>
      </c>
      <c r="AN115" s="4">
        <v>0</v>
      </c>
      <c r="AO115" s="4">
        <v>4</v>
      </c>
      <c r="AP115" s="4">
        <v>13</v>
      </c>
      <c r="AQ115" s="4">
        <v>24</v>
      </c>
      <c r="AR115" s="4">
        <v>4</v>
      </c>
      <c r="AS115" s="4">
        <v>2</v>
      </c>
      <c r="AT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</row>
    <row r="116" spans="1:990">
      <c r="A116">
        <v>28</v>
      </c>
      <c r="B116" t="s">
        <v>275</v>
      </c>
      <c r="C116">
        <v>3</v>
      </c>
      <c r="D116" t="s">
        <v>42</v>
      </c>
      <c r="E116">
        <v>22</v>
      </c>
      <c r="F116">
        <v>29.3</v>
      </c>
      <c r="G116">
        <v>27</v>
      </c>
      <c r="H116">
        <v>24.5</v>
      </c>
      <c r="I116">
        <v>20.100000000000001</v>
      </c>
      <c r="J116">
        <v>19</v>
      </c>
      <c r="K116">
        <v>17.5</v>
      </c>
      <c r="L116">
        <v>24.5</v>
      </c>
      <c r="M116">
        <v>17.399999999999999</v>
      </c>
      <c r="P116" s="23">
        <v>30</v>
      </c>
      <c r="Q116" s="23">
        <v>30</v>
      </c>
      <c r="R116" s="23">
        <v>30</v>
      </c>
      <c r="S116" s="23">
        <v>30</v>
      </c>
      <c r="T116" s="23">
        <v>30</v>
      </c>
      <c r="U116" s="23">
        <v>30</v>
      </c>
      <c r="V116" s="23">
        <v>29.2</v>
      </c>
      <c r="W116" s="23">
        <v>1.6</v>
      </c>
      <c r="X116" s="23">
        <v>30</v>
      </c>
      <c r="Z116">
        <f t="shared" si="100"/>
        <v>240.79999999999998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</row>
    <row r="117" spans="1:990">
      <c r="A117">
        <v>30</v>
      </c>
      <c r="B117" t="s">
        <v>276</v>
      </c>
      <c r="C117">
        <v>3</v>
      </c>
      <c r="D117" t="s">
        <v>44</v>
      </c>
      <c r="E117">
        <v>14.3</v>
      </c>
      <c r="F117">
        <v>22.1</v>
      </c>
      <c r="G117">
        <v>16.399999999999999</v>
      </c>
      <c r="H117">
        <v>16.899999999999999</v>
      </c>
      <c r="I117">
        <v>17.2</v>
      </c>
      <c r="J117">
        <v>16.399999999999999</v>
      </c>
      <c r="K117">
        <v>12.2</v>
      </c>
      <c r="L117">
        <v>17</v>
      </c>
      <c r="M117">
        <v>13.6</v>
      </c>
      <c r="P117" s="23">
        <v>22.3</v>
      </c>
      <c r="Q117" s="23">
        <v>30</v>
      </c>
      <c r="R117" s="23">
        <v>17.899999999999999</v>
      </c>
      <c r="S117" s="23">
        <v>30</v>
      </c>
      <c r="T117" s="23">
        <v>30</v>
      </c>
      <c r="U117" s="23">
        <v>30</v>
      </c>
      <c r="V117" s="23">
        <v>29.3</v>
      </c>
      <c r="W117" s="23">
        <v>22.3</v>
      </c>
      <c r="X117" s="23">
        <v>20.100000000000001</v>
      </c>
      <c r="Z117">
        <f t="shared" si="100"/>
        <v>231.9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12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9</v>
      </c>
      <c r="AS117">
        <v>9</v>
      </c>
    </row>
    <row r="118" spans="1:990">
      <c r="A118">
        <v>29</v>
      </c>
      <c r="B118" t="s">
        <v>277</v>
      </c>
      <c r="C118">
        <v>3</v>
      </c>
      <c r="D118" t="s">
        <v>46</v>
      </c>
      <c r="E118">
        <v>6.5</v>
      </c>
      <c r="F118">
        <v>6.1</v>
      </c>
      <c r="G118">
        <v>15</v>
      </c>
      <c r="H118">
        <v>7.9</v>
      </c>
      <c r="I118">
        <v>8.9</v>
      </c>
      <c r="J118">
        <v>3</v>
      </c>
      <c r="K118">
        <v>1.5</v>
      </c>
      <c r="L118">
        <v>0</v>
      </c>
      <c r="M118">
        <v>2.7</v>
      </c>
      <c r="P118" s="23">
        <v>29.4</v>
      </c>
      <c r="Q118" s="23">
        <v>28.3</v>
      </c>
      <c r="R118" s="23">
        <v>29.5</v>
      </c>
      <c r="S118" s="23">
        <v>28.5</v>
      </c>
      <c r="T118" s="23">
        <v>19</v>
      </c>
      <c r="U118" s="23">
        <v>13.2</v>
      </c>
      <c r="V118" s="23">
        <v>8.9</v>
      </c>
      <c r="W118" s="23">
        <v>5.6</v>
      </c>
      <c r="X118" s="23">
        <v>24.4</v>
      </c>
      <c r="Z118">
        <f t="shared" si="100"/>
        <v>186.79999999999998</v>
      </c>
      <c r="AA118">
        <v>0</v>
      </c>
      <c r="AB118">
        <v>0</v>
      </c>
      <c r="AC118">
        <v>0</v>
      </c>
      <c r="AD118">
        <v>0</v>
      </c>
      <c r="AE118">
        <v>4</v>
      </c>
      <c r="AF118">
        <v>8</v>
      </c>
      <c r="AG118">
        <v>16</v>
      </c>
      <c r="AH118">
        <v>24</v>
      </c>
      <c r="AI118">
        <v>2</v>
      </c>
      <c r="AK118">
        <v>18</v>
      </c>
      <c r="AL118">
        <v>13</v>
      </c>
      <c r="AM118">
        <v>15</v>
      </c>
      <c r="AN118">
        <v>17</v>
      </c>
      <c r="AO118">
        <v>20</v>
      </c>
      <c r="AP118">
        <v>26</v>
      </c>
      <c r="AQ118">
        <v>20</v>
      </c>
      <c r="AR118">
        <v>23</v>
      </c>
      <c r="AS118">
        <v>23</v>
      </c>
    </row>
    <row r="119" spans="1:990">
      <c r="A119">
        <v>31</v>
      </c>
      <c r="B119" t="s">
        <v>278</v>
      </c>
      <c r="C119">
        <v>3</v>
      </c>
      <c r="D119" t="s">
        <v>48</v>
      </c>
      <c r="E119">
        <v>24.8</v>
      </c>
      <c r="F119">
        <v>15.3</v>
      </c>
      <c r="G119">
        <v>21.5</v>
      </c>
      <c r="H119">
        <v>17.100000000000001</v>
      </c>
      <c r="I119">
        <v>19.600000000000001</v>
      </c>
      <c r="J119">
        <v>18.399999999999999</v>
      </c>
      <c r="K119">
        <v>16.100000000000001</v>
      </c>
      <c r="L119">
        <v>5.7</v>
      </c>
      <c r="M119">
        <v>6.2</v>
      </c>
      <c r="P119" s="23">
        <v>1.2</v>
      </c>
      <c r="Q119" s="23">
        <v>30</v>
      </c>
      <c r="R119" s="23">
        <v>1.3</v>
      </c>
      <c r="S119" s="23">
        <v>0.7</v>
      </c>
      <c r="T119" s="23">
        <v>1.4</v>
      </c>
      <c r="U119" s="23">
        <v>0.5</v>
      </c>
      <c r="V119" s="23">
        <v>0.3</v>
      </c>
      <c r="W119" s="23">
        <v>5.3</v>
      </c>
      <c r="X119" s="23">
        <v>10</v>
      </c>
      <c r="Z119">
        <f t="shared" si="100"/>
        <v>50.699999999999996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990">
      <c r="A120">
        <v>32</v>
      </c>
      <c r="B120" t="s">
        <v>279</v>
      </c>
      <c r="C120">
        <v>3</v>
      </c>
      <c r="D120" t="s">
        <v>42</v>
      </c>
      <c r="E120">
        <v>2.2999999999999998</v>
      </c>
      <c r="F120">
        <v>0.4</v>
      </c>
      <c r="G120">
        <v>2.7</v>
      </c>
      <c r="H120">
        <v>5.2</v>
      </c>
      <c r="I120">
        <v>1.4</v>
      </c>
      <c r="J120">
        <v>2.5</v>
      </c>
      <c r="K120">
        <v>1.7</v>
      </c>
      <c r="L120">
        <v>0.3</v>
      </c>
      <c r="M120">
        <v>6.1</v>
      </c>
      <c r="P120" s="23">
        <v>30</v>
      </c>
      <c r="Q120" s="23">
        <v>30</v>
      </c>
      <c r="R120" s="23">
        <v>30</v>
      </c>
      <c r="S120" s="23">
        <v>30</v>
      </c>
      <c r="T120" s="23">
        <v>30</v>
      </c>
      <c r="U120" s="23">
        <v>30</v>
      </c>
      <c r="V120" s="23">
        <v>30</v>
      </c>
      <c r="W120" s="23">
        <v>30</v>
      </c>
      <c r="X120" s="23">
        <v>30</v>
      </c>
      <c r="Z120">
        <f t="shared" si="100"/>
        <v>270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990">
      <c r="A121">
        <v>33</v>
      </c>
      <c r="B121" t="s">
        <v>280</v>
      </c>
      <c r="C121">
        <v>3</v>
      </c>
      <c r="D121" t="s">
        <v>44</v>
      </c>
      <c r="E121">
        <v>14.8</v>
      </c>
      <c r="F121">
        <v>26.4</v>
      </c>
      <c r="G121">
        <v>28.3</v>
      </c>
      <c r="H121">
        <v>28.8</v>
      </c>
      <c r="I121">
        <v>16</v>
      </c>
      <c r="J121">
        <v>14.5</v>
      </c>
      <c r="K121">
        <v>11.9</v>
      </c>
      <c r="L121">
        <v>27.1</v>
      </c>
      <c r="M121">
        <v>25.1</v>
      </c>
      <c r="P121" s="23">
        <v>19.3</v>
      </c>
      <c r="Q121" s="23">
        <v>30</v>
      </c>
      <c r="R121" s="23">
        <v>30</v>
      </c>
      <c r="S121" s="23">
        <v>30</v>
      </c>
      <c r="T121" s="23">
        <v>17.2</v>
      </c>
      <c r="U121" s="23">
        <v>21.1</v>
      </c>
      <c r="V121" s="23">
        <v>1.4</v>
      </c>
      <c r="W121" s="23">
        <v>30</v>
      </c>
      <c r="X121" s="23">
        <v>30</v>
      </c>
      <c r="Z121">
        <f t="shared" si="100"/>
        <v>209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</v>
      </c>
      <c r="AH121">
        <v>0</v>
      </c>
      <c r="AI121">
        <v>0</v>
      </c>
      <c r="AK121">
        <v>12</v>
      </c>
      <c r="AL121">
        <v>0</v>
      </c>
      <c r="AM121">
        <v>0</v>
      </c>
      <c r="AN121">
        <v>0</v>
      </c>
      <c r="AO121">
        <v>4</v>
      </c>
      <c r="AP121">
        <v>12</v>
      </c>
      <c r="AQ121">
        <v>5</v>
      </c>
      <c r="AR121">
        <v>0</v>
      </c>
      <c r="AS121">
        <v>0</v>
      </c>
    </row>
    <row r="122" spans="1:990">
      <c r="A122">
        <v>34</v>
      </c>
      <c r="B122" t="s">
        <v>281</v>
      </c>
      <c r="C122">
        <v>3</v>
      </c>
      <c r="D122" t="s">
        <v>46</v>
      </c>
      <c r="E122">
        <v>27</v>
      </c>
      <c r="F122">
        <v>24.6</v>
      </c>
      <c r="G122">
        <v>22.3</v>
      </c>
      <c r="H122">
        <v>18.3</v>
      </c>
      <c r="I122">
        <v>18.2</v>
      </c>
      <c r="J122">
        <v>8.6999999999999993</v>
      </c>
      <c r="K122">
        <v>0.9</v>
      </c>
      <c r="L122">
        <v>18.399999999999999</v>
      </c>
      <c r="M122">
        <v>18.5</v>
      </c>
      <c r="P122" s="23">
        <v>30</v>
      </c>
      <c r="Q122" s="23">
        <v>30</v>
      </c>
      <c r="R122" s="23">
        <v>30</v>
      </c>
      <c r="S122" s="23">
        <v>30</v>
      </c>
      <c r="T122" s="23">
        <v>30</v>
      </c>
      <c r="U122" s="23">
        <v>6</v>
      </c>
      <c r="V122" s="23">
        <v>12.8</v>
      </c>
      <c r="W122" s="23">
        <v>1.3</v>
      </c>
      <c r="X122" s="23">
        <v>1.2</v>
      </c>
      <c r="Z122">
        <f t="shared" si="100"/>
        <v>171.3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990">
      <c r="A123">
        <v>35</v>
      </c>
      <c r="B123" t="s">
        <v>282</v>
      </c>
      <c r="C123">
        <v>3</v>
      </c>
      <c r="D123" t="s">
        <v>48</v>
      </c>
      <c r="E123">
        <v>11.4</v>
      </c>
      <c r="F123">
        <v>14.4</v>
      </c>
      <c r="G123">
        <v>7.5</v>
      </c>
      <c r="H123">
        <v>7.5</v>
      </c>
      <c r="I123">
        <v>2.7</v>
      </c>
      <c r="J123">
        <v>0.8</v>
      </c>
      <c r="K123">
        <v>1.7</v>
      </c>
      <c r="L123">
        <v>4.2</v>
      </c>
      <c r="M123">
        <v>1.8</v>
      </c>
      <c r="P123" s="23">
        <v>30</v>
      </c>
      <c r="Q123" s="23">
        <v>30</v>
      </c>
      <c r="R123" s="23">
        <v>30</v>
      </c>
      <c r="S123" s="23">
        <v>30</v>
      </c>
      <c r="T123" s="23">
        <v>28.1</v>
      </c>
      <c r="U123" s="23">
        <v>12.8</v>
      </c>
      <c r="V123" s="23">
        <v>25.3</v>
      </c>
      <c r="W123" s="23">
        <v>30</v>
      </c>
      <c r="X123" s="23">
        <v>30</v>
      </c>
      <c r="Z123">
        <f t="shared" si="100"/>
        <v>246.20000000000002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22</v>
      </c>
      <c r="AP123">
        <v>23</v>
      </c>
      <c r="AQ123">
        <v>0</v>
      </c>
      <c r="AR123">
        <v>0</v>
      </c>
      <c r="AS123">
        <v>0</v>
      </c>
    </row>
    <row r="124" spans="1:990">
      <c r="A124">
        <v>37</v>
      </c>
      <c r="B124" t="s">
        <v>283</v>
      </c>
      <c r="C124">
        <v>3</v>
      </c>
      <c r="D124" t="s">
        <v>42</v>
      </c>
      <c r="E124">
        <v>11.7</v>
      </c>
      <c r="F124">
        <v>15.9</v>
      </c>
      <c r="G124">
        <v>5.8</v>
      </c>
      <c r="H124">
        <v>3.5</v>
      </c>
      <c r="I124">
        <v>6</v>
      </c>
      <c r="J124">
        <v>9.5</v>
      </c>
      <c r="K124">
        <v>9.6999999999999993</v>
      </c>
      <c r="L124">
        <v>12.6</v>
      </c>
      <c r="M124">
        <v>0.5</v>
      </c>
      <c r="P124" s="23">
        <v>1.3</v>
      </c>
      <c r="Q124" s="23">
        <v>30</v>
      </c>
      <c r="R124" s="23">
        <v>30</v>
      </c>
      <c r="S124" s="23">
        <v>30</v>
      </c>
      <c r="T124" s="23">
        <v>25.4</v>
      </c>
      <c r="U124" s="23">
        <v>30</v>
      </c>
      <c r="V124" s="23">
        <v>30</v>
      </c>
      <c r="W124" s="23">
        <v>30</v>
      </c>
      <c r="X124" s="23">
        <v>27.8</v>
      </c>
      <c r="Z124">
        <f t="shared" si="100"/>
        <v>234.5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6</v>
      </c>
      <c r="AP124">
        <v>0</v>
      </c>
      <c r="AQ124">
        <v>0</v>
      </c>
      <c r="AR124">
        <v>0</v>
      </c>
      <c r="AS124">
        <v>2</v>
      </c>
    </row>
    <row r="125" spans="1:990">
      <c r="A125">
        <v>36</v>
      </c>
      <c r="B125" t="s">
        <v>284</v>
      </c>
      <c r="C125">
        <v>3</v>
      </c>
      <c r="D125" t="s">
        <v>44</v>
      </c>
      <c r="E125">
        <v>6.8</v>
      </c>
      <c r="F125">
        <v>4.4000000000000004</v>
      </c>
      <c r="G125">
        <v>6.6</v>
      </c>
      <c r="H125">
        <v>2</v>
      </c>
      <c r="I125">
        <v>6.8</v>
      </c>
      <c r="J125">
        <v>7.4</v>
      </c>
      <c r="K125">
        <v>2.5</v>
      </c>
      <c r="L125">
        <v>3.7</v>
      </c>
      <c r="M125">
        <v>1.1000000000000001</v>
      </c>
      <c r="P125" s="23">
        <v>22.3</v>
      </c>
      <c r="Q125" s="23">
        <v>25.4</v>
      </c>
      <c r="R125" s="23">
        <v>8.9</v>
      </c>
      <c r="S125" s="23">
        <v>29.9</v>
      </c>
      <c r="T125" s="23">
        <v>27.2</v>
      </c>
      <c r="U125" s="23">
        <v>28</v>
      </c>
      <c r="V125" s="23">
        <v>19.7</v>
      </c>
      <c r="W125" s="23">
        <v>27.3</v>
      </c>
      <c r="X125" s="23">
        <v>30</v>
      </c>
      <c r="Z125">
        <f t="shared" si="100"/>
        <v>218.7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6</v>
      </c>
      <c r="AL125">
        <v>4</v>
      </c>
      <c r="AM125">
        <v>16</v>
      </c>
      <c r="AN125">
        <v>0</v>
      </c>
      <c r="AO125">
        <v>1</v>
      </c>
      <c r="AP125">
        <v>7</v>
      </c>
      <c r="AQ125">
        <v>3</v>
      </c>
      <c r="AR125">
        <v>0</v>
      </c>
      <c r="AS125">
        <v>0</v>
      </c>
    </row>
    <row r="126" spans="1:990">
      <c r="A126">
        <v>39</v>
      </c>
      <c r="B126" t="s">
        <v>285</v>
      </c>
      <c r="C126">
        <v>3</v>
      </c>
      <c r="D126" t="s">
        <v>46</v>
      </c>
      <c r="E126">
        <v>19.399999999999999</v>
      </c>
      <c r="F126">
        <v>23.4</v>
      </c>
      <c r="G126">
        <v>17.7</v>
      </c>
      <c r="H126">
        <v>18</v>
      </c>
      <c r="I126">
        <v>5.3</v>
      </c>
      <c r="J126">
        <v>20.3</v>
      </c>
      <c r="K126">
        <v>15.4</v>
      </c>
      <c r="L126">
        <v>5</v>
      </c>
      <c r="M126">
        <v>6.7</v>
      </c>
      <c r="P126" s="23">
        <v>30</v>
      </c>
      <c r="Q126" s="23">
        <v>30</v>
      </c>
      <c r="R126" s="23">
        <v>30</v>
      </c>
      <c r="S126" s="23">
        <v>30</v>
      </c>
      <c r="T126" s="23">
        <v>11.6</v>
      </c>
      <c r="U126" s="23">
        <v>30</v>
      </c>
      <c r="V126" s="23">
        <v>30</v>
      </c>
      <c r="W126" s="23">
        <v>25.4</v>
      </c>
      <c r="X126" s="23">
        <v>21.9</v>
      </c>
      <c r="Z126">
        <f t="shared" si="100"/>
        <v>238.9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0</v>
      </c>
    </row>
    <row r="127" spans="1:990">
      <c r="A127">
        <v>38</v>
      </c>
      <c r="B127" t="s">
        <v>286</v>
      </c>
      <c r="C127">
        <v>3</v>
      </c>
      <c r="D127" t="s">
        <v>48</v>
      </c>
      <c r="E127">
        <v>18.5</v>
      </c>
      <c r="F127">
        <v>21.9</v>
      </c>
      <c r="G127">
        <v>10.5</v>
      </c>
      <c r="H127">
        <v>10.3</v>
      </c>
      <c r="I127">
        <v>8.6999999999999993</v>
      </c>
      <c r="J127">
        <v>11.8</v>
      </c>
      <c r="K127">
        <v>21.7</v>
      </c>
      <c r="L127">
        <v>15.1</v>
      </c>
      <c r="M127">
        <v>16.399999999999999</v>
      </c>
      <c r="P127" s="23">
        <v>30</v>
      </c>
      <c r="Q127" s="23">
        <v>30</v>
      </c>
      <c r="R127" s="23">
        <v>8.9</v>
      </c>
      <c r="S127" s="23">
        <v>1.4</v>
      </c>
      <c r="T127" s="23">
        <v>1.5</v>
      </c>
      <c r="U127" s="23">
        <v>30</v>
      </c>
      <c r="V127" s="23">
        <v>30</v>
      </c>
      <c r="W127" s="23">
        <v>30</v>
      </c>
      <c r="X127" s="23">
        <v>30</v>
      </c>
      <c r="Z127">
        <f t="shared" si="100"/>
        <v>191.8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1</v>
      </c>
      <c r="AL127">
        <v>0</v>
      </c>
      <c r="AM127">
        <v>3</v>
      </c>
      <c r="AN127">
        <v>3</v>
      </c>
      <c r="AO127">
        <v>5</v>
      </c>
      <c r="AP127">
        <v>0</v>
      </c>
      <c r="AQ127">
        <v>0</v>
      </c>
      <c r="AR127">
        <v>0</v>
      </c>
      <c r="AS127">
        <v>0</v>
      </c>
    </row>
    <row r="128" spans="1:990">
      <c r="E128" s="11">
        <f>AVERAGE(E90:E127)/30*100</f>
        <v>35.94736842105263</v>
      </c>
      <c r="F128" s="11">
        <f t="shared" ref="F128" si="101">AVERAGE(F90:F127)/30*100</f>
        <v>33.885964912280699</v>
      </c>
      <c r="G128" s="11">
        <f t="shared" ref="G128" si="102">AVERAGE(G90:G127)/30*100</f>
        <v>31.58771929824562</v>
      </c>
      <c r="H128" s="11">
        <f t="shared" ref="H128" si="103">AVERAGE(H90:H127)/30*100</f>
        <v>26.385964912280702</v>
      </c>
      <c r="I128" s="11">
        <f t="shared" ref="I128" si="104">AVERAGE(I90:I127)/30*100</f>
        <v>28.078947368421048</v>
      </c>
      <c r="J128" s="11">
        <f t="shared" ref="J128" si="105">AVERAGE(J90:J127)/30*100</f>
        <v>26.789473684210524</v>
      </c>
      <c r="K128" s="11">
        <f t="shared" ref="K128" si="106">AVERAGE(K90:K127)/30*100</f>
        <v>21.710526315789469</v>
      </c>
      <c r="L128" s="11">
        <f t="shared" ref="L128" si="107">AVERAGE(L90:L127)/30*100</f>
        <v>25.98245614035088</v>
      </c>
      <c r="M128" s="11">
        <f>AVERAGE(M90:M127)/30*100</f>
        <v>24.78947368421052</v>
      </c>
      <c r="P128" s="56">
        <f>AVERAGE(P90:P127)/30*100</f>
        <v>69.526315789473657</v>
      </c>
      <c r="Q128" s="56">
        <f t="shared" ref="Q128" si="108">AVERAGE(Q90:Q127)/30*100</f>
        <v>74.070175438596493</v>
      </c>
      <c r="R128" s="56">
        <f t="shared" ref="R128" si="109">AVERAGE(R90:R127)/30*100</f>
        <v>73.298245614035082</v>
      </c>
      <c r="S128" s="56">
        <f t="shared" ref="S128" si="110">AVERAGE(S90:S127)/30*100</f>
        <v>70.184210526315795</v>
      </c>
      <c r="T128" s="56">
        <f t="shared" ref="T128" si="111">AVERAGE(T90:T127)/30*100</f>
        <v>74.491228070175453</v>
      </c>
      <c r="U128" s="56">
        <f t="shared" ref="U128" si="112">AVERAGE(U90:U127)/30*100</f>
        <v>73.219298245614027</v>
      </c>
      <c r="V128" s="56">
        <f t="shared" ref="V128" si="113">AVERAGE(V90:V127)/30*100</f>
        <v>64.789473684210506</v>
      </c>
      <c r="W128" s="56">
        <f t="shared" ref="W128" si="114">AVERAGE(W90:W127)/30*100</f>
        <v>74.499999999999972</v>
      </c>
      <c r="X128" s="56">
        <f>AVERAGE(X90:X127)/30*100</f>
        <v>79.245614035087726</v>
      </c>
      <c r="AA128" s="11">
        <f>AVERAGE(AA90:AA127)</f>
        <v>0.52631578947368418</v>
      </c>
      <c r="AB128" s="11">
        <f t="shared" ref="AB128" si="115">AVERAGE(AB90:AB127)</f>
        <v>1.0526315789473684</v>
      </c>
      <c r="AC128" s="11">
        <f t="shared" ref="AC128" si="116">AVERAGE(AC90:AC127)</f>
        <v>1.0526315789473684</v>
      </c>
      <c r="AD128" s="11">
        <f t="shared" ref="AD128" si="117">AVERAGE(AD90:AD127)</f>
        <v>1.7894736842105263</v>
      </c>
      <c r="AE128" s="11">
        <f t="shared" ref="AE128" si="118">AVERAGE(AE90:AE127)</f>
        <v>1.3157894736842106</v>
      </c>
      <c r="AF128" s="11">
        <f t="shared" ref="AF128" si="119">AVERAGE(AF90:AF127)</f>
        <v>1.5263157894736843</v>
      </c>
      <c r="AG128" s="11">
        <f t="shared" ref="AG128" si="120">AVERAGE(AG90:AG127)</f>
        <v>1.736842105263158</v>
      </c>
      <c r="AH128" s="11">
        <f t="shared" ref="AH128" si="121">AVERAGE(AH90:AH127)</f>
        <v>1.5789473684210527</v>
      </c>
      <c r="AI128" s="11">
        <f t="shared" ref="AI128" si="122">AVERAGE(AI90:AI127)</f>
        <v>0.73684210526315785</v>
      </c>
      <c r="AK128" s="11">
        <f>AVERAGE(AK90:AK127)</f>
        <v>10.631578947368421</v>
      </c>
      <c r="AL128" s="11">
        <f t="shared" ref="AL128" si="123">AVERAGE(AL90:AL127)</f>
        <v>5.6052631578947372</v>
      </c>
      <c r="AM128" s="11">
        <f t="shared" ref="AM128" si="124">AVERAGE(AM90:AM127)</f>
        <v>7.2105263157894735</v>
      </c>
      <c r="AN128" s="11">
        <f t="shared" ref="AN128" si="125">AVERAGE(AN90:AN127)</f>
        <v>9.2105263157894743</v>
      </c>
      <c r="AO128" s="11">
        <f t="shared" ref="AO128" si="126">AVERAGE(AO90:AO127)</f>
        <v>7.5526315789473681</v>
      </c>
      <c r="AP128" s="11">
        <f t="shared" ref="AP128" si="127">AVERAGE(AP90:AP127)</f>
        <v>8.9473684210526319</v>
      </c>
      <c r="AQ128" s="11">
        <f t="shared" ref="AQ128" si="128">AVERAGE(AQ90:AQ127)</f>
        <v>10.657894736842104</v>
      </c>
      <c r="AR128" s="11">
        <f t="shared" ref="AR128" si="129">AVERAGE(AR90:AR127)</f>
        <v>9.526315789473685</v>
      </c>
      <c r="AS128" s="11">
        <f>AVERAGE(AS90:AS127)</f>
        <v>9.7631578947368425</v>
      </c>
      <c r="AV128" s="11" t="e">
        <f>AVERAGE(AV90:AV127)</f>
        <v>#DIV/0!</v>
      </c>
      <c r="AW128" s="11" t="e">
        <f t="shared" ref="AW128" si="130">AVERAGE(AW90:AW127)</f>
        <v>#DIV/0!</v>
      </c>
      <c r="AX128" s="11" t="e">
        <f t="shared" ref="AX128" si="131">AVERAGE(AX90:AX127)</f>
        <v>#DIV/0!</v>
      </c>
      <c r="AY128" s="11" t="e">
        <f t="shared" ref="AY128" si="132">AVERAGE(AY90:AY127)</f>
        <v>#DIV/0!</v>
      </c>
      <c r="AZ128" s="11" t="e">
        <f t="shared" ref="AZ128" si="133">AVERAGE(AZ90:AZ127)</f>
        <v>#DIV/0!</v>
      </c>
      <c r="BA128" s="11" t="e">
        <f t="shared" ref="BA128" si="134">AVERAGE(BA90:BA127)</f>
        <v>#DIV/0!</v>
      </c>
      <c r="BB128" s="11" t="e">
        <f t="shared" ref="BB128" si="135">AVERAGE(BB90:BB127)</f>
        <v>#DIV/0!</v>
      </c>
      <c r="BC128" s="11" t="e">
        <f t="shared" ref="BC128" si="136">AVERAGE(BC90:BC127)</f>
        <v>#DIV/0!</v>
      </c>
      <c r="BD128" s="11" t="e">
        <f>AVERAGE(BD90:BD127)</f>
        <v>#DIV/0!</v>
      </c>
    </row>
    <row r="129" spans="1:56">
      <c r="E129" s="11">
        <f>STDEV(E90:E127)/SQRT(38)/30*100</f>
        <v>4.0982968455523299</v>
      </c>
      <c r="F129" s="11">
        <f t="shared" ref="F129:L129" si="137">STDEV(F90:F127)/SQRT(38)/30*100</f>
        <v>4.7164464847616907</v>
      </c>
      <c r="G129" s="11">
        <f t="shared" si="137"/>
        <v>4.1812203714861367</v>
      </c>
      <c r="H129" s="11">
        <f t="shared" si="137"/>
        <v>4.0196987352935869</v>
      </c>
      <c r="I129" s="11">
        <f t="shared" si="137"/>
        <v>3.4988185639629701</v>
      </c>
      <c r="J129" s="11">
        <f t="shared" si="137"/>
        <v>3.3082608753516198</v>
      </c>
      <c r="K129" s="11">
        <f t="shared" si="137"/>
        <v>3.0543822609733229</v>
      </c>
      <c r="L129" s="11">
        <f t="shared" si="137"/>
        <v>3.7200507840630013</v>
      </c>
      <c r="M129" s="11">
        <f>STDEV(M90:M127)/SQRT(38)/30*100</f>
        <v>3.4396607636824181</v>
      </c>
      <c r="P129" s="56">
        <f>STDEV(P90:P127)/SQRT(38)/30*100</f>
        <v>5.9184387395486135</v>
      </c>
      <c r="Q129" s="56">
        <f t="shared" ref="Q129:W129" si="138">STDEV(Q90:Q127)/SQRT(38)/30*100</f>
        <v>5.0925395324570193</v>
      </c>
      <c r="R129" s="56">
        <f t="shared" si="138"/>
        <v>4.6092414346015032</v>
      </c>
      <c r="S129" s="56">
        <f t="shared" si="138"/>
        <v>5.5673910223464862</v>
      </c>
      <c r="T129" s="56">
        <f t="shared" si="138"/>
        <v>5.0837110811476789</v>
      </c>
      <c r="U129" s="56">
        <f t="shared" si="138"/>
        <v>4.9093131404133583</v>
      </c>
      <c r="V129" s="56">
        <f t="shared" si="138"/>
        <v>5.3075839565442626</v>
      </c>
      <c r="W129" s="56">
        <f t="shared" si="138"/>
        <v>5.1453313752640977</v>
      </c>
      <c r="X129" s="56">
        <f>STDEV(X90:X127)/SQRT(38)/30*100</f>
        <v>4.3138615700335974</v>
      </c>
      <c r="AA129" s="11">
        <f>STDEV(AA90:AA127)/SQRT(38)</f>
        <v>0.30810955290861475</v>
      </c>
      <c r="AB129" s="11">
        <f t="shared" ref="AB129:AI129" si="139">STDEV(AB90:AB127)/SQRT(38)</f>
        <v>0.43158935559735456</v>
      </c>
      <c r="AC129" s="11">
        <f t="shared" si="139"/>
        <v>0.35168233844020641</v>
      </c>
      <c r="AD129" s="11">
        <f t="shared" si="139"/>
        <v>0.56844212594623322</v>
      </c>
      <c r="AE129" s="11">
        <f t="shared" si="139"/>
        <v>0.60002994609704408</v>
      </c>
      <c r="AF129" s="11">
        <f t="shared" si="139"/>
        <v>0.38041835566589527</v>
      </c>
      <c r="AG129" s="11">
        <f t="shared" si="139"/>
        <v>0.54483767732419908</v>
      </c>
      <c r="AH129" s="11">
        <f t="shared" si="139"/>
        <v>0.73968158439819331</v>
      </c>
      <c r="AI129" s="11">
        <f t="shared" si="139"/>
        <v>0.29621656596017737</v>
      </c>
      <c r="AK129" s="11">
        <f>STDEV(AK90:AK127)/SQRT(38)</f>
        <v>1.6656606481885827</v>
      </c>
      <c r="AL129" s="11">
        <f t="shared" ref="AL129:AR129" si="140">STDEV(AL90:AL127)/SQRT(38)</f>
        <v>1.1542114571187787</v>
      </c>
      <c r="AM129" s="11">
        <f t="shared" si="140"/>
        <v>1.6410271107719514</v>
      </c>
      <c r="AN129" s="11">
        <f t="shared" si="140"/>
        <v>1.947810491516877</v>
      </c>
      <c r="AO129" s="11">
        <f t="shared" si="140"/>
        <v>1.4095273101831975</v>
      </c>
      <c r="AP129" s="11">
        <f t="shared" si="140"/>
        <v>1.4843648719722413</v>
      </c>
      <c r="AQ129" s="11">
        <f t="shared" si="140"/>
        <v>1.8423948156907171</v>
      </c>
      <c r="AR129" s="11">
        <f t="shared" si="140"/>
        <v>1.7368636577825669</v>
      </c>
      <c r="AS129" s="11">
        <f>STDEV(AS90:AS127)/SQRT(38)</f>
        <v>1.9962390707255493</v>
      </c>
      <c r="AV129" s="11" t="e">
        <f>STDEV(AV90:AV127)/SQRT(38)</f>
        <v>#DIV/0!</v>
      </c>
      <c r="AW129" s="11" t="e">
        <f t="shared" ref="AW129:BC129" si="141">STDEV(AW90:AW127)/SQRT(38)</f>
        <v>#DIV/0!</v>
      </c>
      <c r="AX129" s="11" t="e">
        <f t="shared" si="141"/>
        <v>#DIV/0!</v>
      </c>
      <c r="AY129" s="11" t="e">
        <f t="shared" si="141"/>
        <v>#DIV/0!</v>
      </c>
      <c r="AZ129" s="11" t="e">
        <f t="shared" si="141"/>
        <v>#DIV/0!</v>
      </c>
      <c r="BA129" s="11" t="e">
        <f t="shared" si="141"/>
        <v>#DIV/0!</v>
      </c>
      <c r="BB129" s="11" t="e">
        <f t="shared" si="141"/>
        <v>#DIV/0!</v>
      </c>
      <c r="BC129" s="11" t="e">
        <f t="shared" si="141"/>
        <v>#DIV/0!</v>
      </c>
      <c r="BD129" s="11" t="e">
        <f>STDEV(BD90:BD127)/SQRT(38)</f>
        <v>#DIV/0!</v>
      </c>
    </row>
    <row r="130" spans="1:56">
      <c r="P130" s="23">
        <f>AVERAGE(P90:P127)</f>
        <v>20.857894736842098</v>
      </c>
      <c r="Q130" s="23">
        <f t="shared" ref="Q130:X130" si="142">AVERAGE(Q90:Q127)</f>
        <v>22.221052631578946</v>
      </c>
      <c r="R130" s="23">
        <f t="shared" si="142"/>
        <v>21.989473684210527</v>
      </c>
      <c r="S130" s="23">
        <f t="shared" si="142"/>
        <v>21.055263157894739</v>
      </c>
      <c r="T130" s="23">
        <f t="shared" si="142"/>
        <v>22.347368421052636</v>
      </c>
      <c r="U130" s="23">
        <f t="shared" si="142"/>
        <v>21.965789473684207</v>
      </c>
      <c r="V130" s="23">
        <f t="shared" si="142"/>
        <v>19.436842105263153</v>
      </c>
      <c r="W130" s="23">
        <f t="shared" si="142"/>
        <v>22.349999999999994</v>
      </c>
      <c r="X130" s="23">
        <f t="shared" si="142"/>
        <v>23.773684210526316</v>
      </c>
      <c r="Z130">
        <f>SUM(P130:X130)</f>
        <v>195.99736842105258</v>
      </c>
    </row>
    <row r="134" spans="1:56">
      <c r="A134">
        <v>45</v>
      </c>
      <c r="B134" t="s">
        <v>59</v>
      </c>
      <c r="C134">
        <v>4</v>
      </c>
      <c r="D134" t="s">
        <v>42</v>
      </c>
      <c r="E134">
        <v>5.9</v>
      </c>
      <c r="F134">
        <v>4.9000000000000004</v>
      </c>
      <c r="G134">
        <v>4.5999999999999996</v>
      </c>
      <c r="H134">
        <v>0.3</v>
      </c>
      <c r="I134">
        <v>2.8</v>
      </c>
      <c r="J134">
        <v>1.1000000000000001</v>
      </c>
      <c r="K134">
        <v>3.5</v>
      </c>
      <c r="L134">
        <v>0.2</v>
      </c>
      <c r="M134">
        <v>1</v>
      </c>
      <c r="P134" s="23">
        <v>22.9</v>
      </c>
      <c r="Q134" s="23">
        <v>27.5</v>
      </c>
      <c r="R134" s="23">
        <v>23.1</v>
      </c>
      <c r="S134" s="23">
        <v>23.7</v>
      </c>
      <c r="T134" s="23">
        <v>27.5</v>
      </c>
      <c r="U134" s="23">
        <v>12.2</v>
      </c>
      <c r="V134" s="23">
        <v>28.8</v>
      </c>
      <c r="W134" s="23">
        <v>14</v>
      </c>
      <c r="X134" s="23">
        <v>17.399999999999999</v>
      </c>
      <c r="Z134">
        <f>SUM(P134:X134)</f>
        <v>197.10000000000002</v>
      </c>
      <c r="AA134">
        <v>0</v>
      </c>
      <c r="AB134">
        <v>0</v>
      </c>
      <c r="AC134">
        <v>2</v>
      </c>
      <c r="AD134">
        <v>2</v>
      </c>
      <c r="AE134">
        <v>0</v>
      </c>
      <c r="AF134">
        <v>18</v>
      </c>
      <c r="AG134">
        <v>0</v>
      </c>
      <c r="AH134">
        <v>12</v>
      </c>
      <c r="AI134">
        <v>10</v>
      </c>
      <c r="AK134">
        <v>21</v>
      </c>
      <c r="AL134">
        <v>27</v>
      </c>
      <c r="AM134">
        <v>28</v>
      </c>
      <c r="AN134">
        <v>29</v>
      </c>
      <c r="AO134">
        <v>33</v>
      </c>
      <c r="AP134">
        <v>32</v>
      </c>
      <c r="AQ134">
        <v>19</v>
      </c>
      <c r="AR134">
        <v>30</v>
      </c>
      <c r="AS134">
        <v>20</v>
      </c>
    </row>
    <row r="135" spans="1:56">
      <c r="A135">
        <v>46</v>
      </c>
      <c r="B135" t="s">
        <v>60</v>
      </c>
      <c r="C135">
        <v>4</v>
      </c>
      <c r="D135" t="s">
        <v>44</v>
      </c>
      <c r="E135">
        <v>16.899999999999999</v>
      </c>
      <c r="F135">
        <v>12.6</v>
      </c>
      <c r="G135">
        <v>16.3</v>
      </c>
      <c r="H135">
        <v>2.5</v>
      </c>
      <c r="I135">
        <v>8.8000000000000007</v>
      </c>
      <c r="J135">
        <v>11.8</v>
      </c>
      <c r="K135">
        <v>12.9</v>
      </c>
      <c r="L135">
        <v>10.1</v>
      </c>
      <c r="M135">
        <v>7.9</v>
      </c>
      <c r="P135" s="23">
        <v>1.4</v>
      </c>
      <c r="Q135" s="23">
        <v>9.1</v>
      </c>
      <c r="R135" s="23">
        <v>25.9</v>
      </c>
      <c r="S135" s="23">
        <v>2.2000000000000002</v>
      </c>
      <c r="T135" s="23">
        <v>28.2</v>
      </c>
      <c r="U135" s="23">
        <v>24.6</v>
      </c>
      <c r="V135" s="23">
        <v>24.1</v>
      </c>
      <c r="W135" s="23">
        <v>26.9</v>
      </c>
      <c r="X135" s="23">
        <v>26</v>
      </c>
      <c r="Z135">
        <f t="shared" ref="Z135:Z171" si="143">SUM(P135:X135)</f>
        <v>168.4</v>
      </c>
      <c r="AA135">
        <v>0</v>
      </c>
      <c r="AB135">
        <v>0</v>
      </c>
      <c r="AC135">
        <v>2</v>
      </c>
      <c r="AD135">
        <v>4</v>
      </c>
      <c r="AE135">
        <v>0</v>
      </c>
      <c r="AF135">
        <v>0</v>
      </c>
      <c r="AG135">
        <v>0</v>
      </c>
      <c r="AH135">
        <v>0</v>
      </c>
      <c r="AI135">
        <v>2</v>
      </c>
      <c r="AK135">
        <v>10</v>
      </c>
      <c r="AL135">
        <v>1</v>
      </c>
      <c r="AM135">
        <v>9</v>
      </c>
      <c r="AN135">
        <v>11</v>
      </c>
      <c r="AO135">
        <v>6</v>
      </c>
      <c r="AP135">
        <v>4</v>
      </c>
      <c r="AQ135">
        <v>18</v>
      </c>
      <c r="AR135">
        <v>22</v>
      </c>
      <c r="AS135">
        <v>16</v>
      </c>
    </row>
    <row r="136" spans="1:56">
      <c r="A136">
        <v>43</v>
      </c>
      <c r="B136" t="s">
        <v>61</v>
      </c>
      <c r="C136">
        <v>4</v>
      </c>
      <c r="D136" t="s">
        <v>46</v>
      </c>
      <c r="E136">
        <v>3</v>
      </c>
      <c r="F136">
        <v>4.5</v>
      </c>
      <c r="G136">
        <v>1.8</v>
      </c>
      <c r="H136">
        <v>2.2000000000000002</v>
      </c>
      <c r="I136">
        <v>0.5</v>
      </c>
      <c r="J136">
        <v>1</v>
      </c>
      <c r="K136">
        <v>0.9</v>
      </c>
      <c r="L136">
        <v>0.9</v>
      </c>
      <c r="M136">
        <v>0.5</v>
      </c>
      <c r="P136" s="23">
        <v>27.3</v>
      </c>
      <c r="Q136" s="23">
        <v>27.2</v>
      </c>
      <c r="R136" s="23">
        <v>18.899999999999999</v>
      </c>
      <c r="S136" s="23">
        <v>26.7</v>
      </c>
      <c r="T136" s="23">
        <v>9.1999999999999993</v>
      </c>
      <c r="U136" s="23">
        <v>26.6</v>
      </c>
      <c r="V136" s="23">
        <v>22.3</v>
      </c>
      <c r="W136" s="23">
        <v>8.4</v>
      </c>
      <c r="X136" s="23">
        <v>3.7</v>
      </c>
      <c r="Z136">
        <f t="shared" si="143"/>
        <v>170.3</v>
      </c>
      <c r="AA136">
        <v>0</v>
      </c>
      <c r="AB136">
        <v>0</v>
      </c>
      <c r="AC136">
        <v>2</v>
      </c>
      <c r="AD136">
        <v>0</v>
      </c>
      <c r="AE136">
        <v>8</v>
      </c>
      <c r="AF136">
        <v>0</v>
      </c>
      <c r="AG136">
        <v>2</v>
      </c>
      <c r="AH136">
        <v>6</v>
      </c>
      <c r="AI136">
        <v>18</v>
      </c>
      <c r="AK136">
        <v>17</v>
      </c>
      <c r="AL136">
        <v>18</v>
      </c>
      <c r="AM136">
        <v>29</v>
      </c>
      <c r="AN136">
        <v>32</v>
      </c>
      <c r="AO136">
        <v>33</v>
      </c>
      <c r="AP136">
        <v>21</v>
      </c>
      <c r="AQ136">
        <v>22</v>
      </c>
      <c r="AR136">
        <v>20</v>
      </c>
      <c r="AS136">
        <v>27</v>
      </c>
    </row>
    <row r="137" spans="1:56">
      <c r="A137">
        <v>44</v>
      </c>
      <c r="B137" t="s">
        <v>62</v>
      </c>
      <c r="C137">
        <v>4</v>
      </c>
      <c r="D137" t="s">
        <v>48</v>
      </c>
      <c r="E137">
        <v>1.3</v>
      </c>
      <c r="F137">
        <v>0</v>
      </c>
      <c r="G137">
        <v>1.7</v>
      </c>
      <c r="H137">
        <v>0</v>
      </c>
      <c r="I137">
        <v>0</v>
      </c>
      <c r="J137">
        <v>0</v>
      </c>
      <c r="K137">
        <v>0</v>
      </c>
      <c r="L137">
        <v>1.1000000000000001</v>
      </c>
      <c r="M137">
        <v>0.4</v>
      </c>
      <c r="P137" s="23">
        <v>28.8</v>
      </c>
      <c r="Q137" s="23">
        <v>28</v>
      </c>
      <c r="R137" s="23">
        <v>23.7</v>
      </c>
      <c r="S137" s="23">
        <v>18</v>
      </c>
      <c r="T137" s="23">
        <v>29.1</v>
      </c>
      <c r="U137" s="23">
        <v>27.4</v>
      </c>
      <c r="V137" s="23">
        <v>24.9</v>
      </c>
      <c r="W137" s="23">
        <v>27.3</v>
      </c>
      <c r="X137" s="23">
        <v>28.5</v>
      </c>
      <c r="Z137">
        <f t="shared" si="143"/>
        <v>235.70000000000002</v>
      </c>
      <c r="AA137">
        <v>0</v>
      </c>
      <c r="AB137">
        <v>0</v>
      </c>
      <c r="AC137">
        <v>2</v>
      </c>
      <c r="AD137">
        <v>2</v>
      </c>
      <c r="AE137">
        <v>0</v>
      </c>
      <c r="AF137">
        <v>0</v>
      </c>
      <c r="AG137">
        <v>2</v>
      </c>
      <c r="AH137">
        <v>0</v>
      </c>
      <c r="AI137">
        <v>0</v>
      </c>
      <c r="AK137">
        <v>22</v>
      </c>
      <c r="AL137">
        <v>11</v>
      </c>
      <c r="AM137">
        <v>22</v>
      </c>
      <c r="AN137">
        <v>47</v>
      </c>
      <c r="AO137">
        <v>29</v>
      </c>
      <c r="AP137">
        <v>45</v>
      </c>
      <c r="AQ137">
        <v>42</v>
      </c>
      <c r="AR137">
        <v>38</v>
      </c>
      <c r="AS137">
        <v>20</v>
      </c>
    </row>
    <row r="138" spans="1:56">
      <c r="A138">
        <v>50</v>
      </c>
      <c r="B138" t="s">
        <v>63</v>
      </c>
      <c r="C138">
        <v>4</v>
      </c>
      <c r="D138" t="s">
        <v>42</v>
      </c>
      <c r="E138">
        <v>5.9</v>
      </c>
      <c r="F138">
        <v>2.9</v>
      </c>
      <c r="G138">
        <v>1.5</v>
      </c>
      <c r="H138">
        <v>4.7</v>
      </c>
      <c r="I138">
        <v>3.3</v>
      </c>
      <c r="J138">
        <v>9.5</v>
      </c>
      <c r="K138">
        <v>5.9</v>
      </c>
      <c r="L138">
        <v>2.4</v>
      </c>
      <c r="M138">
        <v>1.1000000000000001</v>
      </c>
      <c r="P138" s="23">
        <v>24.7</v>
      </c>
      <c r="Q138" s="23">
        <v>27.7</v>
      </c>
      <c r="R138" s="23">
        <v>30</v>
      </c>
      <c r="S138" s="23">
        <v>27.6</v>
      </c>
      <c r="T138" s="23">
        <v>23.7</v>
      </c>
      <c r="U138" s="23">
        <v>26.1</v>
      </c>
      <c r="V138" s="23">
        <v>13.8</v>
      </c>
      <c r="W138" s="23">
        <v>14.3</v>
      </c>
      <c r="X138" s="23">
        <v>18.8</v>
      </c>
      <c r="Z138">
        <f t="shared" si="143"/>
        <v>206.70000000000002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12</v>
      </c>
      <c r="AI138">
        <v>4</v>
      </c>
      <c r="AK138">
        <v>29</v>
      </c>
      <c r="AL138">
        <v>2</v>
      </c>
      <c r="AM138">
        <v>0</v>
      </c>
      <c r="AN138">
        <v>5</v>
      </c>
      <c r="AO138">
        <v>15</v>
      </c>
      <c r="AP138">
        <v>18</v>
      </c>
      <c r="AQ138">
        <v>21</v>
      </c>
      <c r="AR138">
        <v>9</v>
      </c>
      <c r="AS138">
        <v>37</v>
      </c>
    </row>
    <row r="139" spans="1:56">
      <c r="A139">
        <v>47</v>
      </c>
      <c r="B139" t="s">
        <v>64</v>
      </c>
      <c r="C139">
        <v>4</v>
      </c>
      <c r="D139" t="s">
        <v>44</v>
      </c>
      <c r="E139">
        <v>14.9</v>
      </c>
      <c r="F139">
        <v>3.5</v>
      </c>
      <c r="G139">
        <v>11.7</v>
      </c>
      <c r="H139">
        <v>4.5</v>
      </c>
      <c r="I139">
        <v>5.2</v>
      </c>
      <c r="J139">
        <v>8.5</v>
      </c>
      <c r="K139">
        <v>4.2</v>
      </c>
      <c r="L139">
        <v>4.0999999999999996</v>
      </c>
      <c r="M139">
        <v>3.9</v>
      </c>
      <c r="P139" s="23">
        <v>20.6</v>
      </c>
      <c r="Q139" s="23">
        <v>4.2</v>
      </c>
      <c r="R139" s="23">
        <v>21.4</v>
      </c>
      <c r="S139" s="23">
        <v>13.2</v>
      </c>
      <c r="T139" s="23">
        <v>20.2</v>
      </c>
      <c r="U139" s="23">
        <v>22.6</v>
      </c>
      <c r="V139" s="23">
        <v>13.3</v>
      </c>
      <c r="W139" s="23">
        <v>21.3</v>
      </c>
      <c r="X139" s="23">
        <v>17</v>
      </c>
      <c r="Z139">
        <f t="shared" si="143"/>
        <v>153.80000000000001</v>
      </c>
      <c r="AA139">
        <v>0</v>
      </c>
      <c r="AB139">
        <v>8</v>
      </c>
      <c r="AC139">
        <v>2</v>
      </c>
      <c r="AD139">
        <v>6</v>
      </c>
      <c r="AE139">
        <v>0</v>
      </c>
      <c r="AF139">
        <v>0</v>
      </c>
      <c r="AG139">
        <v>4</v>
      </c>
      <c r="AH139">
        <v>0</v>
      </c>
      <c r="AI139">
        <v>2</v>
      </c>
      <c r="AK139">
        <v>16</v>
      </c>
      <c r="AL139">
        <v>23</v>
      </c>
      <c r="AM139">
        <v>7</v>
      </c>
      <c r="AN139">
        <v>13</v>
      </c>
      <c r="AO139">
        <v>11</v>
      </c>
      <c r="AP139">
        <v>14</v>
      </c>
      <c r="AQ139">
        <v>24</v>
      </c>
      <c r="AR139">
        <v>14</v>
      </c>
      <c r="AS139">
        <v>13</v>
      </c>
    </row>
    <row r="140" spans="1:56">
      <c r="A140">
        <v>48</v>
      </c>
      <c r="B140" t="s">
        <v>65</v>
      </c>
      <c r="C140">
        <v>4</v>
      </c>
      <c r="D140" t="s">
        <v>46</v>
      </c>
      <c r="E140">
        <v>3.4</v>
      </c>
      <c r="F140">
        <v>7</v>
      </c>
      <c r="G140">
        <v>3.7</v>
      </c>
      <c r="H140">
        <v>2.1</v>
      </c>
      <c r="I140">
        <v>3.2</v>
      </c>
      <c r="J140">
        <v>3.9</v>
      </c>
      <c r="K140">
        <v>10.9</v>
      </c>
      <c r="L140">
        <v>11.4</v>
      </c>
      <c r="M140">
        <v>3.8</v>
      </c>
      <c r="P140" s="23">
        <v>22.3</v>
      </c>
      <c r="Q140" s="23">
        <v>27.3</v>
      </c>
      <c r="R140" s="23">
        <v>10.5</v>
      </c>
      <c r="S140" s="23">
        <v>4.4000000000000004</v>
      </c>
      <c r="T140" s="23">
        <v>12</v>
      </c>
      <c r="U140" s="23">
        <v>14.7</v>
      </c>
      <c r="V140" s="23">
        <v>30</v>
      </c>
      <c r="W140" s="23">
        <v>0.9</v>
      </c>
      <c r="X140" s="23">
        <v>16.399999999999999</v>
      </c>
      <c r="Z140">
        <f t="shared" si="143"/>
        <v>138.5</v>
      </c>
      <c r="AA140">
        <v>2</v>
      </c>
      <c r="AB140">
        <v>0</v>
      </c>
      <c r="AC140">
        <v>6</v>
      </c>
      <c r="AD140">
        <v>8</v>
      </c>
      <c r="AE140">
        <v>6</v>
      </c>
      <c r="AF140">
        <v>4</v>
      </c>
      <c r="AG140">
        <v>0</v>
      </c>
      <c r="AH140">
        <v>6</v>
      </c>
      <c r="AI140">
        <v>2</v>
      </c>
      <c r="AK140">
        <v>22</v>
      </c>
      <c r="AL140">
        <v>10</v>
      </c>
      <c r="AM140">
        <v>20</v>
      </c>
      <c r="AN140">
        <v>15</v>
      </c>
      <c r="AO140">
        <v>15</v>
      </c>
      <c r="AP140">
        <v>19</v>
      </c>
      <c r="AQ140">
        <v>14</v>
      </c>
      <c r="AR140">
        <v>17</v>
      </c>
      <c r="AS140">
        <v>16</v>
      </c>
    </row>
    <row r="141" spans="1:56">
      <c r="A141">
        <v>49</v>
      </c>
      <c r="B141" t="s">
        <v>66</v>
      </c>
      <c r="C141">
        <v>4</v>
      </c>
      <c r="D141" t="s">
        <v>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P141" s="23">
        <v>28.5</v>
      </c>
      <c r="Q141" s="23">
        <v>16.8</v>
      </c>
      <c r="R141" s="23">
        <v>22.8</v>
      </c>
      <c r="S141" s="23">
        <v>22.5</v>
      </c>
      <c r="T141" s="23">
        <v>11.7</v>
      </c>
      <c r="U141" s="23">
        <v>2.9</v>
      </c>
      <c r="V141" s="23">
        <v>23.4</v>
      </c>
      <c r="W141" s="23">
        <v>6.8</v>
      </c>
      <c r="X141" s="23">
        <v>12.7</v>
      </c>
      <c r="Z141">
        <f t="shared" si="143"/>
        <v>148.1</v>
      </c>
      <c r="AA141">
        <v>0</v>
      </c>
      <c r="AB141">
        <v>6</v>
      </c>
      <c r="AC141">
        <v>2</v>
      </c>
      <c r="AD141">
        <v>2</v>
      </c>
      <c r="AE141">
        <v>8</v>
      </c>
      <c r="AF141">
        <v>6</v>
      </c>
      <c r="AG141">
        <v>2</v>
      </c>
      <c r="AH141">
        <v>18</v>
      </c>
      <c r="AI141">
        <v>20</v>
      </c>
      <c r="AK141">
        <v>40</v>
      </c>
      <c r="AL141">
        <v>32</v>
      </c>
      <c r="AM141">
        <v>38</v>
      </c>
      <c r="AN141">
        <v>29</v>
      </c>
      <c r="AO141">
        <v>41</v>
      </c>
      <c r="AP141">
        <v>37</v>
      </c>
      <c r="AQ141">
        <v>30</v>
      </c>
      <c r="AR141">
        <v>49</v>
      </c>
      <c r="AS141">
        <v>23</v>
      </c>
    </row>
    <row r="142" spans="1:56">
      <c r="A142">
        <v>54</v>
      </c>
      <c r="B142" t="s">
        <v>67</v>
      </c>
      <c r="C142">
        <v>4</v>
      </c>
      <c r="D142" t="s">
        <v>42</v>
      </c>
      <c r="E142">
        <v>3.8</v>
      </c>
      <c r="F142">
        <v>6.5</v>
      </c>
      <c r="G142">
        <v>5.4</v>
      </c>
      <c r="H142">
        <v>2.2000000000000002</v>
      </c>
      <c r="I142">
        <v>0</v>
      </c>
      <c r="J142">
        <v>2.8</v>
      </c>
      <c r="K142">
        <v>3.4</v>
      </c>
      <c r="L142">
        <v>0.6</v>
      </c>
      <c r="M142">
        <v>0.8</v>
      </c>
      <c r="P142" s="23">
        <v>27.1</v>
      </c>
      <c r="Q142" s="23">
        <v>25.6</v>
      </c>
      <c r="R142" s="23">
        <v>30</v>
      </c>
      <c r="S142" s="23">
        <v>27.5</v>
      </c>
      <c r="T142" s="23">
        <v>23.8</v>
      </c>
      <c r="U142" s="23">
        <v>28.7</v>
      </c>
      <c r="V142" s="23">
        <v>6.4</v>
      </c>
      <c r="W142" s="23">
        <v>1.3</v>
      </c>
      <c r="X142" s="23">
        <v>28.7</v>
      </c>
      <c r="Z142">
        <f t="shared" si="143"/>
        <v>199.1</v>
      </c>
      <c r="AA142">
        <v>2</v>
      </c>
      <c r="AB142">
        <v>0</v>
      </c>
      <c r="AC142">
        <v>0</v>
      </c>
      <c r="AD142">
        <v>0</v>
      </c>
      <c r="AE142">
        <v>4</v>
      </c>
      <c r="AF142">
        <v>0</v>
      </c>
      <c r="AG142">
        <v>20</v>
      </c>
      <c r="AH142">
        <v>8</v>
      </c>
      <c r="AI142">
        <v>0</v>
      </c>
      <c r="AK142">
        <v>23</v>
      </c>
      <c r="AL142">
        <v>24</v>
      </c>
      <c r="AM142">
        <v>25</v>
      </c>
      <c r="AN142">
        <v>31</v>
      </c>
      <c r="AO142">
        <v>9</v>
      </c>
      <c r="AP142">
        <v>28</v>
      </c>
      <c r="AQ142">
        <v>32</v>
      </c>
      <c r="AR142">
        <v>28</v>
      </c>
      <c r="AS142">
        <v>24</v>
      </c>
    </row>
    <row r="143" spans="1:56">
      <c r="A143">
        <v>51</v>
      </c>
      <c r="B143" t="s">
        <v>68</v>
      </c>
      <c r="C143">
        <v>4</v>
      </c>
      <c r="D143" t="s">
        <v>44</v>
      </c>
      <c r="E143">
        <v>4</v>
      </c>
      <c r="F143">
        <v>15.2</v>
      </c>
      <c r="G143">
        <v>7.6</v>
      </c>
      <c r="H143">
        <v>12.6</v>
      </c>
      <c r="I143">
        <v>8.5</v>
      </c>
      <c r="J143">
        <v>15.3</v>
      </c>
      <c r="K143">
        <v>12.1</v>
      </c>
      <c r="L143">
        <v>8.1</v>
      </c>
      <c r="M143">
        <v>7</v>
      </c>
      <c r="P143" s="23">
        <v>10.3</v>
      </c>
      <c r="Q143" s="23">
        <v>29.7</v>
      </c>
      <c r="R143" s="23">
        <v>27.4</v>
      </c>
      <c r="S143" s="23">
        <v>30</v>
      </c>
      <c r="T143" s="23">
        <v>30</v>
      </c>
      <c r="U143" s="23">
        <v>30</v>
      </c>
      <c r="V143" s="23">
        <v>30</v>
      </c>
      <c r="W143" s="23">
        <v>30</v>
      </c>
      <c r="X143" s="23">
        <v>30</v>
      </c>
      <c r="Z143">
        <f t="shared" si="143"/>
        <v>247.4</v>
      </c>
      <c r="AA143">
        <v>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56">
      <c r="A144">
        <v>53</v>
      </c>
      <c r="B144" t="s">
        <v>69</v>
      </c>
      <c r="C144">
        <v>4</v>
      </c>
      <c r="D144" t="s">
        <v>46</v>
      </c>
      <c r="E144">
        <v>5.5</v>
      </c>
      <c r="F144">
        <v>1.3</v>
      </c>
      <c r="G144">
        <v>5.6</v>
      </c>
      <c r="H144">
        <v>0.7</v>
      </c>
      <c r="I144">
        <v>4.3</v>
      </c>
      <c r="J144">
        <v>3.8</v>
      </c>
      <c r="K144">
        <v>2</v>
      </c>
      <c r="L144">
        <v>0.5</v>
      </c>
      <c r="M144">
        <v>3.5</v>
      </c>
      <c r="P144" s="23">
        <v>26.5</v>
      </c>
      <c r="Q144" s="23">
        <v>13.8</v>
      </c>
      <c r="R144" s="23">
        <v>30</v>
      </c>
      <c r="S144" s="23">
        <v>6.9</v>
      </c>
      <c r="T144" s="23">
        <v>28.9</v>
      </c>
      <c r="U144" s="23">
        <v>19.899999999999999</v>
      </c>
      <c r="V144" s="23">
        <v>20.8</v>
      </c>
      <c r="W144" s="23">
        <v>9.1999999999999993</v>
      </c>
      <c r="X144" s="23">
        <v>23.8</v>
      </c>
      <c r="Z144">
        <f t="shared" si="143"/>
        <v>179.8</v>
      </c>
      <c r="AA144">
        <v>0</v>
      </c>
      <c r="AB144">
        <v>6</v>
      </c>
      <c r="AC144">
        <v>0</v>
      </c>
      <c r="AD144">
        <v>8</v>
      </c>
      <c r="AE144">
        <v>0</v>
      </c>
      <c r="AF144">
        <v>4</v>
      </c>
      <c r="AG144">
        <v>4</v>
      </c>
      <c r="AH144">
        <v>14</v>
      </c>
      <c r="AI144">
        <v>4</v>
      </c>
      <c r="AK144">
        <v>30</v>
      </c>
      <c r="AL144">
        <v>15</v>
      </c>
      <c r="AM144">
        <v>16</v>
      </c>
      <c r="AN144">
        <v>37</v>
      </c>
      <c r="AO144">
        <v>22</v>
      </c>
      <c r="AP144">
        <v>32</v>
      </c>
      <c r="AQ144">
        <v>30</v>
      </c>
      <c r="AR144">
        <v>29</v>
      </c>
      <c r="AS144">
        <v>29</v>
      </c>
    </row>
    <row r="145" spans="1:990">
      <c r="A145">
        <v>52</v>
      </c>
      <c r="B145" t="s">
        <v>70</v>
      </c>
      <c r="C145">
        <v>4</v>
      </c>
      <c r="D145" t="s">
        <v>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P145" s="23">
        <v>27.9</v>
      </c>
      <c r="Q145" s="23">
        <v>15.1</v>
      </c>
      <c r="R145" s="23">
        <v>23.6</v>
      </c>
      <c r="S145" s="23">
        <v>21.9</v>
      </c>
      <c r="T145" s="23">
        <v>19</v>
      </c>
      <c r="U145" s="23">
        <v>23.3</v>
      </c>
      <c r="V145" s="23">
        <v>13.7</v>
      </c>
      <c r="W145" s="23">
        <v>23.9</v>
      </c>
      <c r="X145" s="23">
        <v>23.5</v>
      </c>
      <c r="Z145">
        <f t="shared" si="143"/>
        <v>191.9</v>
      </c>
      <c r="AA145">
        <v>0</v>
      </c>
      <c r="AB145">
        <v>6</v>
      </c>
      <c r="AC145">
        <v>2</v>
      </c>
      <c r="AD145">
        <v>4</v>
      </c>
      <c r="AE145">
        <v>8</v>
      </c>
      <c r="AF145">
        <v>4</v>
      </c>
      <c r="AG145">
        <v>8</v>
      </c>
      <c r="AH145">
        <v>2</v>
      </c>
      <c r="AI145">
        <v>2</v>
      </c>
      <c r="AK145">
        <v>28</v>
      </c>
      <c r="AL145">
        <v>26</v>
      </c>
      <c r="AM145">
        <v>9</v>
      </c>
      <c r="AN145">
        <v>14</v>
      </c>
      <c r="AO145">
        <v>20</v>
      </c>
      <c r="AP145">
        <v>22</v>
      </c>
      <c r="AQ145">
        <v>20</v>
      </c>
      <c r="AR145">
        <v>14</v>
      </c>
      <c r="AS145">
        <v>20</v>
      </c>
    </row>
    <row r="146" spans="1:990">
      <c r="A146">
        <v>56</v>
      </c>
      <c r="B146" t="s">
        <v>71</v>
      </c>
      <c r="C146">
        <v>4</v>
      </c>
      <c r="D146" t="s">
        <v>42</v>
      </c>
      <c r="E146">
        <v>3.2</v>
      </c>
      <c r="F146">
        <v>4.4000000000000004</v>
      </c>
      <c r="G146">
        <v>4.9000000000000004</v>
      </c>
      <c r="H146">
        <v>2</v>
      </c>
      <c r="I146">
        <v>4.5999999999999996</v>
      </c>
      <c r="J146">
        <v>6.9</v>
      </c>
      <c r="K146">
        <v>5.6</v>
      </c>
      <c r="L146">
        <v>0.4</v>
      </c>
      <c r="M146">
        <v>5.3</v>
      </c>
      <c r="P146" s="23">
        <v>27</v>
      </c>
      <c r="Q146" s="23">
        <v>22.4</v>
      </c>
      <c r="R146" s="23">
        <v>22.5</v>
      </c>
      <c r="S146" s="23">
        <v>26.8</v>
      </c>
      <c r="T146" s="23">
        <v>29.3</v>
      </c>
      <c r="U146" s="23">
        <v>30</v>
      </c>
      <c r="V146" s="23">
        <v>30</v>
      </c>
      <c r="W146" s="23">
        <v>22.2</v>
      </c>
      <c r="X146" s="23">
        <v>23.4</v>
      </c>
      <c r="Z146">
        <f t="shared" si="143"/>
        <v>233.6</v>
      </c>
      <c r="AA146">
        <v>0</v>
      </c>
      <c r="AB146">
        <v>0</v>
      </c>
      <c r="AC146">
        <v>2</v>
      </c>
      <c r="AD146">
        <v>2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10</v>
      </c>
      <c r="AL146">
        <v>3</v>
      </c>
      <c r="AM146">
        <v>14</v>
      </c>
      <c r="AN146">
        <v>32</v>
      </c>
      <c r="AO146">
        <v>12</v>
      </c>
      <c r="AP146">
        <v>0</v>
      </c>
      <c r="AQ146">
        <v>0</v>
      </c>
      <c r="AR146">
        <v>25</v>
      </c>
      <c r="AS146">
        <v>6</v>
      </c>
    </row>
    <row r="147" spans="1:990">
      <c r="A147">
        <v>55</v>
      </c>
      <c r="B147" t="s">
        <v>72</v>
      </c>
      <c r="C147">
        <v>4</v>
      </c>
      <c r="D147" t="s">
        <v>44</v>
      </c>
      <c r="E147">
        <v>13.9</v>
      </c>
      <c r="F147">
        <v>15</v>
      </c>
      <c r="G147">
        <v>17.600000000000001</v>
      </c>
      <c r="H147">
        <v>16.8</v>
      </c>
      <c r="I147">
        <v>19.100000000000001</v>
      </c>
      <c r="J147">
        <v>26.8</v>
      </c>
      <c r="K147">
        <v>10.7</v>
      </c>
      <c r="L147">
        <v>5.2</v>
      </c>
      <c r="M147">
        <v>16.3</v>
      </c>
      <c r="P147" s="23">
        <v>30</v>
      </c>
      <c r="Q147" s="23">
        <v>30</v>
      </c>
      <c r="R147" s="23">
        <v>21.4</v>
      </c>
      <c r="S147" s="23">
        <v>26.6</v>
      </c>
      <c r="T147" s="23">
        <v>30</v>
      </c>
      <c r="U147" s="23">
        <v>30</v>
      </c>
      <c r="V147" s="23">
        <v>30</v>
      </c>
      <c r="W147" s="23">
        <v>30</v>
      </c>
      <c r="X147" s="23">
        <v>30</v>
      </c>
      <c r="Z147">
        <f t="shared" si="143"/>
        <v>258</v>
      </c>
      <c r="AA147">
        <v>0</v>
      </c>
      <c r="AB147">
        <v>0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990">
      <c r="A148" s="4">
        <v>38</v>
      </c>
      <c r="B148" s="5" t="s">
        <v>123</v>
      </c>
      <c r="C148" s="4">
        <v>4</v>
      </c>
      <c r="D148" s="5" t="s">
        <v>44</v>
      </c>
      <c r="E148" s="4">
        <v>3.4</v>
      </c>
      <c r="F148" s="4">
        <v>0</v>
      </c>
      <c r="G148" s="4">
        <v>11</v>
      </c>
      <c r="H148" s="4">
        <v>8.6</v>
      </c>
      <c r="I148" s="4">
        <v>17.899999999999999</v>
      </c>
      <c r="J148" s="4">
        <v>23.3</v>
      </c>
      <c r="K148" s="4">
        <v>18.8</v>
      </c>
      <c r="L148" s="4">
        <v>7.3</v>
      </c>
      <c r="M148" s="4">
        <v>2</v>
      </c>
      <c r="N148" s="4"/>
      <c r="O148" s="4"/>
      <c r="P148" s="26">
        <v>16.899999999999999</v>
      </c>
      <c r="Q148" s="26">
        <v>1.1000000000000001</v>
      </c>
      <c r="R148" s="26">
        <v>30</v>
      </c>
      <c r="S148" s="26">
        <v>30</v>
      </c>
      <c r="T148" s="26">
        <v>30</v>
      </c>
      <c r="U148" s="26">
        <v>30</v>
      </c>
      <c r="V148" s="26">
        <v>30</v>
      </c>
      <c r="W148" s="26">
        <v>30</v>
      </c>
      <c r="X148" s="26">
        <v>26.5</v>
      </c>
      <c r="Y148" s="4"/>
      <c r="Z148">
        <f t="shared" si="143"/>
        <v>224.5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/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4</v>
      </c>
      <c r="AT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</row>
    <row r="149" spans="1:990">
      <c r="A149" s="4">
        <v>40</v>
      </c>
      <c r="B149" s="5" t="s">
        <v>124</v>
      </c>
      <c r="C149" s="4">
        <v>4</v>
      </c>
      <c r="D149" s="5" t="s">
        <v>46</v>
      </c>
      <c r="E149" s="4">
        <v>2.2000000000000002</v>
      </c>
      <c r="F149" s="4">
        <v>0</v>
      </c>
      <c r="G149" s="4">
        <v>1.3</v>
      </c>
      <c r="H149" s="4">
        <v>0.7</v>
      </c>
      <c r="I149" s="4">
        <v>1</v>
      </c>
      <c r="J149" s="4">
        <v>0.6</v>
      </c>
      <c r="K149" s="4">
        <v>1.8</v>
      </c>
      <c r="L149" s="4">
        <v>2</v>
      </c>
      <c r="M149" s="4">
        <v>0.7</v>
      </c>
      <c r="N149" s="4"/>
      <c r="O149" s="4"/>
      <c r="P149" s="26">
        <v>27.2</v>
      </c>
      <c r="Q149" s="26">
        <v>16.600000000000001</v>
      </c>
      <c r="R149" s="26">
        <v>29.1</v>
      </c>
      <c r="S149" s="26">
        <v>30</v>
      </c>
      <c r="T149" s="26">
        <v>30</v>
      </c>
      <c r="U149" s="26">
        <v>20.7</v>
      </c>
      <c r="V149" s="26">
        <v>8.6</v>
      </c>
      <c r="W149" s="26">
        <v>19.5</v>
      </c>
      <c r="X149" s="26">
        <v>9.9</v>
      </c>
      <c r="Y149" s="4"/>
      <c r="Z149">
        <f t="shared" si="143"/>
        <v>191.6</v>
      </c>
      <c r="AA149" s="4">
        <v>0</v>
      </c>
      <c r="AB149" s="4">
        <v>16</v>
      </c>
      <c r="AC149" s="4">
        <v>0</v>
      </c>
      <c r="AD149" s="4">
        <v>0</v>
      </c>
      <c r="AE149" s="4">
        <v>0</v>
      </c>
      <c r="AF149" s="4">
        <v>2</v>
      </c>
      <c r="AG149" s="4">
        <v>14</v>
      </c>
      <c r="AH149" s="4">
        <v>8</v>
      </c>
      <c r="AI149" s="4">
        <v>10</v>
      </c>
      <c r="AJ149" s="4"/>
      <c r="AK149" s="4">
        <v>42</v>
      </c>
      <c r="AL149" s="4">
        <v>12</v>
      </c>
      <c r="AM149" s="4">
        <v>7</v>
      </c>
      <c r="AN149" s="4">
        <v>6</v>
      </c>
      <c r="AO149" s="4">
        <v>18</v>
      </c>
      <c r="AP149" s="4">
        <v>27</v>
      </c>
      <c r="AQ149" s="4">
        <v>15</v>
      </c>
      <c r="AR149" s="4">
        <v>14</v>
      </c>
      <c r="AS149" s="4">
        <v>41</v>
      </c>
      <c r="AT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</row>
    <row r="150" spans="1:990">
      <c r="A150" s="4">
        <v>37</v>
      </c>
      <c r="B150" s="5" t="s">
        <v>122</v>
      </c>
      <c r="C150" s="4">
        <v>4</v>
      </c>
      <c r="D150" s="5" t="s">
        <v>42</v>
      </c>
      <c r="E150" s="4">
        <v>10.9</v>
      </c>
      <c r="F150" s="4">
        <v>4.5999999999999996</v>
      </c>
      <c r="G150" s="4">
        <v>3.8</v>
      </c>
      <c r="H150" s="4">
        <v>3.7</v>
      </c>
      <c r="I150" s="4">
        <v>1.7</v>
      </c>
      <c r="J150" s="4">
        <v>3.1</v>
      </c>
      <c r="K150" s="4">
        <v>2.4</v>
      </c>
      <c r="L150" s="4">
        <v>0.9</v>
      </c>
      <c r="M150" s="4">
        <v>0.4</v>
      </c>
      <c r="N150" s="4"/>
      <c r="O150" s="4"/>
      <c r="P150" s="26">
        <v>27.5</v>
      </c>
      <c r="Q150" s="26">
        <v>25.1</v>
      </c>
      <c r="R150" s="26">
        <v>22.9</v>
      </c>
      <c r="S150" s="26">
        <v>29.1</v>
      </c>
      <c r="T150" s="26">
        <v>28.7</v>
      </c>
      <c r="U150" s="26">
        <v>28.6</v>
      </c>
      <c r="V150" s="26">
        <v>28.6</v>
      </c>
      <c r="W150" s="26">
        <v>25.4</v>
      </c>
      <c r="X150" s="26">
        <v>25.8</v>
      </c>
      <c r="Y150" s="4"/>
      <c r="Z150">
        <f t="shared" si="143"/>
        <v>241.7</v>
      </c>
      <c r="AA150" s="4">
        <v>0</v>
      </c>
      <c r="AB150" s="4">
        <v>2</v>
      </c>
      <c r="AC150" s="4">
        <v>2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/>
      <c r="AK150" s="4">
        <v>11</v>
      </c>
      <c r="AL150" s="4">
        <v>23</v>
      </c>
      <c r="AM150" s="4">
        <v>18</v>
      </c>
      <c r="AN150" s="4">
        <v>15</v>
      </c>
      <c r="AO150" s="4">
        <v>15</v>
      </c>
      <c r="AP150" s="4">
        <v>16</v>
      </c>
      <c r="AQ150" s="4">
        <v>24</v>
      </c>
      <c r="AR150" s="4">
        <v>20</v>
      </c>
      <c r="AS150" s="4">
        <v>26</v>
      </c>
      <c r="AT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</row>
    <row r="151" spans="1:990">
      <c r="A151" s="4">
        <v>39</v>
      </c>
      <c r="B151" s="5" t="s">
        <v>125</v>
      </c>
      <c r="C151" s="4">
        <v>4</v>
      </c>
      <c r="D151" s="5" t="s">
        <v>48</v>
      </c>
      <c r="E151" s="4">
        <v>20.2</v>
      </c>
      <c r="F151" s="4">
        <v>6.3</v>
      </c>
      <c r="G151" s="4">
        <v>3.6</v>
      </c>
      <c r="H151" s="4">
        <v>2.4</v>
      </c>
      <c r="I151" s="4">
        <v>7</v>
      </c>
      <c r="J151" s="4">
        <v>4.4000000000000004</v>
      </c>
      <c r="K151" s="4">
        <v>3.4</v>
      </c>
      <c r="L151" s="4">
        <v>0.4</v>
      </c>
      <c r="M151" s="4">
        <v>0</v>
      </c>
      <c r="N151" s="4"/>
      <c r="O151" s="4"/>
      <c r="P151" s="26">
        <v>30</v>
      </c>
      <c r="Q151" s="26">
        <v>25.1</v>
      </c>
      <c r="R151" s="26">
        <v>25.3</v>
      </c>
      <c r="S151" s="26">
        <v>16.5</v>
      </c>
      <c r="T151" s="26">
        <v>23.2</v>
      </c>
      <c r="U151" s="26">
        <v>28.9</v>
      </c>
      <c r="V151" s="26">
        <v>23.4</v>
      </c>
      <c r="W151" s="26">
        <v>21.5</v>
      </c>
      <c r="X151" s="26">
        <v>19.2</v>
      </c>
      <c r="Y151" s="4"/>
      <c r="Z151">
        <f t="shared" si="143"/>
        <v>213.1</v>
      </c>
      <c r="AA151" s="4">
        <v>0</v>
      </c>
      <c r="AB151" s="4">
        <v>0</v>
      </c>
      <c r="AC151" s="4">
        <v>0</v>
      </c>
      <c r="AD151" s="4">
        <v>4</v>
      </c>
      <c r="AE151" s="4">
        <v>0</v>
      </c>
      <c r="AF151" s="4">
        <v>0</v>
      </c>
      <c r="AG151" s="4">
        <v>2</v>
      </c>
      <c r="AH151" s="4">
        <v>4</v>
      </c>
      <c r="AI151" s="4">
        <v>4</v>
      </c>
      <c r="AJ151" s="4"/>
      <c r="AK151" s="4">
        <v>1</v>
      </c>
      <c r="AL151" s="4">
        <v>2</v>
      </c>
      <c r="AM151" s="4">
        <v>14</v>
      </c>
      <c r="AN151" s="4">
        <v>11</v>
      </c>
      <c r="AO151" s="4">
        <v>2</v>
      </c>
      <c r="AP151" s="4">
        <v>9</v>
      </c>
      <c r="AQ151" s="4">
        <v>18</v>
      </c>
      <c r="AR151" s="4">
        <v>14</v>
      </c>
      <c r="AS151" s="4">
        <v>21</v>
      </c>
      <c r="AT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</row>
    <row r="152" spans="1:990">
      <c r="A152" s="4">
        <v>42</v>
      </c>
      <c r="B152" s="5" t="s">
        <v>128</v>
      </c>
      <c r="C152" s="4">
        <v>4</v>
      </c>
      <c r="D152" s="5" t="s">
        <v>46</v>
      </c>
      <c r="E152" s="4">
        <v>2.2999999999999998</v>
      </c>
      <c r="F152" s="4">
        <v>1.7</v>
      </c>
      <c r="G152" s="4">
        <v>2.4</v>
      </c>
      <c r="H152" s="4">
        <v>2.1</v>
      </c>
      <c r="I152" s="4">
        <v>3.2</v>
      </c>
      <c r="J152" s="4">
        <v>1.8</v>
      </c>
      <c r="K152" s="4">
        <v>1.8</v>
      </c>
      <c r="L152" s="4">
        <v>0</v>
      </c>
      <c r="M152" s="4">
        <v>0.7</v>
      </c>
      <c r="N152" s="4"/>
      <c r="O152" s="4"/>
      <c r="P152" s="26">
        <v>23.8</v>
      </c>
      <c r="Q152" s="26">
        <v>24.3</v>
      </c>
      <c r="R152" s="26">
        <v>9.9</v>
      </c>
      <c r="S152" s="26">
        <v>30</v>
      </c>
      <c r="T152" s="26">
        <v>29</v>
      </c>
      <c r="U152" s="26">
        <v>22.7</v>
      </c>
      <c r="V152" s="26">
        <v>29</v>
      </c>
      <c r="W152" s="26">
        <v>13.1</v>
      </c>
      <c r="X152" s="26">
        <v>29.1</v>
      </c>
      <c r="Y152" s="4"/>
      <c r="Z152">
        <f t="shared" si="143"/>
        <v>210.89999999999998</v>
      </c>
      <c r="AA152" s="4">
        <v>0</v>
      </c>
      <c r="AB152" s="4">
        <v>4</v>
      </c>
      <c r="AC152" s="4">
        <v>10</v>
      </c>
      <c r="AD152" s="4">
        <v>0</v>
      </c>
      <c r="AE152" s="4">
        <v>0</v>
      </c>
      <c r="AF152" s="4">
        <v>2</v>
      </c>
      <c r="AG152" s="4">
        <v>0</v>
      </c>
      <c r="AH152" s="4">
        <v>2</v>
      </c>
      <c r="AI152" s="4">
        <v>0</v>
      </c>
      <c r="AJ152" s="4"/>
      <c r="AK152" s="4">
        <v>6</v>
      </c>
      <c r="AL152" s="4">
        <v>10</v>
      </c>
      <c r="AM152" s="4">
        <v>17</v>
      </c>
      <c r="AN152" s="4">
        <v>9</v>
      </c>
      <c r="AO152" s="4">
        <v>6</v>
      </c>
      <c r="AP152" s="4">
        <v>7</v>
      </c>
      <c r="AQ152" s="4">
        <v>4</v>
      </c>
      <c r="AR152" s="4">
        <v>6</v>
      </c>
      <c r="AS152" s="4">
        <v>7</v>
      </c>
      <c r="AT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</row>
    <row r="153" spans="1:990">
      <c r="A153" s="4">
        <v>43</v>
      </c>
      <c r="B153" s="5" t="s">
        <v>126</v>
      </c>
      <c r="C153" s="4">
        <v>4</v>
      </c>
      <c r="D153" s="5" t="s">
        <v>42</v>
      </c>
      <c r="E153" s="4">
        <v>2.1</v>
      </c>
      <c r="F153" s="4">
        <v>3.1</v>
      </c>
      <c r="G153" s="4">
        <v>12</v>
      </c>
      <c r="H153" s="4">
        <v>12.9</v>
      </c>
      <c r="I153" s="4">
        <v>11.5</v>
      </c>
      <c r="J153" s="4">
        <v>14.7</v>
      </c>
      <c r="K153" s="4">
        <v>12.2</v>
      </c>
      <c r="L153" s="4">
        <v>12</v>
      </c>
      <c r="M153" s="4">
        <v>19.600000000000001</v>
      </c>
      <c r="N153" s="4"/>
      <c r="O153" s="4"/>
      <c r="P153" s="26">
        <v>22.7</v>
      </c>
      <c r="Q153" s="26">
        <v>5</v>
      </c>
      <c r="R153" s="26">
        <v>30</v>
      </c>
      <c r="S153" s="26">
        <v>30</v>
      </c>
      <c r="T153" s="26">
        <v>27.5</v>
      </c>
      <c r="U153" s="26">
        <v>26.2</v>
      </c>
      <c r="V153" s="26">
        <v>30</v>
      </c>
      <c r="W153" s="26">
        <v>26.3</v>
      </c>
      <c r="X153" s="26">
        <v>30</v>
      </c>
      <c r="Y153" s="4"/>
      <c r="Z153">
        <f t="shared" si="143"/>
        <v>227.70000000000002</v>
      </c>
      <c r="AA153" s="4">
        <v>0</v>
      </c>
      <c r="AB153" s="4">
        <v>2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/>
      <c r="AK153" s="4">
        <v>24</v>
      </c>
      <c r="AL153" s="4">
        <v>6</v>
      </c>
      <c r="AM153" s="4">
        <v>0</v>
      </c>
      <c r="AN153" s="4">
        <v>0</v>
      </c>
      <c r="AO153" s="4">
        <v>0</v>
      </c>
      <c r="AP153" s="4">
        <v>10</v>
      </c>
      <c r="AQ153" s="4">
        <v>0</v>
      </c>
      <c r="AR153" s="4">
        <v>1</v>
      </c>
      <c r="AS153" s="4">
        <v>0</v>
      </c>
      <c r="AT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</row>
    <row r="154" spans="1:990">
      <c r="A154" s="4">
        <v>41</v>
      </c>
      <c r="B154" s="5" t="s">
        <v>129</v>
      </c>
      <c r="C154" s="4">
        <v>4</v>
      </c>
      <c r="D154" s="5" t="s">
        <v>48</v>
      </c>
      <c r="E154" s="4">
        <v>14.9</v>
      </c>
      <c r="F154" s="4">
        <v>8.6</v>
      </c>
      <c r="G154" s="4">
        <v>5.3</v>
      </c>
      <c r="H154" s="4">
        <v>4.7</v>
      </c>
      <c r="I154" s="4">
        <v>16.399999999999999</v>
      </c>
      <c r="J154" s="4">
        <v>18.3</v>
      </c>
      <c r="K154" s="4">
        <v>9.6</v>
      </c>
      <c r="L154" s="4">
        <v>8.6</v>
      </c>
      <c r="M154" s="4">
        <v>10</v>
      </c>
      <c r="N154" s="4"/>
      <c r="O154" s="4"/>
      <c r="P154" s="26">
        <v>30</v>
      </c>
      <c r="Q154" s="26">
        <v>25.1</v>
      </c>
      <c r="R154" s="26">
        <v>19.2</v>
      </c>
      <c r="S154" s="26">
        <v>19.7</v>
      </c>
      <c r="T154" s="26">
        <v>30</v>
      </c>
      <c r="U154" s="26">
        <v>28.6</v>
      </c>
      <c r="V154" s="26">
        <v>26.4</v>
      </c>
      <c r="W154" s="26">
        <v>24.1</v>
      </c>
      <c r="X154" s="26">
        <v>23</v>
      </c>
      <c r="Y154" s="4"/>
      <c r="Z154">
        <f t="shared" si="143"/>
        <v>226.1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2</v>
      </c>
      <c r="AH154" s="4">
        <v>2</v>
      </c>
      <c r="AI154" s="4">
        <v>2</v>
      </c>
      <c r="AJ154" s="4"/>
      <c r="AK154" s="4">
        <v>1</v>
      </c>
      <c r="AL154" s="4">
        <v>2</v>
      </c>
      <c r="AM154" s="4">
        <v>2</v>
      </c>
      <c r="AN154" s="4">
        <v>13</v>
      </c>
      <c r="AO154" s="4">
        <v>0</v>
      </c>
      <c r="AP154" s="4">
        <v>0</v>
      </c>
      <c r="AQ154" s="4">
        <v>1</v>
      </c>
      <c r="AR154" s="4">
        <v>17</v>
      </c>
      <c r="AS154" s="4">
        <v>3</v>
      </c>
      <c r="AT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</row>
    <row r="155" spans="1:990">
      <c r="A155" s="4">
        <v>44</v>
      </c>
      <c r="B155" s="5" t="s">
        <v>127</v>
      </c>
      <c r="C155" s="4">
        <v>4</v>
      </c>
      <c r="D155" s="5" t="s">
        <v>44</v>
      </c>
      <c r="E155" s="4">
        <v>3.4</v>
      </c>
      <c r="F155" s="4">
        <v>9</v>
      </c>
      <c r="G155" s="4">
        <v>8.5</v>
      </c>
      <c r="H155" s="4">
        <v>6.7</v>
      </c>
      <c r="I155" s="4">
        <v>4.8</v>
      </c>
      <c r="J155" s="4">
        <v>9.8000000000000007</v>
      </c>
      <c r="K155" s="4">
        <v>1.9</v>
      </c>
      <c r="L155" s="4">
        <v>0.4</v>
      </c>
      <c r="M155" s="4">
        <v>3.6</v>
      </c>
      <c r="N155" s="4"/>
      <c r="O155" s="4"/>
      <c r="P155" s="26">
        <v>7.2</v>
      </c>
      <c r="Q155" s="26">
        <v>28</v>
      </c>
      <c r="R155" s="26">
        <v>30</v>
      </c>
      <c r="S155" s="26">
        <v>30</v>
      </c>
      <c r="T155" s="26">
        <v>30</v>
      </c>
      <c r="U155" s="26">
        <v>30</v>
      </c>
      <c r="V155" s="26">
        <v>14.1</v>
      </c>
      <c r="W155" s="26">
        <v>15.1</v>
      </c>
      <c r="X155" s="26">
        <v>28.5</v>
      </c>
      <c r="Y155" s="4"/>
      <c r="Z155">
        <f t="shared" si="143"/>
        <v>212.89999999999998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/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</row>
    <row r="156" spans="1:990">
      <c r="A156" s="4">
        <v>46</v>
      </c>
      <c r="B156" s="5" t="s">
        <v>132</v>
      </c>
      <c r="C156" s="4">
        <v>4</v>
      </c>
      <c r="D156" s="5" t="s">
        <v>46</v>
      </c>
      <c r="E156" s="4">
        <v>4.9000000000000004</v>
      </c>
      <c r="F156" s="4">
        <v>0</v>
      </c>
      <c r="G156" s="4">
        <v>11.8</v>
      </c>
      <c r="H156" s="4">
        <v>4.3</v>
      </c>
      <c r="I156" s="4">
        <v>10.1</v>
      </c>
      <c r="J156" s="4">
        <v>3</v>
      </c>
      <c r="K156" s="4">
        <v>6</v>
      </c>
      <c r="L156" s="4">
        <v>3.1</v>
      </c>
      <c r="M156" s="4">
        <v>2.2000000000000002</v>
      </c>
      <c r="N156" s="4"/>
      <c r="O156" s="4"/>
      <c r="P156" s="26">
        <v>27.1</v>
      </c>
      <c r="Q156" s="26">
        <v>19.7</v>
      </c>
      <c r="R156" s="26">
        <v>30</v>
      </c>
      <c r="S156" s="26">
        <v>30</v>
      </c>
      <c r="T156" s="26">
        <v>30</v>
      </c>
      <c r="U156" s="26">
        <v>29.3</v>
      </c>
      <c r="V156" s="26">
        <v>28.6</v>
      </c>
      <c r="W156" s="26">
        <v>29.1</v>
      </c>
      <c r="X156" s="26">
        <v>28.6</v>
      </c>
      <c r="Y156" s="4"/>
      <c r="Z156">
        <f t="shared" si="143"/>
        <v>252.4</v>
      </c>
      <c r="AA156" s="4">
        <v>2</v>
      </c>
      <c r="AB156" s="4">
        <v>4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/>
      <c r="AK156" s="4">
        <v>24</v>
      </c>
      <c r="AL156" s="4">
        <v>11</v>
      </c>
      <c r="AM156" s="4">
        <v>0</v>
      </c>
      <c r="AN156" s="4">
        <v>11</v>
      </c>
      <c r="AO156" s="4">
        <v>0</v>
      </c>
      <c r="AP156" s="4">
        <v>16</v>
      </c>
      <c r="AQ156" s="4">
        <v>12</v>
      </c>
      <c r="AR156" s="4">
        <v>11</v>
      </c>
      <c r="AS156" s="4">
        <v>22</v>
      </c>
      <c r="AT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</row>
    <row r="157" spans="1:990">
      <c r="A157" s="4">
        <v>48</v>
      </c>
      <c r="B157" s="5" t="s">
        <v>130</v>
      </c>
      <c r="C157" s="4">
        <v>4</v>
      </c>
      <c r="D157" s="5" t="s">
        <v>42</v>
      </c>
      <c r="E157" s="4">
        <v>12.9</v>
      </c>
      <c r="F157" s="4">
        <v>9.6999999999999993</v>
      </c>
      <c r="G157" s="4">
        <v>3.2</v>
      </c>
      <c r="H157" s="4">
        <v>1.6</v>
      </c>
      <c r="I157" s="4">
        <v>6.4</v>
      </c>
      <c r="J157" s="4">
        <v>2.5</v>
      </c>
      <c r="K157" s="4">
        <v>8.5</v>
      </c>
      <c r="L157" s="4">
        <v>7.7</v>
      </c>
      <c r="M157" s="4">
        <v>9.6999999999999993</v>
      </c>
      <c r="N157" s="4"/>
      <c r="O157" s="4"/>
      <c r="P157" s="26">
        <v>30</v>
      </c>
      <c r="Q157" s="26">
        <v>28</v>
      </c>
      <c r="R157" s="26">
        <v>26.1</v>
      </c>
      <c r="S157" s="26">
        <v>22.7</v>
      </c>
      <c r="T157" s="26">
        <v>25.6</v>
      </c>
      <c r="U157" s="26">
        <v>15.3</v>
      </c>
      <c r="V157" s="26">
        <v>29.5</v>
      </c>
      <c r="W157" s="26">
        <v>30</v>
      </c>
      <c r="X157" s="26">
        <v>30</v>
      </c>
      <c r="Y157" s="4"/>
      <c r="Z157">
        <f t="shared" si="143"/>
        <v>237.20000000000002</v>
      </c>
      <c r="AA157" s="4">
        <v>0</v>
      </c>
      <c r="AB157" s="4">
        <v>0</v>
      </c>
      <c r="AC157" s="4">
        <v>2</v>
      </c>
      <c r="AD157" s="4">
        <v>4</v>
      </c>
      <c r="AE157" s="4">
        <v>0</v>
      </c>
      <c r="AF157" s="4">
        <v>4</v>
      </c>
      <c r="AG157" s="4">
        <v>0</v>
      </c>
      <c r="AH157" s="4">
        <v>0</v>
      </c>
      <c r="AI157" s="4">
        <v>0</v>
      </c>
      <c r="AJ157" s="4"/>
      <c r="AK157" s="4">
        <v>3</v>
      </c>
      <c r="AL157" s="4">
        <v>5</v>
      </c>
      <c r="AM157" s="4">
        <v>6</v>
      </c>
      <c r="AN157" s="4">
        <v>10</v>
      </c>
      <c r="AO157" s="4">
        <v>4</v>
      </c>
      <c r="AP157" s="4">
        <v>7</v>
      </c>
      <c r="AQ157" s="4">
        <v>1</v>
      </c>
      <c r="AR157" s="4">
        <v>0</v>
      </c>
      <c r="AS157" s="4">
        <v>2</v>
      </c>
      <c r="AT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</row>
    <row r="158" spans="1:990">
      <c r="A158" s="4">
        <v>47</v>
      </c>
      <c r="B158" s="5" t="s">
        <v>131</v>
      </c>
      <c r="C158" s="4">
        <v>4</v>
      </c>
      <c r="D158" s="5" t="s">
        <v>44</v>
      </c>
      <c r="E158" s="4">
        <v>3.4</v>
      </c>
      <c r="F158" s="4">
        <v>11.4</v>
      </c>
      <c r="G158" s="4">
        <v>8.1</v>
      </c>
      <c r="H158" s="4">
        <v>7.7</v>
      </c>
      <c r="I158" s="4">
        <v>4.9000000000000004</v>
      </c>
      <c r="J158" s="4">
        <v>11.2</v>
      </c>
      <c r="K158" s="4">
        <v>3.1</v>
      </c>
      <c r="L158" s="4">
        <v>7</v>
      </c>
      <c r="M158" s="4">
        <v>8.3000000000000007</v>
      </c>
      <c r="N158" s="4"/>
      <c r="O158" s="4"/>
      <c r="P158" s="26">
        <v>27.8</v>
      </c>
      <c r="Q158" s="26">
        <v>28.7</v>
      </c>
      <c r="R158" s="26">
        <v>28.8</v>
      </c>
      <c r="S158" s="26">
        <v>28.7</v>
      </c>
      <c r="T158" s="26">
        <v>6.6</v>
      </c>
      <c r="U158" s="26">
        <v>28.9</v>
      </c>
      <c r="V158" s="26">
        <v>25.1</v>
      </c>
      <c r="W158" s="26">
        <v>30</v>
      </c>
      <c r="X158" s="26">
        <v>28.3</v>
      </c>
      <c r="Y158" s="4"/>
      <c r="Z158">
        <f t="shared" si="143"/>
        <v>232.9</v>
      </c>
      <c r="AA158" s="4">
        <v>0</v>
      </c>
      <c r="AB158" s="4">
        <v>0</v>
      </c>
      <c r="AC158" s="4">
        <v>0</v>
      </c>
      <c r="AD158" s="4">
        <v>0</v>
      </c>
      <c r="AE158" s="4">
        <v>10</v>
      </c>
      <c r="AF158" s="4">
        <v>0</v>
      </c>
      <c r="AG158" s="4">
        <v>0</v>
      </c>
      <c r="AH158" s="4">
        <v>0</v>
      </c>
      <c r="AI158" s="4">
        <v>0</v>
      </c>
      <c r="AJ158" s="4"/>
      <c r="AK158" s="4">
        <v>52</v>
      </c>
      <c r="AL158" s="4">
        <v>15</v>
      </c>
      <c r="AM158" s="4">
        <v>6</v>
      </c>
      <c r="AN158" s="4">
        <v>41</v>
      </c>
      <c r="AO158" s="4">
        <v>32</v>
      </c>
      <c r="AP158" s="4">
        <v>20</v>
      </c>
      <c r="AQ158" s="4">
        <v>17</v>
      </c>
      <c r="AR158" s="4">
        <v>6</v>
      </c>
      <c r="AS158" s="4">
        <v>7</v>
      </c>
      <c r="AT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</row>
    <row r="159" spans="1:990">
      <c r="A159" s="4">
        <v>45</v>
      </c>
      <c r="B159" s="5" t="s">
        <v>133</v>
      </c>
      <c r="C159" s="4">
        <v>4</v>
      </c>
      <c r="D159" s="5" t="s">
        <v>48</v>
      </c>
      <c r="E159" s="4">
        <v>14.2</v>
      </c>
      <c r="F159" s="4">
        <v>16</v>
      </c>
      <c r="G159" s="4">
        <v>7.4</v>
      </c>
      <c r="H159" s="4">
        <v>13.9</v>
      </c>
      <c r="I159" s="4">
        <v>16.2</v>
      </c>
      <c r="J159" s="4">
        <v>12.1</v>
      </c>
      <c r="K159" s="4">
        <v>13.5</v>
      </c>
      <c r="L159" s="4">
        <v>19.7</v>
      </c>
      <c r="M159" s="4">
        <v>19.899999999999999</v>
      </c>
      <c r="N159" s="4"/>
      <c r="O159" s="4"/>
      <c r="P159" s="26">
        <v>29.3</v>
      </c>
      <c r="Q159" s="26">
        <v>30</v>
      </c>
      <c r="R159" s="26">
        <v>27.4</v>
      </c>
      <c r="S159" s="26">
        <v>30</v>
      </c>
      <c r="T159" s="26">
        <v>27.1</v>
      </c>
      <c r="U159" s="26">
        <v>26.5</v>
      </c>
      <c r="V159" s="26">
        <v>24.1</v>
      </c>
      <c r="W159" s="26">
        <v>28.3</v>
      </c>
      <c r="X159" s="26">
        <v>30</v>
      </c>
      <c r="Y159" s="4"/>
      <c r="Z159">
        <f t="shared" si="143"/>
        <v>252.7</v>
      </c>
      <c r="AA159" s="4">
        <v>0</v>
      </c>
      <c r="AB159" s="4">
        <v>0</v>
      </c>
      <c r="AC159" s="4">
        <v>0</v>
      </c>
      <c r="AD159" s="4">
        <v>0</v>
      </c>
      <c r="AE159" s="4">
        <v>2</v>
      </c>
      <c r="AF159" s="4">
        <v>0</v>
      </c>
      <c r="AG159" s="4">
        <v>2</v>
      </c>
      <c r="AH159" s="4">
        <v>0</v>
      </c>
      <c r="AI159" s="4">
        <v>0</v>
      </c>
      <c r="AJ159" s="4"/>
      <c r="AK159" s="4">
        <v>0</v>
      </c>
      <c r="AL159" s="4">
        <v>0</v>
      </c>
      <c r="AM159" s="4">
        <v>25</v>
      </c>
      <c r="AN159" s="4">
        <v>1</v>
      </c>
      <c r="AO159" s="4">
        <v>10</v>
      </c>
      <c r="AP159" s="4">
        <v>17</v>
      </c>
      <c r="AQ159" s="4">
        <v>4</v>
      </c>
      <c r="AR159" s="4">
        <v>11</v>
      </c>
      <c r="AS159" s="4">
        <v>9</v>
      </c>
      <c r="AT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</row>
    <row r="160" spans="1:990">
      <c r="A160">
        <v>40</v>
      </c>
      <c r="B160" t="s">
        <v>275</v>
      </c>
      <c r="C160">
        <v>4</v>
      </c>
      <c r="D160" t="s">
        <v>42</v>
      </c>
      <c r="E160">
        <v>0.6</v>
      </c>
      <c r="F160">
        <v>27.2</v>
      </c>
      <c r="G160">
        <v>29</v>
      </c>
      <c r="H160">
        <v>28</v>
      </c>
      <c r="I160">
        <v>11.5</v>
      </c>
      <c r="J160">
        <v>8.8000000000000007</v>
      </c>
      <c r="K160">
        <v>6.4</v>
      </c>
      <c r="L160">
        <v>9.1</v>
      </c>
      <c r="M160">
        <v>21.2</v>
      </c>
      <c r="P160" s="23">
        <v>1</v>
      </c>
      <c r="Q160" s="23">
        <v>30</v>
      </c>
      <c r="R160" s="23">
        <v>30</v>
      </c>
      <c r="S160" s="23">
        <v>30</v>
      </c>
      <c r="T160" s="23">
        <v>30</v>
      </c>
      <c r="U160" s="23">
        <v>30</v>
      </c>
      <c r="V160" s="23">
        <v>30</v>
      </c>
      <c r="W160" s="23">
        <v>30</v>
      </c>
      <c r="X160" s="23">
        <v>30</v>
      </c>
      <c r="Z160">
        <f t="shared" si="143"/>
        <v>241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56">
      <c r="A161">
        <v>42</v>
      </c>
      <c r="B161" t="s">
        <v>276</v>
      </c>
      <c r="C161">
        <v>4</v>
      </c>
      <c r="D161" t="s">
        <v>44</v>
      </c>
      <c r="E161">
        <v>19.899999999999999</v>
      </c>
      <c r="F161">
        <v>22.6</v>
      </c>
      <c r="G161">
        <v>16.8</v>
      </c>
      <c r="H161">
        <v>16.100000000000001</v>
      </c>
      <c r="I161">
        <v>5.0999999999999996</v>
      </c>
      <c r="J161">
        <v>21.1</v>
      </c>
      <c r="K161">
        <v>25</v>
      </c>
      <c r="L161">
        <v>24.5</v>
      </c>
      <c r="M161">
        <v>22.7</v>
      </c>
      <c r="P161" s="23">
        <v>30</v>
      </c>
      <c r="Q161" s="23">
        <v>30</v>
      </c>
      <c r="R161" s="23">
        <v>30</v>
      </c>
      <c r="S161" s="23">
        <v>27.1</v>
      </c>
      <c r="T161" s="23">
        <v>18.7</v>
      </c>
      <c r="U161" s="23">
        <v>30</v>
      </c>
      <c r="V161" s="23">
        <v>30</v>
      </c>
      <c r="W161" s="23">
        <v>30</v>
      </c>
      <c r="X161" s="23">
        <v>30</v>
      </c>
      <c r="Z161">
        <f t="shared" si="143"/>
        <v>255.79999999999998</v>
      </c>
      <c r="AA161">
        <v>0</v>
      </c>
      <c r="AB161">
        <v>0</v>
      </c>
      <c r="AC161">
        <v>0</v>
      </c>
      <c r="AD161">
        <v>0</v>
      </c>
      <c r="AE161">
        <v>8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7</v>
      </c>
      <c r="AO161">
        <v>17</v>
      </c>
      <c r="AP161">
        <v>0</v>
      </c>
      <c r="AQ161">
        <v>0</v>
      </c>
      <c r="AR161">
        <v>0</v>
      </c>
      <c r="AS161">
        <v>0</v>
      </c>
    </row>
    <row r="162" spans="1:56">
      <c r="A162">
        <v>41</v>
      </c>
      <c r="B162" t="s">
        <v>277</v>
      </c>
      <c r="C162">
        <v>4</v>
      </c>
      <c r="D162" t="s">
        <v>46</v>
      </c>
      <c r="E162">
        <v>10</v>
      </c>
      <c r="F162">
        <v>5.7</v>
      </c>
      <c r="G162">
        <v>1.5</v>
      </c>
      <c r="H162">
        <v>19.100000000000001</v>
      </c>
      <c r="I162">
        <v>22.9</v>
      </c>
      <c r="J162">
        <v>17.899999999999999</v>
      </c>
      <c r="K162">
        <v>13.2</v>
      </c>
      <c r="L162">
        <v>10.7</v>
      </c>
      <c r="M162">
        <v>21.6</v>
      </c>
      <c r="P162" s="23">
        <v>28.8</v>
      </c>
      <c r="Q162" s="23">
        <v>22.4</v>
      </c>
      <c r="R162" s="23">
        <v>19.5</v>
      </c>
      <c r="S162" s="23">
        <v>28.8</v>
      </c>
      <c r="T162" s="23">
        <v>29.3</v>
      </c>
      <c r="U162" s="23">
        <v>28.4</v>
      </c>
      <c r="V162" s="23">
        <v>28.2</v>
      </c>
      <c r="W162" s="23">
        <v>28.8</v>
      </c>
      <c r="X162" s="23">
        <v>27.6</v>
      </c>
      <c r="Z162">
        <f t="shared" si="143"/>
        <v>241.8</v>
      </c>
      <c r="AA162">
        <v>0</v>
      </c>
      <c r="AB162">
        <v>4</v>
      </c>
      <c r="AC162">
        <v>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26</v>
      </c>
      <c r="AL162">
        <v>27</v>
      </c>
      <c r="AM162">
        <v>17</v>
      </c>
      <c r="AN162">
        <v>6</v>
      </c>
      <c r="AO162">
        <v>1</v>
      </c>
      <c r="AP162">
        <v>16</v>
      </c>
      <c r="AQ162">
        <v>11</v>
      </c>
      <c r="AR162">
        <v>17</v>
      </c>
      <c r="AS162">
        <v>16</v>
      </c>
    </row>
    <row r="163" spans="1:56">
      <c r="A163">
        <v>43</v>
      </c>
      <c r="B163" t="s">
        <v>278</v>
      </c>
      <c r="C163">
        <v>4</v>
      </c>
      <c r="D163" t="s">
        <v>48</v>
      </c>
      <c r="E163">
        <v>24.5</v>
      </c>
      <c r="F163">
        <v>11.3</v>
      </c>
      <c r="G163">
        <v>22</v>
      </c>
      <c r="H163">
        <v>17.3</v>
      </c>
      <c r="I163">
        <v>22.8</v>
      </c>
      <c r="J163">
        <v>23.1</v>
      </c>
      <c r="K163">
        <v>23.6</v>
      </c>
      <c r="L163">
        <v>20.9</v>
      </c>
      <c r="M163">
        <v>11.3</v>
      </c>
      <c r="P163" s="23">
        <v>30</v>
      </c>
      <c r="Q163" s="23">
        <v>30</v>
      </c>
      <c r="R163" s="23">
        <v>30</v>
      </c>
      <c r="S163" s="23">
        <v>29.8</v>
      </c>
      <c r="T163" s="23">
        <v>30</v>
      </c>
      <c r="U163" s="23">
        <v>30</v>
      </c>
      <c r="V163" s="23">
        <v>30</v>
      </c>
      <c r="W163" s="23">
        <v>30</v>
      </c>
      <c r="X163" s="23">
        <v>30</v>
      </c>
      <c r="Z163">
        <f t="shared" si="143"/>
        <v>269.8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6</v>
      </c>
    </row>
    <row r="164" spans="1:56">
      <c r="A164">
        <v>44</v>
      </c>
      <c r="B164" t="s">
        <v>279</v>
      </c>
      <c r="C164">
        <v>4</v>
      </c>
      <c r="D164" t="s">
        <v>42</v>
      </c>
      <c r="E164">
        <v>0.7</v>
      </c>
      <c r="F164">
        <v>1.8</v>
      </c>
      <c r="G164">
        <v>4.5</v>
      </c>
      <c r="H164">
        <v>4.4000000000000004</v>
      </c>
      <c r="I164">
        <v>0</v>
      </c>
      <c r="J164">
        <v>5.2</v>
      </c>
      <c r="K164">
        <v>3.4</v>
      </c>
      <c r="L164">
        <v>6.5</v>
      </c>
      <c r="M164">
        <v>1.6</v>
      </c>
      <c r="P164" s="23">
        <v>8.4</v>
      </c>
      <c r="Q164" s="23">
        <v>30</v>
      </c>
      <c r="R164" s="23">
        <v>30</v>
      </c>
      <c r="S164" s="23">
        <v>30</v>
      </c>
      <c r="T164" s="23">
        <v>11.8</v>
      </c>
      <c r="U164" s="23">
        <v>27.2</v>
      </c>
      <c r="V164" s="23">
        <v>30</v>
      </c>
      <c r="W164" s="23">
        <v>30</v>
      </c>
      <c r="X164" s="23">
        <v>30</v>
      </c>
      <c r="Z164">
        <f t="shared" si="143"/>
        <v>227.4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56">
      <c r="A165">
        <v>45</v>
      </c>
      <c r="B165" t="s">
        <v>280</v>
      </c>
      <c r="C165">
        <v>4</v>
      </c>
      <c r="D165" t="s">
        <v>44</v>
      </c>
      <c r="E165">
        <v>28.9</v>
      </c>
      <c r="F165">
        <v>28</v>
      </c>
      <c r="G165">
        <v>28.8</v>
      </c>
      <c r="H165">
        <v>29.4</v>
      </c>
      <c r="I165">
        <v>29.7</v>
      </c>
      <c r="J165">
        <v>29.2</v>
      </c>
      <c r="K165">
        <v>28.6</v>
      </c>
      <c r="L165">
        <v>27.5</v>
      </c>
      <c r="M165">
        <v>28.6</v>
      </c>
      <c r="P165" s="23">
        <v>30</v>
      </c>
      <c r="Q165" s="23">
        <v>30</v>
      </c>
      <c r="R165" s="23">
        <v>30</v>
      </c>
      <c r="S165" s="23">
        <v>30</v>
      </c>
      <c r="T165" s="23">
        <v>30</v>
      </c>
      <c r="U165" s="23">
        <v>30</v>
      </c>
      <c r="V165" s="23">
        <v>30</v>
      </c>
      <c r="W165" s="23">
        <v>30</v>
      </c>
      <c r="X165" s="23">
        <v>30</v>
      </c>
      <c r="Z165">
        <f t="shared" si="143"/>
        <v>270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56">
      <c r="A166">
        <v>46</v>
      </c>
      <c r="B166" t="s">
        <v>281</v>
      </c>
      <c r="C166">
        <v>4</v>
      </c>
      <c r="D166" t="s">
        <v>46</v>
      </c>
      <c r="E166">
        <v>18.600000000000001</v>
      </c>
      <c r="F166">
        <v>26.3</v>
      </c>
      <c r="G166">
        <v>23.2</v>
      </c>
      <c r="H166">
        <v>20.5</v>
      </c>
      <c r="I166">
        <v>19.600000000000001</v>
      </c>
      <c r="J166">
        <v>20.2</v>
      </c>
      <c r="K166">
        <v>14.4</v>
      </c>
      <c r="L166">
        <v>22.4</v>
      </c>
      <c r="M166">
        <v>23.3</v>
      </c>
      <c r="P166" s="23">
        <v>30</v>
      </c>
      <c r="Q166" s="23">
        <v>30</v>
      </c>
      <c r="R166" s="23">
        <v>30</v>
      </c>
      <c r="S166" s="23">
        <v>30</v>
      </c>
      <c r="T166" s="23">
        <v>30</v>
      </c>
      <c r="U166" s="23">
        <v>30</v>
      </c>
      <c r="V166" s="23">
        <v>20.3</v>
      </c>
      <c r="W166" s="23">
        <v>30</v>
      </c>
      <c r="X166" s="23">
        <v>30</v>
      </c>
      <c r="Z166">
        <f t="shared" si="143"/>
        <v>260.3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56">
      <c r="A167">
        <v>47</v>
      </c>
      <c r="B167" t="s">
        <v>282</v>
      </c>
      <c r="C167">
        <v>4</v>
      </c>
      <c r="D167" t="s">
        <v>48</v>
      </c>
      <c r="E167">
        <v>20.100000000000001</v>
      </c>
      <c r="F167">
        <v>24.7</v>
      </c>
      <c r="G167">
        <v>15.3</v>
      </c>
      <c r="H167">
        <v>18.399999999999999</v>
      </c>
      <c r="I167">
        <v>17.7</v>
      </c>
      <c r="J167">
        <v>10</v>
      </c>
      <c r="K167">
        <v>7.7</v>
      </c>
      <c r="L167">
        <v>6.3</v>
      </c>
      <c r="M167">
        <v>11.4</v>
      </c>
      <c r="P167" s="23">
        <v>30</v>
      </c>
      <c r="Q167" s="23">
        <v>30</v>
      </c>
      <c r="R167" s="23">
        <v>30</v>
      </c>
      <c r="S167" s="23">
        <v>30</v>
      </c>
      <c r="T167" s="23">
        <v>30</v>
      </c>
      <c r="U167" s="23">
        <v>30</v>
      </c>
      <c r="V167" s="23">
        <v>30</v>
      </c>
      <c r="W167" s="23">
        <v>30</v>
      </c>
      <c r="X167" s="23">
        <v>30</v>
      </c>
      <c r="Z167">
        <f t="shared" si="143"/>
        <v>270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56">
      <c r="A168">
        <v>51</v>
      </c>
      <c r="B168" t="s">
        <v>283</v>
      </c>
      <c r="C168">
        <v>4</v>
      </c>
      <c r="D168" t="s">
        <v>42</v>
      </c>
      <c r="E168">
        <v>2</v>
      </c>
      <c r="F168">
        <v>14.8</v>
      </c>
      <c r="G168">
        <v>8.4</v>
      </c>
      <c r="H168">
        <v>16</v>
      </c>
      <c r="I168">
        <v>4.0999999999999996</v>
      </c>
      <c r="J168">
        <v>8.1999999999999993</v>
      </c>
      <c r="K168">
        <v>4.5</v>
      </c>
      <c r="L168">
        <v>0.4</v>
      </c>
      <c r="M168">
        <v>7.9</v>
      </c>
      <c r="P168" s="23">
        <v>26.4</v>
      </c>
      <c r="Q168" s="23">
        <v>30</v>
      </c>
      <c r="R168" s="23">
        <v>30</v>
      </c>
      <c r="S168" s="23">
        <v>30</v>
      </c>
      <c r="T168" s="23">
        <v>30</v>
      </c>
      <c r="U168" s="23">
        <v>30</v>
      </c>
      <c r="V168" s="23">
        <v>30</v>
      </c>
      <c r="W168" s="23">
        <v>30</v>
      </c>
      <c r="X168" s="23">
        <v>30</v>
      </c>
      <c r="Z168">
        <f t="shared" si="143"/>
        <v>266.39999999999998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56">
      <c r="A169">
        <v>50</v>
      </c>
      <c r="B169" t="s">
        <v>284</v>
      </c>
      <c r="C169">
        <v>4</v>
      </c>
      <c r="D169" t="s">
        <v>44</v>
      </c>
      <c r="E169">
        <v>15.5</v>
      </c>
      <c r="F169">
        <v>12.2</v>
      </c>
      <c r="G169">
        <v>11.1</v>
      </c>
      <c r="H169">
        <v>5.2</v>
      </c>
      <c r="I169">
        <v>8.6999999999999993</v>
      </c>
      <c r="J169">
        <v>3</v>
      </c>
      <c r="K169">
        <v>6.1</v>
      </c>
      <c r="L169">
        <v>8.1999999999999993</v>
      </c>
      <c r="M169">
        <v>7.5</v>
      </c>
      <c r="P169" s="23">
        <v>30</v>
      </c>
      <c r="Q169" s="23">
        <v>30</v>
      </c>
      <c r="R169" s="23">
        <v>30</v>
      </c>
      <c r="S169" s="23">
        <v>30</v>
      </c>
      <c r="T169" s="23">
        <v>30</v>
      </c>
      <c r="U169" s="23">
        <v>30</v>
      </c>
      <c r="V169" s="23">
        <v>29.1</v>
      </c>
      <c r="W169" s="23">
        <v>29.7</v>
      </c>
      <c r="X169" s="23">
        <v>29.5</v>
      </c>
      <c r="Z169">
        <f t="shared" si="143"/>
        <v>268.29999999999995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</v>
      </c>
      <c r="AQ169">
        <v>6</v>
      </c>
      <c r="AR169">
        <v>6</v>
      </c>
      <c r="AS169">
        <v>7</v>
      </c>
    </row>
    <row r="170" spans="1:56">
      <c r="A170">
        <v>48</v>
      </c>
      <c r="B170" t="s">
        <v>285</v>
      </c>
      <c r="C170">
        <v>4</v>
      </c>
      <c r="D170" t="s">
        <v>46</v>
      </c>
      <c r="E170">
        <v>20.7</v>
      </c>
      <c r="F170">
        <v>23.2</v>
      </c>
      <c r="G170">
        <v>28.2</v>
      </c>
      <c r="H170">
        <v>28</v>
      </c>
      <c r="I170">
        <v>27.6</v>
      </c>
      <c r="J170">
        <v>19.899999999999999</v>
      </c>
      <c r="K170">
        <v>25.2</v>
      </c>
      <c r="L170">
        <v>23.1</v>
      </c>
      <c r="M170">
        <v>23.3</v>
      </c>
      <c r="P170" s="23">
        <v>24.6</v>
      </c>
      <c r="Q170" s="23">
        <v>30</v>
      </c>
      <c r="R170" s="23">
        <v>30</v>
      </c>
      <c r="S170" s="23">
        <v>30</v>
      </c>
      <c r="T170" s="23">
        <v>30</v>
      </c>
      <c r="U170" s="23">
        <v>30</v>
      </c>
      <c r="V170" s="23">
        <v>30</v>
      </c>
      <c r="W170" s="23">
        <v>30</v>
      </c>
      <c r="X170" s="23">
        <v>30</v>
      </c>
      <c r="Z170">
        <f t="shared" si="143"/>
        <v>264.60000000000002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56">
      <c r="A171">
        <v>49</v>
      </c>
      <c r="B171" t="s">
        <v>286</v>
      </c>
      <c r="C171">
        <v>4</v>
      </c>
      <c r="D171" t="s">
        <v>48</v>
      </c>
      <c r="E171">
        <v>19.100000000000001</v>
      </c>
      <c r="F171">
        <v>19.5</v>
      </c>
      <c r="G171">
        <v>20.8</v>
      </c>
      <c r="H171">
        <v>6.4</v>
      </c>
      <c r="I171">
        <v>22</v>
      </c>
      <c r="J171">
        <v>15.6</v>
      </c>
      <c r="K171">
        <v>14.4</v>
      </c>
      <c r="L171">
        <v>4.5999999999999996</v>
      </c>
      <c r="M171">
        <v>13.4</v>
      </c>
      <c r="P171" s="23">
        <v>2.6</v>
      </c>
      <c r="Q171" s="23">
        <v>30</v>
      </c>
      <c r="R171" s="23">
        <v>30</v>
      </c>
      <c r="S171" s="23">
        <v>26.2</v>
      </c>
      <c r="T171" s="23">
        <v>30</v>
      </c>
      <c r="U171" s="23">
        <v>28.9</v>
      </c>
      <c r="V171" s="23">
        <v>4.4000000000000004</v>
      </c>
      <c r="W171" s="23">
        <v>23.9</v>
      </c>
      <c r="X171" s="23">
        <v>30</v>
      </c>
      <c r="Z171">
        <f t="shared" si="143"/>
        <v>206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</v>
      </c>
      <c r="AQ171">
        <v>3</v>
      </c>
      <c r="AR171">
        <v>6</v>
      </c>
      <c r="AS171">
        <v>0</v>
      </c>
    </row>
    <row r="172" spans="1:56">
      <c r="E172" s="11">
        <f>AVERAGE(E134:E171)/30*100</f>
        <v>31.324561403508778</v>
      </c>
      <c r="F172" s="11">
        <f t="shared" ref="F172" si="144">AVERAGE(F134:F171)/30*100</f>
        <v>32.061403508771924</v>
      </c>
      <c r="G172" s="11">
        <f t="shared" ref="G172" si="145">AVERAGE(G134:G171)/30*100</f>
        <v>32.491228070175445</v>
      </c>
      <c r="H172" s="11">
        <f t="shared" ref="H172" si="146">AVERAGE(H134:H171)/30*100</f>
        <v>28.833333333333332</v>
      </c>
      <c r="I172" s="11">
        <f t="shared" ref="I172" si="147">AVERAGE(I134:I171)/30*100</f>
        <v>30.973684210526315</v>
      </c>
      <c r="J172" s="11">
        <f t="shared" ref="J172" si="148">AVERAGE(J134:J171)/30*100</f>
        <v>33.192982456140349</v>
      </c>
      <c r="K172" s="11">
        <f t="shared" ref="K172" si="149">AVERAGE(K134:K171)/30*100</f>
        <v>28.736842105263154</v>
      </c>
      <c r="L172" s="11">
        <f t="shared" ref="L172" si="150">AVERAGE(L134:L171)/30*100</f>
        <v>24.412280701754387</v>
      </c>
      <c r="M172" s="11">
        <f>AVERAGE(M134:M171)/30*100</f>
        <v>28.280701754385955</v>
      </c>
      <c r="P172" s="56">
        <f>AVERAGE(P134:P171)/30*100</f>
        <v>78.649122807017534</v>
      </c>
      <c r="Q172" s="56">
        <f t="shared" ref="Q172" si="151">AVERAGE(Q134:Q171)/30*100</f>
        <v>80.131578947368425</v>
      </c>
      <c r="R172" s="56">
        <f t="shared" ref="R172" si="152">AVERAGE(R134:R171)/30*100</f>
        <v>86.78947368421052</v>
      </c>
      <c r="S172" s="56">
        <f t="shared" ref="S172" si="153">AVERAGE(S134:S171)/30*100</f>
        <v>83.912280701754398</v>
      </c>
      <c r="T172" s="56">
        <f t="shared" ref="T172" si="154">AVERAGE(T134:T171)/30*100</f>
        <v>85.096491228070178</v>
      </c>
      <c r="U172" s="56">
        <f t="shared" ref="U172" si="155">AVERAGE(U134:U171)/30*100</f>
        <v>86.771929824561397</v>
      </c>
      <c r="V172" s="56">
        <f t="shared" ref="V172" si="156">AVERAGE(V134:V171)/30*100</f>
        <v>81.657894736842124</v>
      </c>
      <c r="W172" s="56">
        <f t="shared" ref="W172" si="157">AVERAGE(W134:W171)/30*100</f>
        <v>77.307017543859644</v>
      </c>
      <c r="X172" s="56">
        <f>AVERAGE(X134:X171)/30*100</f>
        <v>84.728070175438603</v>
      </c>
      <c r="AA172" s="11">
        <f>AVERAGE(AA134:AA171)</f>
        <v>0.26315789473684209</v>
      </c>
      <c r="AB172" s="11">
        <f t="shared" ref="AB172" si="158">AVERAGE(AB134:AB171)</f>
        <v>1.5263157894736843</v>
      </c>
      <c r="AC172" s="11">
        <f t="shared" ref="AC172" si="159">AVERAGE(AC134:AC171)</f>
        <v>1.1052631578947369</v>
      </c>
      <c r="AD172" s="11">
        <f t="shared" ref="AD172" si="160">AVERAGE(AD134:AD171)</f>
        <v>1.2105263157894737</v>
      </c>
      <c r="AE172" s="11">
        <f t="shared" ref="AE172" si="161">AVERAGE(AE134:AE171)</f>
        <v>1.4736842105263157</v>
      </c>
      <c r="AF172" s="11">
        <f t="shared" ref="AF172" si="162">AVERAGE(AF134:AF171)</f>
        <v>1.1578947368421053</v>
      </c>
      <c r="AG172" s="11">
        <f t="shared" ref="AG172" si="163">AVERAGE(AG134:AG171)</f>
        <v>1.631578947368421</v>
      </c>
      <c r="AH172" s="11">
        <f t="shared" ref="AH172" si="164">AVERAGE(AH134:AH171)</f>
        <v>2.4736842105263159</v>
      </c>
      <c r="AI172" s="11">
        <f t="shared" ref="AI172" si="165">AVERAGE(AI134:AI171)</f>
        <v>2.1052631578947367</v>
      </c>
      <c r="AK172" s="11">
        <f>AVERAGE(AK134:AK171)</f>
        <v>12.210526315789474</v>
      </c>
      <c r="AL172" s="11">
        <f t="shared" ref="AL172" si="166">AVERAGE(AL134:AL171)</f>
        <v>8.026315789473685</v>
      </c>
      <c r="AM172" s="11">
        <f t="shared" ref="AM172" si="167">AVERAGE(AM134:AM171)</f>
        <v>8.6578947368421044</v>
      </c>
      <c r="AN172" s="11">
        <f t="shared" ref="AN172" si="168">AVERAGE(AN134:AN171)</f>
        <v>11.184210526315789</v>
      </c>
      <c r="AO172" s="11">
        <f t="shared" ref="AO172" si="169">AVERAGE(AO134:AO171)</f>
        <v>9.2368421052631575</v>
      </c>
      <c r="AP172" s="11">
        <f t="shared" ref="AP172" si="170">AVERAGE(AP134:AP171)</f>
        <v>11.131578947368421</v>
      </c>
      <c r="AQ172" s="11">
        <f t="shared" ref="AQ172" si="171">AVERAGE(AQ134:AQ171)</f>
        <v>10.210526315789474</v>
      </c>
      <c r="AR172" s="11">
        <f t="shared" ref="AR172" si="172">AVERAGE(AR134:AR171)</f>
        <v>11.157894736842104</v>
      </c>
      <c r="AS172" s="11">
        <f>AVERAGE(AS134:AS171)</f>
        <v>11.105263157894736</v>
      </c>
      <c r="AV172" s="11" t="e">
        <f>AVERAGE(AV134:AV171)</f>
        <v>#DIV/0!</v>
      </c>
      <c r="AW172" s="11" t="e">
        <f t="shared" ref="AW172" si="173">AVERAGE(AW134:AW171)</f>
        <v>#DIV/0!</v>
      </c>
      <c r="AX172" s="11" t="e">
        <f t="shared" ref="AX172" si="174">AVERAGE(AX134:AX171)</f>
        <v>#DIV/0!</v>
      </c>
      <c r="AY172" s="11" t="e">
        <f t="shared" ref="AY172" si="175">AVERAGE(AY134:AY171)</f>
        <v>#DIV/0!</v>
      </c>
      <c r="AZ172" s="11" t="e">
        <f t="shared" ref="AZ172" si="176">AVERAGE(AZ134:AZ171)</f>
        <v>#DIV/0!</v>
      </c>
      <c r="BA172" s="11" t="e">
        <f t="shared" ref="BA172" si="177">AVERAGE(BA134:BA171)</f>
        <v>#DIV/0!</v>
      </c>
      <c r="BB172" s="11" t="e">
        <f t="shared" ref="BB172" si="178">AVERAGE(BB134:BB171)</f>
        <v>#DIV/0!</v>
      </c>
      <c r="BC172" s="11" t="e">
        <f t="shared" ref="BC172" si="179">AVERAGE(BC134:BC171)</f>
        <v>#DIV/0!</v>
      </c>
      <c r="BD172" s="11" t="e">
        <f>AVERAGE(BD134:BD171)</f>
        <v>#DIV/0!</v>
      </c>
    </row>
    <row r="173" spans="1:56">
      <c r="E173" s="11">
        <f>STDEV(E134:E171)/SQRT(38)/30*100</f>
        <v>4.371164454162475</v>
      </c>
      <c r="F173" s="11">
        <f t="shared" ref="F173:L173" si="180">STDEV(F134:F171)/SQRT(38)/30*100</f>
        <v>4.6795672000950201</v>
      </c>
      <c r="G173" s="11">
        <f t="shared" si="180"/>
        <v>4.5421256195057529</v>
      </c>
      <c r="H173" s="11">
        <f t="shared" si="180"/>
        <v>4.6431833106737974</v>
      </c>
      <c r="I173" s="11">
        <f t="shared" si="180"/>
        <v>4.6079826692277361</v>
      </c>
      <c r="J173" s="11">
        <f t="shared" si="180"/>
        <v>4.5004018151031593</v>
      </c>
      <c r="K173" s="11">
        <f t="shared" si="180"/>
        <v>4.1214408115373535</v>
      </c>
      <c r="L173" s="11">
        <f t="shared" si="180"/>
        <v>4.2547017328910757</v>
      </c>
      <c r="M173" s="11">
        <f>STDEV(M134:M171)/SQRT(38)/30*100</f>
        <v>4.5974258765467155</v>
      </c>
      <c r="P173" s="56">
        <f>STDEV(P134:P171)/SQRT(38)/30*100</f>
        <v>4.7300268834069792</v>
      </c>
      <c r="Q173" s="56">
        <f t="shared" ref="Q173:W173" si="181">STDEV(Q134:Q171)/SQRT(38)/30*100</f>
        <v>4.3882888580017019</v>
      </c>
      <c r="R173" s="56">
        <f t="shared" si="181"/>
        <v>2.8696848340410814</v>
      </c>
      <c r="S173" s="56">
        <f t="shared" si="181"/>
        <v>4.0519911066446284</v>
      </c>
      <c r="T173" s="56">
        <f t="shared" si="181"/>
        <v>3.6964373532050989</v>
      </c>
      <c r="U173" s="56">
        <f t="shared" si="181"/>
        <v>3.2710420872919856</v>
      </c>
      <c r="V173" s="56">
        <f t="shared" si="181"/>
        <v>4.0229208718410696</v>
      </c>
      <c r="W173" s="56">
        <f t="shared" si="181"/>
        <v>4.7391976037558718</v>
      </c>
      <c r="X173" s="56">
        <f>STDEV(X134:X171)/SQRT(38)/30*100</f>
        <v>3.5437801328111878</v>
      </c>
      <c r="AA173" s="11">
        <f>STDEV(AA134:AA171)/SQRT(38)</f>
        <v>0.13432413677982108</v>
      </c>
      <c r="AB173" s="11">
        <f t="shared" ref="AB173:AI173" si="182">STDEV(AB134:AB171)/SQRT(38)</f>
        <v>0.53035434906236456</v>
      </c>
      <c r="AC173" s="11">
        <f t="shared" si="182"/>
        <v>0.32616892028197558</v>
      </c>
      <c r="AD173" s="11">
        <f t="shared" si="182"/>
        <v>0.36597439987119879</v>
      </c>
      <c r="AE173" s="11">
        <f t="shared" si="182"/>
        <v>0.48701027428803778</v>
      </c>
      <c r="AF173" s="11">
        <f t="shared" si="182"/>
        <v>0.52059479576639278</v>
      </c>
      <c r="AG173" s="11">
        <f t="shared" si="182"/>
        <v>0.6612857133187704</v>
      </c>
      <c r="AH173" s="11">
        <f t="shared" si="182"/>
        <v>0.75595016855162722</v>
      </c>
      <c r="AI173" s="11">
        <f t="shared" si="182"/>
        <v>0.76534977331346221</v>
      </c>
      <c r="AK173" s="11">
        <f>STDEV(AK134:AK171)/SQRT(38)</f>
        <v>2.3314163043048399</v>
      </c>
      <c r="AL173" s="11">
        <f t="shared" ref="AL173:AR173" si="183">STDEV(AL134:AL171)/SQRT(38)</f>
        <v>1.6411696736570316</v>
      </c>
      <c r="AM173" s="11">
        <f t="shared" si="183"/>
        <v>1.7366750641687847</v>
      </c>
      <c r="AN173" s="11">
        <f t="shared" si="183"/>
        <v>2.21075068291676</v>
      </c>
      <c r="AO173" s="11">
        <f t="shared" si="183"/>
        <v>1.9218124337772011</v>
      </c>
      <c r="AP173" s="11">
        <f t="shared" si="183"/>
        <v>2.0349615115948092</v>
      </c>
      <c r="AQ173" s="11">
        <f t="shared" si="183"/>
        <v>1.9168927465827672</v>
      </c>
      <c r="AR173" s="11">
        <f t="shared" si="183"/>
        <v>2.007640567519291</v>
      </c>
      <c r="AS173" s="11">
        <f>STDEV(AS134:AS171)/SQRT(38)</f>
        <v>1.9055916348800728</v>
      </c>
      <c r="AV173" s="11" t="e">
        <f>STDEV(AV134:AV171)/SQRT(38)</f>
        <v>#DIV/0!</v>
      </c>
      <c r="AW173" s="11" t="e">
        <f t="shared" ref="AW173:BC173" si="184">STDEV(AW134:AW171)/SQRT(38)</f>
        <v>#DIV/0!</v>
      </c>
      <c r="AX173" s="11" t="e">
        <f t="shared" si="184"/>
        <v>#DIV/0!</v>
      </c>
      <c r="AY173" s="11" t="e">
        <f t="shared" si="184"/>
        <v>#DIV/0!</v>
      </c>
      <c r="AZ173" s="11" t="e">
        <f t="shared" si="184"/>
        <v>#DIV/0!</v>
      </c>
      <c r="BA173" s="11" t="e">
        <f t="shared" si="184"/>
        <v>#DIV/0!</v>
      </c>
      <c r="BB173" s="11" t="e">
        <f t="shared" si="184"/>
        <v>#DIV/0!</v>
      </c>
      <c r="BC173" s="11" t="e">
        <f t="shared" si="184"/>
        <v>#DIV/0!</v>
      </c>
      <c r="BD173" s="11" t="e">
        <f>STDEV(BD134:BD171)/SQRT(38)</f>
        <v>#DIV/0!</v>
      </c>
    </row>
    <row r="174" spans="1:56">
      <c r="P174" s="23">
        <f>AVERAGE(P134:P171)</f>
        <v>23.594736842105259</v>
      </c>
      <c r="Q174" s="23">
        <f t="shared" ref="Q174:X174" si="185">AVERAGE(Q134:Q171)</f>
        <v>24.039473684210531</v>
      </c>
      <c r="R174" s="23">
        <f t="shared" si="185"/>
        <v>26.036842105263158</v>
      </c>
      <c r="S174" s="23">
        <f t="shared" si="185"/>
        <v>25.173684210526318</v>
      </c>
      <c r="T174" s="23">
        <f t="shared" si="185"/>
        <v>25.528947368421054</v>
      </c>
      <c r="U174" s="23">
        <f t="shared" si="185"/>
        <v>26.03157894736842</v>
      </c>
      <c r="V174" s="23">
        <f t="shared" si="185"/>
        <v>24.497368421052634</v>
      </c>
      <c r="W174" s="23">
        <f t="shared" si="185"/>
        <v>23.192105263157895</v>
      </c>
      <c r="X174" s="23">
        <f t="shared" si="185"/>
        <v>25.418421052631579</v>
      </c>
      <c r="Z174">
        <f>SUM(P174:X174)</f>
        <v>223.51315789473685</v>
      </c>
    </row>
    <row r="178" spans="1:990">
      <c r="A178">
        <v>59</v>
      </c>
      <c r="B178" t="s">
        <v>59</v>
      </c>
      <c r="C178">
        <v>5</v>
      </c>
      <c r="D178" t="s">
        <v>42</v>
      </c>
      <c r="E178">
        <v>6.6</v>
      </c>
      <c r="F178">
        <v>14.6</v>
      </c>
      <c r="G178">
        <v>2.6</v>
      </c>
      <c r="H178">
        <v>1.4</v>
      </c>
      <c r="I178">
        <v>3.2</v>
      </c>
      <c r="J178">
        <v>4.8</v>
      </c>
      <c r="K178">
        <v>1.5</v>
      </c>
      <c r="L178">
        <v>5</v>
      </c>
      <c r="M178">
        <v>0.8</v>
      </c>
      <c r="P178" s="23">
        <v>28.6</v>
      </c>
      <c r="Q178" s="23">
        <v>30</v>
      </c>
      <c r="R178" s="23">
        <v>24.2</v>
      </c>
      <c r="S178" s="23">
        <v>21.4</v>
      </c>
      <c r="T178" s="23">
        <v>28.9</v>
      </c>
      <c r="U178" s="23">
        <v>28</v>
      </c>
      <c r="V178" s="23">
        <v>27.2</v>
      </c>
      <c r="W178" s="23">
        <v>28.6</v>
      </c>
      <c r="X178" s="23">
        <v>21</v>
      </c>
      <c r="Z178">
        <f>SUM(P178:X178)</f>
        <v>237.89999999999998</v>
      </c>
      <c r="AA178">
        <v>0</v>
      </c>
      <c r="AB178">
        <v>0</v>
      </c>
      <c r="AC178">
        <v>2</v>
      </c>
      <c r="AD178">
        <v>6</v>
      </c>
      <c r="AE178">
        <v>0</v>
      </c>
      <c r="AF178">
        <v>0</v>
      </c>
      <c r="AG178">
        <v>0</v>
      </c>
      <c r="AH178">
        <v>2</v>
      </c>
      <c r="AI178">
        <v>10</v>
      </c>
      <c r="AK178">
        <v>17</v>
      </c>
      <c r="AL178">
        <v>16</v>
      </c>
      <c r="AM178">
        <v>18</v>
      </c>
      <c r="AN178">
        <v>28</v>
      </c>
      <c r="AO178">
        <v>18</v>
      </c>
      <c r="AP178">
        <v>33</v>
      </c>
      <c r="AQ178">
        <v>31</v>
      </c>
      <c r="AR178">
        <v>35</v>
      </c>
      <c r="AS178">
        <v>54</v>
      </c>
    </row>
    <row r="179" spans="1:990">
      <c r="A179">
        <v>58</v>
      </c>
      <c r="B179" t="s">
        <v>60</v>
      </c>
      <c r="C179">
        <v>5</v>
      </c>
      <c r="D179" t="s">
        <v>44</v>
      </c>
      <c r="E179">
        <v>19.7</v>
      </c>
      <c r="F179">
        <v>18.899999999999999</v>
      </c>
      <c r="G179">
        <v>21.6</v>
      </c>
      <c r="H179">
        <v>6.8</v>
      </c>
      <c r="I179">
        <v>9</v>
      </c>
      <c r="J179">
        <v>9.6999999999999993</v>
      </c>
      <c r="K179">
        <v>8.1999999999999993</v>
      </c>
      <c r="L179">
        <v>12.5</v>
      </c>
      <c r="M179">
        <v>9.4</v>
      </c>
      <c r="P179" s="23">
        <v>27</v>
      </c>
      <c r="Q179" s="23">
        <v>30</v>
      </c>
      <c r="R179" s="23">
        <v>28.1</v>
      </c>
      <c r="S179" s="23">
        <v>19.2</v>
      </c>
      <c r="T179" s="23">
        <v>28.7</v>
      </c>
      <c r="U179" s="23">
        <v>25.8</v>
      </c>
      <c r="V179" s="23">
        <v>29.1</v>
      </c>
      <c r="W179" s="23">
        <v>26.4</v>
      </c>
      <c r="X179" s="23">
        <v>26.3</v>
      </c>
      <c r="Z179">
        <f t="shared" ref="Z179:Z215" si="186">SUM(P179:X179)</f>
        <v>240.60000000000002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2</v>
      </c>
      <c r="AG179">
        <v>0</v>
      </c>
      <c r="AH179">
        <v>0</v>
      </c>
      <c r="AI179">
        <v>0</v>
      </c>
      <c r="AK179">
        <v>4</v>
      </c>
      <c r="AL179">
        <v>7</v>
      </c>
      <c r="AM179">
        <v>10</v>
      </c>
      <c r="AN179">
        <v>28</v>
      </c>
      <c r="AO179">
        <v>10</v>
      </c>
      <c r="AP179">
        <v>24</v>
      </c>
      <c r="AQ179">
        <v>10</v>
      </c>
      <c r="AR179">
        <v>16</v>
      </c>
      <c r="AS179">
        <v>13</v>
      </c>
    </row>
    <row r="180" spans="1:990">
      <c r="A180">
        <v>60</v>
      </c>
      <c r="B180" t="s">
        <v>61</v>
      </c>
      <c r="C180">
        <v>5</v>
      </c>
      <c r="D180" t="s">
        <v>46</v>
      </c>
      <c r="E180">
        <v>9.4</v>
      </c>
      <c r="F180">
        <v>4.9000000000000004</v>
      </c>
      <c r="G180">
        <v>1</v>
      </c>
      <c r="H180">
        <v>3</v>
      </c>
      <c r="I180">
        <v>1.4</v>
      </c>
      <c r="J180">
        <v>1.4</v>
      </c>
      <c r="K180">
        <v>0</v>
      </c>
      <c r="L180">
        <v>0.7</v>
      </c>
      <c r="M180">
        <v>0.8</v>
      </c>
      <c r="P180" s="23">
        <v>28.4</v>
      </c>
      <c r="Q180" s="23">
        <v>28.8</v>
      </c>
      <c r="R180" s="23">
        <v>24.7</v>
      </c>
      <c r="S180" s="23">
        <v>28.9</v>
      </c>
      <c r="T180" s="23">
        <v>30</v>
      </c>
      <c r="U180" s="23">
        <v>29.1</v>
      </c>
      <c r="V180" s="23">
        <v>27</v>
      </c>
      <c r="W180" s="23">
        <v>28.6</v>
      </c>
      <c r="X180" s="23">
        <v>25.9</v>
      </c>
      <c r="Z180">
        <f t="shared" si="186"/>
        <v>251.4</v>
      </c>
      <c r="AA180">
        <v>0</v>
      </c>
      <c r="AB180">
        <v>0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7</v>
      </c>
      <c r="AL180">
        <v>7</v>
      </c>
      <c r="AM180">
        <v>12</v>
      </c>
      <c r="AN180">
        <v>9</v>
      </c>
      <c r="AO180">
        <v>7</v>
      </c>
      <c r="AP180">
        <v>10</v>
      </c>
      <c r="AQ180">
        <v>14</v>
      </c>
      <c r="AR180">
        <v>17</v>
      </c>
      <c r="AS180">
        <v>4</v>
      </c>
    </row>
    <row r="181" spans="1:990">
      <c r="A181">
        <v>57</v>
      </c>
      <c r="B181" t="s">
        <v>62</v>
      </c>
      <c r="C181">
        <v>5</v>
      </c>
      <c r="D181" t="s">
        <v>48</v>
      </c>
      <c r="E181">
        <v>0</v>
      </c>
      <c r="F181">
        <v>0</v>
      </c>
      <c r="G181">
        <v>0</v>
      </c>
      <c r="H181">
        <v>0.6</v>
      </c>
      <c r="I181">
        <v>0</v>
      </c>
      <c r="J181">
        <v>0.3</v>
      </c>
      <c r="K181">
        <v>0</v>
      </c>
      <c r="L181">
        <v>8</v>
      </c>
      <c r="M181">
        <v>1.6</v>
      </c>
      <c r="P181" s="23">
        <v>25.3</v>
      </c>
      <c r="Q181" s="23">
        <v>30</v>
      </c>
      <c r="R181" s="23">
        <v>27.4</v>
      </c>
      <c r="S181" s="23">
        <v>30</v>
      </c>
      <c r="T181" s="23">
        <v>17.2</v>
      </c>
      <c r="U181" s="23">
        <v>10.199999999999999</v>
      </c>
      <c r="V181" s="23">
        <v>26.9</v>
      </c>
      <c r="W181" s="23">
        <v>22.5</v>
      </c>
      <c r="X181" s="23">
        <v>25.4</v>
      </c>
      <c r="Z181">
        <f t="shared" si="186"/>
        <v>214.89999999999998</v>
      </c>
      <c r="AA181">
        <v>0</v>
      </c>
      <c r="AB181">
        <v>0</v>
      </c>
      <c r="AC181">
        <v>0</v>
      </c>
      <c r="AD181">
        <v>0</v>
      </c>
      <c r="AE181">
        <v>6</v>
      </c>
      <c r="AF181">
        <v>4</v>
      </c>
      <c r="AG181">
        <v>0</v>
      </c>
      <c r="AH181">
        <v>0</v>
      </c>
      <c r="AI181">
        <v>0</v>
      </c>
      <c r="AK181">
        <v>19</v>
      </c>
      <c r="AL181">
        <v>16</v>
      </c>
      <c r="AM181">
        <v>46</v>
      </c>
      <c r="AN181">
        <v>23</v>
      </c>
      <c r="AO181">
        <v>31</v>
      </c>
      <c r="AP181">
        <v>45</v>
      </c>
      <c r="AQ181">
        <v>21</v>
      </c>
      <c r="AR181">
        <v>18</v>
      </c>
      <c r="AS181">
        <v>20</v>
      </c>
    </row>
    <row r="182" spans="1:990">
      <c r="A182">
        <v>62</v>
      </c>
      <c r="B182" t="s">
        <v>63</v>
      </c>
      <c r="C182">
        <v>5</v>
      </c>
      <c r="D182" t="s">
        <v>42</v>
      </c>
      <c r="E182">
        <v>17.2</v>
      </c>
      <c r="F182">
        <v>19.8</v>
      </c>
      <c r="G182">
        <v>18.8</v>
      </c>
      <c r="H182">
        <v>12.9</v>
      </c>
      <c r="I182">
        <v>7.1</v>
      </c>
      <c r="J182">
        <v>2.6</v>
      </c>
      <c r="K182">
        <v>12.4</v>
      </c>
      <c r="L182">
        <v>14.5</v>
      </c>
      <c r="M182">
        <v>13.1</v>
      </c>
      <c r="P182" s="23">
        <v>26.9</v>
      </c>
      <c r="Q182" s="23">
        <v>27.9</v>
      </c>
      <c r="R182" s="23">
        <v>26.5</v>
      </c>
      <c r="S182" s="23">
        <v>26.9</v>
      </c>
      <c r="T182" s="23">
        <v>20.5</v>
      </c>
      <c r="U182" s="23">
        <v>18.5</v>
      </c>
      <c r="V182" s="23">
        <v>27.4</v>
      </c>
      <c r="W182" s="23">
        <v>28</v>
      </c>
      <c r="X182" s="23">
        <v>26.5</v>
      </c>
      <c r="Z182">
        <f t="shared" si="186"/>
        <v>229.1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4</v>
      </c>
      <c r="AG182">
        <v>0</v>
      </c>
      <c r="AH182">
        <v>0</v>
      </c>
      <c r="AI182">
        <v>0</v>
      </c>
      <c r="AK182">
        <v>13</v>
      </c>
      <c r="AL182">
        <v>12</v>
      </c>
      <c r="AM182">
        <v>14</v>
      </c>
      <c r="AN182">
        <v>28</v>
      </c>
      <c r="AO182">
        <v>16</v>
      </c>
      <c r="AP182">
        <v>17</v>
      </c>
      <c r="AQ182">
        <v>26</v>
      </c>
      <c r="AR182">
        <v>2</v>
      </c>
      <c r="AS182">
        <v>10</v>
      </c>
    </row>
    <row r="183" spans="1:990">
      <c r="A183">
        <v>63</v>
      </c>
      <c r="B183" t="s">
        <v>64</v>
      </c>
      <c r="C183">
        <v>5</v>
      </c>
      <c r="D183" t="s">
        <v>44</v>
      </c>
      <c r="E183">
        <v>12.1</v>
      </c>
      <c r="F183">
        <v>16.899999999999999</v>
      </c>
      <c r="G183">
        <v>12.6</v>
      </c>
      <c r="H183">
        <v>11.8</v>
      </c>
      <c r="I183">
        <v>15.4</v>
      </c>
      <c r="J183">
        <v>10.199999999999999</v>
      </c>
      <c r="K183">
        <v>9</v>
      </c>
      <c r="L183">
        <v>3.4</v>
      </c>
      <c r="M183">
        <v>0.3</v>
      </c>
      <c r="P183" s="23">
        <v>27</v>
      </c>
      <c r="Q183" s="23">
        <v>29.5</v>
      </c>
      <c r="R183" s="23">
        <v>28</v>
      </c>
      <c r="S183" s="23">
        <v>29</v>
      </c>
      <c r="T183" s="23">
        <v>28.8</v>
      </c>
      <c r="U183" s="23">
        <v>28.6</v>
      </c>
      <c r="V183" s="23">
        <v>27.6</v>
      </c>
      <c r="W183" s="23">
        <v>14.1</v>
      </c>
      <c r="X183" s="23">
        <v>8.9</v>
      </c>
      <c r="Z183">
        <f t="shared" si="186"/>
        <v>221.5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2</v>
      </c>
      <c r="AI183">
        <v>6</v>
      </c>
      <c r="AK183">
        <v>13</v>
      </c>
      <c r="AL183">
        <v>4</v>
      </c>
      <c r="AM183">
        <v>10</v>
      </c>
      <c r="AN183">
        <v>14</v>
      </c>
      <c r="AO183">
        <v>12</v>
      </c>
      <c r="AP183">
        <v>15</v>
      </c>
      <c r="AQ183">
        <v>20</v>
      </c>
      <c r="AR183">
        <v>20</v>
      </c>
      <c r="AS183">
        <v>25</v>
      </c>
    </row>
    <row r="184" spans="1:990">
      <c r="A184">
        <v>61</v>
      </c>
      <c r="B184" t="s">
        <v>65</v>
      </c>
      <c r="C184">
        <v>5</v>
      </c>
      <c r="D184" t="s">
        <v>46</v>
      </c>
      <c r="E184">
        <v>9.1</v>
      </c>
      <c r="F184">
        <v>11.7</v>
      </c>
      <c r="G184">
        <v>3.9</v>
      </c>
      <c r="H184">
        <v>4.0999999999999996</v>
      </c>
      <c r="I184">
        <v>8.1</v>
      </c>
      <c r="J184">
        <v>4.8</v>
      </c>
      <c r="K184">
        <v>13.8</v>
      </c>
      <c r="L184">
        <v>10</v>
      </c>
      <c r="M184">
        <v>9.1</v>
      </c>
      <c r="P184" s="23">
        <v>22.3</v>
      </c>
      <c r="Q184" s="23">
        <v>27</v>
      </c>
      <c r="R184" s="23">
        <v>15.6</v>
      </c>
      <c r="S184" s="23">
        <v>9.4</v>
      </c>
      <c r="T184" s="23">
        <v>26.6</v>
      </c>
      <c r="U184" s="23">
        <v>25.2</v>
      </c>
      <c r="V184" s="23">
        <v>27.3</v>
      </c>
      <c r="W184" s="23">
        <v>24.1</v>
      </c>
      <c r="X184" s="23">
        <v>4.3</v>
      </c>
      <c r="Z184">
        <f t="shared" si="186"/>
        <v>181.8</v>
      </c>
      <c r="AA184">
        <v>2</v>
      </c>
      <c r="AB184">
        <v>0</v>
      </c>
      <c r="AC184">
        <v>2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8</v>
      </c>
      <c r="AK184">
        <v>13</v>
      </c>
      <c r="AL184">
        <v>13</v>
      </c>
      <c r="AM184">
        <v>11</v>
      </c>
      <c r="AN184">
        <v>10</v>
      </c>
      <c r="AO184">
        <v>13</v>
      </c>
      <c r="AP184">
        <v>18</v>
      </c>
      <c r="AQ184">
        <v>8</v>
      </c>
      <c r="AR184">
        <v>16</v>
      </c>
      <c r="AS184">
        <v>11</v>
      </c>
    </row>
    <row r="185" spans="1:990">
      <c r="A185">
        <v>64</v>
      </c>
      <c r="B185" t="s">
        <v>66</v>
      </c>
      <c r="C185">
        <v>5</v>
      </c>
      <c r="D185" t="s">
        <v>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P185" s="23">
        <v>25.3</v>
      </c>
      <c r="Q185" s="23">
        <v>22.9</v>
      </c>
      <c r="R185" s="23">
        <v>21.6</v>
      </c>
      <c r="S185" s="23">
        <v>27.3</v>
      </c>
      <c r="T185" s="23">
        <v>24.5</v>
      </c>
      <c r="U185" s="23">
        <v>7.3</v>
      </c>
      <c r="V185" s="23">
        <v>15.6</v>
      </c>
      <c r="W185" s="23">
        <v>29</v>
      </c>
      <c r="X185" s="23">
        <v>24.5</v>
      </c>
      <c r="Z185">
        <f t="shared" si="186"/>
        <v>198</v>
      </c>
      <c r="AA185">
        <v>4</v>
      </c>
      <c r="AB185">
        <v>10</v>
      </c>
      <c r="AC185">
        <v>2</v>
      </c>
      <c r="AD185">
        <v>0</v>
      </c>
      <c r="AE185">
        <v>0</v>
      </c>
      <c r="AF185">
        <v>10</v>
      </c>
      <c r="AG185">
        <v>4</v>
      </c>
      <c r="AH185">
        <v>0</v>
      </c>
      <c r="AI185">
        <v>4</v>
      </c>
      <c r="AK185">
        <v>37</v>
      </c>
      <c r="AL185">
        <v>32</v>
      </c>
      <c r="AM185">
        <v>21</v>
      </c>
      <c r="AN185">
        <v>33</v>
      </c>
      <c r="AO185">
        <v>45</v>
      </c>
      <c r="AP185">
        <v>48</v>
      </c>
      <c r="AQ185">
        <v>63</v>
      </c>
      <c r="AR185">
        <v>30</v>
      </c>
      <c r="AS185">
        <v>29</v>
      </c>
    </row>
    <row r="186" spans="1:990">
      <c r="A186">
        <v>68</v>
      </c>
      <c r="B186" t="s">
        <v>67</v>
      </c>
      <c r="C186">
        <v>5</v>
      </c>
      <c r="D186" t="s">
        <v>42</v>
      </c>
      <c r="E186">
        <v>1.6</v>
      </c>
      <c r="F186">
        <v>0.7</v>
      </c>
      <c r="G186">
        <v>0</v>
      </c>
      <c r="H186">
        <v>1.2</v>
      </c>
      <c r="I186">
        <v>0</v>
      </c>
      <c r="J186">
        <v>1.1000000000000001</v>
      </c>
      <c r="K186">
        <v>0</v>
      </c>
      <c r="L186">
        <v>0.5</v>
      </c>
      <c r="M186">
        <v>0.6</v>
      </c>
      <c r="P186" s="23">
        <v>26.2</v>
      </c>
      <c r="Q186" s="23">
        <v>18.3</v>
      </c>
      <c r="R186" s="23">
        <v>8.1999999999999993</v>
      </c>
      <c r="S186" s="23">
        <v>16.5</v>
      </c>
      <c r="T186" s="23">
        <v>7.8</v>
      </c>
      <c r="U186" s="23">
        <v>22.2</v>
      </c>
      <c r="V186" s="23">
        <v>19.100000000000001</v>
      </c>
      <c r="W186" s="23">
        <v>26.4</v>
      </c>
      <c r="X186" s="23">
        <v>19.100000000000001</v>
      </c>
      <c r="Z186">
        <f t="shared" si="186"/>
        <v>163.80000000000001</v>
      </c>
      <c r="AA186">
        <v>0</v>
      </c>
      <c r="AB186">
        <v>4</v>
      </c>
      <c r="AC186">
        <v>12</v>
      </c>
      <c r="AD186">
        <v>4</v>
      </c>
      <c r="AE186">
        <v>10</v>
      </c>
      <c r="AF186">
        <v>4</v>
      </c>
      <c r="AG186">
        <v>2</v>
      </c>
      <c r="AH186">
        <v>4</v>
      </c>
      <c r="AI186">
        <v>2</v>
      </c>
      <c r="AK186">
        <v>6</v>
      </c>
      <c r="AL186">
        <v>19</v>
      </c>
      <c r="AM186">
        <v>40</v>
      </c>
      <c r="AN186">
        <v>20</v>
      </c>
      <c r="AO186">
        <v>17</v>
      </c>
      <c r="AP186">
        <v>19</v>
      </c>
      <c r="AQ186">
        <v>16</v>
      </c>
      <c r="AR186">
        <v>21</v>
      </c>
      <c r="AS186">
        <v>21</v>
      </c>
    </row>
    <row r="187" spans="1:990">
      <c r="A187">
        <v>66</v>
      </c>
      <c r="B187" t="s">
        <v>68</v>
      </c>
      <c r="C187">
        <v>5</v>
      </c>
      <c r="D187" t="s">
        <v>44</v>
      </c>
      <c r="E187">
        <v>13.9</v>
      </c>
      <c r="F187">
        <v>18.5</v>
      </c>
      <c r="G187">
        <v>19.600000000000001</v>
      </c>
      <c r="H187">
        <v>16.899999999999999</v>
      </c>
      <c r="I187">
        <v>14.6</v>
      </c>
      <c r="J187">
        <v>10.199999999999999</v>
      </c>
      <c r="K187">
        <v>4.2</v>
      </c>
      <c r="L187">
        <v>14.9</v>
      </c>
      <c r="M187">
        <v>7.6</v>
      </c>
      <c r="P187" s="23">
        <v>30</v>
      </c>
      <c r="Q187" s="23">
        <v>25.9</v>
      </c>
      <c r="R187" s="23">
        <v>30</v>
      </c>
      <c r="S187" s="23">
        <v>30</v>
      </c>
      <c r="T187" s="23">
        <v>30</v>
      </c>
      <c r="U187" s="23">
        <v>30</v>
      </c>
      <c r="V187" s="23">
        <v>3.7</v>
      </c>
      <c r="W187" s="23">
        <v>27.4</v>
      </c>
      <c r="X187" s="23">
        <v>12.2</v>
      </c>
      <c r="Z187">
        <f t="shared" si="186"/>
        <v>219.2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</v>
      </c>
      <c r="AH187">
        <v>0</v>
      </c>
      <c r="AI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990">
      <c r="A188">
        <v>67</v>
      </c>
      <c r="B188" t="s">
        <v>69</v>
      </c>
      <c r="C188">
        <v>5</v>
      </c>
      <c r="D188" t="s">
        <v>46</v>
      </c>
      <c r="E188">
        <v>12.5</v>
      </c>
      <c r="F188">
        <v>2.4</v>
      </c>
      <c r="G188">
        <v>9.1999999999999993</v>
      </c>
      <c r="H188">
        <v>7.1</v>
      </c>
      <c r="I188">
        <v>6.4</v>
      </c>
      <c r="J188">
        <v>2.4</v>
      </c>
      <c r="K188">
        <v>5.7</v>
      </c>
      <c r="L188">
        <v>4.5</v>
      </c>
      <c r="M188">
        <v>4.4000000000000004</v>
      </c>
      <c r="P188" s="23">
        <v>28.3</v>
      </c>
      <c r="Q188" s="23">
        <v>17.899999999999999</v>
      </c>
      <c r="R188" s="23">
        <v>29.9</v>
      </c>
      <c r="S188" s="23">
        <v>27.1</v>
      </c>
      <c r="T188" s="23">
        <v>28.5</v>
      </c>
      <c r="U188" s="23">
        <v>27</v>
      </c>
      <c r="V188" s="23">
        <v>25.2</v>
      </c>
      <c r="W188" s="23">
        <v>19.100000000000001</v>
      </c>
      <c r="X188" s="23">
        <v>27.5</v>
      </c>
      <c r="Z188">
        <f t="shared" si="186"/>
        <v>230.49999999999997</v>
      </c>
      <c r="AA188">
        <v>2</v>
      </c>
      <c r="AB188">
        <v>4</v>
      </c>
      <c r="AC188">
        <v>0</v>
      </c>
      <c r="AD188">
        <v>2</v>
      </c>
      <c r="AE188">
        <v>0</v>
      </c>
      <c r="AF188">
        <v>0</v>
      </c>
      <c r="AG188">
        <v>2</v>
      </c>
      <c r="AH188">
        <v>0</v>
      </c>
      <c r="AI188">
        <v>0</v>
      </c>
      <c r="AK188">
        <v>20</v>
      </c>
      <c r="AL188">
        <v>14</v>
      </c>
      <c r="AM188">
        <v>6</v>
      </c>
      <c r="AN188">
        <v>14</v>
      </c>
      <c r="AO188">
        <v>16</v>
      </c>
      <c r="AP188">
        <v>21</v>
      </c>
      <c r="AQ188">
        <v>25</v>
      </c>
      <c r="AR188">
        <v>26</v>
      </c>
      <c r="AS188">
        <v>23</v>
      </c>
    </row>
    <row r="189" spans="1:990">
      <c r="A189">
        <v>65</v>
      </c>
      <c r="B189" t="s">
        <v>70</v>
      </c>
      <c r="C189">
        <v>5</v>
      </c>
      <c r="D189" t="s">
        <v>48</v>
      </c>
      <c r="E189">
        <v>0</v>
      </c>
      <c r="F189">
        <v>0</v>
      </c>
      <c r="G189">
        <v>0</v>
      </c>
      <c r="H189">
        <v>2.1</v>
      </c>
      <c r="I189">
        <v>0</v>
      </c>
      <c r="J189">
        <v>0</v>
      </c>
      <c r="K189">
        <v>1.5</v>
      </c>
      <c r="L189">
        <v>1.2</v>
      </c>
      <c r="M189">
        <v>0.5</v>
      </c>
      <c r="P189" s="23">
        <v>29.9</v>
      </c>
      <c r="Q189" s="23">
        <v>30</v>
      </c>
      <c r="R189" s="23">
        <v>22.2</v>
      </c>
      <c r="S189" s="23">
        <v>28.9</v>
      </c>
      <c r="T189" s="23">
        <v>28.8</v>
      </c>
      <c r="U189" s="23">
        <v>28.5</v>
      </c>
      <c r="V189" s="23">
        <v>29</v>
      </c>
      <c r="W189" s="23">
        <v>27.7</v>
      </c>
      <c r="X189" s="23">
        <v>28.4</v>
      </c>
      <c r="Z189">
        <f t="shared" si="186"/>
        <v>253.4</v>
      </c>
      <c r="AA189">
        <v>0</v>
      </c>
      <c r="AB189">
        <v>0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18</v>
      </c>
      <c r="AL189">
        <v>6</v>
      </c>
      <c r="AM189">
        <v>13</v>
      </c>
      <c r="AN189">
        <v>12</v>
      </c>
      <c r="AO189">
        <v>12</v>
      </c>
      <c r="AP189">
        <v>20</v>
      </c>
      <c r="AQ189">
        <v>21</v>
      </c>
      <c r="AR189">
        <v>13</v>
      </c>
      <c r="AS189">
        <v>12</v>
      </c>
    </row>
    <row r="190" spans="1:990">
      <c r="A190">
        <v>70</v>
      </c>
      <c r="B190" t="s">
        <v>71</v>
      </c>
      <c r="C190">
        <v>5</v>
      </c>
      <c r="D190" t="s">
        <v>42</v>
      </c>
      <c r="E190">
        <v>9.4</v>
      </c>
      <c r="F190">
        <v>4</v>
      </c>
      <c r="G190">
        <v>4.0999999999999996</v>
      </c>
      <c r="H190">
        <v>1</v>
      </c>
      <c r="I190">
        <v>0.3</v>
      </c>
      <c r="J190">
        <v>7.8</v>
      </c>
      <c r="K190">
        <v>8</v>
      </c>
      <c r="L190">
        <v>4.7</v>
      </c>
      <c r="M190">
        <v>8.6999999999999993</v>
      </c>
      <c r="P190" s="23">
        <v>30</v>
      </c>
      <c r="Q190" s="23">
        <v>29</v>
      </c>
      <c r="R190" s="23">
        <v>9.9</v>
      </c>
      <c r="S190" s="23">
        <v>15.7</v>
      </c>
      <c r="T190" s="23">
        <v>1.4</v>
      </c>
      <c r="U190" s="23">
        <v>30</v>
      </c>
      <c r="V190" s="23">
        <v>27.9</v>
      </c>
      <c r="W190" s="23">
        <v>30</v>
      </c>
      <c r="X190" s="23">
        <v>30</v>
      </c>
      <c r="Z190">
        <f t="shared" si="186"/>
        <v>203.9</v>
      </c>
      <c r="AA190">
        <v>0</v>
      </c>
      <c r="AB190">
        <v>0</v>
      </c>
      <c r="AC190">
        <v>6</v>
      </c>
      <c r="AD190">
        <v>8</v>
      </c>
      <c r="AE190">
        <v>20</v>
      </c>
      <c r="AF190">
        <v>0</v>
      </c>
      <c r="AG190">
        <v>0</v>
      </c>
      <c r="AH190">
        <v>0</v>
      </c>
      <c r="AI190">
        <v>0</v>
      </c>
      <c r="AK190">
        <v>5</v>
      </c>
      <c r="AL190">
        <v>16</v>
      </c>
      <c r="AM190">
        <v>14</v>
      </c>
      <c r="AN190">
        <v>26</v>
      </c>
      <c r="AO190">
        <v>35</v>
      </c>
      <c r="AP190">
        <v>1</v>
      </c>
      <c r="AQ190">
        <v>2</v>
      </c>
      <c r="AR190">
        <v>0</v>
      </c>
      <c r="AS190">
        <v>1</v>
      </c>
    </row>
    <row r="191" spans="1:990">
      <c r="A191">
        <v>69</v>
      </c>
      <c r="B191" t="s">
        <v>72</v>
      </c>
      <c r="C191">
        <v>5</v>
      </c>
      <c r="D191" t="s">
        <v>44</v>
      </c>
      <c r="E191">
        <v>7.7</v>
      </c>
      <c r="F191">
        <v>11.7</v>
      </c>
      <c r="G191">
        <v>6.2</v>
      </c>
      <c r="H191">
        <v>9.1</v>
      </c>
      <c r="I191">
        <v>17.600000000000001</v>
      </c>
      <c r="J191">
        <v>17</v>
      </c>
      <c r="K191">
        <v>11.9</v>
      </c>
      <c r="L191">
        <v>18.2</v>
      </c>
      <c r="M191">
        <v>5.3</v>
      </c>
      <c r="P191" s="23">
        <v>30</v>
      </c>
      <c r="Q191" s="23">
        <v>30</v>
      </c>
      <c r="R191" s="23">
        <v>30</v>
      </c>
      <c r="S191" s="23">
        <v>24.7</v>
      </c>
      <c r="T191" s="23">
        <v>30</v>
      </c>
      <c r="U191" s="23">
        <v>30</v>
      </c>
      <c r="V191" s="23">
        <v>30</v>
      </c>
      <c r="W191" s="23">
        <v>30</v>
      </c>
      <c r="X191" s="23">
        <v>30</v>
      </c>
      <c r="Z191">
        <f t="shared" si="186"/>
        <v>264.7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990">
      <c r="A192" s="4">
        <v>52</v>
      </c>
      <c r="B192" s="5" t="s">
        <v>122</v>
      </c>
      <c r="C192" s="4">
        <v>5</v>
      </c>
      <c r="D192" s="5" t="s">
        <v>42</v>
      </c>
      <c r="E192" s="4">
        <v>9.1</v>
      </c>
      <c r="F192" s="4">
        <v>6.4</v>
      </c>
      <c r="G192" s="4">
        <v>6.5</v>
      </c>
      <c r="H192" s="4">
        <v>8.9</v>
      </c>
      <c r="I192" s="4">
        <v>5.9</v>
      </c>
      <c r="J192" s="4">
        <v>5.9</v>
      </c>
      <c r="K192" s="4">
        <v>5.8</v>
      </c>
      <c r="L192" s="4">
        <v>8.1</v>
      </c>
      <c r="M192" s="4">
        <v>3.3</v>
      </c>
      <c r="N192" s="4"/>
      <c r="O192" s="4"/>
      <c r="P192" s="26">
        <v>28.4</v>
      </c>
      <c r="Q192" s="26">
        <v>24.9</v>
      </c>
      <c r="R192" s="26">
        <v>29</v>
      </c>
      <c r="S192" s="26">
        <v>28.6</v>
      </c>
      <c r="T192" s="26">
        <v>28.8</v>
      </c>
      <c r="U192" s="26">
        <v>28</v>
      </c>
      <c r="V192" s="26">
        <v>28.6</v>
      </c>
      <c r="W192" s="26">
        <v>28.9</v>
      </c>
      <c r="X192" s="26">
        <v>25.5</v>
      </c>
      <c r="Y192" s="4"/>
      <c r="Z192">
        <f t="shared" si="186"/>
        <v>250.70000000000002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/>
      <c r="AK192" s="4">
        <v>24</v>
      </c>
      <c r="AL192" s="4">
        <v>19</v>
      </c>
      <c r="AM192" s="4">
        <v>21</v>
      </c>
      <c r="AN192" s="4">
        <v>25</v>
      </c>
      <c r="AO192" s="4">
        <v>22</v>
      </c>
      <c r="AP192" s="4">
        <v>27</v>
      </c>
      <c r="AQ192" s="4">
        <v>31</v>
      </c>
      <c r="AR192" s="4">
        <v>20</v>
      </c>
      <c r="AS192" s="4">
        <v>24</v>
      </c>
      <c r="AT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</row>
    <row r="193" spans="1:990">
      <c r="A193" s="4">
        <v>49</v>
      </c>
      <c r="B193" s="5" t="s">
        <v>123</v>
      </c>
      <c r="C193" s="4">
        <v>5</v>
      </c>
      <c r="D193" s="5" t="s">
        <v>44</v>
      </c>
      <c r="E193" s="4">
        <v>3.3</v>
      </c>
      <c r="F193" s="4">
        <v>7.1</v>
      </c>
      <c r="G193" s="4">
        <v>6.5</v>
      </c>
      <c r="H193" s="4">
        <v>9.3000000000000007</v>
      </c>
      <c r="I193" s="4">
        <v>5.9</v>
      </c>
      <c r="J193" s="4">
        <v>6</v>
      </c>
      <c r="K193" s="4">
        <v>0.5</v>
      </c>
      <c r="L193" s="4">
        <v>11.2</v>
      </c>
      <c r="M193" s="4">
        <v>6</v>
      </c>
      <c r="N193" s="4"/>
      <c r="O193" s="4"/>
      <c r="P193" s="26">
        <v>27.9</v>
      </c>
      <c r="Q193" s="26">
        <v>26.5</v>
      </c>
      <c r="R193" s="26">
        <v>22.5</v>
      </c>
      <c r="S193" s="26">
        <v>25.2</v>
      </c>
      <c r="T193" s="26">
        <v>25.9</v>
      </c>
      <c r="U193" s="26">
        <v>19.7</v>
      </c>
      <c r="V193" s="26">
        <v>17.100000000000001</v>
      </c>
      <c r="W193" s="26">
        <v>23.5</v>
      </c>
      <c r="X193" s="26">
        <v>15.1</v>
      </c>
      <c r="Y193" s="4"/>
      <c r="Z193">
        <f t="shared" si="186"/>
        <v>203.39999999999998</v>
      </c>
      <c r="AA193" s="4">
        <v>2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4</v>
      </c>
      <c r="AJ193" s="4"/>
      <c r="AK193" s="4">
        <v>4</v>
      </c>
      <c r="AL193" s="4">
        <v>1</v>
      </c>
      <c r="AM193" s="4">
        <v>6</v>
      </c>
      <c r="AN193" s="4">
        <v>0</v>
      </c>
      <c r="AO193" s="4">
        <v>0</v>
      </c>
      <c r="AP193" s="4">
        <v>5</v>
      </c>
      <c r="AQ193" s="4">
        <v>14</v>
      </c>
      <c r="AR193" s="4">
        <v>11</v>
      </c>
      <c r="AS193" s="4">
        <v>19</v>
      </c>
      <c r="AT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</row>
    <row r="194" spans="1:990">
      <c r="A194" s="4">
        <v>50</v>
      </c>
      <c r="B194" s="5" t="s">
        <v>124</v>
      </c>
      <c r="C194" s="4">
        <v>5</v>
      </c>
      <c r="D194" s="5" t="s">
        <v>46</v>
      </c>
      <c r="E194" s="4">
        <v>7.6</v>
      </c>
      <c r="F194" s="4">
        <v>3.5</v>
      </c>
      <c r="G194" s="4">
        <v>2.2000000000000002</v>
      </c>
      <c r="H194" s="4">
        <v>0</v>
      </c>
      <c r="I194" s="4">
        <v>4</v>
      </c>
      <c r="J194" s="4">
        <v>4</v>
      </c>
      <c r="K194" s="4">
        <v>2.4</v>
      </c>
      <c r="L194" s="4">
        <v>1.1000000000000001</v>
      </c>
      <c r="M194" s="4">
        <v>2.8</v>
      </c>
      <c r="N194" s="4"/>
      <c r="O194" s="4"/>
      <c r="P194" s="26">
        <v>28.1</v>
      </c>
      <c r="Q194" s="26">
        <v>23.1</v>
      </c>
      <c r="R194" s="26">
        <v>17.2</v>
      </c>
      <c r="S194" s="26">
        <v>15.6</v>
      </c>
      <c r="T194" s="26">
        <v>25.5</v>
      </c>
      <c r="U194" s="26">
        <v>27.1</v>
      </c>
      <c r="V194" s="26">
        <v>19.100000000000001</v>
      </c>
      <c r="W194" s="26">
        <v>27</v>
      </c>
      <c r="X194" s="26">
        <v>28.9</v>
      </c>
      <c r="Y194" s="4"/>
      <c r="Z194">
        <f t="shared" si="186"/>
        <v>211.6</v>
      </c>
      <c r="AA194" s="4">
        <v>2</v>
      </c>
      <c r="AB194" s="4">
        <v>8</v>
      </c>
      <c r="AC194" s="4">
        <v>14</v>
      </c>
      <c r="AD194" s="4">
        <v>10</v>
      </c>
      <c r="AE194" s="4">
        <v>4</v>
      </c>
      <c r="AF194" s="4">
        <v>0</v>
      </c>
      <c r="AG194" s="4">
        <v>2</v>
      </c>
      <c r="AH194" s="4">
        <v>2</v>
      </c>
      <c r="AI194" s="4">
        <v>0</v>
      </c>
      <c r="AJ194" s="4"/>
      <c r="AK194" s="4">
        <v>11</v>
      </c>
      <c r="AL194" s="4">
        <v>15</v>
      </c>
      <c r="AM194" s="4">
        <v>31</v>
      </c>
      <c r="AN194" s="4">
        <v>24</v>
      </c>
      <c r="AO194" s="4">
        <v>8</v>
      </c>
      <c r="AP194" s="4">
        <v>23</v>
      </c>
      <c r="AQ194" s="4">
        <v>31</v>
      </c>
      <c r="AR194" s="4">
        <v>11</v>
      </c>
      <c r="AS194" s="4">
        <v>3</v>
      </c>
      <c r="AT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</row>
    <row r="195" spans="1:990">
      <c r="A195" s="4">
        <v>51</v>
      </c>
      <c r="B195" s="5" t="s">
        <v>125</v>
      </c>
      <c r="C195" s="4">
        <v>5</v>
      </c>
      <c r="D195" s="5" t="s">
        <v>48</v>
      </c>
      <c r="E195" s="4">
        <v>19.8</v>
      </c>
      <c r="F195" s="4">
        <v>11.6</v>
      </c>
      <c r="G195" s="4">
        <v>4.8</v>
      </c>
      <c r="H195" s="4">
        <v>17.399999999999999</v>
      </c>
      <c r="I195" s="4">
        <v>13.8</v>
      </c>
      <c r="J195" s="4">
        <v>12.4</v>
      </c>
      <c r="K195" s="4">
        <v>11.3</v>
      </c>
      <c r="L195" s="4">
        <v>6.6</v>
      </c>
      <c r="M195" s="4">
        <v>7.2</v>
      </c>
      <c r="N195" s="4"/>
      <c r="O195" s="4"/>
      <c r="P195" s="26">
        <v>30</v>
      </c>
      <c r="Q195" s="26">
        <v>27.1</v>
      </c>
      <c r="R195" s="26">
        <v>24.1</v>
      </c>
      <c r="S195" s="26">
        <v>28.9</v>
      </c>
      <c r="T195" s="26">
        <v>28.4</v>
      </c>
      <c r="U195" s="26">
        <v>28.6</v>
      </c>
      <c r="V195" s="26">
        <v>29.1</v>
      </c>
      <c r="W195" s="26">
        <v>25.4</v>
      </c>
      <c r="X195" s="26">
        <v>24.5</v>
      </c>
      <c r="Y195" s="4"/>
      <c r="Z195">
        <f t="shared" si="186"/>
        <v>246.1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2</v>
      </c>
      <c r="AJ195" s="4"/>
      <c r="AK195" s="4">
        <v>17</v>
      </c>
      <c r="AL195" s="4">
        <v>3</v>
      </c>
      <c r="AM195" s="4">
        <v>9</v>
      </c>
      <c r="AN195" s="4">
        <v>2</v>
      </c>
      <c r="AO195" s="4">
        <v>3</v>
      </c>
      <c r="AP195" s="4">
        <v>5</v>
      </c>
      <c r="AQ195" s="4">
        <v>1</v>
      </c>
      <c r="AR195" s="4">
        <v>10</v>
      </c>
      <c r="AS195" s="4">
        <v>16</v>
      </c>
      <c r="AT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</row>
    <row r="196" spans="1:990">
      <c r="A196" s="4">
        <v>56</v>
      </c>
      <c r="B196" s="5" t="s">
        <v>126</v>
      </c>
      <c r="C196" s="4">
        <v>5</v>
      </c>
      <c r="D196" s="5" t="s">
        <v>42</v>
      </c>
      <c r="E196" s="4">
        <v>6.4</v>
      </c>
      <c r="F196" s="4">
        <v>12.6</v>
      </c>
      <c r="G196" s="4">
        <v>11.3</v>
      </c>
      <c r="H196" s="4">
        <v>10.7</v>
      </c>
      <c r="I196" s="4">
        <v>9.6999999999999993</v>
      </c>
      <c r="J196" s="4">
        <v>2.6</v>
      </c>
      <c r="K196" s="4">
        <v>4.5</v>
      </c>
      <c r="L196" s="4">
        <v>0</v>
      </c>
      <c r="M196" s="4">
        <v>0.5</v>
      </c>
      <c r="N196" s="4"/>
      <c r="O196" s="4"/>
      <c r="P196" s="26">
        <v>24.7</v>
      </c>
      <c r="Q196" s="26">
        <v>30</v>
      </c>
      <c r="R196" s="26">
        <v>28.6</v>
      </c>
      <c r="S196" s="26">
        <v>28.7</v>
      </c>
      <c r="T196" s="26">
        <v>24.6</v>
      </c>
      <c r="U196" s="26">
        <v>12.2</v>
      </c>
      <c r="V196" s="26">
        <v>18.100000000000001</v>
      </c>
      <c r="W196" s="26">
        <v>14.2</v>
      </c>
      <c r="X196" s="26">
        <v>12.2</v>
      </c>
      <c r="Y196" s="4"/>
      <c r="Z196">
        <f t="shared" si="186"/>
        <v>193.29999999999998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2</v>
      </c>
      <c r="AG196" s="4">
        <v>4</v>
      </c>
      <c r="AH196" s="4">
        <v>8</v>
      </c>
      <c r="AI196" s="4">
        <v>6</v>
      </c>
      <c r="AJ196" s="4"/>
      <c r="AK196" s="4">
        <v>14</v>
      </c>
      <c r="AL196" s="4">
        <v>0</v>
      </c>
      <c r="AM196" s="4">
        <v>0</v>
      </c>
      <c r="AN196" s="4">
        <v>7</v>
      </c>
      <c r="AO196" s="4">
        <v>8</v>
      </c>
      <c r="AP196" s="4">
        <v>19</v>
      </c>
      <c r="AQ196" s="4">
        <v>19</v>
      </c>
      <c r="AR196" s="4">
        <v>15</v>
      </c>
      <c r="AS196" s="4">
        <v>21</v>
      </c>
      <c r="AT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</row>
    <row r="197" spans="1:990">
      <c r="A197" s="4">
        <v>53</v>
      </c>
      <c r="B197" s="5" t="s">
        <v>127</v>
      </c>
      <c r="C197" s="4">
        <v>5</v>
      </c>
      <c r="D197" s="5" t="s">
        <v>44</v>
      </c>
      <c r="E197" s="4">
        <v>2</v>
      </c>
      <c r="F197" s="4">
        <v>21.3</v>
      </c>
      <c r="G197" s="4">
        <v>16.899999999999999</v>
      </c>
      <c r="H197" s="4">
        <v>16.100000000000001</v>
      </c>
      <c r="I197" s="4">
        <v>7.7</v>
      </c>
      <c r="J197" s="4">
        <v>9.1</v>
      </c>
      <c r="K197" s="4">
        <v>12.9</v>
      </c>
      <c r="L197" s="4">
        <v>0.5</v>
      </c>
      <c r="M197" s="4">
        <v>9.6</v>
      </c>
      <c r="N197" s="4"/>
      <c r="O197" s="4"/>
      <c r="P197" s="26">
        <v>0</v>
      </c>
      <c r="Q197" s="26">
        <v>30</v>
      </c>
      <c r="R197" s="26">
        <v>30</v>
      </c>
      <c r="S197" s="26">
        <v>30</v>
      </c>
      <c r="T197" s="26">
        <v>30</v>
      </c>
      <c r="U197" s="26">
        <v>20.3</v>
      </c>
      <c r="V197" s="26">
        <v>30</v>
      </c>
      <c r="W197" s="26">
        <v>7.8</v>
      </c>
      <c r="X197" s="26">
        <v>30</v>
      </c>
      <c r="Y197" s="4"/>
      <c r="Z197">
        <f t="shared" si="186"/>
        <v>208.10000000000002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/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</row>
    <row r="198" spans="1:990">
      <c r="A198" s="4">
        <v>54</v>
      </c>
      <c r="B198" s="5" t="s">
        <v>128</v>
      </c>
      <c r="C198" s="4">
        <v>5</v>
      </c>
      <c r="D198" s="5" t="s">
        <v>46</v>
      </c>
      <c r="E198" s="4">
        <v>4.2</v>
      </c>
      <c r="F198" s="4">
        <v>1.1000000000000001</v>
      </c>
      <c r="G198" s="4">
        <v>4.4000000000000004</v>
      </c>
      <c r="H198" s="4">
        <v>6.1</v>
      </c>
      <c r="I198" s="4">
        <v>2.6</v>
      </c>
      <c r="J198" s="4">
        <v>1.8</v>
      </c>
      <c r="K198" s="4">
        <v>5</v>
      </c>
      <c r="L198" s="4">
        <v>14.8</v>
      </c>
      <c r="M198" s="4">
        <v>2.6</v>
      </c>
      <c r="N198" s="4"/>
      <c r="O198" s="4"/>
      <c r="P198" s="26">
        <v>28</v>
      </c>
      <c r="Q198" s="26">
        <v>28.1</v>
      </c>
      <c r="R198" s="26">
        <v>28.6</v>
      </c>
      <c r="S198" s="26">
        <v>27</v>
      </c>
      <c r="T198" s="26">
        <v>14.6</v>
      </c>
      <c r="U198" s="26">
        <v>10.9</v>
      </c>
      <c r="V198" s="26">
        <v>30</v>
      </c>
      <c r="W198" s="26">
        <v>23.1</v>
      </c>
      <c r="X198" s="26">
        <v>16.7</v>
      </c>
      <c r="Y198" s="4"/>
      <c r="Z198">
        <f t="shared" si="186"/>
        <v>206.99999999999997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2</v>
      </c>
      <c r="AG198" s="4">
        <v>0</v>
      </c>
      <c r="AH198" s="4">
        <v>0</v>
      </c>
      <c r="AI198" s="4">
        <v>0</v>
      </c>
      <c r="AJ198" s="4"/>
      <c r="AK198" s="4">
        <v>2</v>
      </c>
      <c r="AL198" s="4">
        <v>0</v>
      </c>
      <c r="AM198" s="4">
        <v>0</v>
      </c>
      <c r="AN198" s="4">
        <v>0</v>
      </c>
      <c r="AO198" s="4">
        <v>1</v>
      </c>
      <c r="AP198" s="4">
        <v>7</v>
      </c>
      <c r="AQ198" s="4">
        <v>2</v>
      </c>
      <c r="AR198" s="4">
        <v>4</v>
      </c>
      <c r="AS198" s="4">
        <v>6</v>
      </c>
      <c r="AT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</row>
    <row r="199" spans="1:990">
      <c r="A199" s="4">
        <v>55</v>
      </c>
      <c r="B199" s="5" t="s">
        <v>129</v>
      </c>
      <c r="C199" s="4">
        <v>5</v>
      </c>
      <c r="D199" s="5" t="s">
        <v>48</v>
      </c>
      <c r="E199" s="4">
        <v>15</v>
      </c>
      <c r="F199" s="4">
        <v>11.7</v>
      </c>
      <c r="G199" s="4">
        <v>6.4</v>
      </c>
      <c r="H199" s="4">
        <v>4.4000000000000004</v>
      </c>
      <c r="I199" s="4">
        <v>15.5</v>
      </c>
      <c r="J199" s="4">
        <v>10.7</v>
      </c>
      <c r="K199" s="4">
        <v>8.5</v>
      </c>
      <c r="L199" s="4">
        <v>15.5</v>
      </c>
      <c r="M199" s="4">
        <v>9.3000000000000007</v>
      </c>
      <c r="N199" s="4"/>
      <c r="O199" s="4"/>
      <c r="P199" s="26">
        <v>29.5</v>
      </c>
      <c r="Q199" s="26">
        <v>26.4</v>
      </c>
      <c r="R199" s="26">
        <v>22.9</v>
      </c>
      <c r="S199" s="26">
        <v>13.9</v>
      </c>
      <c r="T199" s="26">
        <v>29</v>
      </c>
      <c r="U199" s="26">
        <v>21.6</v>
      </c>
      <c r="V199" s="26">
        <v>28.7</v>
      </c>
      <c r="W199" s="26">
        <v>29</v>
      </c>
      <c r="X199" s="26">
        <v>26</v>
      </c>
      <c r="Y199" s="4"/>
      <c r="Z199">
        <f t="shared" si="186"/>
        <v>227</v>
      </c>
      <c r="AA199" s="4">
        <v>0</v>
      </c>
      <c r="AB199" s="4">
        <v>2</v>
      </c>
      <c r="AC199" s="4">
        <v>2</v>
      </c>
      <c r="AD199" s="4">
        <v>4</v>
      </c>
      <c r="AE199" s="4">
        <v>0</v>
      </c>
      <c r="AF199" s="4">
        <v>4</v>
      </c>
      <c r="AG199" s="4">
        <v>0</v>
      </c>
      <c r="AH199" s="4">
        <v>0</v>
      </c>
      <c r="AI199" s="4">
        <v>2</v>
      </c>
      <c r="AJ199" s="4"/>
      <c r="AK199" s="4">
        <v>5</v>
      </c>
      <c r="AL199" s="4">
        <v>6</v>
      </c>
      <c r="AM199" s="4">
        <v>12</v>
      </c>
      <c r="AN199" s="4">
        <v>13</v>
      </c>
      <c r="AO199" s="4">
        <v>9</v>
      </c>
      <c r="AP199" s="4">
        <v>14</v>
      </c>
      <c r="AQ199" s="4">
        <v>18</v>
      </c>
      <c r="AR199" s="4">
        <v>9</v>
      </c>
      <c r="AS199" s="4">
        <v>7</v>
      </c>
      <c r="AT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</row>
    <row r="200" spans="1:990">
      <c r="A200" s="4">
        <v>60</v>
      </c>
      <c r="B200" s="5" t="s">
        <v>130</v>
      </c>
      <c r="C200" s="4">
        <v>5</v>
      </c>
      <c r="D200" s="5" t="s">
        <v>42</v>
      </c>
      <c r="E200" s="4">
        <v>4.0999999999999996</v>
      </c>
      <c r="F200" s="4">
        <v>5.0999999999999996</v>
      </c>
      <c r="G200" s="4">
        <v>4.0999999999999996</v>
      </c>
      <c r="H200" s="4">
        <v>3.3</v>
      </c>
      <c r="I200" s="4">
        <v>4.0999999999999996</v>
      </c>
      <c r="J200" s="4">
        <v>3.2</v>
      </c>
      <c r="K200" s="4">
        <v>0</v>
      </c>
      <c r="L200" s="4">
        <v>2.7</v>
      </c>
      <c r="M200" s="4">
        <v>0.9</v>
      </c>
      <c r="N200" s="4"/>
      <c r="O200" s="4"/>
      <c r="P200" s="26">
        <v>30</v>
      </c>
      <c r="Q200" s="26">
        <v>25.2</v>
      </c>
      <c r="R200" s="26">
        <v>23.3</v>
      </c>
      <c r="S200" s="26">
        <v>20.100000000000001</v>
      </c>
      <c r="T200" s="26">
        <v>28.9</v>
      </c>
      <c r="U200" s="26">
        <v>26.2</v>
      </c>
      <c r="V200" s="26">
        <v>24</v>
      </c>
      <c r="W200" s="26">
        <v>24.3</v>
      </c>
      <c r="X200" s="26">
        <v>23.7</v>
      </c>
      <c r="Y200" s="4"/>
      <c r="Z200">
        <f t="shared" si="186"/>
        <v>225.7</v>
      </c>
      <c r="AA200" s="4">
        <v>0</v>
      </c>
      <c r="AB200" s="4">
        <v>0</v>
      </c>
      <c r="AC200" s="4">
        <v>2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2</v>
      </c>
      <c r="AJ200" s="4"/>
      <c r="AK200" s="4">
        <v>10</v>
      </c>
      <c r="AL200" s="4">
        <v>3</v>
      </c>
      <c r="AM200" s="4">
        <v>22</v>
      </c>
      <c r="AN200" s="4">
        <v>15</v>
      </c>
      <c r="AO200" s="4">
        <v>3</v>
      </c>
      <c r="AP200" s="4">
        <v>7</v>
      </c>
      <c r="AQ200" s="4">
        <v>2</v>
      </c>
      <c r="AR200" s="4">
        <v>10</v>
      </c>
      <c r="AS200" s="4">
        <v>9</v>
      </c>
      <c r="AT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</row>
    <row r="201" spans="1:990">
      <c r="A201" s="4">
        <v>59</v>
      </c>
      <c r="B201" s="5" t="s">
        <v>131</v>
      </c>
      <c r="C201" s="4">
        <v>5</v>
      </c>
      <c r="D201" s="5" t="s">
        <v>44</v>
      </c>
      <c r="E201" s="4">
        <v>7.2</v>
      </c>
      <c r="F201" s="4">
        <v>8.6</v>
      </c>
      <c r="G201" s="4">
        <v>8</v>
      </c>
      <c r="H201" s="4">
        <v>8.4</v>
      </c>
      <c r="I201" s="4">
        <v>6.9</v>
      </c>
      <c r="J201" s="4">
        <v>12.9</v>
      </c>
      <c r="K201" s="4">
        <v>10.6</v>
      </c>
      <c r="L201" s="4">
        <v>9.9</v>
      </c>
      <c r="M201" s="4">
        <v>2.8</v>
      </c>
      <c r="N201" s="4"/>
      <c r="O201" s="4"/>
      <c r="P201" s="26">
        <v>26.8</v>
      </c>
      <c r="Q201" s="26">
        <v>28.6</v>
      </c>
      <c r="R201" s="26">
        <v>28</v>
      </c>
      <c r="S201" s="26">
        <v>28.6</v>
      </c>
      <c r="T201" s="26">
        <v>28.7</v>
      </c>
      <c r="U201" s="26">
        <v>26.9</v>
      </c>
      <c r="V201" s="26">
        <v>28.6</v>
      </c>
      <c r="W201" s="26">
        <v>28.9</v>
      </c>
      <c r="X201" s="26">
        <v>10.199999999999999</v>
      </c>
      <c r="Y201" s="4"/>
      <c r="Z201">
        <f t="shared" si="186"/>
        <v>235.29999999999998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2</v>
      </c>
      <c r="AJ201" s="4"/>
      <c r="AK201" s="4">
        <v>8</v>
      </c>
      <c r="AL201" s="4">
        <v>10</v>
      </c>
      <c r="AM201" s="4">
        <v>8</v>
      </c>
      <c r="AN201" s="4">
        <v>10</v>
      </c>
      <c r="AO201" s="4">
        <v>19</v>
      </c>
      <c r="AP201" s="4">
        <v>8</v>
      </c>
      <c r="AQ201" s="4">
        <v>12</v>
      </c>
      <c r="AR201" s="4">
        <v>9</v>
      </c>
      <c r="AS201" s="4">
        <v>37</v>
      </c>
      <c r="AT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</row>
    <row r="202" spans="1:990">
      <c r="A202" s="4">
        <v>57</v>
      </c>
      <c r="B202" s="5" t="s">
        <v>132</v>
      </c>
      <c r="C202" s="4">
        <v>5</v>
      </c>
      <c r="D202" s="5" t="s">
        <v>46</v>
      </c>
      <c r="E202" s="4">
        <v>2.5</v>
      </c>
      <c r="F202" s="4">
        <v>4.5</v>
      </c>
      <c r="G202" s="4">
        <v>4.2</v>
      </c>
      <c r="H202" s="4">
        <v>1.7</v>
      </c>
      <c r="I202" s="4">
        <v>0</v>
      </c>
      <c r="J202" s="4">
        <v>0.8</v>
      </c>
      <c r="K202" s="4">
        <v>0.7</v>
      </c>
      <c r="L202" s="4">
        <v>2.4</v>
      </c>
      <c r="M202" s="4">
        <v>2.9</v>
      </c>
      <c r="N202" s="4"/>
      <c r="O202" s="4"/>
      <c r="P202" s="26">
        <v>28.6</v>
      </c>
      <c r="Q202" s="26">
        <v>29.3</v>
      </c>
      <c r="R202" s="26">
        <v>29.1</v>
      </c>
      <c r="S202" s="26">
        <v>26.9</v>
      </c>
      <c r="T202" s="26">
        <v>14.7</v>
      </c>
      <c r="U202" s="26">
        <v>25.2</v>
      </c>
      <c r="V202" s="26">
        <v>6.3</v>
      </c>
      <c r="W202" s="26">
        <v>29</v>
      </c>
      <c r="X202" s="26">
        <v>27</v>
      </c>
      <c r="Y202" s="4"/>
      <c r="Z202">
        <f t="shared" si="186"/>
        <v>216.1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2</v>
      </c>
      <c r="AH202" s="4">
        <v>0</v>
      </c>
      <c r="AI202" s="4">
        <v>0</v>
      </c>
      <c r="AJ202" s="4"/>
      <c r="AK202" s="4">
        <v>1</v>
      </c>
      <c r="AL202" s="4">
        <v>0</v>
      </c>
      <c r="AM202" s="4">
        <v>2</v>
      </c>
      <c r="AN202" s="4">
        <v>2</v>
      </c>
      <c r="AO202" s="4">
        <v>8</v>
      </c>
      <c r="AP202" s="4">
        <v>7</v>
      </c>
      <c r="AQ202" s="4">
        <v>2</v>
      </c>
      <c r="AR202" s="4">
        <v>2</v>
      </c>
      <c r="AS202" s="4">
        <v>5</v>
      </c>
      <c r="AT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</row>
    <row r="203" spans="1:990">
      <c r="A203" s="4">
        <v>58</v>
      </c>
      <c r="B203" s="5" t="s">
        <v>133</v>
      </c>
      <c r="C203" s="4">
        <v>5</v>
      </c>
      <c r="D203" s="5" t="s">
        <v>48</v>
      </c>
      <c r="E203" s="4">
        <v>21.5</v>
      </c>
      <c r="F203" s="4">
        <v>19.5</v>
      </c>
      <c r="G203" s="4">
        <v>15</v>
      </c>
      <c r="H203" s="4">
        <v>7.5</v>
      </c>
      <c r="I203" s="4">
        <v>14.5</v>
      </c>
      <c r="J203" s="4">
        <v>11</v>
      </c>
      <c r="K203" s="4">
        <v>14.8</v>
      </c>
      <c r="L203" s="4">
        <v>21.8</v>
      </c>
      <c r="M203" s="4">
        <v>18.600000000000001</v>
      </c>
      <c r="N203" s="4"/>
      <c r="O203" s="4"/>
      <c r="P203" s="26">
        <v>30</v>
      </c>
      <c r="Q203" s="26">
        <v>28.9</v>
      </c>
      <c r="R203" s="26">
        <v>26.1</v>
      </c>
      <c r="S203" s="26">
        <v>28.2</v>
      </c>
      <c r="T203" s="26">
        <v>28</v>
      </c>
      <c r="U203" s="26">
        <v>26.8</v>
      </c>
      <c r="V203" s="26">
        <v>30</v>
      </c>
      <c r="W203" s="26">
        <v>28.1</v>
      </c>
      <c r="X203" s="26">
        <v>23.9</v>
      </c>
      <c r="Y203" s="4"/>
      <c r="Z203">
        <f t="shared" si="186"/>
        <v>250</v>
      </c>
      <c r="AA203" s="4">
        <v>0</v>
      </c>
      <c r="AB203" s="4">
        <v>0</v>
      </c>
      <c r="AC203" s="4">
        <v>2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/>
      <c r="AK203" s="4">
        <v>2</v>
      </c>
      <c r="AL203" s="4">
        <v>1</v>
      </c>
      <c r="AM203" s="4">
        <v>10</v>
      </c>
      <c r="AN203" s="4">
        <v>14</v>
      </c>
      <c r="AO203" s="4">
        <v>18</v>
      </c>
      <c r="AP203" s="4">
        <v>20</v>
      </c>
      <c r="AQ203" s="4">
        <v>0</v>
      </c>
      <c r="AR203" s="4">
        <v>20</v>
      </c>
      <c r="AS203" s="4">
        <v>8</v>
      </c>
      <c r="AT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</row>
    <row r="204" spans="1:990">
      <c r="A204">
        <v>53</v>
      </c>
      <c r="B204" t="s">
        <v>275</v>
      </c>
      <c r="C204">
        <v>5</v>
      </c>
      <c r="D204" t="s">
        <v>42</v>
      </c>
      <c r="E204">
        <v>26.1</v>
      </c>
      <c r="F204">
        <v>25.5</v>
      </c>
      <c r="G204">
        <v>19.7</v>
      </c>
      <c r="H204">
        <v>20</v>
      </c>
      <c r="I204">
        <v>25.7</v>
      </c>
      <c r="J204">
        <v>26.2</v>
      </c>
      <c r="K204">
        <v>26</v>
      </c>
      <c r="L204">
        <v>17.5</v>
      </c>
      <c r="M204">
        <v>25.3</v>
      </c>
      <c r="P204" s="23">
        <v>30</v>
      </c>
      <c r="Q204" s="23">
        <v>30</v>
      </c>
      <c r="R204" s="23">
        <v>24.8</v>
      </c>
      <c r="S204" s="23">
        <v>1.9</v>
      </c>
      <c r="T204" s="23">
        <v>30</v>
      </c>
      <c r="U204" s="23">
        <v>30</v>
      </c>
      <c r="V204" s="23">
        <v>30</v>
      </c>
      <c r="W204" s="23">
        <v>30</v>
      </c>
      <c r="X204" s="23">
        <v>30</v>
      </c>
      <c r="Z204">
        <f t="shared" si="186"/>
        <v>236.7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990">
      <c r="A205">
        <v>52</v>
      </c>
      <c r="B205" t="s">
        <v>276</v>
      </c>
      <c r="C205">
        <v>5</v>
      </c>
      <c r="D205" t="s">
        <v>44</v>
      </c>
      <c r="E205">
        <v>16.600000000000001</v>
      </c>
      <c r="F205">
        <v>23.2</v>
      </c>
      <c r="G205">
        <v>24.2</v>
      </c>
      <c r="H205">
        <v>21.4</v>
      </c>
      <c r="I205">
        <v>17.100000000000001</v>
      </c>
      <c r="J205">
        <v>17.5</v>
      </c>
      <c r="K205">
        <v>9.6</v>
      </c>
      <c r="L205">
        <v>14.4</v>
      </c>
      <c r="M205">
        <v>14.7</v>
      </c>
      <c r="P205" s="23">
        <v>29</v>
      </c>
      <c r="Q205" s="23">
        <v>30</v>
      </c>
      <c r="R205" s="23">
        <v>28.6</v>
      </c>
      <c r="S205" s="23">
        <v>28.3</v>
      </c>
      <c r="T205" s="23">
        <v>28.6</v>
      </c>
      <c r="U205" s="23">
        <v>28.5</v>
      </c>
      <c r="V205" s="23">
        <v>25.1</v>
      </c>
      <c r="W205" s="23">
        <v>30</v>
      </c>
      <c r="X205" s="23">
        <v>28.7</v>
      </c>
      <c r="Z205">
        <f t="shared" si="186"/>
        <v>256.8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9</v>
      </c>
      <c r="AL205">
        <v>1</v>
      </c>
      <c r="AM205">
        <v>5</v>
      </c>
      <c r="AN205">
        <v>12</v>
      </c>
      <c r="AO205">
        <v>15</v>
      </c>
      <c r="AP205">
        <v>6</v>
      </c>
      <c r="AQ205">
        <v>17</v>
      </c>
      <c r="AR205">
        <v>11</v>
      </c>
      <c r="AS205">
        <v>15</v>
      </c>
    </row>
    <row r="206" spans="1:990">
      <c r="A206">
        <v>54</v>
      </c>
      <c r="B206" t="s">
        <v>277</v>
      </c>
      <c r="C206">
        <v>5</v>
      </c>
      <c r="D206" t="s">
        <v>46</v>
      </c>
      <c r="E206">
        <v>10.4</v>
      </c>
      <c r="F206">
        <v>5.3</v>
      </c>
      <c r="G206">
        <v>5.6</v>
      </c>
      <c r="H206">
        <v>10.3</v>
      </c>
      <c r="I206">
        <v>15.5</v>
      </c>
      <c r="J206">
        <v>9.1999999999999993</v>
      </c>
      <c r="K206">
        <v>10.6</v>
      </c>
      <c r="L206">
        <v>10.6</v>
      </c>
      <c r="M206">
        <v>4.3</v>
      </c>
      <c r="P206" s="23">
        <v>28.5</v>
      </c>
      <c r="Q206" s="23">
        <v>18.3</v>
      </c>
      <c r="R206" s="23">
        <v>22.9</v>
      </c>
      <c r="S206" s="23">
        <v>28.4</v>
      </c>
      <c r="T206" s="23">
        <v>28.1</v>
      </c>
      <c r="U206" s="23">
        <v>28.5</v>
      </c>
      <c r="V206" s="23">
        <v>29.1</v>
      </c>
      <c r="W206" s="23">
        <v>22.2</v>
      </c>
      <c r="X206" s="23">
        <v>13.6</v>
      </c>
      <c r="Z206">
        <f t="shared" si="186"/>
        <v>219.59999999999997</v>
      </c>
      <c r="AA206">
        <v>0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K206">
        <v>26</v>
      </c>
      <c r="AL206">
        <v>21</v>
      </c>
      <c r="AM206">
        <v>21</v>
      </c>
      <c r="AN206">
        <v>28</v>
      </c>
      <c r="AO206">
        <v>21</v>
      </c>
      <c r="AP206">
        <v>24</v>
      </c>
      <c r="AQ206">
        <v>30</v>
      </c>
      <c r="AR206">
        <v>38</v>
      </c>
      <c r="AS206">
        <v>45</v>
      </c>
    </row>
    <row r="207" spans="1:990">
      <c r="A207">
        <v>55</v>
      </c>
      <c r="B207" t="s">
        <v>278</v>
      </c>
      <c r="C207">
        <v>5</v>
      </c>
      <c r="D207" t="s">
        <v>48</v>
      </c>
      <c r="E207">
        <v>19.3</v>
      </c>
      <c r="F207">
        <v>18.7</v>
      </c>
      <c r="G207">
        <v>9.6</v>
      </c>
      <c r="H207">
        <v>22.2</v>
      </c>
      <c r="I207">
        <v>23.8</v>
      </c>
      <c r="J207">
        <v>19.100000000000001</v>
      </c>
      <c r="K207">
        <v>16</v>
      </c>
      <c r="L207">
        <v>12</v>
      </c>
      <c r="M207">
        <v>17.899999999999999</v>
      </c>
      <c r="P207" s="23">
        <v>29.8</v>
      </c>
      <c r="Q207" s="23">
        <v>26.3</v>
      </c>
      <c r="R207" s="23">
        <v>19.2</v>
      </c>
      <c r="S207" s="23">
        <v>30</v>
      </c>
      <c r="T207" s="23">
        <v>30</v>
      </c>
      <c r="U207" s="23">
        <v>30</v>
      </c>
      <c r="V207" s="23">
        <v>30</v>
      </c>
      <c r="W207" s="23">
        <v>30</v>
      </c>
      <c r="X207" s="23">
        <v>30</v>
      </c>
      <c r="Z207">
        <f t="shared" si="186"/>
        <v>255.3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6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990">
      <c r="A208">
        <v>56</v>
      </c>
      <c r="B208" t="s">
        <v>279</v>
      </c>
      <c r="C208">
        <v>5</v>
      </c>
      <c r="D208" t="s">
        <v>42</v>
      </c>
      <c r="E208">
        <v>0</v>
      </c>
      <c r="F208">
        <v>2.8</v>
      </c>
      <c r="G208">
        <v>0.3</v>
      </c>
      <c r="H208">
        <v>0.7</v>
      </c>
      <c r="I208">
        <v>0</v>
      </c>
      <c r="J208">
        <v>0</v>
      </c>
      <c r="K208">
        <v>2.2999999999999998</v>
      </c>
      <c r="L208">
        <v>0.5</v>
      </c>
      <c r="M208">
        <v>0</v>
      </c>
      <c r="P208" s="23">
        <v>30</v>
      </c>
      <c r="Q208" s="23">
        <v>30</v>
      </c>
      <c r="R208" s="23">
        <v>30</v>
      </c>
      <c r="S208" s="23">
        <v>30</v>
      </c>
      <c r="T208" s="23">
        <v>20.6</v>
      </c>
      <c r="U208" s="23">
        <v>12.9</v>
      </c>
      <c r="V208" s="23">
        <v>30</v>
      </c>
      <c r="W208" s="23">
        <v>22.6</v>
      </c>
      <c r="X208" s="23">
        <v>14.2</v>
      </c>
      <c r="Z208">
        <f t="shared" si="186"/>
        <v>220.29999999999998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</v>
      </c>
      <c r="AG208">
        <v>0</v>
      </c>
      <c r="AH208">
        <v>0</v>
      </c>
      <c r="AI208">
        <v>2</v>
      </c>
      <c r="AK208">
        <v>0</v>
      </c>
      <c r="AL208">
        <v>0</v>
      </c>
      <c r="AM208">
        <v>0</v>
      </c>
      <c r="AN208">
        <v>0</v>
      </c>
      <c r="AO208">
        <v>12</v>
      </c>
      <c r="AP208">
        <v>13</v>
      </c>
      <c r="AQ208">
        <v>1</v>
      </c>
      <c r="AR208">
        <v>8</v>
      </c>
      <c r="AS208">
        <v>16</v>
      </c>
    </row>
    <row r="209" spans="1:56">
      <c r="A209">
        <v>58</v>
      </c>
      <c r="B209" t="s">
        <v>280</v>
      </c>
      <c r="C209">
        <v>5</v>
      </c>
      <c r="D209" t="s">
        <v>44</v>
      </c>
      <c r="E209">
        <v>25.3</v>
      </c>
      <c r="F209">
        <v>28.5</v>
      </c>
      <c r="G209">
        <v>26.7</v>
      </c>
      <c r="H209">
        <v>26.6</v>
      </c>
      <c r="I209">
        <v>26.6</v>
      </c>
      <c r="J209">
        <v>26.6</v>
      </c>
      <c r="K209">
        <v>23</v>
      </c>
      <c r="L209">
        <v>19.2</v>
      </c>
      <c r="M209">
        <v>26.9</v>
      </c>
      <c r="P209" s="23">
        <v>30</v>
      </c>
      <c r="Q209" s="23">
        <v>30</v>
      </c>
      <c r="R209" s="23">
        <v>30</v>
      </c>
      <c r="S209" s="23">
        <v>30</v>
      </c>
      <c r="T209" s="23">
        <v>30</v>
      </c>
      <c r="U209" s="23">
        <v>30</v>
      </c>
      <c r="V209" s="23">
        <v>30</v>
      </c>
      <c r="W209" s="23">
        <v>30</v>
      </c>
      <c r="X209" s="23">
        <v>30</v>
      </c>
      <c r="Z209">
        <f t="shared" si="186"/>
        <v>270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56">
      <c r="A210">
        <v>57</v>
      </c>
      <c r="B210" t="s">
        <v>281</v>
      </c>
      <c r="C210">
        <v>5</v>
      </c>
      <c r="D210" t="s">
        <v>46</v>
      </c>
      <c r="E210">
        <v>18.5</v>
      </c>
      <c r="F210">
        <v>21.9</v>
      </c>
      <c r="G210">
        <v>25.8</v>
      </c>
      <c r="H210">
        <v>20.5</v>
      </c>
      <c r="I210">
        <v>22.9</v>
      </c>
      <c r="J210">
        <v>11.8</v>
      </c>
      <c r="K210">
        <v>21.7</v>
      </c>
      <c r="L210">
        <v>17</v>
      </c>
      <c r="M210">
        <v>25.4</v>
      </c>
      <c r="P210" s="23">
        <v>30</v>
      </c>
      <c r="Q210" s="23">
        <v>30</v>
      </c>
      <c r="R210" s="23">
        <v>30</v>
      </c>
      <c r="S210" s="23">
        <v>30</v>
      </c>
      <c r="T210" s="23">
        <v>30</v>
      </c>
      <c r="U210" s="23">
        <v>30</v>
      </c>
      <c r="V210" s="23">
        <v>30</v>
      </c>
      <c r="W210" s="23">
        <v>30</v>
      </c>
      <c r="X210" s="23">
        <v>30</v>
      </c>
      <c r="Z210">
        <f t="shared" si="186"/>
        <v>270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56">
      <c r="A211">
        <v>59</v>
      </c>
      <c r="B211" t="s">
        <v>282</v>
      </c>
      <c r="C211">
        <v>5</v>
      </c>
      <c r="D211" t="s">
        <v>48</v>
      </c>
      <c r="E211">
        <v>14</v>
      </c>
      <c r="F211">
        <v>9.3000000000000007</v>
      </c>
      <c r="G211">
        <v>9.3000000000000007</v>
      </c>
      <c r="H211">
        <v>7</v>
      </c>
      <c r="I211">
        <v>2.7</v>
      </c>
      <c r="J211">
        <v>8.8000000000000007</v>
      </c>
      <c r="K211">
        <v>8.4</v>
      </c>
      <c r="L211">
        <v>2.4</v>
      </c>
      <c r="M211">
        <v>6.6</v>
      </c>
      <c r="P211" s="23">
        <v>30</v>
      </c>
      <c r="Q211" s="23">
        <v>30</v>
      </c>
      <c r="R211" s="23">
        <v>30</v>
      </c>
      <c r="S211" s="23">
        <v>28</v>
      </c>
      <c r="T211" s="23">
        <v>30</v>
      </c>
      <c r="U211" s="23">
        <v>30</v>
      </c>
      <c r="V211" s="23">
        <v>30</v>
      </c>
      <c r="W211" s="23">
        <v>29.2</v>
      </c>
      <c r="X211" s="23">
        <v>30</v>
      </c>
      <c r="Z211">
        <f t="shared" si="186"/>
        <v>267.2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5</v>
      </c>
      <c r="AN211">
        <v>7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56">
      <c r="A212">
        <v>60</v>
      </c>
      <c r="B212" t="s">
        <v>283</v>
      </c>
      <c r="C212">
        <v>5</v>
      </c>
      <c r="D212" t="s">
        <v>42</v>
      </c>
      <c r="E212">
        <v>18.2</v>
      </c>
      <c r="F212">
        <v>9.9</v>
      </c>
      <c r="G212">
        <v>2.5</v>
      </c>
      <c r="H212">
        <v>14.1</v>
      </c>
      <c r="I212">
        <v>0</v>
      </c>
      <c r="J212">
        <v>8.5</v>
      </c>
      <c r="K212">
        <v>2.8</v>
      </c>
      <c r="L212">
        <v>2.8</v>
      </c>
      <c r="M212">
        <v>5</v>
      </c>
      <c r="P212" s="23">
        <v>30</v>
      </c>
      <c r="Q212" s="23">
        <v>30</v>
      </c>
      <c r="R212" s="23">
        <v>30</v>
      </c>
      <c r="S212" s="23">
        <v>30</v>
      </c>
      <c r="T212" s="23">
        <v>28</v>
      </c>
      <c r="U212" s="23">
        <v>30</v>
      </c>
      <c r="V212" s="23">
        <v>30</v>
      </c>
      <c r="W212" s="23">
        <v>30</v>
      </c>
      <c r="X212" s="23">
        <v>30</v>
      </c>
      <c r="Z212">
        <f t="shared" si="186"/>
        <v>268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N212">
        <v>0</v>
      </c>
      <c r="AO212">
        <v>6</v>
      </c>
      <c r="AP212">
        <v>0</v>
      </c>
      <c r="AQ212">
        <v>0</v>
      </c>
      <c r="AR212">
        <v>0</v>
      </c>
      <c r="AS212">
        <v>0</v>
      </c>
    </row>
    <row r="213" spans="1:56">
      <c r="A213">
        <v>61</v>
      </c>
      <c r="B213" t="s">
        <v>284</v>
      </c>
      <c r="C213">
        <v>5</v>
      </c>
      <c r="D213" t="s">
        <v>44</v>
      </c>
      <c r="E213">
        <v>7.2</v>
      </c>
      <c r="F213">
        <v>5.3</v>
      </c>
      <c r="G213">
        <v>2</v>
      </c>
      <c r="H213">
        <v>3.9</v>
      </c>
      <c r="I213">
        <v>10.199999999999999</v>
      </c>
      <c r="J213">
        <v>4.3</v>
      </c>
      <c r="K213">
        <v>6.4</v>
      </c>
      <c r="L213">
        <v>3.4</v>
      </c>
      <c r="M213">
        <v>0.6</v>
      </c>
      <c r="P213" s="23">
        <v>30</v>
      </c>
      <c r="Q213" s="23">
        <v>30</v>
      </c>
      <c r="R213" s="23">
        <v>27.9</v>
      </c>
      <c r="S213" s="23">
        <v>21.4</v>
      </c>
      <c r="T213" s="23">
        <v>30</v>
      </c>
      <c r="U213" s="23">
        <v>30</v>
      </c>
      <c r="V213" s="23">
        <v>30</v>
      </c>
      <c r="W213" s="23">
        <v>30</v>
      </c>
      <c r="X213" s="23">
        <v>28.7</v>
      </c>
      <c r="Z213">
        <f t="shared" si="186"/>
        <v>258</v>
      </c>
      <c r="AA213">
        <v>0</v>
      </c>
      <c r="AB213">
        <v>0</v>
      </c>
      <c r="AC213">
        <v>2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1</v>
      </c>
      <c r="AL213">
        <v>1</v>
      </c>
      <c r="AM213">
        <v>3</v>
      </c>
      <c r="AN213">
        <v>13</v>
      </c>
      <c r="AO213">
        <v>1</v>
      </c>
      <c r="AP213">
        <v>2</v>
      </c>
      <c r="AQ213">
        <v>0</v>
      </c>
      <c r="AR213">
        <v>0</v>
      </c>
      <c r="AS213">
        <v>2</v>
      </c>
    </row>
    <row r="214" spans="1:56">
      <c r="A214">
        <v>62</v>
      </c>
      <c r="B214" t="s">
        <v>285</v>
      </c>
      <c r="C214">
        <v>5</v>
      </c>
      <c r="D214" t="s">
        <v>46</v>
      </c>
      <c r="E214">
        <v>27.4</v>
      </c>
      <c r="F214">
        <v>28.9</v>
      </c>
      <c r="G214">
        <v>23.7</v>
      </c>
      <c r="H214">
        <v>13.8</v>
      </c>
      <c r="I214">
        <v>9.1999999999999993</v>
      </c>
      <c r="J214">
        <v>15.3</v>
      </c>
      <c r="K214">
        <v>16.100000000000001</v>
      </c>
      <c r="L214">
        <v>10.8</v>
      </c>
      <c r="M214">
        <v>14.3</v>
      </c>
      <c r="P214" s="23">
        <v>30</v>
      </c>
      <c r="Q214" s="23">
        <v>30</v>
      </c>
      <c r="R214" s="23">
        <v>30</v>
      </c>
      <c r="S214" s="23">
        <v>30</v>
      </c>
      <c r="T214" s="23">
        <v>30</v>
      </c>
      <c r="U214" s="23">
        <v>26.3</v>
      </c>
      <c r="V214" s="23">
        <v>30</v>
      </c>
      <c r="W214" s="23">
        <v>27.7</v>
      </c>
      <c r="X214" s="23">
        <v>27.5</v>
      </c>
      <c r="Z214">
        <f t="shared" si="186"/>
        <v>261.5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2</v>
      </c>
    </row>
    <row r="215" spans="1:56">
      <c r="A215">
        <v>63</v>
      </c>
      <c r="B215" t="s">
        <v>286</v>
      </c>
      <c r="C215">
        <v>5</v>
      </c>
      <c r="D215" t="s">
        <v>48</v>
      </c>
      <c r="E215">
        <v>15.3</v>
      </c>
      <c r="F215">
        <v>21.5</v>
      </c>
      <c r="G215">
        <v>21.9</v>
      </c>
      <c r="H215">
        <v>17.3</v>
      </c>
      <c r="I215">
        <v>17.899999999999999</v>
      </c>
      <c r="J215">
        <v>18.399999999999999</v>
      </c>
      <c r="K215">
        <v>5.7</v>
      </c>
      <c r="L215">
        <v>19.100000000000001</v>
      </c>
      <c r="M215">
        <v>11.3</v>
      </c>
      <c r="P215" s="23">
        <v>30</v>
      </c>
      <c r="Q215" s="23">
        <v>30</v>
      </c>
      <c r="R215" s="23">
        <v>30</v>
      </c>
      <c r="S215" s="23">
        <v>30</v>
      </c>
      <c r="T215" s="23">
        <v>30</v>
      </c>
      <c r="U215" s="23">
        <v>30</v>
      </c>
      <c r="V215" s="23">
        <v>17.3</v>
      </c>
      <c r="W215" s="23">
        <v>28.9</v>
      </c>
      <c r="X215" s="23">
        <v>28.6</v>
      </c>
      <c r="Z215">
        <f t="shared" si="186"/>
        <v>254.8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1</v>
      </c>
      <c r="AL215">
        <v>0</v>
      </c>
      <c r="AM215">
        <v>2</v>
      </c>
      <c r="AN215">
        <v>0</v>
      </c>
      <c r="AO215">
        <v>3</v>
      </c>
      <c r="AP215">
        <v>4</v>
      </c>
      <c r="AQ215">
        <v>1</v>
      </c>
      <c r="AR215">
        <v>4</v>
      </c>
      <c r="AS215">
        <v>2</v>
      </c>
    </row>
    <row r="216" spans="1:56">
      <c r="E216" s="11">
        <f>AVERAGE(E178:E215)/30*100</f>
        <v>36.859649122807006</v>
      </c>
      <c r="F216" s="11">
        <f t="shared" ref="F216" si="187">AVERAGE(F178:F215)/30*100</f>
        <v>38.412280701754383</v>
      </c>
      <c r="G216" s="11">
        <f t="shared" ref="G216" si="188">AVERAGE(G178:G215)/30*100</f>
        <v>31.684210526315788</v>
      </c>
      <c r="H216" s="11">
        <f t="shared" ref="H216" si="189">AVERAGE(H178:H215)/30*100</f>
        <v>30.666666666666671</v>
      </c>
      <c r="I216" s="11">
        <f t="shared" ref="I216" si="190">AVERAGE(I178:I215)/30*100</f>
        <v>30.289473684210517</v>
      </c>
      <c r="J216" s="11">
        <f t="shared" ref="J216" si="191">AVERAGE(J178:J215)/30*100</f>
        <v>27.929824561403503</v>
      </c>
      <c r="K216" s="11">
        <f t="shared" ref="K216" si="192">AVERAGE(K178:K215)/30*100</f>
        <v>26.473684210526315</v>
      </c>
      <c r="L216" s="11">
        <f t="shared" ref="L216" si="193">AVERAGE(L178:L215)/30*100</f>
        <v>28.280701754385966</v>
      </c>
      <c r="M216" s="11">
        <f>AVERAGE(M178:M215)/30*100</f>
        <v>24.649122807017541</v>
      </c>
      <c r="P216" s="56">
        <f>AVERAGE(P178:P215)/30*100</f>
        <v>92.5</v>
      </c>
      <c r="Q216" s="56">
        <f t="shared" ref="Q216" si="194">AVERAGE(Q178:Q215)/30*100</f>
        <v>92.096491228070164</v>
      </c>
      <c r="R216" s="56">
        <f t="shared" ref="R216" si="195">AVERAGE(R178:R215)/30*100</f>
        <v>85.008771929824562</v>
      </c>
      <c r="S216" s="56">
        <f t="shared" ref="S216" si="196">AVERAGE(S178:S215)/30*100</f>
        <v>83.745614035087712</v>
      </c>
      <c r="T216" s="56">
        <f t="shared" ref="T216" si="197">AVERAGE(T178:T215)/30*100</f>
        <v>86.324561403508795</v>
      </c>
      <c r="U216" s="56">
        <f t="shared" ref="U216" si="198">AVERAGE(U178:U215)/30*100</f>
        <v>83.34210526315789</v>
      </c>
      <c r="V216" s="56">
        <f t="shared" ref="V216" si="199">AVERAGE(V178:V215)/30*100</f>
        <v>85.447368421052644</v>
      </c>
      <c r="W216" s="56">
        <f t="shared" ref="W216" si="200">AVERAGE(W178:W215)/30*100</f>
        <v>86.991228070175438</v>
      </c>
      <c r="X216" s="56">
        <f>AVERAGE(X178:X215)/30*100</f>
        <v>78.50877192982459</v>
      </c>
      <c r="AA216" s="11">
        <f>AVERAGE(AA178:AA215)</f>
        <v>0.31578947368421051</v>
      </c>
      <c r="AB216" s="11">
        <f t="shared" ref="AB216" si="201">AVERAGE(AB178:AB215)</f>
        <v>0.89473684210526316</v>
      </c>
      <c r="AC216" s="11">
        <f t="shared" ref="AC216" si="202">AVERAGE(AC178:AC215)</f>
        <v>1.3157894736842106</v>
      </c>
      <c r="AD216" s="11">
        <f t="shared" ref="AD216" si="203">AVERAGE(AD178:AD215)</f>
        <v>1.0526315789473684</v>
      </c>
      <c r="AE216" s="11">
        <f t="shared" ref="AE216" si="204">AVERAGE(AE178:AE215)</f>
        <v>1.0526315789473684</v>
      </c>
      <c r="AF216" s="11">
        <f t="shared" ref="AF216" si="205">AVERAGE(AF178:AF215)</f>
        <v>1.0526315789473684</v>
      </c>
      <c r="AG216" s="11">
        <f t="shared" ref="AG216" si="206">AVERAGE(AG178:AG215)</f>
        <v>0.68421052631578949</v>
      </c>
      <c r="AH216" s="11">
        <f t="shared" ref="AH216" si="207">AVERAGE(AH178:AH215)</f>
        <v>0.52631578947368418</v>
      </c>
      <c r="AI216" s="11">
        <f t="shared" ref="AI216" si="208">AVERAGE(AI178:AI215)</f>
        <v>1.368421052631579</v>
      </c>
      <c r="AK216" s="11">
        <f>AVERAGE(AK178:AK215)</f>
        <v>8.2631578947368425</v>
      </c>
      <c r="AL216" s="11">
        <f t="shared" ref="AL216" si="209">AVERAGE(AL178:AL215)</f>
        <v>6.3947368421052628</v>
      </c>
      <c r="AM216" s="11">
        <f t="shared" ref="AM216" si="210">AVERAGE(AM178:AM215)</f>
        <v>9.8157894736842106</v>
      </c>
      <c r="AN216" s="11">
        <f t="shared" ref="AN216" si="211">AVERAGE(AN178:AN215)</f>
        <v>10.973684210526315</v>
      </c>
      <c r="AO216" s="11">
        <f t="shared" ref="AO216" si="212">AVERAGE(AO178:AO215)</f>
        <v>10.236842105263158</v>
      </c>
      <c r="AP216" s="11">
        <f t="shared" ref="AP216" si="213">AVERAGE(AP178:AP215)</f>
        <v>12.184210526315789</v>
      </c>
      <c r="AQ216" s="11">
        <f t="shared" ref="AQ216" si="214">AVERAGE(AQ178:AQ215)</f>
        <v>11.526315789473685</v>
      </c>
      <c r="AR216" s="11">
        <f t="shared" ref="AR216" si="215">AVERAGE(AR178:AR215)</f>
        <v>10.447368421052632</v>
      </c>
      <c r="AS216" s="11">
        <f>AVERAGE(AS178:AS215)</f>
        <v>12.105263157894736</v>
      </c>
      <c r="AV216" s="11" t="e">
        <f>AVERAGE(AV178:AV215)</f>
        <v>#DIV/0!</v>
      </c>
      <c r="AW216" s="11" t="e">
        <f t="shared" ref="AW216" si="216">AVERAGE(AW178:AW215)</f>
        <v>#DIV/0!</v>
      </c>
      <c r="AX216" s="11" t="e">
        <f t="shared" ref="AX216" si="217">AVERAGE(AX178:AX215)</f>
        <v>#DIV/0!</v>
      </c>
      <c r="AY216" s="11" t="e">
        <f t="shared" ref="AY216" si="218">AVERAGE(AY178:AY215)</f>
        <v>#DIV/0!</v>
      </c>
      <c r="AZ216" s="11" t="e">
        <f t="shared" ref="AZ216" si="219">AVERAGE(AZ178:AZ215)</f>
        <v>#DIV/0!</v>
      </c>
      <c r="BA216" s="11" t="e">
        <f t="shared" ref="BA216" si="220">AVERAGE(BA178:BA215)</f>
        <v>#DIV/0!</v>
      </c>
      <c r="BB216" s="11" t="e">
        <f t="shared" ref="BB216" si="221">AVERAGE(BB178:BB215)</f>
        <v>#DIV/0!</v>
      </c>
      <c r="BC216" s="11" t="e">
        <f t="shared" ref="BC216" si="222">AVERAGE(BC178:BC215)</f>
        <v>#DIV/0!</v>
      </c>
      <c r="BD216" s="11" t="e">
        <f>AVERAGE(BD178:BD215)</f>
        <v>#DIV/0!</v>
      </c>
    </row>
    <row r="217" spans="1:56">
      <c r="E217" s="11">
        <f>STDEV(E178:E215)/SQRT(38)/30*100</f>
        <v>4.2168880736761745</v>
      </c>
      <c r="F217" s="11">
        <f t="shared" ref="F217:L217" si="223">STDEV(F178:F215)/SQRT(38)/30*100</f>
        <v>4.6442160334420262</v>
      </c>
      <c r="G217" s="11">
        <f t="shared" si="223"/>
        <v>4.54665065107781</v>
      </c>
      <c r="H217" s="11">
        <f t="shared" si="223"/>
        <v>3.9422895517792655</v>
      </c>
      <c r="I217" s="11">
        <f t="shared" si="223"/>
        <v>4.2926413275920581</v>
      </c>
      <c r="J217" s="11">
        <f t="shared" si="223"/>
        <v>3.7944907343128365</v>
      </c>
      <c r="K217" s="11">
        <f t="shared" si="223"/>
        <v>3.6562987946072023</v>
      </c>
      <c r="L217" s="11">
        <f t="shared" si="223"/>
        <v>3.606242202370403</v>
      </c>
      <c r="M217" s="11">
        <f>STDEV(M178:M215)/SQRT(38)/30*100</f>
        <v>4.0450471848987988</v>
      </c>
      <c r="P217" s="56">
        <f>STDEV(P178:P215)/SQRT(38)/30*100</f>
        <v>2.6948707051714549</v>
      </c>
      <c r="Q217" s="56">
        <f t="shared" ref="Q217:W217" si="224">STDEV(Q178:Q215)/SQRT(38)/30*100</f>
        <v>1.8670826898195652</v>
      </c>
      <c r="R217" s="56">
        <f t="shared" si="224"/>
        <v>2.9662366122702273</v>
      </c>
      <c r="S217" s="56">
        <f t="shared" si="224"/>
        <v>3.6047058922177522</v>
      </c>
      <c r="T217" s="56">
        <f t="shared" si="224"/>
        <v>3.5807090491226616</v>
      </c>
      <c r="U217" s="56">
        <f t="shared" si="224"/>
        <v>3.4940054976929029</v>
      </c>
      <c r="V217" s="56">
        <f t="shared" si="224"/>
        <v>3.5404429468366665</v>
      </c>
      <c r="W217" s="56">
        <f t="shared" si="224"/>
        <v>2.7494409921399452</v>
      </c>
      <c r="X217" s="56">
        <f>STDEV(X178:X215)/SQRT(38)/30*100</f>
        <v>3.9127665244477265</v>
      </c>
      <c r="AA217" s="11">
        <f>STDEV(AA178:AA215)/SQRT(38)</f>
        <v>0.14164881120346631</v>
      </c>
      <c r="AB217" s="11">
        <f t="shared" ref="AB217:AI217" si="225">STDEV(AB178:AB215)/SQRT(38)</f>
        <v>0.36719976401357118</v>
      </c>
      <c r="AC217" s="11">
        <f t="shared" si="225"/>
        <v>0.49622366698734854</v>
      </c>
      <c r="AD217" s="11">
        <f t="shared" si="225"/>
        <v>0.38267488665673111</v>
      </c>
      <c r="AE217" s="11">
        <f t="shared" si="225"/>
        <v>0.60220950265996154</v>
      </c>
      <c r="AF217" s="11">
        <f t="shared" si="225"/>
        <v>0.35168233844020641</v>
      </c>
      <c r="AG217" s="11">
        <f t="shared" si="225"/>
        <v>0.26429342490753038</v>
      </c>
      <c r="AH217" s="11">
        <f t="shared" si="225"/>
        <v>0.24656052813273108</v>
      </c>
      <c r="AI217" s="11">
        <f t="shared" si="225"/>
        <v>0.39989517230871446</v>
      </c>
      <c r="AK217" s="11">
        <f>STDEV(AK178:AK215)/SQRT(38)</f>
        <v>1.4542253198786861</v>
      </c>
      <c r="AL217" s="11">
        <f t="shared" ref="AL217:AR217" si="226">STDEV(AL178:AL215)/SQRT(38)</f>
        <v>1.3181841651111044</v>
      </c>
      <c r="AM217" s="11">
        <f t="shared" si="226"/>
        <v>1.8286697600340553</v>
      </c>
      <c r="AN217" s="11">
        <f t="shared" si="226"/>
        <v>1.7449324482864312</v>
      </c>
      <c r="AO217" s="11">
        <f t="shared" si="226"/>
        <v>1.7440955913477418</v>
      </c>
      <c r="AP217" s="11">
        <f t="shared" si="226"/>
        <v>2.0260940929137083</v>
      </c>
      <c r="AQ217" s="11">
        <f t="shared" si="226"/>
        <v>2.268510656892365</v>
      </c>
      <c r="AR217" s="11">
        <f t="shared" si="226"/>
        <v>1.7050245253889706</v>
      </c>
      <c r="AS217" s="11">
        <f>STDEV(AS178:AS215)/SQRT(38)</f>
        <v>2.1533623427913033</v>
      </c>
      <c r="AV217" s="11" t="e">
        <f>STDEV(AV178:AV215)/SQRT(38)</f>
        <v>#DIV/0!</v>
      </c>
      <c r="AW217" s="11" t="e">
        <f t="shared" ref="AW217:BC217" si="227">STDEV(AW178:AW215)/SQRT(38)</f>
        <v>#DIV/0!</v>
      </c>
      <c r="AX217" s="11" t="e">
        <f t="shared" si="227"/>
        <v>#DIV/0!</v>
      </c>
      <c r="AY217" s="11" t="e">
        <f t="shared" si="227"/>
        <v>#DIV/0!</v>
      </c>
      <c r="AZ217" s="11" t="e">
        <f t="shared" si="227"/>
        <v>#DIV/0!</v>
      </c>
      <c r="BA217" s="11" t="e">
        <f t="shared" si="227"/>
        <v>#DIV/0!</v>
      </c>
      <c r="BB217" s="11" t="e">
        <f t="shared" si="227"/>
        <v>#DIV/0!</v>
      </c>
      <c r="BC217" s="11" t="e">
        <f t="shared" si="227"/>
        <v>#DIV/0!</v>
      </c>
      <c r="BD217" s="11" t="e">
        <f>STDEV(BD178:BD215)/SQRT(38)</f>
        <v>#DIV/0!</v>
      </c>
    </row>
    <row r="218" spans="1:56">
      <c r="P218" s="23">
        <f>AVERAGE(P178:P215)</f>
        <v>27.75</v>
      </c>
      <c r="Q218" s="23">
        <f t="shared" ref="Q218:X218" si="228">AVERAGE(Q178:Q215)</f>
        <v>27.628947368421048</v>
      </c>
      <c r="R218" s="23">
        <f t="shared" si="228"/>
        <v>25.502631578947369</v>
      </c>
      <c r="S218" s="23">
        <f t="shared" si="228"/>
        <v>25.123684210526314</v>
      </c>
      <c r="T218" s="23">
        <f t="shared" si="228"/>
        <v>25.897368421052636</v>
      </c>
      <c r="U218" s="23">
        <f t="shared" si="228"/>
        <v>25.002631578947366</v>
      </c>
      <c r="V218" s="23">
        <f t="shared" si="228"/>
        <v>25.63421052631579</v>
      </c>
      <c r="W218" s="23">
        <f t="shared" si="228"/>
        <v>26.097368421052632</v>
      </c>
      <c r="X218" s="23">
        <f t="shared" si="228"/>
        <v>23.552631578947373</v>
      </c>
      <c r="Z218">
        <f>SUM(P218:X218)</f>
        <v>232.18947368421055</v>
      </c>
    </row>
    <row r="222" spans="1:56">
      <c r="A222">
        <v>74</v>
      </c>
      <c r="B222" t="s">
        <v>59</v>
      </c>
      <c r="C222">
        <v>6</v>
      </c>
      <c r="D222" t="s">
        <v>42</v>
      </c>
      <c r="E222">
        <v>2.9</v>
      </c>
      <c r="F222">
        <v>0.7</v>
      </c>
      <c r="G222">
        <v>4.8</v>
      </c>
      <c r="H222">
        <v>6.6</v>
      </c>
      <c r="I222">
        <v>5.3</v>
      </c>
      <c r="J222">
        <v>8.6</v>
      </c>
      <c r="K222">
        <v>5.4</v>
      </c>
      <c r="L222">
        <v>6.6</v>
      </c>
      <c r="M222">
        <v>2.5</v>
      </c>
      <c r="P222" s="23">
        <v>30</v>
      </c>
      <c r="Q222" s="23">
        <v>24.2</v>
      </c>
      <c r="R222" s="23">
        <v>30</v>
      </c>
      <c r="S222" s="23">
        <v>28.5</v>
      </c>
      <c r="T222" s="23">
        <v>30</v>
      </c>
      <c r="U222" s="23">
        <v>30</v>
      </c>
      <c r="V222" s="23">
        <v>27.2</v>
      </c>
      <c r="W222" s="23">
        <v>27.7</v>
      </c>
      <c r="X222" s="23">
        <v>29.1</v>
      </c>
      <c r="Z222">
        <f>SUM(P222:X222)</f>
        <v>256.7</v>
      </c>
      <c r="AA222">
        <v>0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17</v>
      </c>
      <c r="AL222">
        <v>28</v>
      </c>
      <c r="AM222">
        <v>15</v>
      </c>
      <c r="AN222">
        <v>26</v>
      </c>
      <c r="AO222">
        <v>15</v>
      </c>
      <c r="AP222">
        <v>9</v>
      </c>
      <c r="AQ222">
        <v>15</v>
      </c>
      <c r="AR222">
        <v>34</v>
      </c>
      <c r="AS222">
        <v>22</v>
      </c>
    </row>
    <row r="223" spans="1:56">
      <c r="A223">
        <v>73</v>
      </c>
      <c r="B223" t="s">
        <v>60</v>
      </c>
      <c r="C223">
        <v>6</v>
      </c>
      <c r="D223" t="s">
        <v>44</v>
      </c>
      <c r="E223">
        <v>14.9</v>
      </c>
      <c r="F223">
        <v>17.8</v>
      </c>
      <c r="G223">
        <v>4.4000000000000004</v>
      </c>
      <c r="H223">
        <v>11.2</v>
      </c>
      <c r="I223">
        <v>15.1</v>
      </c>
      <c r="J223">
        <v>15</v>
      </c>
      <c r="K223">
        <v>6.8</v>
      </c>
      <c r="L223">
        <v>16.399999999999999</v>
      </c>
      <c r="M223">
        <v>12.8</v>
      </c>
      <c r="P223" s="23">
        <v>22.8</v>
      </c>
      <c r="Q223" s="23">
        <v>27.9</v>
      </c>
      <c r="R223" s="23">
        <v>21.8</v>
      </c>
      <c r="S223" s="23">
        <v>30</v>
      </c>
      <c r="T223" s="23">
        <v>29.4</v>
      </c>
      <c r="U223" s="23">
        <v>26.6</v>
      </c>
      <c r="V223" s="23">
        <v>26.1</v>
      </c>
      <c r="W223" s="23">
        <v>23.9</v>
      </c>
      <c r="X223" s="23">
        <v>22.3</v>
      </c>
      <c r="Z223">
        <f t="shared" ref="Z223:Z259" si="229">SUM(P223:X223)</f>
        <v>230.8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12</v>
      </c>
      <c r="AL223">
        <v>6</v>
      </c>
      <c r="AM223">
        <v>18</v>
      </c>
      <c r="AN223">
        <v>0</v>
      </c>
      <c r="AO223">
        <v>2</v>
      </c>
      <c r="AP223">
        <v>20</v>
      </c>
      <c r="AQ223">
        <v>18</v>
      </c>
      <c r="AR223">
        <v>17</v>
      </c>
      <c r="AS223">
        <v>18</v>
      </c>
    </row>
    <row r="224" spans="1:56">
      <c r="A224">
        <v>71</v>
      </c>
      <c r="B224" t="s">
        <v>61</v>
      </c>
      <c r="C224">
        <v>6</v>
      </c>
      <c r="D224" t="s">
        <v>46</v>
      </c>
      <c r="E224">
        <v>5.6</v>
      </c>
      <c r="F224">
        <v>3.7</v>
      </c>
      <c r="G224">
        <v>0.3</v>
      </c>
      <c r="H224">
        <v>1.8</v>
      </c>
      <c r="I224">
        <v>0.6</v>
      </c>
      <c r="J224">
        <v>1.6</v>
      </c>
      <c r="K224">
        <v>6.6</v>
      </c>
      <c r="L224">
        <v>2</v>
      </c>
      <c r="M224">
        <v>2.2999999999999998</v>
      </c>
      <c r="P224" s="23">
        <v>29.1</v>
      </c>
      <c r="Q224" s="23">
        <v>28.6</v>
      </c>
      <c r="R224" s="23">
        <v>26.5</v>
      </c>
      <c r="S224" s="23">
        <v>28.6</v>
      </c>
      <c r="T224" s="23">
        <v>27.8</v>
      </c>
      <c r="U224" s="23">
        <v>25.1</v>
      </c>
      <c r="V224" s="23">
        <v>27.4</v>
      </c>
      <c r="W224" s="23">
        <v>22</v>
      </c>
      <c r="X224" s="23">
        <v>22.7</v>
      </c>
      <c r="Z224">
        <f t="shared" si="229"/>
        <v>237.8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2</v>
      </c>
      <c r="AK224">
        <v>16</v>
      </c>
      <c r="AL224">
        <v>17</v>
      </c>
      <c r="AM224">
        <v>18</v>
      </c>
      <c r="AN224">
        <v>20</v>
      </c>
      <c r="AO224">
        <v>17</v>
      </c>
      <c r="AP224">
        <v>23</v>
      </c>
      <c r="AQ224">
        <v>27</v>
      </c>
      <c r="AR224">
        <v>17</v>
      </c>
      <c r="AS224">
        <v>28</v>
      </c>
    </row>
    <row r="225" spans="1:992">
      <c r="A225">
        <v>72</v>
      </c>
      <c r="B225" t="s">
        <v>62</v>
      </c>
      <c r="C225">
        <v>6</v>
      </c>
      <c r="D225" t="s">
        <v>48</v>
      </c>
      <c r="E225">
        <v>0.8</v>
      </c>
      <c r="F225">
        <v>0.5</v>
      </c>
      <c r="G225">
        <v>2.7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P225" s="23">
        <v>26.5</v>
      </c>
      <c r="Q225" s="23">
        <v>24</v>
      </c>
      <c r="R225" s="23">
        <v>28.6</v>
      </c>
      <c r="S225" s="23">
        <v>28.5</v>
      </c>
      <c r="T225" s="23">
        <v>27.4</v>
      </c>
      <c r="U225" s="23">
        <v>28.4</v>
      </c>
      <c r="V225" s="23">
        <v>25.6</v>
      </c>
      <c r="W225" s="23">
        <v>30</v>
      </c>
      <c r="X225" s="23">
        <v>27.5</v>
      </c>
      <c r="Z225">
        <f t="shared" si="229"/>
        <v>246.5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2</v>
      </c>
      <c r="AH225">
        <v>0</v>
      </c>
      <c r="AI225">
        <v>0</v>
      </c>
      <c r="AK225">
        <v>9</v>
      </c>
      <c r="AL225">
        <v>23</v>
      </c>
      <c r="AM225">
        <v>17</v>
      </c>
      <c r="AN225">
        <v>27</v>
      </c>
      <c r="AO225">
        <v>38</v>
      </c>
      <c r="AP225">
        <v>33</v>
      </c>
      <c r="AQ225">
        <v>31</v>
      </c>
      <c r="AR225">
        <v>4</v>
      </c>
      <c r="AS225">
        <v>18</v>
      </c>
    </row>
    <row r="226" spans="1:992">
      <c r="A226">
        <v>77</v>
      </c>
      <c r="B226" t="s">
        <v>63</v>
      </c>
      <c r="C226">
        <v>6</v>
      </c>
      <c r="D226" t="s">
        <v>42</v>
      </c>
      <c r="E226">
        <v>16.600000000000001</v>
      </c>
      <c r="F226">
        <v>9.1</v>
      </c>
      <c r="G226">
        <v>3</v>
      </c>
      <c r="H226">
        <v>2.4</v>
      </c>
      <c r="I226">
        <v>0.4</v>
      </c>
      <c r="J226">
        <v>5.3</v>
      </c>
      <c r="K226">
        <v>14.9</v>
      </c>
      <c r="L226">
        <v>16.3</v>
      </c>
      <c r="M226">
        <v>11.6</v>
      </c>
      <c r="P226" s="23">
        <v>27.5</v>
      </c>
      <c r="Q226" s="23">
        <v>27.9</v>
      </c>
      <c r="R226" s="23">
        <v>24</v>
      </c>
      <c r="S226" s="23">
        <v>20.3</v>
      </c>
      <c r="T226" s="23">
        <v>4.5</v>
      </c>
      <c r="U226" s="23">
        <v>26.8</v>
      </c>
      <c r="V226" s="23">
        <v>28.5</v>
      </c>
      <c r="W226" s="23">
        <v>27.2</v>
      </c>
      <c r="X226" s="23">
        <v>21</v>
      </c>
      <c r="Z226">
        <f t="shared" si="229"/>
        <v>207.7</v>
      </c>
      <c r="AA226">
        <v>4</v>
      </c>
      <c r="AB226">
        <v>0</v>
      </c>
      <c r="AC226">
        <v>2</v>
      </c>
      <c r="AD226">
        <v>6</v>
      </c>
      <c r="AE226">
        <v>22</v>
      </c>
      <c r="AF226">
        <v>2</v>
      </c>
      <c r="AG226">
        <v>0</v>
      </c>
      <c r="AH226">
        <v>0</v>
      </c>
      <c r="AI226">
        <v>0</v>
      </c>
      <c r="AK226">
        <v>11</v>
      </c>
      <c r="AL226">
        <v>16</v>
      </c>
      <c r="AM226">
        <v>17</v>
      </c>
      <c r="AN226">
        <v>21</v>
      </c>
      <c r="AO226">
        <v>25</v>
      </c>
      <c r="AP226">
        <v>24</v>
      </c>
      <c r="AQ226">
        <v>16</v>
      </c>
      <c r="AR226">
        <v>19</v>
      </c>
      <c r="AS226">
        <v>19</v>
      </c>
    </row>
    <row r="227" spans="1:992">
      <c r="A227">
        <v>75</v>
      </c>
      <c r="B227" t="s">
        <v>64</v>
      </c>
      <c r="C227">
        <v>6</v>
      </c>
      <c r="D227" t="s">
        <v>44</v>
      </c>
      <c r="E227">
        <v>13.5</v>
      </c>
      <c r="F227">
        <v>14.1</v>
      </c>
      <c r="G227">
        <v>12</v>
      </c>
      <c r="H227">
        <v>12.3</v>
      </c>
      <c r="I227">
        <v>9.8000000000000007</v>
      </c>
      <c r="J227">
        <v>5.6</v>
      </c>
      <c r="K227">
        <v>8.1999999999999993</v>
      </c>
      <c r="L227">
        <v>9.4</v>
      </c>
      <c r="M227">
        <v>8.1999999999999993</v>
      </c>
      <c r="P227" s="23">
        <v>26.4</v>
      </c>
      <c r="Q227" s="23">
        <v>30</v>
      </c>
      <c r="R227" s="23">
        <v>28.8</v>
      </c>
      <c r="S227" s="23">
        <v>26.9</v>
      </c>
      <c r="T227" s="23">
        <v>28.8</v>
      </c>
      <c r="U227" s="23">
        <v>22.1</v>
      </c>
      <c r="V227" s="23">
        <v>28.5</v>
      </c>
      <c r="W227" s="23">
        <v>25.6</v>
      </c>
      <c r="X227" s="23">
        <v>23.8</v>
      </c>
      <c r="Z227">
        <f t="shared" si="229"/>
        <v>240.9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17</v>
      </c>
      <c r="AL227">
        <v>16</v>
      </c>
      <c r="AM227">
        <v>6</v>
      </c>
      <c r="AN227">
        <v>18</v>
      </c>
      <c r="AO227">
        <v>19</v>
      </c>
      <c r="AP227">
        <v>19</v>
      </c>
      <c r="AQ227">
        <v>27</v>
      </c>
      <c r="AR227">
        <v>14</v>
      </c>
      <c r="AS227">
        <v>26</v>
      </c>
    </row>
    <row r="228" spans="1:992">
      <c r="A228">
        <v>76</v>
      </c>
      <c r="B228" t="s">
        <v>65</v>
      </c>
      <c r="C228">
        <v>6</v>
      </c>
      <c r="D228" t="s">
        <v>46</v>
      </c>
      <c r="E228">
        <v>5.5</v>
      </c>
      <c r="F228">
        <v>1.7</v>
      </c>
      <c r="G228">
        <v>6.5</v>
      </c>
      <c r="H228">
        <v>8.1</v>
      </c>
      <c r="I228">
        <v>8.8000000000000007</v>
      </c>
      <c r="J228">
        <v>10.3</v>
      </c>
      <c r="K228">
        <v>8</v>
      </c>
      <c r="L228">
        <v>2.6</v>
      </c>
      <c r="M228">
        <v>1.9</v>
      </c>
      <c r="P228" s="23">
        <v>23.7</v>
      </c>
      <c r="Q228" s="23">
        <v>20.6</v>
      </c>
      <c r="R228" s="23">
        <v>26.1</v>
      </c>
      <c r="S228" s="23">
        <v>26.7</v>
      </c>
      <c r="T228" s="23">
        <v>28.1</v>
      </c>
      <c r="U228" s="23">
        <v>25.1</v>
      </c>
      <c r="V228" s="23">
        <v>22.6</v>
      </c>
      <c r="W228" s="23">
        <v>19.8</v>
      </c>
      <c r="X228" s="23">
        <v>1.2</v>
      </c>
      <c r="Z228">
        <f t="shared" si="229"/>
        <v>193.9</v>
      </c>
      <c r="AA228">
        <v>0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</v>
      </c>
      <c r="AI228">
        <v>14</v>
      </c>
      <c r="AK228">
        <v>22</v>
      </c>
      <c r="AL228">
        <v>13</v>
      </c>
      <c r="AM228">
        <v>6</v>
      </c>
      <c r="AN228">
        <v>11</v>
      </c>
      <c r="AO228">
        <v>13</v>
      </c>
      <c r="AP228">
        <v>9</v>
      </c>
      <c r="AQ228">
        <v>20</v>
      </c>
      <c r="AR228">
        <v>24</v>
      </c>
      <c r="AS228">
        <v>24</v>
      </c>
    </row>
    <row r="229" spans="1:992">
      <c r="A229">
        <v>78</v>
      </c>
      <c r="B229" t="s">
        <v>66</v>
      </c>
      <c r="C229">
        <v>6</v>
      </c>
      <c r="D229" t="s">
        <v>48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P229" s="23">
        <v>30</v>
      </c>
      <c r="Q229" s="23">
        <v>25.3</v>
      </c>
      <c r="R229" s="23">
        <v>17.5</v>
      </c>
      <c r="S229" s="23">
        <v>13.1</v>
      </c>
      <c r="T229" s="23">
        <v>23.7</v>
      </c>
      <c r="U229" s="23">
        <v>21.7</v>
      </c>
      <c r="V229" s="23">
        <v>21.9</v>
      </c>
      <c r="W229" s="23">
        <v>26.2</v>
      </c>
      <c r="X229" s="23">
        <v>27.2</v>
      </c>
      <c r="Z229">
        <f t="shared" si="229"/>
        <v>206.59999999999997</v>
      </c>
      <c r="AA229">
        <v>0</v>
      </c>
      <c r="AB229">
        <v>2</v>
      </c>
      <c r="AC229">
        <v>8</v>
      </c>
      <c r="AD229">
        <v>8</v>
      </c>
      <c r="AE229">
        <v>4</v>
      </c>
      <c r="AF229">
        <v>14</v>
      </c>
      <c r="AG229">
        <v>8</v>
      </c>
      <c r="AH229">
        <v>0</v>
      </c>
      <c r="AI229">
        <v>0</v>
      </c>
      <c r="AK229">
        <v>25</v>
      </c>
      <c r="AL229">
        <v>29</v>
      </c>
      <c r="AM229">
        <v>35</v>
      </c>
      <c r="AN229">
        <v>47</v>
      </c>
      <c r="AO229">
        <v>22</v>
      </c>
      <c r="AP229">
        <v>64</v>
      </c>
      <c r="AQ229">
        <v>56</v>
      </c>
      <c r="AR229">
        <v>27</v>
      </c>
      <c r="AS229">
        <v>56</v>
      </c>
    </row>
    <row r="230" spans="1:992">
      <c r="A230">
        <v>81</v>
      </c>
      <c r="B230" t="s">
        <v>67</v>
      </c>
      <c r="C230">
        <v>6</v>
      </c>
      <c r="D230" t="s">
        <v>42</v>
      </c>
      <c r="E230">
        <v>6.3</v>
      </c>
      <c r="F230">
        <v>0</v>
      </c>
      <c r="G230">
        <v>9.1999999999999993</v>
      </c>
      <c r="H230">
        <v>2.6</v>
      </c>
      <c r="I230">
        <v>8.1999999999999993</v>
      </c>
      <c r="J230">
        <v>1.9</v>
      </c>
      <c r="K230">
        <v>1.2</v>
      </c>
      <c r="L230">
        <v>3.2</v>
      </c>
      <c r="M230">
        <v>6</v>
      </c>
      <c r="P230" s="23">
        <v>30</v>
      </c>
      <c r="Q230" s="23">
        <v>1</v>
      </c>
      <c r="R230" s="23">
        <v>30</v>
      </c>
      <c r="S230" s="23">
        <v>14.4</v>
      </c>
      <c r="T230" s="23">
        <v>30</v>
      </c>
      <c r="U230" s="23">
        <v>16</v>
      </c>
      <c r="V230" s="23">
        <v>8.1999999999999993</v>
      </c>
      <c r="W230" s="23">
        <v>29.4</v>
      </c>
      <c r="X230" s="23">
        <v>23.1</v>
      </c>
      <c r="Z230">
        <f t="shared" si="229"/>
        <v>182.1</v>
      </c>
      <c r="AA230">
        <v>0</v>
      </c>
      <c r="AB230">
        <v>14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9</v>
      </c>
      <c r="AR230">
        <v>0</v>
      </c>
      <c r="AS230">
        <v>0</v>
      </c>
    </row>
    <row r="231" spans="1:992">
      <c r="A231">
        <v>82</v>
      </c>
      <c r="B231" t="s">
        <v>68</v>
      </c>
      <c r="C231">
        <v>6</v>
      </c>
      <c r="D231" t="s">
        <v>44</v>
      </c>
      <c r="E231">
        <v>3.1</v>
      </c>
      <c r="F231">
        <v>6.3</v>
      </c>
      <c r="G231">
        <v>10.6</v>
      </c>
      <c r="H231">
        <v>6.7</v>
      </c>
      <c r="I231">
        <v>5.3</v>
      </c>
      <c r="J231">
        <v>3.9</v>
      </c>
      <c r="K231">
        <v>8.1999999999999993</v>
      </c>
      <c r="L231">
        <v>2.2000000000000002</v>
      </c>
      <c r="M231">
        <v>8.6999999999999993</v>
      </c>
      <c r="P231" s="23">
        <v>28.9</v>
      </c>
      <c r="Q231" s="23">
        <v>23.1</v>
      </c>
      <c r="R231" s="23">
        <v>22.6</v>
      </c>
      <c r="S231" s="23">
        <v>24.4</v>
      </c>
      <c r="T231" s="23">
        <v>1.5</v>
      </c>
      <c r="U231" s="23">
        <v>16.2</v>
      </c>
      <c r="V231" s="23">
        <v>8.3000000000000007</v>
      </c>
      <c r="W231" s="23">
        <v>28.1</v>
      </c>
      <c r="X231" s="23">
        <v>5.7</v>
      </c>
      <c r="Z231">
        <f t="shared" si="229"/>
        <v>158.79999999999998</v>
      </c>
      <c r="AA231">
        <v>0</v>
      </c>
      <c r="AB231">
        <v>0</v>
      </c>
      <c r="AC231">
        <v>0</v>
      </c>
      <c r="AD231">
        <v>0</v>
      </c>
      <c r="AE231">
        <v>6</v>
      </c>
      <c r="AF231">
        <v>0</v>
      </c>
      <c r="AG231">
        <v>0</v>
      </c>
      <c r="AH231">
        <v>0</v>
      </c>
      <c r="AI231">
        <v>2</v>
      </c>
      <c r="AK231">
        <v>21</v>
      </c>
      <c r="AL231">
        <v>22</v>
      </c>
      <c r="AM231">
        <v>26</v>
      </c>
      <c r="AN231">
        <v>26</v>
      </c>
      <c r="AO231">
        <v>18</v>
      </c>
      <c r="AP231">
        <v>13</v>
      </c>
      <c r="AQ231">
        <v>11</v>
      </c>
      <c r="AR231">
        <v>17</v>
      </c>
      <c r="AS231">
        <v>20</v>
      </c>
    </row>
    <row r="232" spans="1:992">
      <c r="A232">
        <v>80</v>
      </c>
      <c r="B232" t="s">
        <v>69</v>
      </c>
      <c r="C232">
        <v>6</v>
      </c>
      <c r="D232" t="s">
        <v>46</v>
      </c>
      <c r="E232">
        <v>8.6999999999999993</v>
      </c>
      <c r="F232">
        <v>10.199999999999999</v>
      </c>
      <c r="G232">
        <v>4.3</v>
      </c>
      <c r="H232">
        <v>6.8</v>
      </c>
      <c r="I232">
        <v>2.5</v>
      </c>
      <c r="J232">
        <v>2.9</v>
      </c>
      <c r="K232">
        <v>2.7</v>
      </c>
      <c r="L232">
        <v>0.8</v>
      </c>
      <c r="M232">
        <v>6.5</v>
      </c>
      <c r="P232" s="23">
        <v>28.6</v>
      </c>
      <c r="Q232" s="23">
        <v>30</v>
      </c>
      <c r="R232" s="23">
        <v>18.5</v>
      </c>
      <c r="S232" s="23">
        <v>27.9</v>
      </c>
      <c r="T232" s="23">
        <v>28.6</v>
      </c>
      <c r="U232" s="23">
        <v>27.7</v>
      </c>
      <c r="V232" s="23">
        <v>22.8</v>
      </c>
      <c r="W232" s="23">
        <v>25.9</v>
      </c>
      <c r="X232" s="23">
        <v>25.7</v>
      </c>
      <c r="Z232">
        <f t="shared" si="229"/>
        <v>235.7</v>
      </c>
      <c r="AA232">
        <v>0</v>
      </c>
      <c r="AB232">
        <v>0</v>
      </c>
      <c r="AC232">
        <v>4</v>
      </c>
      <c r="AD232">
        <v>0</v>
      </c>
      <c r="AE232">
        <v>0</v>
      </c>
      <c r="AF232">
        <v>0</v>
      </c>
      <c r="AG232">
        <v>4</v>
      </c>
      <c r="AH232">
        <v>0</v>
      </c>
      <c r="AI232">
        <v>2</v>
      </c>
      <c r="AK232">
        <v>22</v>
      </c>
      <c r="AL232">
        <v>10</v>
      </c>
      <c r="AM232">
        <v>23</v>
      </c>
      <c r="AN232">
        <v>24</v>
      </c>
      <c r="AO232">
        <v>24</v>
      </c>
      <c r="AP232">
        <v>20</v>
      </c>
      <c r="AQ232">
        <v>37</v>
      </c>
      <c r="AR232">
        <v>21</v>
      </c>
      <c r="AS232">
        <v>21</v>
      </c>
    </row>
    <row r="233" spans="1:992">
      <c r="A233">
        <v>79</v>
      </c>
      <c r="B233" t="s">
        <v>70</v>
      </c>
      <c r="C233">
        <v>6</v>
      </c>
      <c r="D233" t="s">
        <v>48</v>
      </c>
      <c r="E233">
        <v>0</v>
      </c>
      <c r="F233">
        <v>0.9</v>
      </c>
      <c r="G233">
        <v>0</v>
      </c>
      <c r="H233">
        <v>0</v>
      </c>
      <c r="I233">
        <v>0.5</v>
      </c>
      <c r="J233">
        <v>0.5</v>
      </c>
      <c r="K233">
        <v>0</v>
      </c>
      <c r="L233">
        <v>0.4</v>
      </c>
      <c r="M233">
        <v>0.7</v>
      </c>
      <c r="P233" s="23">
        <v>27.4</v>
      </c>
      <c r="Q233" s="23">
        <v>26.8</v>
      </c>
      <c r="R233" s="23">
        <v>26.6</v>
      </c>
      <c r="S233" s="23">
        <v>26.8</v>
      </c>
      <c r="T233" s="23">
        <v>25.6</v>
      </c>
      <c r="U233" s="23">
        <v>25.6</v>
      </c>
      <c r="V233" s="23">
        <v>8</v>
      </c>
      <c r="W233" s="23">
        <v>30</v>
      </c>
      <c r="X233" s="23">
        <v>28.6</v>
      </c>
      <c r="Z233">
        <f t="shared" si="229"/>
        <v>225.4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K233">
        <v>15</v>
      </c>
      <c r="AL233">
        <v>14</v>
      </c>
      <c r="AM233">
        <v>15</v>
      </c>
      <c r="AN233">
        <v>23</v>
      </c>
      <c r="AO233">
        <v>19</v>
      </c>
      <c r="AP233">
        <v>13</v>
      </c>
      <c r="AQ233">
        <v>23</v>
      </c>
      <c r="AR233">
        <v>14</v>
      </c>
      <c r="AS233">
        <v>10</v>
      </c>
    </row>
    <row r="234" spans="1:992">
      <c r="A234">
        <v>84</v>
      </c>
      <c r="B234" t="s">
        <v>71</v>
      </c>
      <c r="C234">
        <v>6</v>
      </c>
      <c r="D234" t="s">
        <v>42</v>
      </c>
      <c r="E234">
        <v>10.9</v>
      </c>
      <c r="F234">
        <v>10.199999999999999</v>
      </c>
      <c r="G234">
        <v>6.3</v>
      </c>
      <c r="H234">
        <v>2.7</v>
      </c>
      <c r="I234">
        <v>5.0999999999999996</v>
      </c>
      <c r="J234">
        <v>12</v>
      </c>
      <c r="K234">
        <v>0</v>
      </c>
      <c r="L234">
        <v>8</v>
      </c>
      <c r="M234">
        <v>15.4</v>
      </c>
      <c r="P234" s="23">
        <v>29.5</v>
      </c>
      <c r="Q234" s="23">
        <v>30</v>
      </c>
      <c r="R234" s="23">
        <v>25.5</v>
      </c>
      <c r="S234" s="23">
        <v>27.6</v>
      </c>
      <c r="T234" s="23">
        <v>30</v>
      </c>
      <c r="U234" s="23">
        <v>30</v>
      </c>
      <c r="V234" s="23">
        <v>12.3</v>
      </c>
      <c r="W234" s="23">
        <v>25.5</v>
      </c>
      <c r="X234" s="23">
        <v>30</v>
      </c>
      <c r="Z234">
        <f t="shared" si="229"/>
        <v>240.4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7</v>
      </c>
      <c r="AL234">
        <v>2</v>
      </c>
      <c r="AM234">
        <v>13</v>
      </c>
      <c r="AN234">
        <v>10</v>
      </c>
      <c r="AO234">
        <v>0</v>
      </c>
      <c r="AP234">
        <v>1</v>
      </c>
      <c r="AQ234">
        <v>8</v>
      </c>
      <c r="AR234">
        <v>0</v>
      </c>
      <c r="AS234">
        <v>0</v>
      </c>
    </row>
    <row r="235" spans="1:992">
      <c r="A235">
        <v>83</v>
      </c>
      <c r="B235" t="s">
        <v>72</v>
      </c>
      <c r="C235">
        <v>6</v>
      </c>
      <c r="D235" t="s">
        <v>44</v>
      </c>
      <c r="E235">
        <v>18.399999999999999</v>
      </c>
      <c r="F235">
        <v>23.8</v>
      </c>
      <c r="G235">
        <v>25.9</v>
      </c>
      <c r="H235">
        <v>17.399999999999999</v>
      </c>
      <c r="I235">
        <v>18.899999999999999</v>
      </c>
      <c r="J235">
        <v>20.7</v>
      </c>
      <c r="K235">
        <v>25.8</v>
      </c>
      <c r="L235">
        <v>15.1</v>
      </c>
      <c r="M235">
        <v>12.4</v>
      </c>
      <c r="P235" s="23">
        <v>30</v>
      </c>
      <c r="Q235" s="23">
        <v>30</v>
      </c>
      <c r="R235" s="23">
        <v>30</v>
      </c>
      <c r="S235" s="23">
        <v>30</v>
      </c>
      <c r="T235" s="23">
        <v>30</v>
      </c>
      <c r="U235" s="23">
        <v>30</v>
      </c>
      <c r="V235" s="23">
        <v>30</v>
      </c>
      <c r="W235" s="23">
        <v>30</v>
      </c>
      <c r="X235" s="23">
        <v>22.7</v>
      </c>
      <c r="Z235">
        <f t="shared" si="229"/>
        <v>262.7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992">
      <c r="A236" s="4">
        <v>62</v>
      </c>
      <c r="B236" s="5" t="s">
        <v>122</v>
      </c>
      <c r="C236" s="4">
        <v>6</v>
      </c>
      <c r="D236" s="5" t="s">
        <v>42</v>
      </c>
      <c r="E236" s="4">
        <v>4.2</v>
      </c>
      <c r="F236" s="4">
        <v>11.2</v>
      </c>
      <c r="G236" s="4">
        <v>2</v>
      </c>
      <c r="H236" s="4">
        <v>1.4</v>
      </c>
      <c r="I236" s="4">
        <v>5.9</v>
      </c>
      <c r="J236" s="4">
        <v>6.6</v>
      </c>
      <c r="K236" s="4">
        <v>2.1</v>
      </c>
      <c r="L236" s="4">
        <v>5.0999999999999996</v>
      </c>
      <c r="M236" s="4">
        <v>3.6</v>
      </c>
      <c r="N236" s="4"/>
      <c r="O236" s="4"/>
      <c r="P236" s="26">
        <v>27.6</v>
      </c>
      <c r="Q236" s="26">
        <v>27.9</v>
      </c>
      <c r="R236" s="26">
        <v>18.399999999999999</v>
      </c>
      <c r="S236" s="26">
        <v>13.7</v>
      </c>
      <c r="T236" s="26">
        <v>29.6</v>
      </c>
      <c r="U236" s="26">
        <v>28.6</v>
      </c>
      <c r="V236" s="26">
        <v>26.5</v>
      </c>
      <c r="W236" s="26">
        <v>27.2</v>
      </c>
      <c r="X236" s="26">
        <v>25.9</v>
      </c>
      <c r="Y236" s="4"/>
      <c r="Z236">
        <f t="shared" si="229"/>
        <v>225.4</v>
      </c>
      <c r="AA236" s="4">
        <v>0</v>
      </c>
      <c r="AB236" s="4">
        <v>0</v>
      </c>
      <c r="AC236" s="4">
        <v>4</v>
      </c>
      <c r="AD236" s="4">
        <v>10</v>
      </c>
      <c r="AE236" s="4">
        <v>0</v>
      </c>
      <c r="AF236" s="4">
        <v>0</v>
      </c>
      <c r="AG236" s="4">
        <v>0</v>
      </c>
      <c r="AH236" s="4">
        <v>2</v>
      </c>
      <c r="AI236" s="4">
        <v>0</v>
      </c>
      <c r="AJ236" s="4"/>
      <c r="AK236" s="4">
        <v>14</v>
      </c>
      <c r="AL236" s="4">
        <v>23</v>
      </c>
      <c r="AM236" s="4">
        <v>16</v>
      </c>
      <c r="AN236" s="4">
        <v>24</v>
      </c>
      <c r="AO236" s="4">
        <v>19</v>
      </c>
      <c r="AP236" s="4">
        <v>15</v>
      </c>
      <c r="AQ236" s="4">
        <v>23</v>
      </c>
      <c r="AR236" s="4">
        <v>24</v>
      </c>
      <c r="AS236" s="4">
        <v>24</v>
      </c>
      <c r="AT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5"/>
      <c r="AGV236" s="5"/>
      <c r="AGW236" s="5"/>
      <c r="AGX236" s="5"/>
      <c r="AGY236" s="5"/>
      <c r="AGZ236" s="5"/>
      <c r="AHA236" s="5"/>
      <c r="AHB236" s="5"/>
      <c r="AHC236" s="5"/>
      <c r="AHD236" s="5"/>
      <c r="AHE236" s="5"/>
      <c r="AHF236" s="5"/>
      <c r="AHG236" s="5"/>
      <c r="AHH236" s="5"/>
      <c r="AHI236" s="5"/>
      <c r="AHJ236" s="5"/>
      <c r="AHK236" s="5"/>
      <c r="AHL236" s="5"/>
      <c r="AHM236" s="5"/>
      <c r="AHN236" s="5"/>
      <c r="AHO236" s="5"/>
      <c r="AHP236" s="5"/>
      <c r="AHQ236" s="5"/>
      <c r="AHR236" s="5"/>
      <c r="AHS236" s="5"/>
      <c r="AHT236" s="5"/>
      <c r="AHU236" s="5"/>
      <c r="AHV236" s="5"/>
      <c r="AHW236" s="5"/>
      <c r="AHX236" s="5"/>
      <c r="AHY236" s="5"/>
      <c r="AHZ236" s="5"/>
      <c r="AIA236" s="5"/>
      <c r="AIB236" s="5"/>
      <c r="AIC236" s="5"/>
      <c r="AID236" s="5"/>
      <c r="AIE236" s="5"/>
      <c r="AIF236" s="5"/>
      <c r="AIG236" s="5"/>
      <c r="AIH236" s="5"/>
      <c r="AII236" s="5"/>
      <c r="AIJ236" s="5"/>
      <c r="AIK236" s="5"/>
      <c r="AIL236" s="5"/>
      <c r="AIM236" s="5"/>
      <c r="AIN236" s="5"/>
      <c r="AIO236" s="5"/>
      <c r="AIP236" s="5"/>
      <c r="AIQ236" s="5"/>
      <c r="AIR236" s="5"/>
      <c r="AIS236" s="5"/>
      <c r="AIT236" s="5"/>
      <c r="AIU236" s="5"/>
      <c r="AIV236" s="5"/>
      <c r="AIW236" s="5"/>
      <c r="AIX236" s="5"/>
      <c r="AIY236" s="5"/>
      <c r="AIZ236" s="5"/>
      <c r="AJA236" s="5"/>
      <c r="AJB236" s="5"/>
      <c r="AJC236" s="5"/>
      <c r="AJD236" s="5"/>
      <c r="AJE236" s="5"/>
      <c r="AJF236" s="5"/>
      <c r="AJG236" s="5"/>
      <c r="AJH236" s="5"/>
      <c r="AJI236" s="5"/>
      <c r="AJJ236" s="5"/>
      <c r="AJK236" s="5"/>
      <c r="AJL236" s="5"/>
      <c r="AJM236" s="5"/>
      <c r="AJN236" s="5"/>
      <c r="AJO236" s="5"/>
      <c r="AJP236" s="5"/>
      <c r="AJQ236" s="5"/>
      <c r="AJR236" s="5"/>
      <c r="AJS236" s="5"/>
      <c r="AJT236" s="5"/>
      <c r="AJU236" s="5"/>
      <c r="AJV236" s="5"/>
      <c r="AJW236" s="5"/>
      <c r="AJX236" s="5"/>
      <c r="AJY236" s="5"/>
      <c r="AJZ236" s="5"/>
      <c r="AKA236" s="5"/>
      <c r="AKB236" s="5"/>
      <c r="AKC236" s="5"/>
      <c r="AKD236" s="5"/>
      <c r="AKE236" s="5"/>
      <c r="AKF236" s="5"/>
      <c r="AKG236" s="5"/>
      <c r="AKH236" s="5"/>
      <c r="AKI236" s="5"/>
      <c r="AKJ236" s="5"/>
      <c r="AKK236" s="5"/>
      <c r="AKL236" s="5"/>
      <c r="AKM236" s="5"/>
      <c r="AKN236" s="5"/>
      <c r="AKO236" s="5"/>
      <c r="AKP236" s="5"/>
      <c r="AKQ236" s="5"/>
      <c r="AKR236" s="5"/>
      <c r="AKS236" s="5"/>
      <c r="AKT236" s="5"/>
      <c r="AKU236" s="5"/>
      <c r="AKV236" s="5"/>
      <c r="AKW236" s="5"/>
      <c r="AKX236" s="5"/>
      <c r="AKY236" s="5"/>
      <c r="AKZ236" s="5"/>
      <c r="ALA236" s="5"/>
      <c r="ALB236" s="5"/>
      <c r="ALC236" s="5"/>
      <c r="ALD236" s="5"/>
    </row>
    <row r="237" spans="1:992">
      <c r="A237" s="4">
        <v>64</v>
      </c>
      <c r="B237" s="5" t="s">
        <v>123</v>
      </c>
      <c r="C237" s="4">
        <v>6</v>
      </c>
      <c r="D237" s="5" t="s">
        <v>44</v>
      </c>
      <c r="E237" s="4">
        <v>4.0999999999999996</v>
      </c>
      <c r="F237" s="4">
        <v>12.1</v>
      </c>
      <c r="G237" s="4">
        <v>3.2</v>
      </c>
      <c r="H237" s="4">
        <v>5.2</v>
      </c>
      <c r="I237" s="4">
        <v>4.2</v>
      </c>
      <c r="J237" s="4">
        <v>1.9</v>
      </c>
      <c r="K237" s="4">
        <v>15.2</v>
      </c>
      <c r="L237" s="4">
        <v>15.4</v>
      </c>
      <c r="M237" s="4">
        <v>10.7</v>
      </c>
      <c r="N237" s="4"/>
      <c r="O237" s="4"/>
      <c r="P237" s="26">
        <v>29.2</v>
      </c>
      <c r="Q237" s="26">
        <v>27</v>
      </c>
      <c r="R237" s="26">
        <v>17.7</v>
      </c>
      <c r="S237" s="26">
        <v>23.2</v>
      </c>
      <c r="T237" s="26">
        <v>17</v>
      </c>
      <c r="U237" s="26">
        <v>14.4</v>
      </c>
      <c r="V237" s="26">
        <v>30</v>
      </c>
      <c r="W237" s="26">
        <v>27.3</v>
      </c>
      <c r="X237" s="26">
        <v>27.7</v>
      </c>
      <c r="Y237" s="4"/>
      <c r="Z237">
        <f t="shared" si="229"/>
        <v>213.5</v>
      </c>
      <c r="AA237" s="4">
        <v>0</v>
      </c>
      <c r="AB237" s="4">
        <v>0</v>
      </c>
      <c r="AC237" s="4">
        <v>2</v>
      </c>
      <c r="AD237" s="4">
        <v>0</v>
      </c>
      <c r="AE237" s="4">
        <v>0</v>
      </c>
      <c r="AF237" s="4">
        <v>4</v>
      </c>
      <c r="AG237" s="4">
        <v>0</v>
      </c>
      <c r="AH237" s="4">
        <v>0</v>
      </c>
      <c r="AI237" s="4">
        <v>0</v>
      </c>
      <c r="AJ237" s="4"/>
      <c r="AK237" s="4">
        <v>11</v>
      </c>
      <c r="AL237" s="4">
        <v>3</v>
      </c>
      <c r="AM237" s="4">
        <v>8</v>
      </c>
      <c r="AN237" s="4">
        <v>3</v>
      </c>
      <c r="AO237" s="4">
        <v>7</v>
      </c>
      <c r="AP237" s="4">
        <v>12</v>
      </c>
      <c r="AQ237" s="4">
        <v>6</v>
      </c>
      <c r="AR237" s="4">
        <v>9</v>
      </c>
      <c r="AS237" s="4">
        <v>7</v>
      </c>
      <c r="AT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5"/>
      <c r="AGV237" s="5"/>
      <c r="AGW237" s="5"/>
      <c r="AGX237" s="5"/>
      <c r="AGY237" s="5"/>
      <c r="AGZ237" s="5"/>
      <c r="AHA237" s="5"/>
      <c r="AHB237" s="5"/>
      <c r="AHC237" s="5"/>
      <c r="AHD237" s="5"/>
      <c r="AHE237" s="5"/>
      <c r="AHF237" s="5"/>
      <c r="AHG237" s="5"/>
      <c r="AHH237" s="5"/>
      <c r="AHI237" s="5"/>
      <c r="AHJ237" s="5"/>
      <c r="AHK237" s="5"/>
      <c r="AHL237" s="5"/>
      <c r="AHM237" s="5"/>
      <c r="AHN237" s="5"/>
      <c r="AHO237" s="5"/>
      <c r="AHP237" s="5"/>
      <c r="AHQ237" s="5"/>
      <c r="AHR237" s="5"/>
      <c r="AHS237" s="5"/>
      <c r="AHT237" s="5"/>
      <c r="AHU237" s="5"/>
      <c r="AHV237" s="5"/>
      <c r="AHW237" s="5"/>
      <c r="AHX237" s="5"/>
      <c r="AHY237" s="5"/>
      <c r="AHZ237" s="5"/>
      <c r="AIA237" s="5"/>
      <c r="AIB237" s="5"/>
      <c r="AIC237" s="5"/>
      <c r="AID237" s="5"/>
      <c r="AIE237" s="5"/>
      <c r="AIF237" s="5"/>
      <c r="AIG237" s="5"/>
      <c r="AIH237" s="5"/>
      <c r="AII237" s="5"/>
      <c r="AIJ237" s="5"/>
      <c r="AIK237" s="5"/>
      <c r="AIL237" s="5"/>
      <c r="AIM237" s="5"/>
      <c r="AIN237" s="5"/>
      <c r="AIO237" s="5"/>
      <c r="AIP237" s="5"/>
      <c r="AIQ237" s="5"/>
      <c r="AIR237" s="5"/>
      <c r="AIS237" s="5"/>
      <c r="AIT237" s="5"/>
      <c r="AIU237" s="5"/>
      <c r="AIV237" s="5"/>
      <c r="AIW237" s="5"/>
      <c r="AIX237" s="5"/>
      <c r="AIY237" s="5"/>
      <c r="AIZ237" s="5"/>
      <c r="AJA237" s="5"/>
      <c r="AJB237" s="5"/>
      <c r="AJC237" s="5"/>
      <c r="AJD237" s="5"/>
      <c r="AJE237" s="5"/>
      <c r="AJF237" s="5"/>
      <c r="AJG237" s="5"/>
      <c r="AJH237" s="5"/>
      <c r="AJI237" s="5"/>
      <c r="AJJ237" s="5"/>
      <c r="AJK237" s="5"/>
      <c r="AJL237" s="5"/>
      <c r="AJM237" s="5"/>
      <c r="AJN237" s="5"/>
      <c r="AJO237" s="5"/>
      <c r="AJP237" s="5"/>
      <c r="AJQ237" s="5"/>
      <c r="AJR237" s="5"/>
      <c r="AJS237" s="5"/>
      <c r="AJT237" s="5"/>
      <c r="AJU237" s="5"/>
      <c r="AJV237" s="5"/>
      <c r="AJW237" s="5"/>
      <c r="AJX237" s="5"/>
      <c r="AJY237" s="5"/>
      <c r="AJZ237" s="5"/>
      <c r="AKA237" s="5"/>
      <c r="AKB237" s="5"/>
      <c r="AKC237" s="5"/>
      <c r="AKD237" s="5"/>
      <c r="AKE237" s="5"/>
      <c r="AKF237" s="5"/>
      <c r="AKG237" s="5"/>
      <c r="AKH237" s="5"/>
      <c r="AKI237" s="5"/>
      <c r="AKJ237" s="5"/>
      <c r="AKK237" s="5"/>
      <c r="AKL237" s="5"/>
      <c r="AKM237" s="5"/>
      <c r="AKN237" s="5"/>
      <c r="AKO237" s="5"/>
      <c r="AKP237" s="5"/>
      <c r="AKQ237" s="5"/>
      <c r="AKR237" s="5"/>
      <c r="AKS237" s="5"/>
      <c r="AKT237" s="5"/>
      <c r="AKU237" s="5"/>
      <c r="AKV237" s="5"/>
      <c r="AKW237" s="5"/>
      <c r="AKX237" s="5"/>
      <c r="AKY237" s="5"/>
      <c r="AKZ237" s="5"/>
      <c r="ALA237" s="5"/>
      <c r="ALB237" s="5"/>
      <c r="ALC237" s="5"/>
      <c r="ALD237" s="5"/>
    </row>
    <row r="238" spans="1:992">
      <c r="A238" s="4">
        <v>63</v>
      </c>
      <c r="B238" s="5" t="s">
        <v>124</v>
      </c>
      <c r="C238" s="4">
        <v>6</v>
      </c>
      <c r="D238" s="5" t="s">
        <v>46</v>
      </c>
      <c r="E238" s="4">
        <v>2.7</v>
      </c>
      <c r="F238" s="4">
        <v>9.5</v>
      </c>
      <c r="G238" s="4">
        <v>2.9</v>
      </c>
      <c r="H238" s="4">
        <v>2.2000000000000002</v>
      </c>
      <c r="I238" s="4">
        <v>1.8</v>
      </c>
      <c r="J238" s="4">
        <v>1.7</v>
      </c>
      <c r="K238" s="4">
        <v>4</v>
      </c>
      <c r="L238" s="4">
        <v>4</v>
      </c>
      <c r="M238" s="4">
        <v>1.6</v>
      </c>
      <c r="N238" s="4"/>
      <c r="O238" s="4"/>
      <c r="P238" s="26">
        <v>28.5</v>
      </c>
      <c r="Q238" s="26">
        <v>28.6</v>
      </c>
      <c r="R238" s="26">
        <v>24.6</v>
      </c>
      <c r="S238" s="26">
        <v>23</v>
      </c>
      <c r="T238" s="26">
        <v>25.8</v>
      </c>
      <c r="U238" s="26">
        <v>22.9</v>
      </c>
      <c r="V238" s="26">
        <v>28.8</v>
      </c>
      <c r="W238" s="26">
        <v>28</v>
      </c>
      <c r="X238" s="26">
        <v>27.4</v>
      </c>
      <c r="Y238" s="4"/>
      <c r="Z238">
        <f t="shared" si="229"/>
        <v>237.60000000000002</v>
      </c>
      <c r="AA238" s="4">
        <v>0</v>
      </c>
      <c r="AB238" s="4">
        <v>0</v>
      </c>
      <c r="AC238" s="4">
        <v>2</v>
      </c>
      <c r="AD238" s="4">
        <v>4</v>
      </c>
      <c r="AE238" s="4">
        <v>2</v>
      </c>
      <c r="AF238" s="4">
        <v>2</v>
      </c>
      <c r="AG238" s="4">
        <v>0</v>
      </c>
      <c r="AH238" s="4">
        <v>0</v>
      </c>
      <c r="AI238" s="4">
        <v>0</v>
      </c>
      <c r="AJ238" s="4"/>
      <c r="AK238" s="4">
        <v>11</v>
      </c>
      <c r="AL238" s="4">
        <v>23</v>
      </c>
      <c r="AM238" s="4">
        <v>18</v>
      </c>
      <c r="AN238" s="4">
        <v>37</v>
      </c>
      <c r="AO238" s="4">
        <v>17</v>
      </c>
      <c r="AP238" s="4">
        <v>10</v>
      </c>
      <c r="AQ238" s="4">
        <v>7</v>
      </c>
      <c r="AR238" s="4">
        <v>14</v>
      </c>
      <c r="AS238" s="4">
        <v>7</v>
      </c>
      <c r="AT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5"/>
      <c r="AGV238" s="5"/>
      <c r="AGW238" s="5"/>
      <c r="AGX238" s="5"/>
      <c r="AGY238" s="5"/>
      <c r="AGZ238" s="5"/>
      <c r="AHA238" s="5"/>
      <c r="AHB238" s="5"/>
      <c r="AHC238" s="5"/>
      <c r="AHD238" s="5"/>
      <c r="AHE238" s="5"/>
      <c r="AHF238" s="5"/>
      <c r="AHG238" s="5"/>
      <c r="AHH238" s="5"/>
      <c r="AHI238" s="5"/>
      <c r="AHJ238" s="5"/>
      <c r="AHK238" s="5"/>
      <c r="AHL238" s="5"/>
      <c r="AHM238" s="5"/>
      <c r="AHN238" s="5"/>
      <c r="AHO238" s="5"/>
      <c r="AHP238" s="5"/>
      <c r="AHQ238" s="5"/>
      <c r="AHR238" s="5"/>
      <c r="AHS238" s="5"/>
      <c r="AHT238" s="5"/>
      <c r="AHU238" s="5"/>
      <c r="AHV238" s="5"/>
      <c r="AHW238" s="5"/>
      <c r="AHX238" s="5"/>
      <c r="AHY238" s="5"/>
      <c r="AHZ238" s="5"/>
      <c r="AIA238" s="5"/>
      <c r="AIB238" s="5"/>
      <c r="AIC238" s="5"/>
      <c r="AID238" s="5"/>
      <c r="AIE238" s="5"/>
      <c r="AIF238" s="5"/>
      <c r="AIG238" s="5"/>
      <c r="AIH238" s="5"/>
      <c r="AII238" s="5"/>
      <c r="AIJ238" s="5"/>
      <c r="AIK238" s="5"/>
      <c r="AIL238" s="5"/>
      <c r="AIM238" s="5"/>
      <c r="AIN238" s="5"/>
      <c r="AIO238" s="5"/>
      <c r="AIP238" s="5"/>
      <c r="AIQ238" s="5"/>
      <c r="AIR238" s="5"/>
      <c r="AIS238" s="5"/>
      <c r="AIT238" s="5"/>
      <c r="AIU238" s="5"/>
      <c r="AIV238" s="5"/>
      <c r="AIW238" s="5"/>
      <c r="AIX238" s="5"/>
      <c r="AIY238" s="5"/>
      <c r="AIZ238" s="5"/>
      <c r="AJA238" s="5"/>
      <c r="AJB238" s="5"/>
      <c r="AJC238" s="5"/>
      <c r="AJD238" s="5"/>
      <c r="AJE238" s="5"/>
      <c r="AJF238" s="5"/>
      <c r="AJG238" s="5"/>
      <c r="AJH238" s="5"/>
      <c r="AJI238" s="5"/>
      <c r="AJJ238" s="5"/>
      <c r="AJK238" s="5"/>
      <c r="AJL238" s="5"/>
      <c r="AJM238" s="5"/>
      <c r="AJN238" s="5"/>
      <c r="AJO238" s="5"/>
      <c r="AJP238" s="5"/>
      <c r="AJQ238" s="5"/>
      <c r="AJR238" s="5"/>
      <c r="AJS238" s="5"/>
      <c r="AJT238" s="5"/>
      <c r="AJU238" s="5"/>
      <c r="AJV238" s="5"/>
      <c r="AJW238" s="5"/>
      <c r="AJX238" s="5"/>
      <c r="AJY238" s="5"/>
      <c r="AJZ238" s="5"/>
      <c r="AKA238" s="5"/>
      <c r="AKB238" s="5"/>
      <c r="AKC238" s="5"/>
      <c r="AKD238" s="5"/>
      <c r="AKE238" s="5"/>
      <c r="AKF238" s="5"/>
      <c r="AKG238" s="5"/>
      <c r="AKH238" s="5"/>
      <c r="AKI238" s="5"/>
      <c r="AKJ238" s="5"/>
      <c r="AKK238" s="5"/>
      <c r="AKL238" s="5"/>
      <c r="AKM238" s="5"/>
      <c r="AKN238" s="5"/>
      <c r="AKO238" s="5"/>
      <c r="AKP238" s="5"/>
      <c r="AKQ238" s="5"/>
      <c r="AKR238" s="5"/>
      <c r="AKS238" s="5"/>
      <c r="AKT238" s="5"/>
      <c r="AKU238" s="5"/>
      <c r="AKV238" s="5"/>
      <c r="AKW238" s="5"/>
      <c r="AKX238" s="5"/>
      <c r="AKY238" s="5"/>
      <c r="AKZ238" s="5"/>
      <c r="ALA238" s="5"/>
      <c r="ALB238" s="5"/>
      <c r="ALC238" s="5"/>
      <c r="ALD238" s="5"/>
    </row>
    <row r="239" spans="1:992">
      <c r="A239" s="4">
        <v>61</v>
      </c>
      <c r="B239" s="5" t="s">
        <v>125</v>
      </c>
      <c r="C239" s="4">
        <v>6</v>
      </c>
      <c r="D239" s="5" t="s">
        <v>48</v>
      </c>
      <c r="E239" s="4">
        <v>21.4</v>
      </c>
      <c r="F239" s="4">
        <v>20.6</v>
      </c>
      <c r="G239" s="4">
        <v>12.5</v>
      </c>
      <c r="H239" s="4">
        <v>12.4</v>
      </c>
      <c r="I239" s="4">
        <v>14.7</v>
      </c>
      <c r="J239" s="4">
        <v>11.8</v>
      </c>
      <c r="K239" s="4">
        <v>6.8</v>
      </c>
      <c r="L239" s="4">
        <v>11</v>
      </c>
      <c r="M239" s="4">
        <v>8</v>
      </c>
      <c r="N239" s="4"/>
      <c r="O239" s="4"/>
      <c r="P239" s="26">
        <v>28.2</v>
      </c>
      <c r="Q239" s="26">
        <v>27.9</v>
      </c>
      <c r="R239" s="26">
        <v>28.5</v>
      </c>
      <c r="S239" s="26">
        <v>25.6</v>
      </c>
      <c r="T239" s="26">
        <v>28.5</v>
      </c>
      <c r="U239" s="26">
        <v>28.1</v>
      </c>
      <c r="V239" s="26">
        <v>3.2</v>
      </c>
      <c r="W239" s="26">
        <v>28.4</v>
      </c>
      <c r="X239" s="26">
        <v>28.7</v>
      </c>
      <c r="Y239" s="4"/>
      <c r="Z239">
        <f t="shared" si="229"/>
        <v>227.09999999999997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/>
      <c r="AK239" s="4">
        <v>7</v>
      </c>
      <c r="AL239" s="4">
        <v>1</v>
      </c>
      <c r="AM239" s="4">
        <v>11</v>
      </c>
      <c r="AN239" s="4">
        <v>28</v>
      </c>
      <c r="AO239" s="4">
        <v>9</v>
      </c>
      <c r="AP239" s="4">
        <v>21</v>
      </c>
      <c r="AQ239" s="4">
        <v>18</v>
      </c>
      <c r="AR239" s="4">
        <v>20</v>
      </c>
      <c r="AS239" s="4">
        <v>8</v>
      </c>
      <c r="AT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5"/>
      <c r="AGV239" s="5"/>
      <c r="AGW239" s="5"/>
      <c r="AGX239" s="5"/>
      <c r="AGY239" s="5"/>
      <c r="AGZ239" s="5"/>
      <c r="AHA239" s="5"/>
      <c r="AHB239" s="5"/>
      <c r="AHC239" s="5"/>
      <c r="AHD239" s="5"/>
      <c r="AHE239" s="5"/>
      <c r="AHF239" s="5"/>
      <c r="AHG239" s="5"/>
      <c r="AHH239" s="5"/>
      <c r="AHI239" s="5"/>
      <c r="AHJ239" s="5"/>
      <c r="AHK239" s="5"/>
      <c r="AHL239" s="5"/>
      <c r="AHM239" s="5"/>
      <c r="AHN239" s="5"/>
      <c r="AHO239" s="5"/>
      <c r="AHP239" s="5"/>
      <c r="AHQ239" s="5"/>
      <c r="AHR239" s="5"/>
      <c r="AHS239" s="5"/>
      <c r="AHT239" s="5"/>
      <c r="AHU239" s="5"/>
      <c r="AHV239" s="5"/>
      <c r="AHW239" s="5"/>
      <c r="AHX239" s="5"/>
      <c r="AHY239" s="5"/>
      <c r="AHZ239" s="5"/>
      <c r="AIA239" s="5"/>
      <c r="AIB239" s="5"/>
      <c r="AIC239" s="5"/>
      <c r="AID239" s="5"/>
      <c r="AIE239" s="5"/>
      <c r="AIF239" s="5"/>
      <c r="AIG239" s="5"/>
      <c r="AIH239" s="5"/>
      <c r="AII239" s="5"/>
      <c r="AIJ239" s="5"/>
      <c r="AIK239" s="5"/>
      <c r="AIL239" s="5"/>
      <c r="AIM239" s="5"/>
      <c r="AIN239" s="5"/>
      <c r="AIO239" s="5"/>
      <c r="AIP239" s="5"/>
      <c r="AIQ239" s="5"/>
      <c r="AIR239" s="5"/>
      <c r="AIS239" s="5"/>
      <c r="AIT239" s="5"/>
      <c r="AIU239" s="5"/>
      <c r="AIV239" s="5"/>
      <c r="AIW239" s="5"/>
      <c r="AIX239" s="5"/>
      <c r="AIY239" s="5"/>
      <c r="AIZ239" s="5"/>
      <c r="AJA239" s="5"/>
      <c r="AJB239" s="5"/>
      <c r="AJC239" s="5"/>
      <c r="AJD239" s="5"/>
      <c r="AJE239" s="5"/>
      <c r="AJF239" s="5"/>
      <c r="AJG239" s="5"/>
      <c r="AJH239" s="5"/>
      <c r="AJI239" s="5"/>
      <c r="AJJ239" s="5"/>
      <c r="AJK239" s="5"/>
      <c r="AJL239" s="5"/>
      <c r="AJM239" s="5"/>
      <c r="AJN239" s="5"/>
      <c r="AJO239" s="5"/>
      <c r="AJP239" s="5"/>
      <c r="AJQ239" s="5"/>
      <c r="AJR239" s="5"/>
      <c r="AJS239" s="5"/>
      <c r="AJT239" s="5"/>
      <c r="AJU239" s="5"/>
      <c r="AJV239" s="5"/>
      <c r="AJW239" s="5"/>
      <c r="AJX239" s="5"/>
      <c r="AJY239" s="5"/>
      <c r="AJZ239" s="5"/>
      <c r="AKA239" s="5"/>
      <c r="AKB239" s="5"/>
      <c r="AKC239" s="5"/>
      <c r="AKD239" s="5"/>
      <c r="AKE239" s="5"/>
      <c r="AKF239" s="5"/>
      <c r="AKG239" s="5"/>
      <c r="AKH239" s="5"/>
      <c r="AKI239" s="5"/>
      <c r="AKJ239" s="5"/>
      <c r="AKK239" s="5"/>
      <c r="AKL239" s="5"/>
      <c r="AKM239" s="5"/>
      <c r="AKN239" s="5"/>
      <c r="AKO239" s="5"/>
      <c r="AKP239" s="5"/>
      <c r="AKQ239" s="5"/>
      <c r="AKR239" s="5"/>
      <c r="AKS239" s="5"/>
      <c r="AKT239" s="5"/>
      <c r="AKU239" s="5"/>
      <c r="AKV239" s="5"/>
      <c r="AKW239" s="5"/>
      <c r="AKX239" s="5"/>
      <c r="AKY239" s="5"/>
      <c r="AKZ239" s="5"/>
      <c r="ALA239" s="5"/>
      <c r="ALB239" s="5"/>
      <c r="ALC239" s="5"/>
      <c r="ALD239" s="5"/>
    </row>
    <row r="240" spans="1:992">
      <c r="A240" s="4">
        <v>67</v>
      </c>
      <c r="B240" s="5" t="s">
        <v>126</v>
      </c>
      <c r="C240" s="4">
        <v>6</v>
      </c>
      <c r="D240" s="5" t="s">
        <v>42</v>
      </c>
      <c r="E240" s="4">
        <v>7.2</v>
      </c>
      <c r="F240" s="4">
        <v>7.5</v>
      </c>
      <c r="G240" s="4">
        <v>1.8</v>
      </c>
      <c r="H240" s="4">
        <v>12.9</v>
      </c>
      <c r="I240" s="4">
        <v>9.5</v>
      </c>
      <c r="J240" s="4">
        <v>4.9000000000000004</v>
      </c>
      <c r="K240" s="4">
        <v>6.4</v>
      </c>
      <c r="L240" s="4">
        <v>7.1</v>
      </c>
      <c r="M240" s="4">
        <v>1.3</v>
      </c>
      <c r="N240" s="4"/>
      <c r="O240" s="4"/>
      <c r="P240" s="26">
        <v>29.7</v>
      </c>
      <c r="Q240" s="26">
        <v>23.9</v>
      </c>
      <c r="R240" s="26">
        <v>19.399999999999999</v>
      </c>
      <c r="S240" s="26">
        <v>30</v>
      </c>
      <c r="T240" s="26">
        <v>30</v>
      </c>
      <c r="U240" s="26">
        <v>27.3</v>
      </c>
      <c r="V240" s="26">
        <v>30</v>
      </c>
      <c r="W240" s="26">
        <v>25.2</v>
      </c>
      <c r="X240" s="26">
        <v>30</v>
      </c>
      <c r="Y240" s="4"/>
      <c r="Z240">
        <f t="shared" si="229"/>
        <v>245.5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/>
      <c r="AK240" s="4">
        <v>9</v>
      </c>
      <c r="AL240" s="4">
        <v>5</v>
      </c>
      <c r="AM240" s="4">
        <v>3</v>
      </c>
      <c r="AN240" s="4">
        <v>0</v>
      </c>
      <c r="AO240" s="4">
        <v>0</v>
      </c>
      <c r="AP240" s="4">
        <v>2</v>
      </c>
      <c r="AQ240" s="4">
        <v>5</v>
      </c>
      <c r="AR240" s="4">
        <v>1</v>
      </c>
      <c r="AS240" s="4">
        <v>2</v>
      </c>
      <c r="AT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5"/>
      <c r="AGV240" s="5"/>
      <c r="AGW240" s="5"/>
      <c r="AGX240" s="5"/>
      <c r="AGY240" s="5"/>
      <c r="AGZ240" s="5"/>
      <c r="AHA240" s="5"/>
      <c r="AHB240" s="5"/>
      <c r="AHC240" s="5"/>
      <c r="AHD240" s="5"/>
      <c r="AHE240" s="5"/>
      <c r="AHF240" s="5"/>
      <c r="AHG240" s="5"/>
      <c r="AHH240" s="5"/>
      <c r="AHI240" s="5"/>
      <c r="AHJ240" s="5"/>
      <c r="AHK240" s="5"/>
      <c r="AHL240" s="5"/>
      <c r="AHM240" s="5"/>
      <c r="AHN240" s="5"/>
      <c r="AHO240" s="5"/>
      <c r="AHP240" s="5"/>
      <c r="AHQ240" s="5"/>
      <c r="AHR240" s="5"/>
      <c r="AHS240" s="5"/>
      <c r="AHT240" s="5"/>
      <c r="AHU240" s="5"/>
      <c r="AHV240" s="5"/>
      <c r="AHW240" s="5"/>
      <c r="AHX240" s="5"/>
      <c r="AHY240" s="5"/>
      <c r="AHZ240" s="5"/>
      <c r="AIA240" s="5"/>
      <c r="AIB240" s="5"/>
      <c r="AIC240" s="5"/>
      <c r="AID240" s="5"/>
      <c r="AIE240" s="5"/>
      <c r="AIF240" s="5"/>
      <c r="AIG240" s="5"/>
      <c r="AIH240" s="5"/>
      <c r="AII240" s="5"/>
      <c r="AIJ240" s="5"/>
      <c r="AIK240" s="5"/>
      <c r="AIL240" s="5"/>
      <c r="AIM240" s="5"/>
      <c r="AIN240" s="5"/>
      <c r="AIO240" s="5"/>
      <c r="AIP240" s="5"/>
      <c r="AIQ240" s="5"/>
      <c r="AIR240" s="5"/>
      <c r="AIS240" s="5"/>
      <c r="AIT240" s="5"/>
      <c r="AIU240" s="5"/>
      <c r="AIV240" s="5"/>
      <c r="AIW240" s="5"/>
      <c r="AIX240" s="5"/>
      <c r="AIY240" s="5"/>
      <c r="AIZ240" s="5"/>
      <c r="AJA240" s="5"/>
      <c r="AJB240" s="5"/>
      <c r="AJC240" s="5"/>
      <c r="AJD240" s="5"/>
      <c r="AJE240" s="5"/>
      <c r="AJF240" s="5"/>
      <c r="AJG240" s="5"/>
      <c r="AJH240" s="5"/>
      <c r="AJI240" s="5"/>
      <c r="AJJ240" s="5"/>
      <c r="AJK240" s="5"/>
      <c r="AJL240" s="5"/>
      <c r="AJM240" s="5"/>
      <c r="AJN240" s="5"/>
      <c r="AJO240" s="5"/>
      <c r="AJP240" s="5"/>
      <c r="AJQ240" s="5"/>
      <c r="AJR240" s="5"/>
      <c r="AJS240" s="5"/>
      <c r="AJT240" s="5"/>
      <c r="AJU240" s="5"/>
      <c r="AJV240" s="5"/>
      <c r="AJW240" s="5"/>
      <c r="AJX240" s="5"/>
      <c r="AJY240" s="5"/>
      <c r="AJZ240" s="5"/>
      <c r="AKA240" s="5"/>
      <c r="AKB240" s="5"/>
      <c r="AKC240" s="5"/>
      <c r="AKD240" s="5"/>
      <c r="AKE240" s="5"/>
      <c r="AKF240" s="5"/>
      <c r="AKG240" s="5"/>
      <c r="AKH240" s="5"/>
      <c r="AKI240" s="5"/>
      <c r="AKJ240" s="5"/>
      <c r="AKK240" s="5"/>
      <c r="AKL240" s="5"/>
      <c r="AKM240" s="5"/>
      <c r="AKN240" s="5"/>
      <c r="AKO240" s="5"/>
      <c r="AKP240" s="5"/>
      <c r="AKQ240" s="5"/>
      <c r="AKR240" s="5"/>
      <c r="AKS240" s="5"/>
      <c r="AKT240" s="5"/>
      <c r="AKU240" s="5"/>
      <c r="AKV240" s="5"/>
      <c r="AKW240" s="5"/>
      <c r="AKX240" s="5"/>
      <c r="AKY240" s="5"/>
      <c r="AKZ240" s="5"/>
      <c r="ALA240" s="5"/>
      <c r="ALB240" s="5"/>
      <c r="ALC240" s="5"/>
      <c r="ALD240" s="5"/>
    </row>
    <row r="241" spans="1:992">
      <c r="A241" s="4">
        <v>65</v>
      </c>
      <c r="B241" s="5" t="s">
        <v>127</v>
      </c>
      <c r="C241" s="4">
        <v>6</v>
      </c>
      <c r="D241" s="5" t="s">
        <v>44</v>
      </c>
      <c r="E241" s="4">
        <v>13.3</v>
      </c>
      <c r="F241" s="4">
        <v>6.9</v>
      </c>
      <c r="G241" s="4">
        <v>12.4</v>
      </c>
      <c r="H241" s="4">
        <v>5.7</v>
      </c>
      <c r="I241" s="4">
        <v>0.4</v>
      </c>
      <c r="J241" s="4">
        <v>8.6999999999999993</v>
      </c>
      <c r="K241" s="4">
        <v>0.7</v>
      </c>
      <c r="L241" s="4">
        <v>5.3</v>
      </c>
      <c r="M241" s="4">
        <v>9.6</v>
      </c>
      <c r="N241" s="4"/>
      <c r="O241" s="4"/>
      <c r="P241" s="26">
        <v>30</v>
      </c>
      <c r="Q241" s="26">
        <v>30</v>
      </c>
      <c r="R241" s="26">
        <v>30</v>
      </c>
      <c r="S241" s="26">
        <v>30</v>
      </c>
      <c r="T241" s="26">
        <v>5.8</v>
      </c>
      <c r="U241" s="26">
        <v>30</v>
      </c>
      <c r="V241" s="26">
        <v>3</v>
      </c>
      <c r="W241" s="26">
        <v>19.7</v>
      </c>
      <c r="X241" s="26">
        <v>30</v>
      </c>
      <c r="Y241" s="4"/>
      <c r="Z241">
        <f t="shared" si="229"/>
        <v>208.5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/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</row>
    <row r="242" spans="1:992">
      <c r="A242" s="4">
        <v>68</v>
      </c>
      <c r="B242" s="5" t="s">
        <v>128</v>
      </c>
      <c r="C242" s="4">
        <v>6</v>
      </c>
      <c r="D242" s="5" t="s">
        <v>46</v>
      </c>
      <c r="E242" s="4">
        <v>8.1999999999999993</v>
      </c>
      <c r="F242" s="4">
        <v>2.4</v>
      </c>
      <c r="G242" s="4">
        <v>0.8</v>
      </c>
      <c r="H242" s="4">
        <v>0</v>
      </c>
      <c r="I242" s="4">
        <v>3.3</v>
      </c>
      <c r="J242" s="4">
        <v>4.2</v>
      </c>
      <c r="K242" s="4">
        <v>8.6</v>
      </c>
      <c r="L242" s="4">
        <v>4.8</v>
      </c>
      <c r="M242" s="4">
        <v>0.9</v>
      </c>
      <c r="N242" s="4"/>
      <c r="O242" s="4"/>
      <c r="P242" s="26">
        <v>29.1</v>
      </c>
      <c r="Q242" s="26">
        <v>28</v>
      </c>
      <c r="R242" s="26">
        <v>29</v>
      </c>
      <c r="S242" s="26">
        <v>1.1000000000000001</v>
      </c>
      <c r="T242" s="26">
        <v>27.8</v>
      </c>
      <c r="U242" s="26">
        <v>28.3</v>
      </c>
      <c r="V242" s="26">
        <v>28.4</v>
      </c>
      <c r="W242" s="26">
        <v>30</v>
      </c>
      <c r="X242" s="26">
        <v>27.4</v>
      </c>
      <c r="Y242" s="4"/>
      <c r="Z242">
        <f t="shared" si="229"/>
        <v>229.1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/>
      <c r="AK242" s="4">
        <v>2</v>
      </c>
      <c r="AL242" s="4">
        <v>5</v>
      </c>
      <c r="AM242" s="4">
        <v>8</v>
      </c>
      <c r="AN242" s="4">
        <v>7</v>
      </c>
      <c r="AO242" s="4">
        <v>1</v>
      </c>
      <c r="AP242" s="4">
        <v>6</v>
      </c>
      <c r="AQ242" s="4">
        <v>5</v>
      </c>
      <c r="AR242" s="4">
        <v>2</v>
      </c>
      <c r="AS242" s="4">
        <v>5</v>
      </c>
      <c r="AT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</row>
    <row r="243" spans="1:992">
      <c r="A243" s="4">
        <v>66</v>
      </c>
      <c r="B243" s="5" t="s">
        <v>129</v>
      </c>
      <c r="C243" s="4">
        <v>6</v>
      </c>
      <c r="D243" s="5" t="s">
        <v>48</v>
      </c>
      <c r="E243" s="4">
        <v>8.3000000000000007</v>
      </c>
      <c r="F243" s="4">
        <v>9.8000000000000007</v>
      </c>
      <c r="G243" s="4">
        <v>8.9</v>
      </c>
      <c r="H243" s="4">
        <v>10.3</v>
      </c>
      <c r="I243" s="4">
        <v>8.4</v>
      </c>
      <c r="J243" s="4">
        <v>5.0999999999999996</v>
      </c>
      <c r="K243" s="4">
        <v>4.5999999999999996</v>
      </c>
      <c r="L243" s="4">
        <v>9.9</v>
      </c>
      <c r="M243" s="4">
        <v>10</v>
      </c>
      <c r="N243" s="4"/>
      <c r="O243" s="4"/>
      <c r="P243" s="26">
        <v>27.4</v>
      </c>
      <c r="Q243" s="26">
        <v>28.8</v>
      </c>
      <c r="R243" s="26">
        <v>25.1</v>
      </c>
      <c r="S243" s="26">
        <v>27.5</v>
      </c>
      <c r="T243" s="26">
        <v>28.2</v>
      </c>
      <c r="U243" s="26">
        <v>9.4</v>
      </c>
      <c r="V243" s="26">
        <v>20</v>
      </c>
      <c r="W243" s="26">
        <v>19.7</v>
      </c>
      <c r="X243" s="26">
        <v>26.5</v>
      </c>
      <c r="Y243" s="4"/>
      <c r="Z243">
        <f t="shared" si="229"/>
        <v>212.6</v>
      </c>
      <c r="AA243" s="4">
        <v>0</v>
      </c>
      <c r="AB243" s="4">
        <v>0</v>
      </c>
      <c r="AC243" s="4">
        <v>2</v>
      </c>
      <c r="AD243" s="4">
        <v>0</v>
      </c>
      <c r="AE243" s="4">
        <v>0</v>
      </c>
      <c r="AF243" s="4">
        <v>8</v>
      </c>
      <c r="AG243" s="4">
        <v>2</v>
      </c>
      <c r="AH243" s="4">
        <v>4</v>
      </c>
      <c r="AI243" s="4">
        <v>2</v>
      </c>
      <c r="AJ243" s="4"/>
      <c r="AK243" s="4">
        <v>11</v>
      </c>
      <c r="AL243" s="4">
        <v>12</v>
      </c>
      <c r="AM243" s="4">
        <v>11</v>
      </c>
      <c r="AN243" s="4">
        <v>9</v>
      </c>
      <c r="AO243" s="4">
        <v>18</v>
      </c>
      <c r="AP243" s="4">
        <v>19</v>
      </c>
      <c r="AQ243" s="4">
        <v>12</v>
      </c>
      <c r="AR243" s="4">
        <v>18</v>
      </c>
      <c r="AS243" s="4">
        <v>17</v>
      </c>
      <c r="AT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</row>
    <row r="244" spans="1:992">
      <c r="A244" s="4">
        <v>71</v>
      </c>
      <c r="B244" s="5" t="s">
        <v>130</v>
      </c>
      <c r="C244" s="4">
        <v>6</v>
      </c>
      <c r="D244" s="5" t="s">
        <v>42</v>
      </c>
      <c r="E244" s="4">
        <v>4.8</v>
      </c>
      <c r="F244" s="4">
        <v>2</v>
      </c>
      <c r="G244" s="4">
        <v>0.4</v>
      </c>
      <c r="H244" s="4">
        <v>0.9</v>
      </c>
      <c r="I244" s="4">
        <v>4.5999999999999996</v>
      </c>
      <c r="J244" s="4">
        <v>5.9</v>
      </c>
      <c r="K244" s="4">
        <v>5.3</v>
      </c>
      <c r="L244" s="4">
        <v>1.5</v>
      </c>
      <c r="M244" s="4">
        <v>3.7</v>
      </c>
      <c r="N244" s="4"/>
      <c r="O244" s="4"/>
      <c r="P244" s="26">
        <v>26.8</v>
      </c>
      <c r="Q244" s="26">
        <v>22.7</v>
      </c>
      <c r="R244" s="26">
        <v>18.5</v>
      </c>
      <c r="S244" s="26">
        <v>18.100000000000001</v>
      </c>
      <c r="T244" s="26">
        <v>13.5</v>
      </c>
      <c r="U244" s="26">
        <v>29.2</v>
      </c>
      <c r="V244" s="26">
        <v>29.1</v>
      </c>
      <c r="W244" s="26">
        <v>26.3</v>
      </c>
      <c r="X244" s="26">
        <v>27.9</v>
      </c>
      <c r="Y244" s="4"/>
      <c r="Z244">
        <f t="shared" si="229"/>
        <v>212.1</v>
      </c>
      <c r="AA244" s="4">
        <v>0</v>
      </c>
      <c r="AB244" s="4">
        <v>2</v>
      </c>
      <c r="AC244" s="4">
        <v>2</v>
      </c>
      <c r="AD244" s="4">
        <v>2</v>
      </c>
      <c r="AE244" s="4">
        <v>2</v>
      </c>
      <c r="AF244" s="4">
        <v>0</v>
      </c>
      <c r="AG244" s="4">
        <v>0</v>
      </c>
      <c r="AH244" s="4">
        <v>0</v>
      </c>
      <c r="AI244" s="4">
        <v>0</v>
      </c>
      <c r="AJ244" s="4"/>
      <c r="AK244" s="4">
        <v>14</v>
      </c>
      <c r="AL244" s="4">
        <v>8</v>
      </c>
      <c r="AM244" s="4">
        <v>6</v>
      </c>
      <c r="AN244" s="4">
        <v>9</v>
      </c>
      <c r="AO244" s="4">
        <v>4</v>
      </c>
      <c r="AP244" s="4">
        <v>7</v>
      </c>
      <c r="AQ244" s="4">
        <v>1</v>
      </c>
      <c r="AR244" s="4">
        <v>5</v>
      </c>
      <c r="AS244" s="4">
        <v>2</v>
      </c>
      <c r="AT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5"/>
      <c r="AGV244" s="5"/>
      <c r="AGW244" s="5"/>
      <c r="AGX244" s="5"/>
      <c r="AGY244" s="5"/>
      <c r="AGZ244" s="5"/>
      <c r="AHA244" s="5"/>
      <c r="AHB244" s="5"/>
      <c r="AHC244" s="5"/>
      <c r="AHD244" s="5"/>
      <c r="AHE244" s="5"/>
      <c r="AHF244" s="5"/>
      <c r="AHG244" s="5"/>
      <c r="AHH244" s="5"/>
      <c r="AHI244" s="5"/>
      <c r="AHJ244" s="5"/>
      <c r="AHK244" s="5"/>
      <c r="AHL244" s="5"/>
      <c r="AHM244" s="5"/>
      <c r="AHN244" s="5"/>
      <c r="AHO244" s="5"/>
      <c r="AHP244" s="5"/>
      <c r="AHQ244" s="5"/>
      <c r="AHR244" s="5"/>
      <c r="AHS244" s="5"/>
      <c r="AHT244" s="5"/>
      <c r="AHU244" s="5"/>
      <c r="AHV244" s="5"/>
      <c r="AHW244" s="5"/>
      <c r="AHX244" s="5"/>
      <c r="AHY244" s="5"/>
      <c r="AHZ244" s="5"/>
      <c r="AIA244" s="5"/>
      <c r="AIB244" s="5"/>
      <c r="AIC244" s="5"/>
      <c r="AID244" s="5"/>
      <c r="AIE244" s="5"/>
      <c r="AIF244" s="5"/>
      <c r="AIG244" s="5"/>
      <c r="AIH244" s="5"/>
      <c r="AII244" s="5"/>
      <c r="AIJ244" s="5"/>
      <c r="AIK244" s="5"/>
      <c r="AIL244" s="5"/>
      <c r="AIM244" s="5"/>
      <c r="AIN244" s="5"/>
      <c r="AIO244" s="5"/>
      <c r="AIP244" s="5"/>
      <c r="AIQ244" s="5"/>
      <c r="AIR244" s="5"/>
      <c r="AIS244" s="5"/>
      <c r="AIT244" s="5"/>
      <c r="AIU244" s="5"/>
      <c r="AIV244" s="5"/>
      <c r="AIW244" s="5"/>
      <c r="AIX244" s="5"/>
      <c r="AIY244" s="5"/>
      <c r="AIZ244" s="5"/>
      <c r="AJA244" s="5"/>
      <c r="AJB244" s="5"/>
      <c r="AJC244" s="5"/>
      <c r="AJD244" s="5"/>
      <c r="AJE244" s="5"/>
      <c r="AJF244" s="5"/>
      <c r="AJG244" s="5"/>
      <c r="AJH244" s="5"/>
      <c r="AJI244" s="5"/>
      <c r="AJJ244" s="5"/>
      <c r="AJK244" s="5"/>
      <c r="AJL244" s="5"/>
      <c r="AJM244" s="5"/>
      <c r="AJN244" s="5"/>
      <c r="AJO244" s="5"/>
      <c r="AJP244" s="5"/>
      <c r="AJQ244" s="5"/>
      <c r="AJR244" s="5"/>
      <c r="AJS244" s="5"/>
      <c r="AJT244" s="5"/>
      <c r="AJU244" s="5"/>
      <c r="AJV244" s="5"/>
      <c r="AJW244" s="5"/>
      <c r="AJX244" s="5"/>
      <c r="AJY244" s="5"/>
      <c r="AJZ244" s="5"/>
      <c r="AKA244" s="5"/>
      <c r="AKB244" s="5"/>
      <c r="AKC244" s="5"/>
      <c r="AKD244" s="5"/>
      <c r="AKE244" s="5"/>
      <c r="AKF244" s="5"/>
      <c r="AKG244" s="5"/>
      <c r="AKH244" s="5"/>
      <c r="AKI244" s="5"/>
      <c r="AKJ244" s="5"/>
      <c r="AKK244" s="5"/>
      <c r="AKL244" s="5"/>
      <c r="AKM244" s="5"/>
      <c r="AKN244" s="5"/>
      <c r="AKO244" s="5"/>
      <c r="AKP244" s="5"/>
      <c r="AKQ244" s="5"/>
      <c r="AKR244" s="5"/>
      <c r="AKS244" s="5"/>
      <c r="AKT244" s="5"/>
      <c r="AKU244" s="5"/>
      <c r="AKV244" s="5"/>
      <c r="AKW244" s="5"/>
      <c r="AKX244" s="5"/>
      <c r="AKY244" s="5"/>
      <c r="AKZ244" s="5"/>
      <c r="ALA244" s="5"/>
      <c r="ALB244" s="5"/>
      <c r="ALC244" s="5"/>
      <c r="ALD244" s="5"/>
    </row>
    <row r="245" spans="1:992">
      <c r="A245" s="4">
        <v>69</v>
      </c>
      <c r="B245" s="5" t="s">
        <v>131</v>
      </c>
      <c r="C245" s="4">
        <v>6</v>
      </c>
      <c r="D245" s="5" t="s">
        <v>44</v>
      </c>
      <c r="E245" s="4">
        <v>4.7</v>
      </c>
      <c r="F245" s="4">
        <v>7.7</v>
      </c>
      <c r="G245" s="4">
        <v>3.8</v>
      </c>
      <c r="H245" s="4">
        <v>4.7</v>
      </c>
      <c r="I245" s="4">
        <v>3.9</v>
      </c>
      <c r="J245" s="4">
        <v>4.0999999999999996</v>
      </c>
      <c r="K245" s="4">
        <v>4.2</v>
      </c>
      <c r="L245" s="4">
        <v>1.7</v>
      </c>
      <c r="M245" s="4">
        <v>6.9</v>
      </c>
      <c r="N245" s="4"/>
      <c r="O245" s="4"/>
      <c r="P245" s="26">
        <v>28.4</v>
      </c>
      <c r="Q245" s="26">
        <v>27.8</v>
      </c>
      <c r="R245" s="26">
        <v>27</v>
      </c>
      <c r="S245" s="26">
        <v>28.7</v>
      </c>
      <c r="T245" s="26">
        <v>28.9</v>
      </c>
      <c r="U245" s="26">
        <v>28.9</v>
      </c>
      <c r="V245" s="26">
        <v>27.6</v>
      </c>
      <c r="W245" s="26">
        <v>17.5</v>
      </c>
      <c r="X245" s="26">
        <v>27.4</v>
      </c>
      <c r="Y245" s="4"/>
      <c r="Z245">
        <f t="shared" si="229"/>
        <v>242.20000000000002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4</v>
      </c>
      <c r="AI245" s="4">
        <v>0</v>
      </c>
      <c r="AJ245" s="4"/>
      <c r="AK245" s="4">
        <v>20</v>
      </c>
      <c r="AL245" s="4">
        <v>25</v>
      </c>
      <c r="AM245" s="4">
        <v>23</v>
      </c>
      <c r="AN245" s="4">
        <v>17</v>
      </c>
      <c r="AO245" s="4">
        <v>19</v>
      </c>
      <c r="AP245" s="4">
        <v>25</v>
      </c>
      <c r="AQ245" s="4">
        <v>23</v>
      </c>
      <c r="AR245" s="4">
        <v>17</v>
      </c>
      <c r="AS245" s="4">
        <v>4</v>
      </c>
      <c r="AT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5"/>
      <c r="AGV245" s="5"/>
      <c r="AGW245" s="5"/>
      <c r="AGX245" s="5"/>
      <c r="AGY245" s="5"/>
      <c r="AGZ245" s="5"/>
      <c r="AHA245" s="5"/>
      <c r="AHB245" s="5"/>
      <c r="AHC245" s="5"/>
      <c r="AHD245" s="5"/>
      <c r="AHE245" s="5"/>
      <c r="AHF245" s="5"/>
      <c r="AHG245" s="5"/>
      <c r="AHH245" s="5"/>
      <c r="AHI245" s="5"/>
      <c r="AHJ245" s="5"/>
      <c r="AHK245" s="5"/>
      <c r="AHL245" s="5"/>
      <c r="AHM245" s="5"/>
      <c r="AHN245" s="5"/>
      <c r="AHO245" s="5"/>
      <c r="AHP245" s="5"/>
      <c r="AHQ245" s="5"/>
      <c r="AHR245" s="5"/>
      <c r="AHS245" s="5"/>
      <c r="AHT245" s="5"/>
      <c r="AHU245" s="5"/>
      <c r="AHV245" s="5"/>
      <c r="AHW245" s="5"/>
      <c r="AHX245" s="5"/>
      <c r="AHY245" s="5"/>
      <c r="AHZ245" s="5"/>
      <c r="AIA245" s="5"/>
      <c r="AIB245" s="5"/>
      <c r="AIC245" s="5"/>
      <c r="AID245" s="5"/>
      <c r="AIE245" s="5"/>
      <c r="AIF245" s="5"/>
      <c r="AIG245" s="5"/>
      <c r="AIH245" s="5"/>
      <c r="AII245" s="5"/>
      <c r="AIJ245" s="5"/>
      <c r="AIK245" s="5"/>
      <c r="AIL245" s="5"/>
      <c r="AIM245" s="5"/>
      <c r="AIN245" s="5"/>
      <c r="AIO245" s="5"/>
      <c r="AIP245" s="5"/>
      <c r="AIQ245" s="5"/>
      <c r="AIR245" s="5"/>
      <c r="AIS245" s="5"/>
      <c r="AIT245" s="5"/>
      <c r="AIU245" s="5"/>
      <c r="AIV245" s="5"/>
      <c r="AIW245" s="5"/>
      <c r="AIX245" s="5"/>
      <c r="AIY245" s="5"/>
      <c r="AIZ245" s="5"/>
      <c r="AJA245" s="5"/>
      <c r="AJB245" s="5"/>
      <c r="AJC245" s="5"/>
      <c r="AJD245" s="5"/>
      <c r="AJE245" s="5"/>
      <c r="AJF245" s="5"/>
      <c r="AJG245" s="5"/>
      <c r="AJH245" s="5"/>
      <c r="AJI245" s="5"/>
      <c r="AJJ245" s="5"/>
      <c r="AJK245" s="5"/>
      <c r="AJL245" s="5"/>
      <c r="AJM245" s="5"/>
      <c r="AJN245" s="5"/>
      <c r="AJO245" s="5"/>
      <c r="AJP245" s="5"/>
      <c r="AJQ245" s="5"/>
      <c r="AJR245" s="5"/>
      <c r="AJS245" s="5"/>
      <c r="AJT245" s="5"/>
      <c r="AJU245" s="5"/>
      <c r="AJV245" s="5"/>
      <c r="AJW245" s="5"/>
      <c r="AJX245" s="5"/>
      <c r="AJY245" s="5"/>
      <c r="AJZ245" s="5"/>
      <c r="AKA245" s="5"/>
      <c r="AKB245" s="5"/>
      <c r="AKC245" s="5"/>
      <c r="AKD245" s="5"/>
      <c r="AKE245" s="5"/>
      <c r="AKF245" s="5"/>
      <c r="AKG245" s="5"/>
      <c r="AKH245" s="5"/>
      <c r="AKI245" s="5"/>
      <c r="AKJ245" s="5"/>
      <c r="AKK245" s="5"/>
      <c r="AKL245" s="5"/>
      <c r="AKM245" s="5"/>
      <c r="AKN245" s="5"/>
      <c r="AKO245" s="5"/>
      <c r="AKP245" s="5"/>
      <c r="AKQ245" s="5"/>
      <c r="AKR245" s="5"/>
      <c r="AKS245" s="5"/>
      <c r="AKT245" s="5"/>
      <c r="AKU245" s="5"/>
      <c r="AKV245" s="5"/>
      <c r="AKW245" s="5"/>
      <c r="AKX245" s="5"/>
      <c r="AKY245" s="5"/>
      <c r="AKZ245" s="5"/>
      <c r="ALA245" s="5"/>
      <c r="ALB245" s="5"/>
      <c r="ALC245" s="5"/>
      <c r="ALD245" s="5"/>
    </row>
    <row r="246" spans="1:992">
      <c r="A246" s="4">
        <v>70</v>
      </c>
      <c r="B246" s="5" t="s">
        <v>132</v>
      </c>
      <c r="C246" s="4">
        <v>6</v>
      </c>
      <c r="D246" s="5" t="s">
        <v>46</v>
      </c>
      <c r="E246" s="4">
        <v>1</v>
      </c>
      <c r="F246" s="4">
        <v>2.6</v>
      </c>
      <c r="G246" s="4">
        <v>1.4</v>
      </c>
      <c r="H246" s="4">
        <v>7.1</v>
      </c>
      <c r="I246" s="4">
        <v>8.6999999999999993</v>
      </c>
      <c r="J246" s="4">
        <v>3.8</v>
      </c>
      <c r="K246" s="4">
        <v>5.7</v>
      </c>
      <c r="L246" s="4">
        <v>2.4</v>
      </c>
      <c r="M246" s="4">
        <v>2.2000000000000002</v>
      </c>
      <c r="N246" s="4"/>
      <c r="O246" s="4"/>
      <c r="P246" s="26">
        <v>28.5</v>
      </c>
      <c r="Q246" s="26">
        <v>29</v>
      </c>
      <c r="R246" s="26">
        <v>22.9</v>
      </c>
      <c r="S246" s="26">
        <v>29</v>
      </c>
      <c r="T246" s="26">
        <v>28.8</v>
      </c>
      <c r="U246" s="26">
        <v>25.7</v>
      </c>
      <c r="V246" s="26">
        <v>28.6</v>
      </c>
      <c r="W246" s="26">
        <v>26</v>
      </c>
      <c r="X246" s="26">
        <v>29.2</v>
      </c>
      <c r="Y246" s="4"/>
      <c r="Z246">
        <f t="shared" si="229"/>
        <v>247.7</v>
      </c>
      <c r="AA246" s="4">
        <v>0</v>
      </c>
      <c r="AB246" s="4">
        <v>0</v>
      </c>
      <c r="AC246" s="4">
        <v>4</v>
      </c>
      <c r="AD246" s="4">
        <v>0</v>
      </c>
      <c r="AE246" s="4">
        <v>0</v>
      </c>
      <c r="AF246" s="4">
        <v>0</v>
      </c>
      <c r="AG246" s="4">
        <v>0</v>
      </c>
      <c r="AH246" s="4">
        <v>2</v>
      </c>
      <c r="AI246" s="4">
        <v>0</v>
      </c>
      <c r="AJ246" s="4"/>
      <c r="AK246" s="4">
        <v>12</v>
      </c>
      <c r="AL246" s="4">
        <v>12</v>
      </c>
      <c r="AM246" s="4">
        <v>12</v>
      </c>
      <c r="AN246" s="4">
        <v>8</v>
      </c>
      <c r="AO246" s="4">
        <v>8</v>
      </c>
      <c r="AP246" s="4">
        <v>15</v>
      </c>
      <c r="AQ246" s="4">
        <v>10</v>
      </c>
      <c r="AR246" s="4">
        <v>8</v>
      </c>
      <c r="AS246" s="4">
        <v>10</v>
      </c>
      <c r="AT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5"/>
      <c r="AGV246" s="5"/>
      <c r="AGW246" s="5"/>
      <c r="AGX246" s="5"/>
      <c r="AGY246" s="5"/>
      <c r="AGZ246" s="5"/>
      <c r="AHA246" s="5"/>
      <c r="AHB246" s="5"/>
      <c r="AHC246" s="5"/>
      <c r="AHD246" s="5"/>
      <c r="AHE246" s="5"/>
      <c r="AHF246" s="5"/>
      <c r="AHG246" s="5"/>
      <c r="AHH246" s="5"/>
      <c r="AHI246" s="5"/>
      <c r="AHJ246" s="5"/>
      <c r="AHK246" s="5"/>
      <c r="AHL246" s="5"/>
      <c r="AHM246" s="5"/>
      <c r="AHN246" s="5"/>
      <c r="AHO246" s="5"/>
      <c r="AHP246" s="5"/>
      <c r="AHQ246" s="5"/>
      <c r="AHR246" s="5"/>
      <c r="AHS246" s="5"/>
      <c r="AHT246" s="5"/>
      <c r="AHU246" s="5"/>
      <c r="AHV246" s="5"/>
      <c r="AHW246" s="5"/>
      <c r="AHX246" s="5"/>
      <c r="AHY246" s="5"/>
      <c r="AHZ246" s="5"/>
      <c r="AIA246" s="5"/>
      <c r="AIB246" s="5"/>
      <c r="AIC246" s="5"/>
      <c r="AID246" s="5"/>
      <c r="AIE246" s="5"/>
      <c r="AIF246" s="5"/>
      <c r="AIG246" s="5"/>
      <c r="AIH246" s="5"/>
      <c r="AII246" s="5"/>
      <c r="AIJ246" s="5"/>
      <c r="AIK246" s="5"/>
      <c r="AIL246" s="5"/>
      <c r="AIM246" s="5"/>
      <c r="AIN246" s="5"/>
      <c r="AIO246" s="5"/>
      <c r="AIP246" s="5"/>
      <c r="AIQ246" s="5"/>
      <c r="AIR246" s="5"/>
      <c r="AIS246" s="5"/>
      <c r="AIT246" s="5"/>
      <c r="AIU246" s="5"/>
      <c r="AIV246" s="5"/>
      <c r="AIW246" s="5"/>
      <c r="AIX246" s="5"/>
      <c r="AIY246" s="5"/>
      <c r="AIZ246" s="5"/>
      <c r="AJA246" s="5"/>
      <c r="AJB246" s="5"/>
      <c r="AJC246" s="5"/>
      <c r="AJD246" s="5"/>
      <c r="AJE246" s="5"/>
      <c r="AJF246" s="5"/>
      <c r="AJG246" s="5"/>
      <c r="AJH246" s="5"/>
      <c r="AJI246" s="5"/>
      <c r="AJJ246" s="5"/>
      <c r="AJK246" s="5"/>
      <c r="AJL246" s="5"/>
      <c r="AJM246" s="5"/>
      <c r="AJN246" s="5"/>
      <c r="AJO246" s="5"/>
      <c r="AJP246" s="5"/>
      <c r="AJQ246" s="5"/>
      <c r="AJR246" s="5"/>
      <c r="AJS246" s="5"/>
      <c r="AJT246" s="5"/>
      <c r="AJU246" s="5"/>
      <c r="AJV246" s="5"/>
      <c r="AJW246" s="5"/>
      <c r="AJX246" s="5"/>
      <c r="AJY246" s="5"/>
      <c r="AJZ246" s="5"/>
      <c r="AKA246" s="5"/>
      <c r="AKB246" s="5"/>
      <c r="AKC246" s="5"/>
      <c r="AKD246" s="5"/>
      <c r="AKE246" s="5"/>
      <c r="AKF246" s="5"/>
      <c r="AKG246" s="5"/>
      <c r="AKH246" s="5"/>
      <c r="AKI246" s="5"/>
      <c r="AKJ246" s="5"/>
      <c r="AKK246" s="5"/>
      <c r="AKL246" s="5"/>
      <c r="AKM246" s="5"/>
      <c r="AKN246" s="5"/>
      <c r="AKO246" s="5"/>
      <c r="AKP246" s="5"/>
      <c r="AKQ246" s="5"/>
      <c r="AKR246" s="5"/>
      <c r="AKS246" s="5"/>
      <c r="AKT246" s="5"/>
      <c r="AKU246" s="5"/>
      <c r="AKV246" s="5"/>
      <c r="AKW246" s="5"/>
      <c r="AKX246" s="5"/>
      <c r="AKY246" s="5"/>
      <c r="AKZ246" s="5"/>
      <c r="ALA246" s="5"/>
      <c r="ALB246" s="5"/>
      <c r="ALC246" s="5"/>
      <c r="ALD246" s="5"/>
    </row>
    <row r="247" spans="1:992">
      <c r="A247" s="4">
        <v>72</v>
      </c>
      <c r="B247" s="5" t="s">
        <v>133</v>
      </c>
      <c r="C247" s="4">
        <v>6</v>
      </c>
      <c r="D247" s="5" t="s">
        <v>48</v>
      </c>
      <c r="E247" s="4">
        <v>16.8</v>
      </c>
      <c r="F247" s="4">
        <v>12.5</v>
      </c>
      <c r="G247" s="4">
        <v>8.5</v>
      </c>
      <c r="H247" s="4">
        <v>20.5</v>
      </c>
      <c r="I247" s="4">
        <v>15</v>
      </c>
      <c r="J247" s="4">
        <v>15</v>
      </c>
      <c r="K247" s="4">
        <v>13.5</v>
      </c>
      <c r="L247" s="4">
        <v>19</v>
      </c>
      <c r="M247" s="4">
        <v>13.5</v>
      </c>
      <c r="N247" s="4"/>
      <c r="O247" s="4"/>
      <c r="P247" s="26">
        <v>30</v>
      </c>
      <c r="Q247" s="26">
        <v>29.3</v>
      </c>
      <c r="R247" s="26">
        <v>19.7</v>
      </c>
      <c r="S247" s="26">
        <v>30</v>
      </c>
      <c r="T247" s="26">
        <v>30</v>
      </c>
      <c r="U247" s="26">
        <v>29</v>
      </c>
      <c r="V247" s="26">
        <v>29.3</v>
      </c>
      <c r="W247" s="26">
        <v>26.7</v>
      </c>
      <c r="X247" s="26">
        <v>26.4</v>
      </c>
      <c r="Y247" s="4"/>
      <c r="Z247">
        <f t="shared" si="229"/>
        <v>250.4</v>
      </c>
      <c r="AA247" s="4">
        <v>0</v>
      </c>
      <c r="AB247" s="4">
        <v>0</v>
      </c>
      <c r="AC247" s="4">
        <v>2</v>
      </c>
      <c r="AD247" s="4">
        <v>0</v>
      </c>
      <c r="AE247" s="4">
        <v>0</v>
      </c>
      <c r="AF247" s="4">
        <v>0</v>
      </c>
      <c r="AG247" s="4">
        <v>0</v>
      </c>
      <c r="AH247" s="4">
        <v>2</v>
      </c>
      <c r="AI247" s="4">
        <v>0</v>
      </c>
      <c r="AJ247" s="4"/>
      <c r="AK247" s="4">
        <v>13</v>
      </c>
      <c r="AL247" s="4">
        <v>18</v>
      </c>
      <c r="AM247" s="4">
        <v>27</v>
      </c>
      <c r="AN247" s="4">
        <v>2</v>
      </c>
      <c r="AO247" s="4">
        <v>12</v>
      </c>
      <c r="AP247" s="4">
        <v>14</v>
      </c>
      <c r="AQ247" s="4">
        <v>17</v>
      </c>
      <c r="AR247" s="4">
        <v>9</v>
      </c>
      <c r="AS247" s="4">
        <v>21</v>
      </c>
      <c r="AT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5"/>
      <c r="AGV247" s="5"/>
      <c r="AGW247" s="5"/>
      <c r="AGX247" s="5"/>
      <c r="AGY247" s="5"/>
      <c r="AGZ247" s="5"/>
      <c r="AHA247" s="5"/>
      <c r="AHB247" s="5"/>
      <c r="AHC247" s="5"/>
      <c r="AHD247" s="5"/>
      <c r="AHE247" s="5"/>
      <c r="AHF247" s="5"/>
      <c r="AHG247" s="5"/>
      <c r="AHH247" s="5"/>
      <c r="AHI247" s="5"/>
      <c r="AHJ247" s="5"/>
      <c r="AHK247" s="5"/>
      <c r="AHL247" s="5"/>
      <c r="AHM247" s="5"/>
      <c r="AHN247" s="5"/>
      <c r="AHO247" s="5"/>
      <c r="AHP247" s="5"/>
      <c r="AHQ247" s="5"/>
      <c r="AHR247" s="5"/>
      <c r="AHS247" s="5"/>
      <c r="AHT247" s="5"/>
      <c r="AHU247" s="5"/>
      <c r="AHV247" s="5"/>
      <c r="AHW247" s="5"/>
      <c r="AHX247" s="5"/>
      <c r="AHY247" s="5"/>
      <c r="AHZ247" s="5"/>
      <c r="AIA247" s="5"/>
      <c r="AIB247" s="5"/>
      <c r="AIC247" s="5"/>
      <c r="AID247" s="5"/>
      <c r="AIE247" s="5"/>
      <c r="AIF247" s="5"/>
      <c r="AIG247" s="5"/>
      <c r="AIH247" s="5"/>
      <c r="AII247" s="5"/>
      <c r="AIJ247" s="5"/>
      <c r="AIK247" s="5"/>
      <c r="AIL247" s="5"/>
      <c r="AIM247" s="5"/>
      <c r="AIN247" s="5"/>
      <c r="AIO247" s="5"/>
      <c r="AIP247" s="5"/>
      <c r="AIQ247" s="5"/>
      <c r="AIR247" s="5"/>
      <c r="AIS247" s="5"/>
      <c r="AIT247" s="5"/>
      <c r="AIU247" s="5"/>
      <c r="AIV247" s="5"/>
      <c r="AIW247" s="5"/>
      <c r="AIX247" s="5"/>
      <c r="AIY247" s="5"/>
      <c r="AIZ247" s="5"/>
      <c r="AJA247" s="5"/>
      <c r="AJB247" s="5"/>
      <c r="AJC247" s="5"/>
      <c r="AJD247" s="5"/>
      <c r="AJE247" s="5"/>
      <c r="AJF247" s="5"/>
      <c r="AJG247" s="5"/>
      <c r="AJH247" s="5"/>
      <c r="AJI247" s="5"/>
      <c r="AJJ247" s="5"/>
      <c r="AJK247" s="5"/>
      <c r="AJL247" s="5"/>
      <c r="AJM247" s="5"/>
      <c r="AJN247" s="5"/>
      <c r="AJO247" s="5"/>
      <c r="AJP247" s="5"/>
      <c r="AJQ247" s="5"/>
      <c r="AJR247" s="5"/>
      <c r="AJS247" s="5"/>
      <c r="AJT247" s="5"/>
      <c r="AJU247" s="5"/>
      <c r="AJV247" s="5"/>
      <c r="AJW247" s="5"/>
      <c r="AJX247" s="5"/>
      <c r="AJY247" s="5"/>
      <c r="AJZ247" s="5"/>
      <c r="AKA247" s="5"/>
      <c r="AKB247" s="5"/>
      <c r="AKC247" s="5"/>
      <c r="AKD247" s="5"/>
      <c r="AKE247" s="5"/>
      <c r="AKF247" s="5"/>
      <c r="AKG247" s="5"/>
      <c r="AKH247" s="5"/>
      <c r="AKI247" s="5"/>
      <c r="AKJ247" s="5"/>
      <c r="AKK247" s="5"/>
      <c r="AKL247" s="5"/>
      <c r="AKM247" s="5"/>
      <c r="AKN247" s="5"/>
      <c r="AKO247" s="5"/>
      <c r="AKP247" s="5"/>
      <c r="AKQ247" s="5"/>
      <c r="AKR247" s="5"/>
      <c r="AKS247" s="5"/>
      <c r="AKT247" s="5"/>
      <c r="AKU247" s="5"/>
      <c r="AKV247" s="5"/>
      <c r="AKW247" s="5"/>
      <c r="AKX247" s="5"/>
      <c r="AKY247" s="5"/>
      <c r="AKZ247" s="5"/>
      <c r="ALA247" s="5"/>
      <c r="ALB247" s="5"/>
      <c r="ALC247" s="5"/>
      <c r="ALD247" s="5"/>
    </row>
    <row r="248" spans="1:992">
      <c r="A248">
        <v>66</v>
      </c>
      <c r="B248" t="s">
        <v>275</v>
      </c>
      <c r="C248">
        <v>6</v>
      </c>
      <c r="D248" t="s">
        <v>42</v>
      </c>
      <c r="E248">
        <v>25</v>
      </c>
      <c r="F248">
        <v>26.3</v>
      </c>
      <c r="G248">
        <v>19</v>
      </c>
      <c r="H248">
        <v>25.2</v>
      </c>
      <c r="I248">
        <v>28.2</v>
      </c>
      <c r="J248">
        <v>17.2</v>
      </c>
      <c r="K248">
        <v>11</v>
      </c>
      <c r="L248">
        <v>3.8</v>
      </c>
      <c r="M248">
        <v>20.8</v>
      </c>
      <c r="P248" s="23">
        <v>30</v>
      </c>
      <c r="Q248" s="23">
        <v>30</v>
      </c>
      <c r="R248" s="23">
        <v>30</v>
      </c>
      <c r="S248" s="23">
        <v>30</v>
      </c>
      <c r="T248" s="23">
        <v>30</v>
      </c>
      <c r="U248" s="23">
        <v>30</v>
      </c>
      <c r="V248" s="23">
        <v>15.3</v>
      </c>
      <c r="W248" s="23">
        <v>10.1</v>
      </c>
      <c r="X248" s="23">
        <v>30</v>
      </c>
      <c r="Z248">
        <f t="shared" si="229"/>
        <v>235.4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8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16</v>
      </c>
      <c r="AR248">
        <v>4</v>
      </c>
      <c r="AS248">
        <v>0</v>
      </c>
    </row>
    <row r="249" spans="1:992">
      <c r="A249">
        <v>67</v>
      </c>
      <c r="B249" t="s">
        <v>276</v>
      </c>
      <c r="C249">
        <v>6</v>
      </c>
      <c r="D249" t="s">
        <v>44</v>
      </c>
      <c r="E249">
        <v>21.7</v>
      </c>
      <c r="F249">
        <v>25.3</v>
      </c>
      <c r="G249">
        <v>22.1</v>
      </c>
      <c r="H249">
        <v>20.3</v>
      </c>
      <c r="I249">
        <v>25.4</v>
      </c>
      <c r="J249">
        <v>21.1</v>
      </c>
      <c r="K249">
        <v>23.1</v>
      </c>
      <c r="L249">
        <v>21.6</v>
      </c>
      <c r="M249">
        <v>24.6</v>
      </c>
      <c r="P249" s="23">
        <v>27.7</v>
      </c>
      <c r="Q249" s="23">
        <v>30</v>
      </c>
      <c r="R249" s="23">
        <v>27.2</v>
      </c>
      <c r="S249" s="23">
        <v>1.1000000000000001</v>
      </c>
      <c r="T249" s="23">
        <v>30</v>
      </c>
      <c r="U249" s="23">
        <v>27.8</v>
      </c>
      <c r="V249" s="23">
        <v>27.7</v>
      </c>
      <c r="W249" s="23">
        <v>28.7</v>
      </c>
      <c r="X249" s="23">
        <v>28.5</v>
      </c>
      <c r="Z249">
        <f t="shared" si="229"/>
        <v>228.7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7</v>
      </c>
      <c r="AL249">
        <v>0</v>
      </c>
      <c r="AM249">
        <v>5</v>
      </c>
      <c r="AN249">
        <v>15</v>
      </c>
      <c r="AO249">
        <v>5</v>
      </c>
      <c r="AP249">
        <v>7</v>
      </c>
      <c r="AQ249">
        <v>6</v>
      </c>
      <c r="AR249">
        <v>10</v>
      </c>
      <c r="AS249">
        <v>7</v>
      </c>
    </row>
    <row r="250" spans="1:992">
      <c r="A250">
        <v>64</v>
      </c>
      <c r="B250" t="s">
        <v>277</v>
      </c>
      <c r="C250">
        <v>6</v>
      </c>
      <c r="D250" t="s">
        <v>46</v>
      </c>
      <c r="E250">
        <v>3.2</v>
      </c>
      <c r="F250">
        <v>9.1</v>
      </c>
      <c r="G250">
        <v>9.9</v>
      </c>
      <c r="H250">
        <v>13.1</v>
      </c>
      <c r="I250">
        <v>16.600000000000001</v>
      </c>
      <c r="J250">
        <v>8.3000000000000007</v>
      </c>
      <c r="K250">
        <v>10.199999999999999</v>
      </c>
      <c r="L250">
        <v>7.7</v>
      </c>
      <c r="M250">
        <v>11.1</v>
      </c>
      <c r="P250" s="23">
        <v>16.3</v>
      </c>
      <c r="Q250" s="23">
        <v>28.4</v>
      </c>
      <c r="R250" s="23">
        <v>22.8</v>
      </c>
      <c r="S250" s="23">
        <v>28.2</v>
      </c>
      <c r="T250" s="23">
        <v>28.5</v>
      </c>
      <c r="U250" s="23">
        <v>28.9</v>
      </c>
      <c r="V250" s="23">
        <v>26.4</v>
      </c>
      <c r="W250" s="23">
        <v>27.4</v>
      </c>
      <c r="X250" s="23">
        <v>29.2</v>
      </c>
      <c r="Z250">
        <f t="shared" si="229"/>
        <v>236.1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K250">
        <v>24</v>
      </c>
      <c r="AL250">
        <v>23</v>
      </c>
      <c r="AM250">
        <v>25</v>
      </c>
      <c r="AN250">
        <v>28</v>
      </c>
      <c r="AO250">
        <v>23</v>
      </c>
      <c r="AP250">
        <v>16</v>
      </c>
      <c r="AQ250">
        <v>23</v>
      </c>
      <c r="AR250">
        <v>19</v>
      </c>
      <c r="AS250">
        <v>17</v>
      </c>
    </row>
    <row r="251" spans="1:992">
      <c r="A251">
        <v>65</v>
      </c>
      <c r="B251" t="s">
        <v>278</v>
      </c>
      <c r="C251">
        <v>6</v>
      </c>
      <c r="D251" t="s">
        <v>48</v>
      </c>
      <c r="E251">
        <v>21.8</v>
      </c>
      <c r="F251">
        <v>21.3</v>
      </c>
      <c r="G251">
        <v>21.8</v>
      </c>
      <c r="H251">
        <v>20.3</v>
      </c>
      <c r="I251">
        <v>22.9</v>
      </c>
      <c r="J251">
        <v>11</v>
      </c>
      <c r="K251">
        <v>9.6</v>
      </c>
      <c r="L251">
        <v>17.3</v>
      </c>
      <c r="M251">
        <v>17.3</v>
      </c>
      <c r="P251" s="23">
        <v>30</v>
      </c>
      <c r="Q251" s="23">
        <v>30</v>
      </c>
      <c r="R251" s="23">
        <v>30</v>
      </c>
      <c r="S251" s="23">
        <v>27.8</v>
      </c>
      <c r="T251" s="23">
        <v>28.4</v>
      </c>
      <c r="U251" s="23">
        <v>19.2</v>
      </c>
      <c r="V251" s="23">
        <v>3.9</v>
      </c>
      <c r="W251" s="23">
        <v>30</v>
      </c>
      <c r="X251" s="23">
        <v>28.4</v>
      </c>
      <c r="Z251">
        <f t="shared" si="229"/>
        <v>227.7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6</v>
      </c>
      <c r="AG251">
        <v>10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1</v>
      </c>
      <c r="AO251">
        <v>20</v>
      </c>
      <c r="AP251">
        <v>9</v>
      </c>
      <c r="AQ251">
        <v>18</v>
      </c>
      <c r="AR251">
        <v>2</v>
      </c>
      <c r="AS251">
        <v>0</v>
      </c>
    </row>
    <row r="252" spans="1:992">
      <c r="A252">
        <v>69</v>
      </c>
      <c r="B252" t="s">
        <v>279</v>
      </c>
      <c r="C252">
        <v>6</v>
      </c>
      <c r="D252" t="s">
        <v>42</v>
      </c>
      <c r="E252">
        <v>1.9</v>
      </c>
      <c r="F252">
        <v>4</v>
      </c>
      <c r="G252">
        <v>0</v>
      </c>
      <c r="H252">
        <v>1.7</v>
      </c>
      <c r="I252">
        <v>3.7</v>
      </c>
      <c r="J252">
        <v>0.9</v>
      </c>
      <c r="K252">
        <v>0</v>
      </c>
      <c r="L252">
        <v>0</v>
      </c>
      <c r="M252">
        <v>0.4</v>
      </c>
      <c r="P252" s="23">
        <v>23.9</v>
      </c>
      <c r="Q252" s="23">
        <v>30</v>
      </c>
      <c r="R252" s="23">
        <v>1.4</v>
      </c>
      <c r="S252" s="23">
        <v>30</v>
      </c>
      <c r="T252" s="23">
        <v>28.5</v>
      </c>
      <c r="U252" s="23">
        <v>20.3</v>
      </c>
      <c r="V252" s="23">
        <v>23.2</v>
      </c>
      <c r="W252" s="23">
        <v>24.7</v>
      </c>
      <c r="X252" s="23">
        <v>17.5</v>
      </c>
      <c r="Z252">
        <f t="shared" si="229"/>
        <v>199.49999999999997</v>
      </c>
      <c r="AA252">
        <v>0</v>
      </c>
      <c r="AB252">
        <v>0</v>
      </c>
      <c r="AC252">
        <v>2</v>
      </c>
      <c r="AD252">
        <v>0</v>
      </c>
      <c r="AE252">
        <v>0</v>
      </c>
      <c r="AF252">
        <v>2</v>
      </c>
      <c r="AG252">
        <v>2</v>
      </c>
      <c r="AH252">
        <v>2</v>
      </c>
      <c r="AI252">
        <v>2</v>
      </c>
      <c r="AK252">
        <v>0</v>
      </c>
      <c r="AL252">
        <v>1</v>
      </c>
      <c r="AM252">
        <v>8</v>
      </c>
      <c r="AN252">
        <v>0</v>
      </c>
      <c r="AO252">
        <v>3</v>
      </c>
      <c r="AP252">
        <v>7</v>
      </c>
      <c r="AQ252">
        <v>7</v>
      </c>
      <c r="AR252">
        <v>10</v>
      </c>
      <c r="AS252">
        <v>12</v>
      </c>
    </row>
    <row r="253" spans="1:992">
      <c r="A253">
        <v>68</v>
      </c>
      <c r="B253" t="s">
        <v>280</v>
      </c>
      <c r="C253">
        <v>6</v>
      </c>
      <c r="D253" t="s">
        <v>44</v>
      </c>
      <c r="E253">
        <v>23.1</v>
      </c>
      <c r="F253">
        <v>19.3</v>
      </c>
      <c r="G253">
        <v>22.4</v>
      </c>
      <c r="H253">
        <v>21.6</v>
      </c>
      <c r="I253">
        <v>13.8</v>
      </c>
      <c r="J253">
        <v>25.7</v>
      </c>
      <c r="K253">
        <v>24.5</v>
      </c>
      <c r="L253">
        <v>27</v>
      </c>
      <c r="M253">
        <v>26</v>
      </c>
      <c r="P253" s="23">
        <v>27.7</v>
      </c>
      <c r="Q253" s="23">
        <v>30</v>
      </c>
      <c r="R253" s="23">
        <v>30</v>
      </c>
      <c r="S253" s="23">
        <v>21.9</v>
      </c>
      <c r="T253" s="23">
        <v>25.9</v>
      </c>
      <c r="U253" s="23">
        <v>30</v>
      </c>
      <c r="V253" s="23">
        <v>30</v>
      </c>
      <c r="W253" s="23">
        <v>30</v>
      </c>
      <c r="X253" s="23">
        <v>30</v>
      </c>
      <c r="Z253">
        <f t="shared" si="229"/>
        <v>255.5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1</v>
      </c>
      <c r="AL253">
        <v>0</v>
      </c>
      <c r="AM253">
        <v>0</v>
      </c>
      <c r="AN253">
        <v>1</v>
      </c>
      <c r="AO253">
        <v>7</v>
      </c>
      <c r="AP253">
        <v>0</v>
      </c>
      <c r="AQ253">
        <v>0</v>
      </c>
      <c r="AR253">
        <v>0</v>
      </c>
      <c r="AS253">
        <v>0</v>
      </c>
    </row>
    <row r="254" spans="1:992">
      <c r="A254">
        <v>70</v>
      </c>
      <c r="B254" t="s">
        <v>281</v>
      </c>
      <c r="C254">
        <v>6</v>
      </c>
      <c r="D254" t="s">
        <v>46</v>
      </c>
      <c r="E254">
        <v>26.3</v>
      </c>
      <c r="F254">
        <v>27.1</v>
      </c>
      <c r="G254">
        <v>27.5</v>
      </c>
      <c r="H254">
        <v>23.8</v>
      </c>
      <c r="I254">
        <v>23.8</v>
      </c>
      <c r="J254">
        <v>19</v>
      </c>
      <c r="K254">
        <v>22.1</v>
      </c>
      <c r="L254">
        <v>23.3</v>
      </c>
      <c r="M254">
        <v>21.7</v>
      </c>
      <c r="P254" s="23">
        <v>30</v>
      </c>
      <c r="Q254" s="23">
        <v>30</v>
      </c>
      <c r="R254" s="23">
        <v>30</v>
      </c>
      <c r="S254" s="23">
        <v>30</v>
      </c>
      <c r="T254" s="23">
        <v>30</v>
      </c>
      <c r="U254" s="23">
        <v>30</v>
      </c>
      <c r="V254" s="23">
        <v>30</v>
      </c>
      <c r="W254" s="23">
        <v>30</v>
      </c>
      <c r="X254" s="23">
        <v>30</v>
      </c>
      <c r="Z254">
        <f t="shared" si="229"/>
        <v>270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992">
      <c r="A255">
        <v>71</v>
      </c>
      <c r="B255" t="s">
        <v>282</v>
      </c>
      <c r="C255">
        <v>6</v>
      </c>
      <c r="D255" t="s">
        <v>48</v>
      </c>
      <c r="E255">
        <v>14.1</v>
      </c>
      <c r="F255">
        <v>9.6999999999999993</v>
      </c>
      <c r="G255">
        <v>10.7</v>
      </c>
      <c r="H255">
        <v>13.1</v>
      </c>
      <c r="I255">
        <v>4.5999999999999996</v>
      </c>
      <c r="J255">
        <v>3.3</v>
      </c>
      <c r="K255">
        <v>11.7</v>
      </c>
      <c r="L255">
        <v>5.4</v>
      </c>
      <c r="M255">
        <v>8.1999999999999993</v>
      </c>
      <c r="P255" s="23">
        <v>30</v>
      </c>
      <c r="Q255" s="23">
        <v>30</v>
      </c>
      <c r="R255" s="23">
        <v>30</v>
      </c>
      <c r="S255" s="23">
        <v>30</v>
      </c>
      <c r="T255" s="23">
        <v>30</v>
      </c>
      <c r="U255" s="23">
        <v>30</v>
      </c>
      <c r="V255" s="23">
        <v>30</v>
      </c>
      <c r="W255" s="23">
        <v>30</v>
      </c>
      <c r="X255" s="23">
        <v>30</v>
      </c>
      <c r="Z255">
        <f t="shared" si="229"/>
        <v>270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</row>
    <row r="256" spans="1:992">
      <c r="A256">
        <v>72</v>
      </c>
      <c r="B256" t="s">
        <v>283</v>
      </c>
      <c r="C256">
        <v>6</v>
      </c>
      <c r="D256" t="s">
        <v>42</v>
      </c>
      <c r="E256">
        <v>1.3</v>
      </c>
      <c r="F256">
        <v>12.2</v>
      </c>
      <c r="G256">
        <v>17.5</v>
      </c>
      <c r="H256">
        <v>4.5</v>
      </c>
      <c r="I256">
        <v>8.6999999999999993</v>
      </c>
      <c r="J256">
        <v>2.1</v>
      </c>
      <c r="K256">
        <v>14.4</v>
      </c>
      <c r="L256">
        <v>2.1</v>
      </c>
      <c r="M256">
        <v>10.8</v>
      </c>
      <c r="P256" s="23">
        <v>1.1000000000000001</v>
      </c>
      <c r="Q256" s="23">
        <v>30</v>
      </c>
      <c r="R256" s="23">
        <v>30</v>
      </c>
      <c r="S256" s="23">
        <v>30</v>
      </c>
      <c r="T256" s="23">
        <v>30</v>
      </c>
      <c r="U256" s="23">
        <v>30</v>
      </c>
      <c r="V256" s="23">
        <v>30</v>
      </c>
      <c r="W256" s="23">
        <v>29</v>
      </c>
      <c r="X256" s="23">
        <v>30</v>
      </c>
      <c r="Z256">
        <f t="shared" si="229"/>
        <v>240.1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56">
      <c r="A257">
        <v>74</v>
      </c>
      <c r="B257" t="s">
        <v>284</v>
      </c>
      <c r="C257">
        <v>6</v>
      </c>
      <c r="D257" t="s">
        <v>44</v>
      </c>
      <c r="E257">
        <v>12.2</v>
      </c>
      <c r="F257">
        <v>7.2</v>
      </c>
      <c r="G257">
        <v>6</v>
      </c>
      <c r="H257">
        <v>8.3000000000000007</v>
      </c>
      <c r="I257">
        <v>11.1</v>
      </c>
      <c r="J257">
        <v>5.4</v>
      </c>
      <c r="K257">
        <v>3.9</v>
      </c>
      <c r="L257">
        <v>2.9</v>
      </c>
      <c r="M257">
        <v>14</v>
      </c>
      <c r="P257" s="23">
        <v>30</v>
      </c>
      <c r="Q257" s="23">
        <v>30</v>
      </c>
      <c r="R257" s="23">
        <v>29.2</v>
      </c>
      <c r="S257" s="23">
        <v>29.5</v>
      </c>
      <c r="T257" s="23">
        <v>30</v>
      </c>
      <c r="U257" s="23">
        <v>26.5</v>
      </c>
      <c r="V257" s="23">
        <v>15.1</v>
      </c>
      <c r="W257" s="23">
        <v>17.2</v>
      </c>
      <c r="X257" s="23">
        <v>29.4</v>
      </c>
      <c r="Z257">
        <f t="shared" si="229"/>
        <v>236.89999999999998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</v>
      </c>
      <c r="AI257">
        <v>0</v>
      </c>
      <c r="AK257">
        <v>3</v>
      </c>
      <c r="AL257">
        <v>3</v>
      </c>
      <c r="AM257">
        <v>5</v>
      </c>
      <c r="AN257">
        <v>1</v>
      </c>
      <c r="AO257">
        <v>9</v>
      </c>
      <c r="AP257">
        <v>12</v>
      </c>
      <c r="AQ257">
        <v>5</v>
      </c>
      <c r="AR257">
        <v>15</v>
      </c>
      <c r="AS257">
        <v>6</v>
      </c>
    </row>
    <row r="258" spans="1:56">
      <c r="A258">
        <v>73</v>
      </c>
      <c r="B258" t="s">
        <v>285</v>
      </c>
      <c r="C258">
        <v>6</v>
      </c>
      <c r="D258" t="s">
        <v>46</v>
      </c>
      <c r="E258">
        <v>26.2</v>
      </c>
      <c r="F258">
        <v>18.399999999999999</v>
      </c>
      <c r="G258">
        <v>14.9</v>
      </c>
      <c r="H258">
        <v>8.5</v>
      </c>
      <c r="I258">
        <v>7.4</v>
      </c>
      <c r="J258">
        <v>1.9</v>
      </c>
      <c r="K258">
        <v>12.2</v>
      </c>
      <c r="L258">
        <v>15.8</v>
      </c>
      <c r="M258">
        <v>17.100000000000001</v>
      </c>
      <c r="P258" s="23">
        <v>30</v>
      </c>
      <c r="Q258" s="23">
        <v>30</v>
      </c>
      <c r="R258" s="23">
        <v>30</v>
      </c>
      <c r="S258" s="23">
        <v>28.6</v>
      </c>
      <c r="T258" s="23">
        <v>27.5</v>
      </c>
      <c r="U258" s="23">
        <v>23.6</v>
      </c>
      <c r="V258" s="23">
        <v>30</v>
      </c>
      <c r="W258" s="23">
        <v>30</v>
      </c>
      <c r="X258" s="23">
        <v>30</v>
      </c>
      <c r="Z258">
        <f t="shared" si="229"/>
        <v>259.7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2</v>
      </c>
      <c r="AO258">
        <v>6</v>
      </c>
      <c r="AP258">
        <v>14</v>
      </c>
      <c r="AQ258">
        <v>0</v>
      </c>
      <c r="AR258">
        <v>0</v>
      </c>
      <c r="AS258">
        <v>0</v>
      </c>
    </row>
    <row r="259" spans="1:56">
      <c r="A259">
        <v>75</v>
      </c>
      <c r="B259" t="s">
        <v>286</v>
      </c>
      <c r="C259">
        <v>6</v>
      </c>
      <c r="D259" t="s">
        <v>48</v>
      </c>
      <c r="E259">
        <v>16.2</v>
      </c>
      <c r="F259">
        <v>14.6</v>
      </c>
      <c r="G259">
        <v>8.1999999999999993</v>
      </c>
      <c r="H259">
        <v>11.2</v>
      </c>
      <c r="I259">
        <v>9.9</v>
      </c>
      <c r="J259">
        <v>5.0999999999999996</v>
      </c>
      <c r="K259">
        <v>10.9</v>
      </c>
      <c r="L259">
        <v>13.8</v>
      </c>
      <c r="M259">
        <v>19.3</v>
      </c>
      <c r="P259" s="23">
        <v>23.9</v>
      </c>
      <c r="Q259" s="23">
        <v>27.3</v>
      </c>
      <c r="R259" s="23">
        <v>24.2</v>
      </c>
      <c r="S259" s="23">
        <v>16</v>
      </c>
      <c r="T259" s="23">
        <v>20.8</v>
      </c>
      <c r="U259" s="23">
        <v>17.600000000000001</v>
      </c>
      <c r="V259" s="23">
        <v>11.1</v>
      </c>
      <c r="W259" s="23">
        <v>30</v>
      </c>
      <c r="X259" s="23">
        <v>30</v>
      </c>
      <c r="Z259">
        <f t="shared" si="229"/>
        <v>200.9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1</v>
      </c>
      <c r="AN259">
        <v>7</v>
      </c>
      <c r="AO259">
        <v>2</v>
      </c>
      <c r="AP259">
        <v>4</v>
      </c>
      <c r="AQ259">
        <v>20</v>
      </c>
      <c r="AR259">
        <v>4</v>
      </c>
      <c r="AS259">
        <v>0</v>
      </c>
    </row>
    <row r="260" spans="1:56">
      <c r="E260" s="11">
        <f>AVERAGE(E222:E259)/30*100</f>
        <v>34.815789473684212</v>
      </c>
      <c r="F260" s="11">
        <f t="shared" ref="F260" si="230">AVERAGE(F222:F259)/30*100</f>
        <v>34.938596491228076</v>
      </c>
      <c r="G260" s="11">
        <f t="shared" ref="G260" si="231">AVERAGE(G222:G259)/30*100</f>
        <v>28.824561403508774</v>
      </c>
      <c r="H260" s="11">
        <f t="shared" ref="H260" si="232">AVERAGE(H222:H259)/30*100</f>
        <v>29.254385964912284</v>
      </c>
      <c r="I260" s="11">
        <f t="shared" ref="I260" si="233">AVERAGE(I222:I259)/30*100</f>
        <v>29.561403508771928</v>
      </c>
      <c r="J260" s="11">
        <f t="shared" ref="J260" si="234">AVERAGE(J222:J259)/30*100</f>
        <v>24.824561403508774</v>
      </c>
      <c r="K260" s="11">
        <f t="shared" ref="K260" si="235">AVERAGE(K222:K259)/30*100</f>
        <v>27.938596491228058</v>
      </c>
      <c r="L260" s="11">
        <f t="shared" ref="L260" si="236">AVERAGE(L222:L259)/30*100</f>
        <v>27.271929824561408</v>
      </c>
      <c r="M260" s="11">
        <f>AVERAGE(M222:M259)/30*100</f>
        <v>30.903508771929829</v>
      </c>
      <c r="P260" s="56">
        <f>AVERAGE(P222:P259)/30*100</f>
        <v>90.736842105263165</v>
      </c>
      <c r="Q260" s="56">
        <f t="shared" ref="Q260" si="237">AVERAGE(Q222:Q259)/30*100</f>
        <v>90.877192982456151</v>
      </c>
      <c r="R260" s="56">
        <f t="shared" ref="R260" si="238">AVERAGE(R222:R259)/30*100</f>
        <v>83.517543859649138</v>
      </c>
      <c r="S260" s="56">
        <f t="shared" ref="S260" si="239">AVERAGE(S222:S259)/30*100</f>
        <v>82.166666666666686</v>
      </c>
      <c r="T260" s="56">
        <f t="shared" ref="T260" si="240">AVERAGE(T222:T259)/30*100</f>
        <v>85.868421052631589</v>
      </c>
      <c r="U260" s="56">
        <f t="shared" ref="U260" si="241">AVERAGE(U222:U259)/30*100</f>
        <v>84.824561403508767</v>
      </c>
      <c r="V260" s="56">
        <f t="shared" ref="V260" si="242">AVERAGE(V222:V259)/30*100</f>
        <v>74.964912280701753</v>
      </c>
      <c r="W260" s="56">
        <f t="shared" ref="W260" si="243">AVERAGE(W222:W259)/30*100</f>
        <v>86.877192982456137</v>
      </c>
      <c r="X260" s="56">
        <f>AVERAGE(X222:X259)/30*100</f>
        <v>86.675438596491205</v>
      </c>
      <c r="AA260" s="11">
        <f>AVERAGE(AA222:AA259)</f>
        <v>0.15789473684210525</v>
      </c>
      <c r="AB260" s="11">
        <f t="shared" ref="AB260" si="244">AVERAGE(AB222:AB259)</f>
        <v>0.57894736842105265</v>
      </c>
      <c r="AC260" s="11">
        <f t="shared" ref="AC260" si="245">AVERAGE(AC222:AC259)</f>
        <v>0.89473684210526316</v>
      </c>
      <c r="AD260" s="11">
        <f t="shared" ref="AD260" si="246">AVERAGE(AD222:AD259)</f>
        <v>0.84210526315789469</v>
      </c>
      <c r="AE260" s="11">
        <f t="shared" ref="AE260" si="247">AVERAGE(AE222:AE259)</f>
        <v>0.94736842105263153</v>
      </c>
      <c r="AF260" s="11">
        <f t="shared" ref="AF260" si="248">AVERAGE(AF222:AF259)</f>
        <v>1.0526315789473684</v>
      </c>
      <c r="AG260" s="11">
        <f t="shared" ref="AG260" si="249">AVERAGE(AG222:AG259)</f>
        <v>1.0526315789473684</v>
      </c>
      <c r="AH260" s="11">
        <f t="shared" ref="AH260" si="250">AVERAGE(AH222:AH259)</f>
        <v>0.84210526315789469</v>
      </c>
      <c r="AI260" s="11">
        <f t="shared" ref="AI260" si="251">AVERAGE(AI222:AI259)</f>
        <v>0.63157894736842102</v>
      </c>
      <c r="AK260" s="11">
        <f>AVERAGE(AK222:AK259)</f>
        <v>9.2894736842105257</v>
      </c>
      <c r="AL260" s="11">
        <f t="shared" ref="AL260" si="252">AVERAGE(AL222:AL259)</f>
        <v>9.4210526315789469</v>
      </c>
      <c r="AM260" s="11">
        <f t="shared" ref="AM260" si="253">AVERAGE(AM222:AM259)</f>
        <v>10.421052631578947</v>
      </c>
      <c r="AN260" s="11">
        <f t="shared" ref="AN260" si="254">AVERAGE(AN222:AN259)</f>
        <v>11.894736842105264</v>
      </c>
      <c r="AO260" s="11">
        <f t="shared" ref="AO260" si="255">AVERAGE(AO222:AO259)</f>
        <v>10.552631578947368</v>
      </c>
      <c r="AP260" s="11">
        <f t="shared" ref="AP260" si="256">AVERAGE(AP222:AP259)</f>
        <v>12.263157894736842</v>
      </c>
      <c r="AQ260" s="11">
        <f t="shared" ref="AQ260" si="257">AVERAGE(AQ222:AQ259)</f>
        <v>13.684210526315789</v>
      </c>
      <c r="AR260" s="11">
        <f t="shared" ref="AR260" si="258">AVERAGE(AR222:AR259)</f>
        <v>10.5</v>
      </c>
      <c r="AS260" s="11">
        <f>AVERAGE(AS222:AS259)</f>
        <v>10.815789473684211</v>
      </c>
      <c r="AV260" s="11" t="e">
        <f>AVERAGE(AV222:AV259)</f>
        <v>#DIV/0!</v>
      </c>
      <c r="AW260" s="11" t="e">
        <f t="shared" ref="AW260" si="259">AVERAGE(AW222:AW259)</f>
        <v>#DIV/0!</v>
      </c>
      <c r="AX260" s="11" t="e">
        <f t="shared" ref="AX260" si="260">AVERAGE(AX222:AX259)</f>
        <v>#DIV/0!</v>
      </c>
      <c r="AY260" s="11" t="e">
        <f t="shared" ref="AY260" si="261">AVERAGE(AY222:AY259)</f>
        <v>#DIV/0!</v>
      </c>
      <c r="AZ260" s="11" t="e">
        <f t="shared" ref="AZ260" si="262">AVERAGE(AZ222:AZ259)</f>
        <v>#DIV/0!</v>
      </c>
      <c r="BA260" s="11" t="e">
        <f t="shared" ref="BA260" si="263">AVERAGE(BA222:BA259)</f>
        <v>#DIV/0!</v>
      </c>
      <c r="BB260" s="11" t="e">
        <f t="shared" ref="BB260" si="264">AVERAGE(BB222:BB259)</f>
        <v>#DIV/0!</v>
      </c>
      <c r="BC260" s="11" t="e">
        <f t="shared" ref="BC260" si="265">AVERAGE(BC222:BC259)</f>
        <v>#DIV/0!</v>
      </c>
      <c r="BD260" s="11" t="e">
        <f>AVERAGE(BD222:BD259)</f>
        <v>#DIV/0!</v>
      </c>
    </row>
    <row r="261" spans="1:56">
      <c r="E261" s="11">
        <f>STDEV(E222:E259)/SQRT(38)/30*100</f>
        <v>4.4348309104664629</v>
      </c>
      <c r="F261" s="11">
        <f t="shared" ref="F261:L261" si="266">STDEV(F222:F259)/SQRT(38)/30*100</f>
        <v>4.2745188988382861</v>
      </c>
      <c r="G261" s="11">
        <f t="shared" si="266"/>
        <v>4.2267734190483459</v>
      </c>
      <c r="H261" s="11">
        <f t="shared" si="266"/>
        <v>3.962891609869442</v>
      </c>
      <c r="I261" s="11">
        <f t="shared" si="266"/>
        <v>4.0649870464190396</v>
      </c>
      <c r="J261" s="11">
        <f t="shared" si="266"/>
        <v>3.5674701381619127</v>
      </c>
      <c r="K261" s="11">
        <f t="shared" si="266"/>
        <v>3.7774307368754734</v>
      </c>
      <c r="L261" s="11">
        <f t="shared" si="266"/>
        <v>3.9822558712905813</v>
      </c>
      <c r="M261" s="11">
        <f>STDEV(M222:M259)/SQRT(38)/30*100</f>
        <v>3.9247084174045863</v>
      </c>
      <c r="P261" s="56">
        <f>STDEV(P222:P259)/SQRT(38)/30*100</f>
        <v>2.7871988839860569</v>
      </c>
      <c r="Q261" s="56">
        <f t="shared" ref="Q261:W261" si="267">STDEV(Q222:Q259)/SQRT(38)/30*100</f>
        <v>2.7211544774231875</v>
      </c>
      <c r="R261" s="56">
        <f t="shared" si="267"/>
        <v>3.1358699962756962</v>
      </c>
      <c r="S261" s="56">
        <f t="shared" si="267"/>
        <v>4.0614209184371406</v>
      </c>
      <c r="T261" s="56">
        <f t="shared" si="267"/>
        <v>4.0052624517455504</v>
      </c>
      <c r="U261" s="56">
        <f t="shared" si="267"/>
        <v>2.8197730573867794</v>
      </c>
      <c r="V261" s="56">
        <f t="shared" si="267"/>
        <v>4.8195801691377982</v>
      </c>
      <c r="W261" s="56">
        <f t="shared" si="267"/>
        <v>2.4432687858981015</v>
      </c>
      <c r="X261" s="56">
        <f>STDEV(X222:X259)/SQRT(38)/30*100</f>
        <v>3.3468074481757251</v>
      </c>
      <c r="AA261" s="11">
        <f>STDEV(AA222:AA259)/SQRT(38)</f>
        <v>0.11640853520662742</v>
      </c>
      <c r="AB261" s="11">
        <f t="shared" ref="AB261:AI261" si="268">STDEV(AB222:AB259)/SQRT(38)</f>
        <v>0.37646173894888174</v>
      </c>
      <c r="AC261" s="11">
        <f t="shared" si="268"/>
        <v>0.27917138539649272</v>
      </c>
      <c r="AD261" s="11">
        <f t="shared" si="268"/>
        <v>0.37436777580872793</v>
      </c>
      <c r="AE261" s="11">
        <f t="shared" si="268"/>
        <v>0.60220950265996154</v>
      </c>
      <c r="AF261" s="11">
        <f t="shared" si="268"/>
        <v>0.45093133972387339</v>
      </c>
      <c r="AG261" s="11">
        <f t="shared" si="268"/>
        <v>0.3751668541475906</v>
      </c>
      <c r="AH261" s="11">
        <f t="shared" si="268"/>
        <v>0.27850013800679901</v>
      </c>
      <c r="AI261" s="11">
        <f t="shared" si="268"/>
        <v>0.37795032419034763</v>
      </c>
      <c r="AK261" s="11">
        <f>STDEV(AK222:AK259)/SQRT(38)</f>
        <v>1.3189223017420293</v>
      </c>
      <c r="AL261" s="11">
        <f t="shared" ref="AL261:AR261" si="269">STDEV(AL222:AL259)/SQRT(38)</f>
        <v>1.584343552871029</v>
      </c>
      <c r="AM261" s="11">
        <f t="shared" si="269"/>
        <v>1.5452545532529685</v>
      </c>
      <c r="AN261" s="11">
        <f t="shared" si="269"/>
        <v>2.0267729620420232</v>
      </c>
      <c r="AO261" s="11">
        <f t="shared" si="269"/>
        <v>1.5672217530900143</v>
      </c>
      <c r="AP261" s="11">
        <f t="shared" si="269"/>
        <v>1.96689681669366</v>
      </c>
      <c r="AQ261" s="11">
        <f t="shared" si="269"/>
        <v>1.9739070523795454</v>
      </c>
      <c r="AR261" s="11">
        <f t="shared" si="269"/>
        <v>1.5113369586430603</v>
      </c>
      <c r="AS261" s="11">
        <f>STDEV(AS222:AS259)/SQRT(38)</f>
        <v>1.9407493908149609</v>
      </c>
      <c r="AV261" s="11" t="e">
        <f>STDEV(AV222:AV259)/SQRT(38)</f>
        <v>#DIV/0!</v>
      </c>
      <c r="AW261" s="11" t="e">
        <f t="shared" ref="AW261:BC261" si="270">STDEV(AW222:AW259)/SQRT(38)</f>
        <v>#DIV/0!</v>
      </c>
      <c r="AX261" s="11" t="e">
        <f t="shared" si="270"/>
        <v>#DIV/0!</v>
      </c>
      <c r="AY261" s="11" t="e">
        <f t="shared" si="270"/>
        <v>#DIV/0!</v>
      </c>
      <c r="AZ261" s="11" t="e">
        <f t="shared" si="270"/>
        <v>#DIV/0!</v>
      </c>
      <c r="BA261" s="11" t="e">
        <f t="shared" si="270"/>
        <v>#DIV/0!</v>
      </c>
      <c r="BB261" s="11" t="e">
        <f t="shared" si="270"/>
        <v>#DIV/0!</v>
      </c>
      <c r="BC261" s="11" t="e">
        <f t="shared" si="270"/>
        <v>#DIV/0!</v>
      </c>
      <c r="BD261" s="11" t="e">
        <f>STDEV(BD222:BD259)/SQRT(38)</f>
        <v>#DIV/0!</v>
      </c>
    </row>
    <row r="262" spans="1:56">
      <c r="P262" s="23">
        <f>AVERAGE(P222:P259)</f>
        <v>27.221052631578949</v>
      </c>
      <c r="Q262" s="23">
        <f t="shared" ref="Q262:X262" si="271">AVERAGE(Q222:Q259)</f>
        <v>27.263157894736842</v>
      </c>
      <c r="R262" s="23">
        <f t="shared" si="271"/>
        <v>25.055263157894739</v>
      </c>
      <c r="S262" s="23">
        <f t="shared" si="271"/>
        <v>24.650000000000006</v>
      </c>
      <c r="T262" s="23">
        <f t="shared" si="271"/>
        <v>25.760526315789473</v>
      </c>
      <c r="U262" s="23">
        <f t="shared" si="271"/>
        <v>25.44736842105263</v>
      </c>
      <c r="V262" s="23">
        <f t="shared" si="271"/>
        <v>22.489473684210527</v>
      </c>
      <c r="W262" s="23">
        <f t="shared" si="271"/>
        <v>26.063157894736843</v>
      </c>
      <c r="X262" s="23">
        <f t="shared" si="271"/>
        <v>26.002631578947362</v>
      </c>
      <c r="Z262">
        <f>SUM(P262:X262)</f>
        <v>229.95263157894738</v>
      </c>
    </row>
    <row r="266" spans="1:56">
      <c r="A266">
        <v>88</v>
      </c>
      <c r="B266" t="s">
        <v>59</v>
      </c>
      <c r="C266">
        <v>7</v>
      </c>
      <c r="D266" t="s">
        <v>42</v>
      </c>
      <c r="E266">
        <v>3.8</v>
      </c>
      <c r="F266">
        <v>8.1</v>
      </c>
      <c r="G266">
        <v>15.6</v>
      </c>
      <c r="H266">
        <v>7.6</v>
      </c>
      <c r="I266">
        <v>1.8</v>
      </c>
      <c r="J266">
        <v>5.5</v>
      </c>
      <c r="K266">
        <v>10.8</v>
      </c>
      <c r="L266">
        <v>10.6</v>
      </c>
      <c r="M266">
        <v>8.1</v>
      </c>
      <c r="P266" s="23">
        <v>28.4</v>
      </c>
      <c r="Q266" s="23">
        <v>29.2</v>
      </c>
      <c r="R266" s="23">
        <v>28</v>
      </c>
      <c r="S266" s="23">
        <v>28.7</v>
      </c>
      <c r="T266" s="23">
        <v>24.3</v>
      </c>
      <c r="U266" s="23">
        <v>29.3</v>
      </c>
      <c r="V266" s="23">
        <v>30</v>
      </c>
      <c r="W266" s="23">
        <v>28.7</v>
      </c>
      <c r="X266" s="23">
        <v>26.9</v>
      </c>
      <c r="Z266">
        <f>SUM(P266:X266)</f>
        <v>253.5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22</v>
      </c>
      <c r="AL266">
        <v>6</v>
      </c>
      <c r="AM266">
        <v>29</v>
      </c>
      <c r="AN266">
        <v>15</v>
      </c>
      <c r="AO266">
        <v>32</v>
      </c>
      <c r="AP266">
        <v>19</v>
      </c>
      <c r="AQ266">
        <v>2</v>
      </c>
      <c r="AR266">
        <v>27</v>
      </c>
      <c r="AS266">
        <v>31</v>
      </c>
    </row>
    <row r="267" spans="1:56">
      <c r="A267">
        <v>86</v>
      </c>
      <c r="B267" t="s">
        <v>60</v>
      </c>
      <c r="C267">
        <v>7</v>
      </c>
      <c r="D267" t="s">
        <v>44</v>
      </c>
      <c r="E267">
        <v>16.100000000000001</v>
      </c>
      <c r="F267">
        <v>17.3</v>
      </c>
      <c r="G267">
        <v>14.7</v>
      </c>
      <c r="H267">
        <v>10.199999999999999</v>
      </c>
      <c r="I267">
        <v>14.2</v>
      </c>
      <c r="J267">
        <v>13.7</v>
      </c>
      <c r="K267">
        <v>12.3</v>
      </c>
      <c r="L267">
        <v>7.6</v>
      </c>
      <c r="M267">
        <v>12.3</v>
      </c>
      <c r="P267" s="23">
        <v>21.6</v>
      </c>
      <c r="Q267" s="23">
        <v>28.3</v>
      </c>
      <c r="R267" s="23">
        <v>28.5</v>
      </c>
      <c r="S267" s="23">
        <v>14.7</v>
      </c>
      <c r="T267" s="23">
        <v>28.5</v>
      </c>
      <c r="U267" s="23">
        <v>21.8</v>
      </c>
      <c r="V267" s="23">
        <v>21.8</v>
      </c>
      <c r="W267" s="23">
        <v>18.7</v>
      </c>
      <c r="X267" s="23">
        <v>28.4</v>
      </c>
      <c r="Z267">
        <f t="shared" ref="Z267:Z303" si="272">SUM(P267:X267)</f>
        <v>212.3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2</v>
      </c>
      <c r="AH267">
        <v>0</v>
      </c>
      <c r="AI267">
        <v>0</v>
      </c>
      <c r="AK267">
        <v>9</v>
      </c>
      <c r="AL267">
        <v>8</v>
      </c>
      <c r="AM267">
        <v>10</v>
      </c>
      <c r="AN267">
        <v>13</v>
      </c>
      <c r="AO267">
        <v>11</v>
      </c>
      <c r="AP267">
        <v>8</v>
      </c>
      <c r="AQ267">
        <v>12</v>
      </c>
      <c r="AR267">
        <v>16</v>
      </c>
      <c r="AS267">
        <v>17</v>
      </c>
    </row>
    <row r="268" spans="1:56">
      <c r="A268">
        <v>87</v>
      </c>
      <c r="B268" t="s">
        <v>61</v>
      </c>
      <c r="C268">
        <v>7</v>
      </c>
      <c r="D268" t="s">
        <v>46</v>
      </c>
      <c r="E268">
        <v>3.2</v>
      </c>
      <c r="F268">
        <v>7.1</v>
      </c>
      <c r="G268">
        <v>1.2</v>
      </c>
      <c r="H268">
        <v>1.5</v>
      </c>
      <c r="I268">
        <v>0.8</v>
      </c>
      <c r="J268">
        <v>0.5</v>
      </c>
      <c r="K268">
        <v>0</v>
      </c>
      <c r="L268">
        <v>0.4</v>
      </c>
      <c r="M268">
        <v>2.2000000000000002</v>
      </c>
      <c r="P268" s="23">
        <v>26.9</v>
      </c>
      <c r="Q268" s="23">
        <v>28.1</v>
      </c>
      <c r="R268" s="23">
        <v>28</v>
      </c>
      <c r="S268" s="23">
        <v>27</v>
      </c>
      <c r="T268" s="23">
        <v>28.6</v>
      </c>
      <c r="U268" s="23">
        <v>28</v>
      </c>
      <c r="V268" s="23">
        <v>14.4</v>
      </c>
      <c r="W268" s="23">
        <v>27.4</v>
      </c>
      <c r="X268" s="23">
        <v>29.1</v>
      </c>
      <c r="Z268">
        <f t="shared" si="272"/>
        <v>237.5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0</v>
      </c>
      <c r="AK268">
        <v>20</v>
      </c>
      <c r="AL268">
        <v>12</v>
      </c>
      <c r="AM268">
        <v>19</v>
      </c>
      <c r="AN268">
        <v>17</v>
      </c>
      <c r="AO268">
        <v>24</v>
      </c>
      <c r="AP268">
        <v>16</v>
      </c>
      <c r="AQ268">
        <v>11</v>
      </c>
      <c r="AR268">
        <v>20</v>
      </c>
      <c r="AS268">
        <v>11</v>
      </c>
    </row>
    <row r="269" spans="1:56">
      <c r="A269">
        <v>85</v>
      </c>
      <c r="B269" t="s">
        <v>62</v>
      </c>
      <c r="C269">
        <v>7</v>
      </c>
      <c r="D269" t="s">
        <v>48</v>
      </c>
      <c r="E269">
        <v>5.9</v>
      </c>
      <c r="F269">
        <v>7.2</v>
      </c>
      <c r="G269">
        <v>8.8000000000000007</v>
      </c>
      <c r="H269">
        <v>10.7</v>
      </c>
      <c r="I269">
        <v>10.199999999999999</v>
      </c>
      <c r="J269">
        <v>6.7</v>
      </c>
      <c r="K269">
        <v>8.3000000000000007</v>
      </c>
      <c r="L269">
        <v>12.4</v>
      </c>
      <c r="M269">
        <v>10</v>
      </c>
      <c r="P269" s="23">
        <v>25.5</v>
      </c>
      <c r="Q269" s="23">
        <v>23</v>
      </c>
      <c r="R269" s="23">
        <v>25.7</v>
      </c>
      <c r="S269" s="23">
        <v>28.3</v>
      </c>
      <c r="T269" s="23">
        <v>28.5</v>
      </c>
      <c r="U269" s="23">
        <v>26.7</v>
      </c>
      <c r="V269" s="23">
        <v>26.8</v>
      </c>
      <c r="W269" s="23">
        <v>25.5</v>
      </c>
      <c r="X269" s="23">
        <v>27</v>
      </c>
      <c r="Z269">
        <f t="shared" si="272"/>
        <v>237</v>
      </c>
      <c r="AA269">
        <v>4</v>
      </c>
      <c r="AB269">
        <v>0</v>
      </c>
      <c r="AC269">
        <v>2</v>
      </c>
      <c r="AD269">
        <v>0</v>
      </c>
      <c r="AE269">
        <v>0</v>
      </c>
      <c r="AF269">
        <v>4</v>
      </c>
      <c r="AG269">
        <v>0</v>
      </c>
      <c r="AH269">
        <v>0</v>
      </c>
      <c r="AI269">
        <v>0</v>
      </c>
      <c r="AK269">
        <v>31</v>
      </c>
      <c r="AL269">
        <v>27</v>
      </c>
      <c r="AM269">
        <v>43</v>
      </c>
      <c r="AN269">
        <v>22</v>
      </c>
      <c r="AO269">
        <v>28</v>
      </c>
      <c r="AP269">
        <v>25</v>
      </c>
      <c r="AQ269">
        <v>37</v>
      </c>
      <c r="AR269">
        <v>40</v>
      </c>
      <c r="AS269">
        <v>41</v>
      </c>
    </row>
    <row r="270" spans="1:56">
      <c r="A270">
        <v>91</v>
      </c>
      <c r="B270" t="s">
        <v>63</v>
      </c>
      <c r="C270">
        <v>7</v>
      </c>
      <c r="D270" t="s">
        <v>42</v>
      </c>
      <c r="E270">
        <v>6.6</v>
      </c>
      <c r="F270">
        <v>16.5</v>
      </c>
      <c r="G270">
        <v>9.1999999999999993</v>
      </c>
      <c r="H270">
        <v>13.8</v>
      </c>
      <c r="I270">
        <v>8.1999999999999993</v>
      </c>
      <c r="J270">
        <v>11.7</v>
      </c>
      <c r="K270">
        <v>5.3</v>
      </c>
      <c r="L270">
        <v>3.1</v>
      </c>
      <c r="M270">
        <v>8.6999999999999993</v>
      </c>
      <c r="P270" s="23">
        <v>27.6</v>
      </c>
      <c r="Q270" s="23">
        <v>27.6</v>
      </c>
      <c r="R270" s="23">
        <v>26.1</v>
      </c>
      <c r="S270" s="23">
        <v>22.1</v>
      </c>
      <c r="T270" s="23">
        <v>17.100000000000001</v>
      </c>
      <c r="U270" s="23">
        <v>26.7</v>
      </c>
      <c r="V270" s="23">
        <v>20.2</v>
      </c>
      <c r="W270" s="23">
        <v>12.5</v>
      </c>
      <c r="X270" s="23">
        <v>27.3</v>
      </c>
      <c r="Z270">
        <f t="shared" si="272"/>
        <v>207.2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2</v>
      </c>
      <c r="AH270">
        <v>2</v>
      </c>
      <c r="AI270">
        <v>0</v>
      </c>
      <c r="AK270">
        <v>16</v>
      </c>
      <c r="AL270">
        <v>12</v>
      </c>
      <c r="AM270">
        <v>8</v>
      </c>
      <c r="AN270">
        <v>11</v>
      </c>
      <c r="AO270">
        <v>16</v>
      </c>
      <c r="AP270">
        <v>15</v>
      </c>
      <c r="AQ270">
        <v>11</v>
      </c>
      <c r="AR270">
        <v>8</v>
      </c>
      <c r="AS270">
        <v>13</v>
      </c>
    </row>
    <row r="271" spans="1:56">
      <c r="A271">
        <v>89</v>
      </c>
      <c r="B271" t="s">
        <v>64</v>
      </c>
      <c r="C271">
        <v>7</v>
      </c>
      <c r="D271" t="s">
        <v>44</v>
      </c>
      <c r="E271">
        <v>13.9</v>
      </c>
      <c r="F271">
        <v>16.899999999999999</v>
      </c>
      <c r="G271">
        <v>11.6</v>
      </c>
      <c r="H271">
        <v>14.1</v>
      </c>
      <c r="I271">
        <v>11.2</v>
      </c>
      <c r="J271">
        <v>9.3000000000000007</v>
      </c>
      <c r="K271">
        <v>11.5</v>
      </c>
      <c r="L271">
        <v>10.4</v>
      </c>
      <c r="M271">
        <v>8.9</v>
      </c>
      <c r="P271" s="23">
        <v>14.8</v>
      </c>
      <c r="Q271" s="23">
        <v>20.7</v>
      </c>
      <c r="R271" s="23">
        <v>18.399999999999999</v>
      </c>
      <c r="S271" s="23">
        <v>25.1</v>
      </c>
      <c r="T271" s="23">
        <v>22.9</v>
      </c>
      <c r="U271" s="23">
        <v>25.5</v>
      </c>
      <c r="V271" s="23">
        <v>24.4</v>
      </c>
      <c r="W271" s="23">
        <v>27.7</v>
      </c>
      <c r="X271" s="23">
        <v>30</v>
      </c>
      <c r="Z271">
        <f t="shared" si="272"/>
        <v>209.5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18</v>
      </c>
      <c r="AL271">
        <v>12</v>
      </c>
      <c r="AM271">
        <v>15</v>
      </c>
      <c r="AN271">
        <v>20</v>
      </c>
      <c r="AO271">
        <v>11</v>
      </c>
      <c r="AP271">
        <v>12</v>
      </c>
      <c r="AQ271">
        <v>14</v>
      </c>
      <c r="AR271">
        <v>17</v>
      </c>
      <c r="AS271">
        <v>8</v>
      </c>
    </row>
    <row r="272" spans="1:56">
      <c r="A272">
        <v>92</v>
      </c>
      <c r="B272" t="s">
        <v>65</v>
      </c>
      <c r="C272">
        <v>7</v>
      </c>
      <c r="D272" t="s">
        <v>46</v>
      </c>
      <c r="E272">
        <v>0.4</v>
      </c>
      <c r="F272">
        <v>13.9</v>
      </c>
      <c r="G272">
        <v>15.3</v>
      </c>
      <c r="H272">
        <v>15.2</v>
      </c>
      <c r="I272">
        <v>3.3</v>
      </c>
      <c r="J272">
        <v>12.4</v>
      </c>
      <c r="K272">
        <v>6.1</v>
      </c>
      <c r="L272">
        <v>8.9</v>
      </c>
      <c r="M272">
        <v>4</v>
      </c>
      <c r="P272" s="23">
        <v>16.8</v>
      </c>
      <c r="Q272" s="23">
        <v>29.2</v>
      </c>
      <c r="R272" s="23">
        <v>24.2</v>
      </c>
      <c r="S272" s="23">
        <v>25.9</v>
      </c>
      <c r="T272" s="23">
        <v>22.6</v>
      </c>
      <c r="U272" s="23">
        <v>30</v>
      </c>
      <c r="V272" s="23">
        <v>21</v>
      </c>
      <c r="W272" s="23">
        <v>25.8</v>
      </c>
      <c r="X272" s="23">
        <v>13.2</v>
      </c>
      <c r="Z272">
        <f t="shared" si="272"/>
        <v>208.7</v>
      </c>
      <c r="AA272">
        <v>6</v>
      </c>
      <c r="AB272">
        <v>0</v>
      </c>
      <c r="AC272">
        <v>2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4</v>
      </c>
      <c r="AK272">
        <v>17</v>
      </c>
      <c r="AL272">
        <v>5</v>
      </c>
      <c r="AM272">
        <v>11</v>
      </c>
      <c r="AN272">
        <v>16</v>
      </c>
      <c r="AO272">
        <v>16</v>
      </c>
      <c r="AP272">
        <v>17</v>
      </c>
      <c r="AQ272">
        <v>14</v>
      </c>
      <c r="AR272">
        <v>16</v>
      </c>
      <c r="AS272">
        <v>19</v>
      </c>
    </row>
    <row r="273" spans="1:992">
      <c r="A273">
        <v>90</v>
      </c>
      <c r="B273" t="s">
        <v>66</v>
      </c>
      <c r="C273">
        <v>7</v>
      </c>
      <c r="D273" t="s">
        <v>48</v>
      </c>
      <c r="E273">
        <v>2.2999999999999998</v>
      </c>
      <c r="F273">
        <v>8.4</v>
      </c>
      <c r="G273">
        <v>3.3</v>
      </c>
      <c r="H273">
        <v>0.8</v>
      </c>
      <c r="I273">
        <v>5.6</v>
      </c>
      <c r="J273">
        <v>0.9</v>
      </c>
      <c r="K273">
        <v>5.2</v>
      </c>
      <c r="L273">
        <v>3</v>
      </c>
      <c r="M273">
        <v>4</v>
      </c>
      <c r="P273" s="23">
        <v>28.5</v>
      </c>
      <c r="Q273" s="23">
        <v>28.7</v>
      </c>
      <c r="R273" s="23">
        <v>27.8</v>
      </c>
      <c r="S273" s="23">
        <v>26.5</v>
      </c>
      <c r="T273" s="23">
        <v>26.8</v>
      </c>
      <c r="U273" s="23">
        <v>29.3</v>
      </c>
      <c r="V273" s="23">
        <v>28.9</v>
      </c>
      <c r="W273" s="23">
        <v>27.9</v>
      </c>
      <c r="X273" s="23">
        <v>24.6</v>
      </c>
      <c r="Z273">
        <f t="shared" si="272"/>
        <v>249.00000000000003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</v>
      </c>
      <c r="AK273">
        <v>35</v>
      </c>
      <c r="AL273">
        <v>41</v>
      </c>
      <c r="AM273">
        <v>28</v>
      </c>
      <c r="AN273">
        <v>28</v>
      </c>
      <c r="AO273">
        <v>38</v>
      </c>
      <c r="AP273">
        <v>34</v>
      </c>
      <c r="AQ273">
        <v>19</v>
      </c>
      <c r="AR273">
        <v>29</v>
      </c>
      <c r="AS273">
        <v>54</v>
      </c>
    </row>
    <row r="274" spans="1:992">
      <c r="A274">
        <v>95</v>
      </c>
      <c r="B274" t="s">
        <v>67</v>
      </c>
      <c r="C274">
        <v>7</v>
      </c>
      <c r="D274" t="s">
        <v>42</v>
      </c>
      <c r="E274">
        <v>6.9</v>
      </c>
      <c r="F274">
        <v>24.3</v>
      </c>
      <c r="G274">
        <v>14.7</v>
      </c>
      <c r="H274">
        <v>11.6</v>
      </c>
      <c r="I274">
        <v>4.2</v>
      </c>
      <c r="J274">
        <v>0</v>
      </c>
      <c r="K274">
        <v>6.8</v>
      </c>
      <c r="L274">
        <v>12.8</v>
      </c>
      <c r="M274">
        <v>7.3</v>
      </c>
      <c r="P274" s="23">
        <v>28.6</v>
      </c>
      <c r="Q274" s="23">
        <v>30</v>
      </c>
      <c r="R274" s="23">
        <v>30</v>
      </c>
      <c r="S274" s="23">
        <v>30</v>
      </c>
      <c r="T274" s="23">
        <v>22.8</v>
      </c>
      <c r="U274" s="23">
        <v>1.4</v>
      </c>
      <c r="V274" s="23">
        <v>30</v>
      </c>
      <c r="W274" s="23">
        <v>28.6</v>
      </c>
      <c r="X274" s="23">
        <v>30</v>
      </c>
      <c r="Z274">
        <f t="shared" si="272"/>
        <v>231.4</v>
      </c>
      <c r="AA274">
        <v>0</v>
      </c>
      <c r="AB274">
        <v>0</v>
      </c>
      <c r="AC274">
        <v>0</v>
      </c>
      <c r="AD274">
        <v>0</v>
      </c>
      <c r="AE274">
        <v>2</v>
      </c>
      <c r="AF274">
        <v>12</v>
      </c>
      <c r="AG274">
        <v>0</v>
      </c>
      <c r="AH274">
        <v>0</v>
      </c>
      <c r="AI274">
        <v>0</v>
      </c>
      <c r="AK274">
        <v>3</v>
      </c>
      <c r="AL274">
        <v>0</v>
      </c>
      <c r="AM274">
        <v>0</v>
      </c>
      <c r="AN274">
        <v>0</v>
      </c>
      <c r="AO274">
        <v>0</v>
      </c>
      <c r="AP274">
        <v>5</v>
      </c>
      <c r="AQ274">
        <v>4</v>
      </c>
      <c r="AR274">
        <v>1</v>
      </c>
      <c r="AS274">
        <v>0</v>
      </c>
    </row>
    <row r="275" spans="1:992">
      <c r="A275">
        <v>93</v>
      </c>
      <c r="B275" t="s">
        <v>68</v>
      </c>
      <c r="C275">
        <v>7</v>
      </c>
      <c r="D275" t="s">
        <v>44</v>
      </c>
      <c r="E275">
        <v>7.1</v>
      </c>
      <c r="F275">
        <v>4.2</v>
      </c>
      <c r="G275">
        <v>6.8</v>
      </c>
      <c r="H275">
        <v>5.7</v>
      </c>
      <c r="I275">
        <v>3</v>
      </c>
      <c r="J275">
        <v>5.2</v>
      </c>
      <c r="K275">
        <v>1.1000000000000001</v>
      </c>
      <c r="L275">
        <v>2.4</v>
      </c>
      <c r="M275">
        <v>4.0999999999999996</v>
      </c>
      <c r="P275" s="23">
        <v>13.5</v>
      </c>
      <c r="Q275" s="23">
        <v>14.2</v>
      </c>
      <c r="R275" s="23">
        <v>30</v>
      </c>
      <c r="S275" s="23">
        <v>28</v>
      </c>
      <c r="T275" s="23">
        <v>27.5</v>
      </c>
      <c r="U275" s="23">
        <v>26.2</v>
      </c>
      <c r="V275" s="23">
        <v>20.7</v>
      </c>
      <c r="W275" s="23">
        <v>28.3</v>
      </c>
      <c r="X275" s="23">
        <v>28.7</v>
      </c>
      <c r="Z275">
        <f t="shared" si="272"/>
        <v>217.1</v>
      </c>
      <c r="AA275">
        <v>0</v>
      </c>
      <c r="AB275">
        <v>4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K275">
        <v>19</v>
      </c>
      <c r="AL275">
        <v>22</v>
      </c>
      <c r="AM275">
        <v>17</v>
      </c>
      <c r="AN275">
        <v>20</v>
      </c>
      <c r="AO275">
        <v>13</v>
      </c>
      <c r="AP275">
        <v>19</v>
      </c>
      <c r="AQ275">
        <v>17</v>
      </c>
      <c r="AR275">
        <v>16</v>
      </c>
      <c r="AS275">
        <v>23</v>
      </c>
    </row>
    <row r="276" spans="1:992">
      <c r="A276">
        <v>94</v>
      </c>
      <c r="B276" t="s">
        <v>69</v>
      </c>
      <c r="C276">
        <v>7</v>
      </c>
      <c r="D276" t="s">
        <v>46</v>
      </c>
      <c r="E276">
        <v>9.8000000000000007</v>
      </c>
      <c r="F276">
        <v>1.4</v>
      </c>
      <c r="G276">
        <v>13.8</v>
      </c>
      <c r="H276">
        <v>4.0999999999999996</v>
      </c>
      <c r="I276">
        <v>10.8</v>
      </c>
      <c r="J276">
        <v>3.5</v>
      </c>
      <c r="K276">
        <v>3</v>
      </c>
      <c r="L276">
        <v>2.4</v>
      </c>
      <c r="M276">
        <v>6.4</v>
      </c>
      <c r="P276" s="23">
        <v>27.4</v>
      </c>
      <c r="Q276" s="23">
        <v>5.3</v>
      </c>
      <c r="R276" s="23">
        <v>27.5</v>
      </c>
      <c r="S276" s="23">
        <v>22.3</v>
      </c>
      <c r="T276" s="23">
        <v>25.7</v>
      </c>
      <c r="U276" s="23">
        <v>9.9</v>
      </c>
      <c r="V276" s="23">
        <v>16.5</v>
      </c>
      <c r="W276" s="23">
        <v>9.6999999999999993</v>
      </c>
      <c r="X276" s="23">
        <v>28.2</v>
      </c>
      <c r="Z276">
        <f t="shared" si="272"/>
        <v>172.5</v>
      </c>
      <c r="AA276">
        <v>0</v>
      </c>
      <c r="AB276">
        <v>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0</v>
      </c>
      <c r="AK276">
        <v>25</v>
      </c>
      <c r="AL276">
        <v>19</v>
      </c>
      <c r="AM276">
        <v>0</v>
      </c>
      <c r="AN276">
        <v>17</v>
      </c>
      <c r="AO276">
        <v>21</v>
      </c>
      <c r="AP276">
        <v>18</v>
      </c>
      <c r="AQ276">
        <v>13</v>
      </c>
      <c r="AR276">
        <v>28</v>
      </c>
      <c r="AS276">
        <v>26</v>
      </c>
    </row>
    <row r="277" spans="1:992">
      <c r="A277">
        <v>96</v>
      </c>
      <c r="B277" t="s">
        <v>70</v>
      </c>
      <c r="C277">
        <v>7</v>
      </c>
      <c r="D277" t="s">
        <v>48</v>
      </c>
      <c r="E277">
        <v>5.2</v>
      </c>
      <c r="F277">
        <v>3.5</v>
      </c>
      <c r="G277">
        <v>10.3</v>
      </c>
      <c r="H277">
        <v>7.9</v>
      </c>
      <c r="I277">
        <v>11.8</v>
      </c>
      <c r="J277">
        <v>8.5</v>
      </c>
      <c r="K277">
        <v>18.600000000000001</v>
      </c>
      <c r="L277">
        <v>11.3</v>
      </c>
      <c r="M277">
        <v>12.3</v>
      </c>
      <c r="P277" s="23">
        <v>26.4</v>
      </c>
      <c r="Q277" s="23">
        <v>30</v>
      </c>
      <c r="R277" s="23">
        <v>24.5</v>
      </c>
      <c r="S277" s="23">
        <v>24.9</v>
      </c>
      <c r="T277" s="23">
        <v>24.6</v>
      </c>
      <c r="U277" s="23">
        <v>17.100000000000001</v>
      </c>
      <c r="V277" s="23">
        <v>1.7</v>
      </c>
      <c r="W277" s="23">
        <v>1.3</v>
      </c>
      <c r="X277" s="23">
        <v>30</v>
      </c>
      <c r="Z277">
        <f t="shared" si="272"/>
        <v>180.5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24</v>
      </c>
      <c r="AL277">
        <v>13</v>
      </c>
      <c r="AM277">
        <v>19</v>
      </c>
      <c r="AN277">
        <v>24</v>
      </c>
      <c r="AO277">
        <v>10</v>
      </c>
      <c r="AP277">
        <v>14</v>
      </c>
      <c r="AQ277">
        <v>23</v>
      </c>
      <c r="AR277">
        <v>16</v>
      </c>
      <c r="AS277">
        <v>0</v>
      </c>
    </row>
    <row r="278" spans="1:992">
      <c r="A278">
        <v>98</v>
      </c>
      <c r="B278" t="s">
        <v>71</v>
      </c>
      <c r="C278">
        <v>7</v>
      </c>
      <c r="D278" t="s">
        <v>42</v>
      </c>
      <c r="E278">
        <v>6.5</v>
      </c>
      <c r="F278">
        <v>11.8</v>
      </c>
      <c r="G278">
        <v>8.8000000000000007</v>
      </c>
      <c r="H278">
        <v>7.1</v>
      </c>
      <c r="I278">
        <v>0.7</v>
      </c>
      <c r="J278">
        <v>3.9</v>
      </c>
      <c r="K278">
        <v>12</v>
      </c>
      <c r="L278">
        <v>2.1</v>
      </c>
      <c r="M278">
        <v>8.1999999999999993</v>
      </c>
      <c r="P278" s="23">
        <v>27.5</v>
      </c>
      <c r="Q278" s="23">
        <v>30</v>
      </c>
      <c r="R278" s="23">
        <v>28.4</v>
      </c>
      <c r="S278" s="23">
        <v>26.1</v>
      </c>
      <c r="T278" s="23">
        <v>19.3</v>
      </c>
      <c r="U278" s="23">
        <v>20.100000000000001</v>
      </c>
      <c r="V278" s="23">
        <v>29.5</v>
      </c>
      <c r="W278" s="23">
        <v>28.1</v>
      </c>
      <c r="X278" s="23">
        <v>28.8</v>
      </c>
      <c r="Z278">
        <f t="shared" si="272"/>
        <v>237.8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10</v>
      </c>
      <c r="AL278">
        <v>9</v>
      </c>
      <c r="AM278">
        <v>10</v>
      </c>
      <c r="AN278">
        <v>10</v>
      </c>
      <c r="AO278">
        <v>32</v>
      </c>
      <c r="AP278">
        <v>4</v>
      </c>
      <c r="AQ278">
        <v>5</v>
      </c>
      <c r="AR278">
        <v>11</v>
      </c>
      <c r="AS278">
        <v>22</v>
      </c>
    </row>
    <row r="279" spans="1:992">
      <c r="A279">
        <v>97</v>
      </c>
      <c r="B279" t="s">
        <v>72</v>
      </c>
      <c r="C279">
        <v>7</v>
      </c>
      <c r="D279" t="s">
        <v>44</v>
      </c>
      <c r="E279">
        <v>18.2</v>
      </c>
      <c r="F279">
        <v>20.5</v>
      </c>
      <c r="G279">
        <v>16.8</v>
      </c>
      <c r="H279">
        <v>11.5</v>
      </c>
      <c r="I279">
        <v>14.1</v>
      </c>
      <c r="J279">
        <v>14</v>
      </c>
      <c r="K279">
        <v>7.7</v>
      </c>
      <c r="L279">
        <v>8.6</v>
      </c>
      <c r="M279">
        <v>19.7</v>
      </c>
      <c r="P279" s="23">
        <v>30</v>
      </c>
      <c r="Q279" s="23">
        <v>30</v>
      </c>
      <c r="R279" s="23">
        <v>30</v>
      </c>
      <c r="S279" s="23">
        <v>30</v>
      </c>
      <c r="T279" s="23">
        <v>30</v>
      </c>
      <c r="U279" s="23">
        <v>30</v>
      </c>
      <c r="V279" s="23">
        <v>30</v>
      </c>
      <c r="W279" s="23">
        <v>22.5</v>
      </c>
      <c r="X279" s="23">
        <v>30</v>
      </c>
      <c r="Z279">
        <f t="shared" si="272"/>
        <v>262.5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992">
      <c r="A280" s="4">
        <v>75</v>
      </c>
      <c r="B280" s="5" t="s">
        <v>122</v>
      </c>
      <c r="C280" s="4">
        <v>7</v>
      </c>
      <c r="D280" s="5" t="s">
        <v>42</v>
      </c>
      <c r="E280" s="4">
        <v>5.3</v>
      </c>
      <c r="F280" s="4">
        <v>7.3</v>
      </c>
      <c r="G280" s="4">
        <v>5.5</v>
      </c>
      <c r="H280" s="4">
        <v>8.3000000000000007</v>
      </c>
      <c r="I280" s="4">
        <v>5.3</v>
      </c>
      <c r="J280" s="4">
        <v>7</v>
      </c>
      <c r="K280" s="4">
        <v>4.7</v>
      </c>
      <c r="L280" s="4">
        <v>1.2</v>
      </c>
      <c r="M280" s="4">
        <v>5.0999999999999996</v>
      </c>
      <c r="N280" s="4"/>
      <c r="O280" s="4"/>
      <c r="P280" s="26">
        <v>26.3</v>
      </c>
      <c r="Q280" s="26">
        <v>28.3</v>
      </c>
      <c r="R280" s="26">
        <v>24.5</v>
      </c>
      <c r="S280" s="26">
        <v>27.5</v>
      </c>
      <c r="T280" s="26">
        <v>28.4</v>
      </c>
      <c r="U280" s="26">
        <v>27.3</v>
      </c>
      <c r="V280" s="26">
        <v>23.8</v>
      </c>
      <c r="W280" s="26">
        <v>10.199999999999999</v>
      </c>
      <c r="X280" s="26">
        <v>20.2</v>
      </c>
      <c r="Y280" s="4"/>
      <c r="Z280">
        <f t="shared" si="272"/>
        <v>216.5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8</v>
      </c>
      <c r="AI280" s="4">
        <v>4</v>
      </c>
      <c r="AJ280" s="4"/>
      <c r="AK280" s="4">
        <v>27</v>
      </c>
      <c r="AL280" s="4">
        <v>20</v>
      </c>
      <c r="AM280" s="4">
        <v>32</v>
      </c>
      <c r="AN280" s="4">
        <v>29</v>
      </c>
      <c r="AO280" s="4">
        <v>19</v>
      </c>
      <c r="AP280" s="4">
        <v>18</v>
      </c>
      <c r="AQ280" s="4">
        <v>28</v>
      </c>
      <c r="AR280" s="4">
        <v>21</v>
      </c>
      <c r="AS280" s="4">
        <v>24</v>
      </c>
      <c r="AT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5"/>
      <c r="AGV280" s="5"/>
      <c r="AGW280" s="5"/>
      <c r="AGX280" s="5"/>
      <c r="AGY280" s="5"/>
      <c r="AGZ280" s="5"/>
      <c r="AHA280" s="5"/>
      <c r="AHB280" s="5"/>
      <c r="AHC280" s="5"/>
      <c r="AHD280" s="5"/>
      <c r="AHE280" s="5"/>
      <c r="AHF280" s="5"/>
      <c r="AHG280" s="5"/>
      <c r="AHH280" s="5"/>
      <c r="AHI280" s="5"/>
      <c r="AHJ280" s="5"/>
      <c r="AHK280" s="5"/>
      <c r="AHL280" s="5"/>
      <c r="AHM280" s="5"/>
      <c r="AHN280" s="5"/>
      <c r="AHO280" s="5"/>
      <c r="AHP280" s="5"/>
      <c r="AHQ280" s="5"/>
      <c r="AHR280" s="5"/>
      <c r="AHS280" s="5"/>
      <c r="AHT280" s="5"/>
      <c r="AHU280" s="5"/>
      <c r="AHV280" s="5"/>
      <c r="AHW280" s="5"/>
      <c r="AHX280" s="5"/>
      <c r="AHY280" s="5"/>
      <c r="AHZ280" s="5"/>
      <c r="AIA280" s="5"/>
      <c r="AIB280" s="5"/>
      <c r="AIC280" s="5"/>
      <c r="AID280" s="5"/>
      <c r="AIE280" s="5"/>
      <c r="AIF280" s="5"/>
      <c r="AIG280" s="5"/>
      <c r="AIH280" s="5"/>
      <c r="AII280" s="5"/>
      <c r="AIJ280" s="5"/>
      <c r="AIK280" s="5"/>
      <c r="AIL280" s="5"/>
      <c r="AIM280" s="5"/>
      <c r="AIN280" s="5"/>
      <c r="AIO280" s="5"/>
      <c r="AIP280" s="5"/>
      <c r="AIQ280" s="5"/>
      <c r="AIR280" s="5"/>
      <c r="AIS280" s="5"/>
      <c r="AIT280" s="5"/>
      <c r="AIU280" s="5"/>
      <c r="AIV280" s="5"/>
      <c r="AIW280" s="5"/>
      <c r="AIX280" s="5"/>
      <c r="AIY280" s="5"/>
      <c r="AIZ280" s="5"/>
      <c r="AJA280" s="5"/>
      <c r="AJB280" s="5"/>
      <c r="AJC280" s="5"/>
      <c r="AJD280" s="5"/>
      <c r="AJE280" s="5"/>
      <c r="AJF280" s="5"/>
      <c r="AJG280" s="5"/>
      <c r="AJH280" s="5"/>
      <c r="AJI280" s="5"/>
      <c r="AJJ280" s="5"/>
      <c r="AJK280" s="5"/>
      <c r="AJL280" s="5"/>
      <c r="AJM280" s="5"/>
      <c r="AJN280" s="5"/>
      <c r="AJO280" s="5"/>
      <c r="AJP280" s="5"/>
      <c r="AJQ280" s="5"/>
      <c r="AJR280" s="5"/>
      <c r="AJS280" s="5"/>
      <c r="AJT280" s="5"/>
      <c r="AJU280" s="5"/>
      <c r="AJV280" s="5"/>
      <c r="AJW280" s="5"/>
      <c r="AJX280" s="5"/>
      <c r="AJY280" s="5"/>
      <c r="AJZ280" s="5"/>
      <c r="AKA280" s="5"/>
      <c r="AKB280" s="5"/>
      <c r="AKC280" s="5"/>
      <c r="AKD280" s="5"/>
      <c r="AKE280" s="5"/>
      <c r="AKF280" s="5"/>
      <c r="AKG280" s="5"/>
      <c r="AKH280" s="5"/>
      <c r="AKI280" s="5"/>
      <c r="AKJ280" s="5"/>
      <c r="AKK280" s="5"/>
      <c r="AKL280" s="5"/>
      <c r="AKM280" s="5"/>
      <c r="AKN280" s="5"/>
      <c r="AKO280" s="5"/>
      <c r="AKP280" s="5"/>
      <c r="AKQ280" s="5"/>
      <c r="AKR280" s="5"/>
      <c r="AKS280" s="5"/>
      <c r="AKT280" s="5"/>
      <c r="AKU280" s="5"/>
      <c r="AKV280" s="5"/>
      <c r="AKW280" s="5"/>
      <c r="AKX280" s="5"/>
      <c r="AKY280" s="5"/>
      <c r="AKZ280" s="5"/>
      <c r="ALA280" s="5"/>
      <c r="ALB280" s="5"/>
      <c r="ALC280" s="5"/>
      <c r="ALD280" s="5"/>
    </row>
    <row r="281" spans="1:992">
      <c r="A281" s="4">
        <v>73</v>
      </c>
      <c r="B281" s="5" t="s">
        <v>123</v>
      </c>
      <c r="C281" s="4">
        <v>7</v>
      </c>
      <c r="D281" s="5" t="s">
        <v>44</v>
      </c>
      <c r="E281" s="4">
        <v>4.5999999999999996</v>
      </c>
      <c r="F281" s="4">
        <v>7.7</v>
      </c>
      <c r="G281" s="4">
        <v>3.4</v>
      </c>
      <c r="H281" s="4">
        <v>3.2</v>
      </c>
      <c r="I281" s="4">
        <v>7.6</v>
      </c>
      <c r="J281" s="4">
        <v>7.7</v>
      </c>
      <c r="K281" s="4">
        <v>0.8</v>
      </c>
      <c r="L281" s="4">
        <v>3.8</v>
      </c>
      <c r="M281" s="4">
        <v>7.7</v>
      </c>
      <c r="N281" s="4"/>
      <c r="O281" s="4"/>
      <c r="P281" s="26">
        <v>28.7</v>
      </c>
      <c r="Q281" s="26">
        <v>27.3</v>
      </c>
      <c r="R281" s="26">
        <v>28.9</v>
      </c>
      <c r="S281" s="26">
        <v>25.8</v>
      </c>
      <c r="T281" s="26">
        <v>27.2</v>
      </c>
      <c r="U281" s="26">
        <v>25.9</v>
      </c>
      <c r="V281" s="26">
        <v>18.7</v>
      </c>
      <c r="W281" s="26">
        <v>29.7</v>
      </c>
      <c r="X281" s="26">
        <v>26.9</v>
      </c>
      <c r="Y281" s="4"/>
      <c r="Z281">
        <f t="shared" si="272"/>
        <v>239.1</v>
      </c>
      <c r="AA281" s="4">
        <v>0</v>
      </c>
      <c r="AB281" s="4">
        <v>0</v>
      </c>
      <c r="AC281" s="4">
        <v>0</v>
      </c>
      <c r="AD281" s="4">
        <v>2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/>
      <c r="AK281" s="4">
        <v>12</v>
      </c>
      <c r="AL281" s="4">
        <v>3</v>
      </c>
      <c r="AM281" s="4">
        <v>11</v>
      </c>
      <c r="AN281" s="4">
        <v>16</v>
      </c>
      <c r="AO281" s="4">
        <v>13</v>
      </c>
      <c r="AP281" s="4">
        <v>5</v>
      </c>
      <c r="AQ281" s="4">
        <v>4</v>
      </c>
      <c r="AR281" s="4">
        <v>4</v>
      </c>
      <c r="AS281" s="4">
        <v>2</v>
      </c>
      <c r="AT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5"/>
      <c r="AGV281" s="5"/>
      <c r="AGW281" s="5"/>
      <c r="AGX281" s="5"/>
      <c r="AGY281" s="5"/>
      <c r="AGZ281" s="5"/>
      <c r="AHA281" s="5"/>
      <c r="AHB281" s="5"/>
      <c r="AHC281" s="5"/>
      <c r="AHD281" s="5"/>
      <c r="AHE281" s="5"/>
      <c r="AHF281" s="5"/>
      <c r="AHG281" s="5"/>
      <c r="AHH281" s="5"/>
      <c r="AHI281" s="5"/>
      <c r="AHJ281" s="5"/>
      <c r="AHK281" s="5"/>
      <c r="AHL281" s="5"/>
      <c r="AHM281" s="5"/>
      <c r="AHN281" s="5"/>
      <c r="AHO281" s="5"/>
      <c r="AHP281" s="5"/>
      <c r="AHQ281" s="5"/>
      <c r="AHR281" s="5"/>
      <c r="AHS281" s="5"/>
      <c r="AHT281" s="5"/>
      <c r="AHU281" s="5"/>
      <c r="AHV281" s="5"/>
      <c r="AHW281" s="5"/>
      <c r="AHX281" s="5"/>
      <c r="AHY281" s="5"/>
      <c r="AHZ281" s="5"/>
      <c r="AIA281" s="5"/>
      <c r="AIB281" s="5"/>
      <c r="AIC281" s="5"/>
      <c r="AID281" s="5"/>
      <c r="AIE281" s="5"/>
      <c r="AIF281" s="5"/>
      <c r="AIG281" s="5"/>
      <c r="AIH281" s="5"/>
      <c r="AII281" s="5"/>
      <c r="AIJ281" s="5"/>
      <c r="AIK281" s="5"/>
      <c r="AIL281" s="5"/>
      <c r="AIM281" s="5"/>
      <c r="AIN281" s="5"/>
      <c r="AIO281" s="5"/>
      <c r="AIP281" s="5"/>
      <c r="AIQ281" s="5"/>
      <c r="AIR281" s="5"/>
      <c r="AIS281" s="5"/>
      <c r="AIT281" s="5"/>
      <c r="AIU281" s="5"/>
      <c r="AIV281" s="5"/>
      <c r="AIW281" s="5"/>
      <c r="AIX281" s="5"/>
      <c r="AIY281" s="5"/>
      <c r="AIZ281" s="5"/>
      <c r="AJA281" s="5"/>
      <c r="AJB281" s="5"/>
      <c r="AJC281" s="5"/>
      <c r="AJD281" s="5"/>
      <c r="AJE281" s="5"/>
      <c r="AJF281" s="5"/>
      <c r="AJG281" s="5"/>
      <c r="AJH281" s="5"/>
      <c r="AJI281" s="5"/>
      <c r="AJJ281" s="5"/>
      <c r="AJK281" s="5"/>
      <c r="AJL281" s="5"/>
      <c r="AJM281" s="5"/>
      <c r="AJN281" s="5"/>
      <c r="AJO281" s="5"/>
      <c r="AJP281" s="5"/>
      <c r="AJQ281" s="5"/>
      <c r="AJR281" s="5"/>
      <c r="AJS281" s="5"/>
      <c r="AJT281" s="5"/>
      <c r="AJU281" s="5"/>
      <c r="AJV281" s="5"/>
      <c r="AJW281" s="5"/>
      <c r="AJX281" s="5"/>
      <c r="AJY281" s="5"/>
      <c r="AJZ281" s="5"/>
      <c r="AKA281" s="5"/>
      <c r="AKB281" s="5"/>
      <c r="AKC281" s="5"/>
      <c r="AKD281" s="5"/>
      <c r="AKE281" s="5"/>
      <c r="AKF281" s="5"/>
      <c r="AKG281" s="5"/>
      <c r="AKH281" s="5"/>
      <c r="AKI281" s="5"/>
      <c r="AKJ281" s="5"/>
      <c r="AKK281" s="5"/>
      <c r="AKL281" s="5"/>
      <c r="AKM281" s="5"/>
      <c r="AKN281" s="5"/>
      <c r="AKO281" s="5"/>
      <c r="AKP281" s="5"/>
      <c r="AKQ281" s="5"/>
      <c r="AKR281" s="5"/>
      <c r="AKS281" s="5"/>
      <c r="AKT281" s="5"/>
      <c r="AKU281" s="5"/>
      <c r="AKV281" s="5"/>
      <c r="AKW281" s="5"/>
      <c r="AKX281" s="5"/>
      <c r="AKY281" s="5"/>
      <c r="AKZ281" s="5"/>
      <c r="ALA281" s="5"/>
      <c r="ALB281" s="5"/>
      <c r="ALC281" s="5"/>
      <c r="ALD281" s="5"/>
    </row>
    <row r="282" spans="1:992">
      <c r="A282" s="4">
        <v>74</v>
      </c>
      <c r="B282" s="5" t="s">
        <v>124</v>
      </c>
      <c r="C282" s="4">
        <v>7</v>
      </c>
      <c r="D282" s="5" t="s">
        <v>46</v>
      </c>
      <c r="E282" s="4">
        <v>1.7</v>
      </c>
      <c r="F282" s="4">
        <v>0</v>
      </c>
      <c r="G282" s="4">
        <v>2.4</v>
      </c>
      <c r="H282" s="4">
        <v>1</v>
      </c>
      <c r="I282" s="4">
        <v>1.2</v>
      </c>
      <c r="J282" s="4">
        <v>2.2000000000000002</v>
      </c>
      <c r="K282" s="4">
        <v>0.8</v>
      </c>
      <c r="L282" s="4">
        <v>0.4</v>
      </c>
      <c r="M282" s="4">
        <v>0.4</v>
      </c>
      <c r="N282" s="4"/>
      <c r="O282" s="4"/>
      <c r="P282" s="26">
        <v>30</v>
      </c>
      <c r="Q282" s="26">
        <v>22.2</v>
      </c>
      <c r="R282" s="26">
        <v>24.7</v>
      </c>
      <c r="S282" s="26">
        <v>24.1</v>
      </c>
      <c r="T282" s="26">
        <v>23.3</v>
      </c>
      <c r="U282" s="26">
        <v>29.2</v>
      </c>
      <c r="V282" s="26">
        <v>25.9</v>
      </c>
      <c r="W282" s="26">
        <v>26</v>
      </c>
      <c r="X282" s="26">
        <v>20.3</v>
      </c>
      <c r="Y282" s="4"/>
      <c r="Z282">
        <f t="shared" si="272"/>
        <v>225.70000000000002</v>
      </c>
      <c r="AA282" s="4">
        <v>0</v>
      </c>
      <c r="AB282" s="4">
        <v>4</v>
      </c>
      <c r="AC282" s="4">
        <v>4</v>
      </c>
      <c r="AD282" s="4">
        <v>8</v>
      </c>
      <c r="AE282" s="4">
        <v>2</v>
      </c>
      <c r="AF282" s="4">
        <v>0</v>
      </c>
      <c r="AG282" s="4">
        <v>2</v>
      </c>
      <c r="AH282" s="4">
        <v>2</v>
      </c>
      <c r="AI282" s="4">
        <v>6</v>
      </c>
      <c r="AJ282" s="4"/>
      <c r="AK282" s="4">
        <v>35</v>
      </c>
      <c r="AL282" s="4">
        <v>16</v>
      </c>
      <c r="AM282" s="4">
        <v>16</v>
      </c>
      <c r="AN282" s="4">
        <v>35</v>
      </c>
      <c r="AO282" s="4">
        <v>21</v>
      </c>
      <c r="AP282" s="4">
        <v>26</v>
      </c>
      <c r="AQ282" s="4">
        <v>11</v>
      </c>
      <c r="AR282" s="4">
        <v>44</v>
      </c>
      <c r="AS282" s="4">
        <v>40</v>
      </c>
      <c r="AT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5"/>
      <c r="AGV282" s="5"/>
      <c r="AGW282" s="5"/>
      <c r="AGX282" s="5"/>
      <c r="AGY282" s="5"/>
      <c r="AGZ282" s="5"/>
      <c r="AHA282" s="5"/>
      <c r="AHB282" s="5"/>
      <c r="AHC282" s="5"/>
      <c r="AHD282" s="5"/>
      <c r="AHE282" s="5"/>
      <c r="AHF282" s="5"/>
      <c r="AHG282" s="5"/>
      <c r="AHH282" s="5"/>
      <c r="AHI282" s="5"/>
      <c r="AHJ282" s="5"/>
      <c r="AHK282" s="5"/>
      <c r="AHL282" s="5"/>
      <c r="AHM282" s="5"/>
      <c r="AHN282" s="5"/>
      <c r="AHO282" s="5"/>
      <c r="AHP282" s="5"/>
      <c r="AHQ282" s="5"/>
      <c r="AHR282" s="5"/>
      <c r="AHS282" s="5"/>
      <c r="AHT282" s="5"/>
      <c r="AHU282" s="5"/>
      <c r="AHV282" s="5"/>
      <c r="AHW282" s="5"/>
      <c r="AHX282" s="5"/>
      <c r="AHY282" s="5"/>
      <c r="AHZ282" s="5"/>
      <c r="AIA282" s="5"/>
      <c r="AIB282" s="5"/>
      <c r="AIC282" s="5"/>
      <c r="AID282" s="5"/>
      <c r="AIE282" s="5"/>
      <c r="AIF282" s="5"/>
      <c r="AIG282" s="5"/>
      <c r="AIH282" s="5"/>
      <c r="AII282" s="5"/>
      <c r="AIJ282" s="5"/>
      <c r="AIK282" s="5"/>
      <c r="AIL282" s="5"/>
      <c r="AIM282" s="5"/>
      <c r="AIN282" s="5"/>
      <c r="AIO282" s="5"/>
      <c r="AIP282" s="5"/>
      <c r="AIQ282" s="5"/>
      <c r="AIR282" s="5"/>
      <c r="AIS282" s="5"/>
      <c r="AIT282" s="5"/>
      <c r="AIU282" s="5"/>
      <c r="AIV282" s="5"/>
      <c r="AIW282" s="5"/>
      <c r="AIX282" s="5"/>
      <c r="AIY282" s="5"/>
      <c r="AIZ282" s="5"/>
      <c r="AJA282" s="5"/>
      <c r="AJB282" s="5"/>
      <c r="AJC282" s="5"/>
      <c r="AJD282" s="5"/>
      <c r="AJE282" s="5"/>
      <c r="AJF282" s="5"/>
      <c r="AJG282" s="5"/>
      <c r="AJH282" s="5"/>
      <c r="AJI282" s="5"/>
      <c r="AJJ282" s="5"/>
      <c r="AJK282" s="5"/>
      <c r="AJL282" s="5"/>
      <c r="AJM282" s="5"/>
      <c r="AJN282" s="5"/>
      <c r="AJO282" s="5"/>
      <c r="AJP282" s="5"/>
      <c r="AJQ282" s="5"/>
      <c r="AJR282" s="5"/>
      <c r="AJS282" s="5"/>
      <c r="AJT282" s="5"/>
      <c r="AJU282" s="5"/>
      <c r="AJV282" s="5"/>
      <c r="AJW282" s="5"/>
      <c r="AJX282" s="5"/>
      <c r="AJY282" s="5"/>
      <c r="AJZ282" s="5"/>
      <c r="AKA282" s="5"/>
      <c r="AKB282" s="5"/>
      <c r="AKC282" s="5"/>
      <c r="AKD282" s="5"/>
      <c r="AKE282" s="5"/>
      <c r="AKF282" s="5"/>
      <c r="AKG282" s="5"/>
      <c r="AKH282" s="5"/>
      <c r="AKI282" s="5"/>
      <c r="AKJ282" s="5"/>
      <c r="AKK282" s="5"/>
      <c r="AKL282" s="5"/>
      <c r="AKM282" s="5"/>
      <c r="AKN282" s="5"/>
      <c r="AKO282" s="5"/>
      <c r="AKP282" s="5"/>
      <c r="AKQ282" s="5"/>
      <c r="AKR282" s="5"/>
      <c r="AKS282" s="5"/>
      <c r="AKT282" s="5"/>
      <c r="AKU282" s="5"/>
      <c r="AKV282" s="5"/>
      <c r="AKW282" s="5"/>
      <c r="AKX282" s="5"/>
      <c r="AKY282" s="5"/>
      <c r="AKZ282" s="5"/>
      <c r="ALA282" s="5"/>
      <c r="ALB282" s="5"/>
      <c r="ALC282" s="5"/>
      <c r="ALD282" s="5"/>
    </row>
    <row r="283" spans="1:992">
      <c r="A283" s="4">
        <v>76</v>
      </c>
      <c r="B283" s="5" t="s">
        <v>125</v>
      </c>
      <c r="C283" s="4">
        <v>7</v>
      </c>
      <c r="D283" s="5" t="s">
        <v>48</v>
      </c>
      <c r="E283" s="4">
        <v>18.600000000000001</v>
      </c>
      <c r="F283" s="4">
        <v>12.7</v>
      </c>
      <c r="G283" s="4">
        <v>5.4</v>
      </c>
      <c r="H283" s="4">
        <v>8.4</v>
      </c>
      <c r="I283" s="4">
        <v>10.4</v>
      </c>
      <c r="J283" s="4">
        <v>8.3000000000000007</v>
      </c>
      <c r="K283" s="4">
        <v>7</v>
      </c>
      <c r="L283" s="4">
        <v>7.9</v>
      </c>
      <c r="M283" s="4">
        <v>5.2</v>
      </c>
      <c r="N283" s="4"/>
      <c r="O283" s="4"/>
      <c r="P283" s="26">
        <v>30</v>
      </c>
      <c r="Q283" s="26">
        <v>22.3</v>
      </c>
      <c r="R283" s="26">
        <v>18.100000000000001</v>
      </c>
      <c r="S283" s="26">
        <v>27.3</v>
      </c>
      <c r="T283" s="26">
        <v>25.1</v>
      </c>
      <c r="U283" s="26">
        <v>27.8</v>
      </c>
      <c r="V283" s="26">
        <v>27.2</v>
      </c>
      <c r="W283" s="26">
        <v>25</v>
      </c>
      <c r="X283" s="26">
        <v>27</v>
      </c>
      <c r="Y283" s="4"/>
      <c r="Z283">
        <f t="shared" si="272"/>
        <v>229.8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/>
      <c r="AK283" s="4">
        <v>10</v>
      </c>
      <c r="AL283" s="4">
        <v>12</v>
      </c>
      <c r="AM283" s="4">
        <v>17</v>
      </c>
      <c r="AN283" s="4">
        <v>22</v>
      </c>
      <c r="AO283" s="4">
        <v>26</v>
      </c>
      <c r="AP283" s="4">
        <v>14</v>
      </c>
      <c r="AQ283" s="4">
        <v>15</v>
      </c>
      <c r="AR283" s="4">
        <v>17</v>
      </c>
      <c r="AS283" s="4">
        <v>24</v>
      </c>
      <c r="AT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5"/>
      <c r="AGV283" s="5"/>
      <c r="AGW283" s="5"/>
      <c r="AGX283" s="5"/>
      <c r="AGY283" s="5"/>
      <c r="AGZ283" s="5"/>
      <c r="AHA283" s="5"/>
      <c r="AHB283" s="5"/>
      <c r="AHC283" s="5"/>
      <c r="AHD283" s="5"/>
      <c r="AHE283" s="5"/>
      <c r="AHF283" s="5"/>
      <c r="AHG283" s="5"/>
      <c r="AHH283" s="5"/>
      <c r="AHI283" s="5"/>
      <c r="AHJ283" s="5"/>
      <c r="AHK283" s="5"/>
      <c r="AHL283" s="5"/>
      <c r="AHM283" s="5"/>
      <c r="AHN283" s="5"/>
      <c r="AHO283" s="5"/>
      <c r="AHP283" s="5"/>
      <c r="AHQ283" s="5"/>
      <c r="AHR283" s="5"/>
      <c r="AHS283" s="5"/>
      <c r="AHT283" s="5"/>
      <c r="AHU283" s="5"/>
      <c r="AHV283" s="5"/>
      <c r="AHW283" s="5"/>
      <c r="AHX283" s="5"/>
      <c r="AHY283" s="5"/>
      <c r="AHZ283" s="5"/>
      <c r="AIA283" s="5"/>
      <c r="AIB283" s="5"/>
      <c r="AIC283" s="5"/>
      <c r="AID283" s="5"/>
      <c r="AIE283" s="5"/>
      <c r="AIF283" s="5"/>
      <c r="AIG283" s="5"/>
      <c r="AIH283" s="5"/>
      <c r="AII283" s="5"/>
      <c r="AIJ283" s="5"/>
      <c r="AIK283" s="5"/>
      <c r="AIL283" s="5"/>
      <c r="AIM283" s="5"/>
      <c r="AIN283" s="5"/>
      <c r="AIO283" s="5"/>
      <c r="AIP283" s="5"/>
      <c r="AIQ283" s="5"/>
      <c r="AIR283" s="5"/>
      <c r="AIS283" s="5"/>
      <c r="AIT283" s="5"/>
      <c r="AIU283" s="5"/>
      <c r="AIV283" s="5"/>
      <c r="AIW283" s="5"/>
      <c r="AIX283" s="5"/>
      <c r="AIY283" s="5"/>
      <c r="AIZ283" s="5"/>
      <c r="AJA283" s="5"/>
      <c r="AJB283" s="5"/>
      <c r="AJC283" s="5"/>
      <c r="AJD283" s="5"/>
      <c r="AJE283" s="5"/>
      <c r="AJF283" s="5"/>
      <c r="AJG283" s="5"/>
      <c r="AJH283" s="5"/>
      <c r="AJI283" s="5"/>
      <c r="AJJ283" s="5"/>
      <c r="AJK283" s="5"/>
      <c r="AJL283" s="5"/>
      <c r="AJM283" s="5"/>
      <c r="AJN283" s="5"/>
      <c r="AJO283" s="5"/>
      <c r="AJP283" s="5"/>
      <c r="AJQ283" s="5"/>
      <c r="AJR283" s="5"/>
      <c r="AJS283" s="5"/>
      <c r="AJT283" s="5"/>
      <c r="AJU283" s="5"/>
      <c r="AJV283" s="5"/>
      <c r="AJW283" s="5"/>
      <c r="AJX283" s="5"/>
      <c r="AJY283" s="5"/>
      <c r="AJZ283" s="5"/>
      <c r="AKA283" s="5"/>
      <c r="AKB283" s="5"/>
      <c r="AKC283" s="5"/>
      <c r="AKD283" s="5"/>
      <c r="AKE283" s="5"/>
      <c r="AKF283" s="5"/>
      <c r="AKG283" s="5"/>
      <c r="AKH283" s="5"/>
      <c r="AKI283" s="5"/>
      <c r="AKJ283" s="5"/>
      <c r="AKK283" s="5"/>
      <c r="AKL283" s="5"/>
      <c r="AKM283" s="5"/>
      <c r="AKN283" s="5"/>
      <c r="AKO283" s="5"/>
      <c r="AKP283" s="5"/>
      <c r="AKQ283" s="5"/>
      <c r="AKR283" s="5"/>
      <c r="AKS283" s="5"/>
      <c r="AKT283" s="5"/>
      <c r="AKU283" s="5"/>
      <c r="AKV283" s="5"/>
      <c r="AKW283" s="5"/>
      <c r="AKX283" s="5"/>
      <c r="AKY283" s="5"/>
      <c r="AKZ283" s="5"/>
      <c r="ALA283" s="5"/>
      <c r="ALB283" s="5"/>
      <c r="ALC283" s="5"/>
      <c r="ALD283" s="5"/>
    </row>
    <row r="284" spans="1:992">
      <c r="A284" s="4">
        <v>79</v>
      </c>
      <c r="B284" s="5" t="s">
        <v>126</v>
      </c>
      <c r="C284" s="4">
        <v>7</v>
      </c>
      <c r="D284" s="5" t="s">
        <v>42</v>
      </c>
      <c r="E284" s="4">
        <v>10.5</v>
      </c>
      <c r="F284" s="4">
        <v>8.6</v>
      </c>
      <c r="G284" s="4">
        <v>5.9</v>
      </c>
      <c r="H284" s="4">
        <v>5.9</v>
      </c>
      <c r="I284" s="4">
        <v>10.1</v>
      </c>
      <c r="J284" s="4">
        <v>10.5</v>
      </c>
      <c r="K284" s="4">
        <v>12.9</v>
      </c>
      <c r="L284" s="4">
        <v>9.5</v>
      </c>
      <c r="M284" s="4">
        <v>14.6</v>
      </c>
      <c r="N284" s="4"/>
      <c r="O284" s="4"/>
      <c r="P284" s="26">
        <v>27.6</v>
      </c>
      <c r="Q284" s="26">
        <v>26</v>
      </c>
      <c r="R284" s="26">
        <v>24.7</v>
      </c>
      <c r="S284" s="26">
        <v>21.8</v>
      </c>
      <c r="T284" s="26">
        <v>30</v>
      </c>
      <c r="U284" s="26">
        <v>26.4</v>
      </c>
      <c r="V284" s="26">
        <v>30</v>
      </c>
      <c r="W284" s="26">
        <v>28</v>
      </c>
      <c r="X284" s="26">
        <v>27.5</v>
      </c>
      <c r="Y284" s="4"/>
      <c r="Z284">
        <f t="shared" si="272"/>
        <v>242</v>
      </c>
      <c r="AA284" s="4">
        <v>0</v>
      </c>
      <c r="AB284" s="4">
        <v>0</v>
      </c>
      <c r="AC284" s="4">
        <v>2</v>
      </c>
      <c r="AD284" s="4">
        <v>0</v>
      </c>
      <c r="AE284" s="4">
        <v>0</v>
      </c>
      <c r="AF284" s="4">
        <v>2</v>
      </c>
      <c r="AG284" s="4">
        <v>0</v>
      </c>
      <c r="AH284" s="4">
        <v>0</v>
      </c>
      <c r="AI284" s="4">
        <v>2</v>
      </c>
      <c r="AJ284" s="4"/>
      <c r="AK284" s="4">
        <v>12</v>
      </c>
      <c r="AL284" s="4">
        <v>5</v>
      </c>
      <c r="AM284" s="4">
        <v>20</v>
      </c>
      <c r="AN284" s="4">
        <v>23</v>
      </c>
      <c r="AO284" s="4">
        <v>0</v>
      </c>
      <c r="AP284" s="4">
        <v>2</v>
      </c>
      <c r="AQ284" s="4">
        <v>7</v>
      </c>
      <c r="AR284" s="4">
        <v>12</v>
      </c>
      <c r="AS284" s="4">
        <v>9</v>
      </c>
      <c r="AT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5"/>
      <c r="AGV284" s="5"/>
      <c r="AGW284" s="5"/>
      <c r="AGX284" s="5"/>
      <c r="AGY284" s="5"/>
      <c r="AGZ284" s="5"/>
      <c r="AHA284" s="5"/>
      <c r="AHB284" s="5"/>
      <c r="AHC284" s="5"/>
      <c r="AHD284" s="5"/>
      <c r="AHE284" s="5"/>
      <c r="AHF284" s="5"/>
      <c r="AHG284" s="5"/>
      <c r="AHH284" s="5"/>
      <c r="AHI284" s="5"/>
      <c r="AHJ284" s="5"/>
      <c r="AHK284" s="5"/>
      <c r="AHL284" s="5"/>
      <c r="AHM284" s="5"/>
      <c r="AHN284" s="5"/>
      <c r="AHO284" s="5"/>
      <c r="AHP284" s="5"/>
      <c r="AHQ284" s="5"/>
      <c r="AHR284" s="5"/>
      <c r="AHS284" s="5"/>
      <c r="AHT284" s="5"/>
      <c r="AHU284" s="5"/>
      <c r="AHV284" s="5"/>
      <c r="AHW284" s="5"/>
      <c r="AHX284" s="5"/>
      <c r="AHY284" s="5"/>
      <c r="AHZ284" s="5"/>
      <c r="AIA284" s="5"/>
      <c r="AIB284" s="5"/>
      <c r="AIC284" s="5"/>
      <c r="AID284" s="5"/>
      <c r="AIE284" s="5"/>
      <c r="AIF284" s="5"/>
      <c r="AIG284" s="5"/>
      <c r="AIH284" s="5"/>
      <c r="AII284" s="5"/>
      <c r="AIJ284" s="5"/>
      <c r="AIK284" s="5"/>
      <c r="AIL284" s="5"/>
      <c r="AIM284" s="5"/>
      <c r="AIN284" s="5"/>
      <c r="AIO284" s="5"/>
      <c r="AIP284" s="5"/>
      <c r="AIQ284" s="5"/>
      <c r="AIR284" s="5"/>
      <c r="AIS284" s="5"/>
      <c r="AIT284" s="5"/>
      <c r="AIU284" s="5"/>
      <c r="AIV284" s="5"/>
      <c r="AIW284" s="5"/>
      <c r="AIX284" s="5"/>
      <c r="AIY284" s="5"/>
      <c r="AIZ284" s="5"/>
      <c r="AJA284" s="5"/>
      <c r="AJB284" s="5"/>
      <c r="AJC284" s="5"/>
      <c r="AJD284" s="5"/>
      <c r="AJE284" s="5"/>
      <c r="AJF284" s="5"/>
      <c r="AJG284" s="5"/>
      <c r="AJH284" s="5"/>
      <c r="AJI284" s="5"/>
      <c r="AJJ284" s="5"/>
      <c r="AJK284" s="5"/>
      <c r="AJL284" s="5"/>
      <c r="AJM284" s="5"/>
      <c r="AJN284" s="5"/>
      <c r="AJO284" s="5"/>
      <c r="AJP284" s="5"/>
      <c r="AJQ284" s="5"/>
      <c r="AJR284" s="5"/>
      <c r="AJS284" s="5"/>
      <c r="AJT284" s="5"/>
      <c r="AJU284" s="5"/>
      <c r="AJV284" s="5"/>
      <c r="AJW284" s="5"/>
      <c r="AJX284" s="5"/>
      <c r="AJY284" s="5"/>
      <c r="AJZ284" s="5"/>
      <c r="AKA284" s="5"/>
      <c r="AKB284" s="5"/>
      <c r="AKC284" s="5"/>
      <c r="AKD284" s="5"/>
      <c r="AKE284" s="5"/>
      <c r="AKF284" s="5"/>
      <c r="AKG284" s="5"/>
      <c r="AKH284" s="5"/>
      <c r="AKI284" s="5"/>
      <c r="AKJ284" s="5"/>
      <c r="AKK284" s="5"/>
      <c r="AKL284" s="5"/>
      <c r="AKM284" s="5"/>
      <c r="AKN284" s="5"/>
      <c r="AKO284" s="5"/>
      <c r="AKP284" s="5"/>
      <c r="AKQ284" s="5"/>
      <c r="AKR284" s="5"/>
      <c r="AKS284" s="5"/>
      <c r="AKT284" s="5"/>
      <c r="AKU284" s="5"/>
      <c r="AKV284" s="5"/>
      <c r="AKW284" s="5"/>
      <c r="AKX284" s="5"/>
      <c r="AKY284" s="5"/>
      <c r="AKZ284" s="5"/>
      <c r="ALA284" s="5"/>
      <c r="ALB284" s="5"/>
      <c r="ALC284" s="5"/>
      <c r="ALD284" s="5"/>
    </row>
    <row r="285" spans="1:992">
      <c r="A285" s="4">
        <v>77</v>
      </c>
      <c r="B285" s="5" t="s">
        <v>127</v>
      </c>
      <c r="C285" s="4">
        <v>7</v>
      </c>
      <c r="D285" s="5" t="s">
        <v>44</v>
      </c>
      <c r="E285" s="4">
        <v>6.3</v>
      </c>
      <c r="F285" s="4">
        <v>12</v>
      </c>
      <c r="G285" s="4">
        <v>9</v>
      </c>
      <c r="H285" s="4">
        <v>11.2</v>
      </c>
      <c r="I285" s="4">
        <v>4.5999999999999996</v>
      </c>
      <c r="J285" s="4">
        <v>8.8000000000000007</v>
      </c>
      <c r="K285" s="4">
        <v>4.3</v>
      </c>
      <c r="L285" s="4">
        <v>1.7</v>
      </c>
      <c r="M285" s="4">
        <v>3.4</v>
      </c>
      <c r="N285" s="4"/>
      <c r="O285" s="4"/>
      <c r="P285" s="26">
        <v>30</v>
      </c>
      <c r="Q285" s="26">
        <v>30</v>
      </c>
      <c r="R285" s="26">
        <v>30</v>
      </c>
      <c r="S285" s="26">
        <v>1.5</v>
      </c>
      <c r="T285" s="26">
        <v>15.2</v>
      </c>
      <c r="U285" s="26">
        <v>30</v>
      </c>
      <c r="V285" s="26">
        <v>24.2</v>
      </c>
      <c r="W285" s="26">
        <v>27.1</v>
      </c>
      <c r="X285" s="26">
        <v>19.7</v>
      </c>
      <c r="Y285" s="4"/>
      <c r="Z285">
        <f t="shared" si="272"/>
        <v>207.69999999999996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/>
      <c r="AK285" s="4">
        <v>2</v>
      </c>
      <c r="AL285" s="4">
        <v>0</v>
      </c>
      <c r="AM285" s="4">
        <v>0</v>
      </c>
      <c r="AN285" s="4">
        <v>13</v>
      </c>
      <c r="AO285" s="4">
        <v>15</v>
      </c>
      <c r="AP285" s="4">
        <v>1</v>
      </c>
      <c r="AQ285" s="4">
        <v>7</v>
      </c>
      <c r="AR285" s="4">
        <v>13</v>
      </c>
      <c r="AS285" s="4">
        <v>17</v>
      </c>
      <c r="AT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5"/>
      <c r="AGV285" s="5"/>
      <c r="AGW285" s="5"/>
      <c r="AGX285" s="5"/>
      <c r="AGY285" s="5"/>
      <c r="AGZ285" s="5"/>
      <c r="AHA285" s="5"/>
      <c r="AHB285" s="5"/>
      <c r="AHC285" s="5"/>
      <c r="AHD285" s="5"/>
      <c r="AHE285" s="5"/>
      <c r="AHF285" s="5"/>
      <c r="AHG285" s="5"/>
      <c r="AHH285" s="5"/>
      <c r="AHI285" s="5"/>
      <c r="AHJ285" s="5"/>
      <c r="AHK285" s="5"/>
      <c r="AHL285" s="5"/>
      <c r="AHM285" s="5"/>
      <c r="AHN285" s="5"/>
      <c r="AHO285" s="5"/>
      <c r="AHP285" s="5"/>
      <c r="AHQ285" s="5"/>
      <c r="AHR285" s="5"/>
      <c r="AHS285" s="5"/>
      <c r="AHT285" s="5"/>
      <c r="AHU285" s="5"/>
      <c r="AHV285" s="5"/>
      <c r="AHW285" s="5"/>
      <c r="AHX285" s="5"/>
      <c r="AHY285" s="5"/>
      <c r="AHZ285" s="5"/>
      <c r="AIA285" s="5"/>
      <c r="AIB285" s="5"/>
      <c r="AIC285" s="5"/>
      <c r="AID285" s="5"/>
      <c r="AIE285" s="5"/>
      <c r="AIF285" s="5"/>
      <c r="AIG285" s="5"/>
      <c r="AIH285" s="5"/>
      <c r="AII285" s="5"/>
      <c r="AIJ285" s="5"/>
      <c r="AIK285" s="5"/>
      <c r="AIL285" s="5"/>
      <c r="AIM285" s="5"/>
      <c r="AIN285" s="5"/>
      <c r="AIO285" s="5"/>
      <c r="AIP285" s="5"/>
      <c r="AIQ285" s="5"/>
      <c r="AIR285" s="5"/>
      <c r="AIS285" s="5"/>
      <c r="AIT285" s="5"/>
      <c r="AIU285" s="5"/>
      <c r="AIV285" s="5"/>
      <c r="AIW285" s="5"/>
      <c r="AIX285" s="5"/>
      <c r="AIY285" s="5"/>
      <c r="AIZ285" s="5"/>
      <c r="AJA285" s="5"/>
      <c r="AJB285" s="5"/>
      <c r="AJC285" s="5"/>
      <c r="AJD285" s="5"/>
      <c r="AJE285" s="5"/>
      <c r="AJF285" s="5"/>
      <c r="AJG285" s="5"/>
      <c r="AJH285" s="5"/>
      <c r="AJI285" s="5"/>
      <c r="AJJ285" s="5"/>
      <c r="AJK285" s="5"/>
      <c r="AJL285" s="5"/>
      <c r="AJM285" s="5"/>
      <c r="AJN285" s="5"/>
      <c r="AJO285" s="5"/>
      <c r="AJP285" s="5"/>
      <c r="AJQ285" s="5"/>
      <c r="AJR285" s="5"/>
      <c r="AJS285" s="5"/>
      <c r="AJT285" s="5"/>
      <c r="AJU285" s="5"/>
      <c r="AJV285" s="5"/>
      <c r="AJW285" s="5"/>
      <c r="AJX285" s="5"/>
      <c r="AJY285" s="5"/>
      <c r="AJZ285" s="5"/>
      <c r="AKA285" s="5"/>
      <c r="AKB285" s="5"/>
      <c r="AKC285" s="5"/>
      <c r="AKD285" s="5"/>
      <c r="AKE285" s="5"/>
      <c r="AKF285" s="5"/>
      <c r="AKG285" s="5"/>
      <c r="AKH285" s="5"/>
      <c r="AKI285" s="5"/>
      <c r="AKJ285" s="5"/>
      <c r="AKK285" s="5"/>
      <c r="AKL285" s="5"/>
      <c r="AKM285" s="5"/>
      <c r="AKN285" s="5"/>
      <c r="AKO285" s="5"/>
      <c r="AKP285" s="5"/>
      <c r="AKQ285" s="5"/>
      <c r="AKR285" s="5"/>
      <c r="AKS285" s="5"/>
      <c r="AKT285" s="5"/>
      <c r="AKU285" s="5"/>
      <c r="AKV285" s="5"/>
      <c r="AKW285" s="5"/>
      <c r="AKX285" s="5"/>
      <c r="AKY285" s="5"/>
      <c r="AKZ285" s="5"/>
      <c r="ALA285" s="5"/>
      <c r="ALB285" s="5"/>
      <c r="ALC285" s="5"/>
      <c r="ALD285" s="5"/>
    </row>
    <row r="286" spans="1:992">
      <c r="A286" s="4">
        <v>78</v>
      </c>
      <c r="B286" s="5" t="s">
        <v>128</v>
      </c>
      <c r="C286" s="4">
        <v>7</v>
      </c>
      <c r="D286" s="5" t="s">
        <v>46</v>
      </c>
      <c r="E286" s="4">
        <v>13.3</v>
      </c>
      <c r="F286" s="4">
        <v>10.5</v>
      </c>
      <c r="G286" s="4">
        <v>4</v>
      </c>
      <c r="H286" s="4">
        <v>5.9</v>
      </c>
      <c r="I286" s="4">
        <v>1.7</v>
      </c>
      <c r="J286" s="4">
        <v>2.4</v>
      </c>
      <c r="K286" s="4">
        <v>5.9</v>
      </c>
      <c r="L286" s="4">
        <v>2.8</v>
      </c>
      <c r="M286" s="4">
        <v>0</v>
      </c>
      <c r="N286" s="4"/>
      <c r="O286" s="4"/>
      <c r="P286" s="26">
        <v>29</v>
      </c>
      <c r="Q286" s="26">
        <v>28.1</v>
      </c>
      <c r="R286" s="26">
        <v>30</v>
      </c>
      <c r="S286" s="26">
        <v>28.3</v>
      </c>
      <c r="T286" s="26">
        <v>28.2</v>
      </c>
      <c r="U286" s="26">
        <v>23</v>
      </c>
      <c r="V286" s="26">
        <v>24.3</v>
      </c>
      <c r="W286" s="26">
        <v>27.4</v>
      </c>
      <c r="X286" s="26">
        <v>26.3</v>
      </c>
      <c r="Y286" s="4"/>
      <c r="Z286">
        <f t="shared" si="272"/>
        <v>244.60000000000002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2</v>
      </c>
      <c r="AH286" s="4">
        <v>0</v>
      </c>
      <c r="AI286" s="4">
        <v>0</v>
      </c>
      <c r="AJ286" s="4"/>
      <c r="AK286" s="4">
        <v>8</v>
      </c>
      <c r="AL286" s="4">
        <v>6</v>
      </c>
      <c r="AM286" s="4">
        <v>4</v>
      </c>
      <c r="AN286" s="4">
        <v>10</v>
      </c>
      <c r="AO286" s="4">
        <v>6</v>
      </c>
      <c r="AP286" s="4">
        <v>15</v>
      </c>
      <c r="AQ286" s="4">
        <v>10</v>
      </c>
      <c r="AR286" s="4">
        <v>1</v>
      </c>
      <c r="AS286" s="4">
        <v>3</v>
      </c>
      <c r="AT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5"/>
      <c r="AGV286" s="5"/>
      <c r="AGW286" s="5"/>
      <c r="AGX286" s="5"/>
      <c r="AGY286" s="5"/>
      <c r="AGZ286" s="5"/>
      <c r="AHA286" s="5"/>
      <c r="AHB286" s="5"/>
      <c r="AHC286" s="5"/>
      <c r="AHD286" s="5"/>
      <c r="AHE286" s="5"/>
      <c r="AHF286" s="5"/>
      <c r="AHG286" s="5"/>
      <c r="AHH286" s="5"/>
      <c r="AHI286" s="5"/>
      <c r="AHJ286" s="5"/>
      <c r="AHK286" s="5"/>
      <c r="AHL286" s="5"/>
      <c r="AHM286" s="5"/>
      <c r="AHN286" s="5"/>
      <c r="AHO286" s="5"/>
      <c r="AHP286" s="5"/>
      <c r="AHQ286" s="5"/>
      <c r="AHR286" s="5"/>
      <c r="AHS286" s="5"/>
      <c r="AHT286" s="5"/>
      <c r="AHU286" s="5"/>
      <c r="AHV286" s="5"/>
      <c r="AHW286" s="5"/>
      <c r="AHX286" s="5"/>
      <c r="AHY286" s="5"/>
      <c r="AHZ286" s="5"/>
      <c r="AIA286" s="5"/>
      <c r="AIB286" s="5"/>
      <c r="AIC286" s="5"/>
      <c r="AID286" s="5"/>
      <c r="AIE286" s="5"/>
      <c r="AIF286" s="5"/>
      <c r="AIG286" s="5"/>
      <c r="AIH286" s="5"/>
      <c r="AII286" s="5"/>
      <c r="AIJ286" s="5"/>
      <c r="AIK286" s="5"/>
      <c r="AIL286" s="5"/>
      <c r="AIM286" s="5"/>
      <c r="AIN286" s="5"/>
      <c r="AIO286" s="5"/>
      <c r="AIP286" s="5"/>
      <c r="AIQ286" s="5"/>
      <c r="AIR286" s="5"/>
      <c r="AIS286" s="5"/>
      <c r="AIT286" s="5"/>
      <c r="AIU286" s="5"/>
      <c r="AIV286" s="5"/>
      <c r="AIW286" s="5"/>
      <c r="AIX286" s="5"/>
      <c r="AIY286" s="5"/>
      <c r="AIZ286" s="5"/>
      <c r="AJA286" s="5"/>
      <c r="AJB286" s="5"/>
      <c r="AJC286" s="5"/>
      <c r="AJD286" s="5"/>
      <c r="AJE286" s="5"/>
      <c r="AJF286" s="5"/>
      <c r="AJG286" s="5"/>
      <c r="AJH286" s="5"/>
      <c r="AJI286" s="5"/>
      <c r="AJJ286" s="5"/>
      <c r="AJK286" s="5"/>
      <c r="AJL286" s="5"/>
      <c r="AJM286" s="5"/>
      <c r="AJN286" s="5"/>
      <c r="AJO286" s="5"/>
      <c r="AJP286" s="5"/>
      <c r="AJQ286" s="5"/>
      <c r="AJR286" s="5"/>
      <c r="AJS286" s="5"/>
      <c r="AJT286" s="5"/>
      <c r="AJU286" s="5"/>
      <c r="AJV286" s="5"/>
      <c r="AJW286" s="5"/>
      <c r="AJX286" s="5"/>
      <c r="AJY286" s="5"/>
      <c r="AJZ286" s="5"/>
      <c r="AKA286" s="5"/>
      <c r="AKB286" s="5"/>
      <c r="AKC286" s="5"/>
      <c r="AKD286" s="5"/>
      <c r="AKE286" s="5"/>
      <c r="AKF286" s="5"/>
      <c r="AKG286" s="5"/>
      <c r="AKH286" s="5"/>
      <c r="AKI286" s="5"/>
      <c r="AKJ286" s="5"/>
      <c r="AKK286" s="5"/>
      <c r="AKL286" s="5"/>
      <c r="AKM286" s="5"/>
      <c r="AKN286" s="5"/>
      <c r="AKO286" s="5"/>
      <c r="AKP286" s="5"/>
      <c r="AKQ286" s="5"/>
      <c r="AKR286" s="5"/>
      <c r="AKS286" s="5"/>
      <c r="AKT286" s="5"/>
      <c r="AKU286" s="5"/>
      <c r="AKV286" s="5"/>
      <c r="AKW286" s="5"/>
      <c r="AKX286" s="5"/>
      <c r="AKY286" s="5"/>
      <c r="AKZ286" s="5"/>
      <c r="ALA286" s="5"/>
      <c r="ALB286" s="5"/>
      <c r="ALC286" s="5"/>
      <c r="ALD286" s="5"/>
    </row>
    <row r="287" spans="1:992">
      <c r="A287" s="4">
        <v>80</v>
      </c>
      <c r="B287" s="5" t="s">
        <v>129</v>
      </c>
      <c r="C287" s="4">
        <v>7</v>
      </c>
      <c r="D287" s="5" t="s">
        <v>48</v>
      </c>
      <c r="E287" s="4">
        <v>17.399999999999999</v>
      </c>
      <c r="F287" s="4">
        <v>16.399999999999999</v>
      </c>
      <c r="G287" s="4">
        <v>8.6999999999999993</v>
      </c>
      <c r="H287" s="4">
        <v>10.6</v>
      </c>
      <c r="I287" s="4">
        <v>8.8000000000000007</v>
      </c>
      <c r="J287" s="4">
        <v>2.6</v>
      </c>
      <c r="K287" s="4">
        <v>2.4</v>
      </c>
      <c r="L287" s="4">
        <v>14.1</v>
      </c>
      <c r="M287" s="4">
        <v>8.1999999999999993</v>
      </c>
      <c r="N287" s="4"/>
      <c r="O287" s="4"/>
      <c r="P287" s="26">
        <v>22.6</v>
      </c>
      <c r="Q287" s="26">
        <v>28.7</v>
      </c>
      <c r="R287" s="26">
        <v>26</v>
      </c>
      <c r="S287" s="26">
        <v>28.5</v>
      </c>
      <c r="T287" s="26">
        <v>22.3</v>
      </c>
      <c r="U287" s="26">
        <v>16.2</v>
      </c>
      <c r="V287" s="26">
        <v>28.2</v>
      </c>
      <c r="W287" s="26">
        <v>28.1</v>
      </c>
      <c r="X287" s="26">
        <v>28.5</v>
      </c>
      <c r="Y287" s="4"/>
      <c r="Z287">
        <f t="shared" si="272"/>
        <v>229.09999999999997</v>
      </c>
      <c r="AA287" s="4">
        <v>0</v>
      </c>
      <c r="AB287" s="4">
        <v>0</v>
      </c>
      <c r="AC287" s="4">
        <v>0</v>
      </c>
      <c r="AD287" s="4">
        <v>0</v>
      </c>
      <c r="AE287" s="4">
        <v>2</v>
      </c>
      <c r="AF287" s="4">
        <v>6</v>
      </c>
      <c r="AG287" s="4">
        <v>0</v>
      </c>
      <c r="AH287" s="4">
        <v>0</v>
      </c>
      <c r="AI287" s="4">
        <v>0</v>
      </c>
      <c r="AJ287" s="4"/>
      <c r="AK287" s="4">
        <v>3</v>
      </c>
      <c r="AL287" s="4">
        <v>11</v>
      </c>
      <c r="AM287" s="4">
        <v>18</v>
      </c>
      <c r="AN287" s="4">
        <v>12</v>
      </c>
      <c r="AO287" s="4">
        <v>11</v>
      </c>
      <c r="AP287" s="4">
        <v>15</v>
      </c>
      <c r="AQ287" s="4">
        <v>9</v>
      </c>
      <c r="AR287" s="4">
        <v>16</v>
      </c>
      <c r="AS287" s="4">
        <v>13</v>
      </c>
      <c r="AT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5"/>
      <c r="AGV287" s="5"/>
      <c r="AGW287" s="5"/>
      <c r="AGX287" s="5"/>
      <c r="AGY287" s="5"/>
      <c r="AGZ287" s="5"/>
      <c r="AHA287" s="5"/>
      <c r="AHB287" s="5"/>
      <c r="AHC287" s="5"/>
      <c r="AHD287" s="5"/>
      <c r="AHE287" s="5"/>
      <c r="AHF287" s="5"/>
      <c r="AHG287" s="5"/>
      <c r="AHH287" s="5"/>
      <c r="AHI287" s="5"/>
      <c r="AHJ287" s="5"/>
      <c r="AHK287" s="5"/>
      <c r="AHL287" s="5"/>
      <c r="AHM287" s="5"/>
      <c r="AHN287" s="5"/>
      <c r="AHO287" s="5"/>
      <c r="AHP287" s="5"/>
      <c r="AHQ287" s="5"/>
      <c r="AHR287" s="5"/>
      <c r="AHS287" s="5"/>
      <c r="AHT287" s="5"/>
      <c r="AHU287" s="5"/>
      <c r="AHV287" s="5"/>
      <c r="AHW287" s="5"/>
      <c r="AHX287" s="5"/>
      <c r="AHY287" s="5"/>
      <c r="AHZ287" s="5"/>
      <c r="AIA287" s="5"/>
      <c r="AIB287" s="5"/>
      <c r="AIC287" s="5"/>
      <c r="AID287" s="5"/>
      <c r="AIE287" s="5"/>
      <c r="AIF287" s="5"/>
      <c r="AIG287" s="5"/>
      <c r="AIH287" s="5"/>
      <c r="AII287" s="5"/>
      <c r="AIJ287" s="5"/>
      <c r="AIK287" s="5"/>
      <c r="AIL287" s="5"/>
      <c r="AIM287" s="5"/>
      <c r="AIN287" s="5"/>
      <c r="AIO287" s="5"/>
      <c r="AIP287" s="5"/>
      <c r="AIQ287" s="5"/>
      <c r="AIR287" s="5"/>
      <c r="AIS287" s="5"/>
      <c r="AIT287" s="5"/>
      <c r="AIU287" s="5"/>
      <c r="AIV287" s="5"/>
      <c r="AIW287" s="5"/>
      <c r="AIX287" s="5"/>
      <c r="AIY287" s="5"/>
      <c r="AIZ287" s="5"/>
      <c r="AJA287" s="5"/>
      <c r="AJB287" s="5"/>
      <c r="AJC287" s="5"/>
      <c r="AJD287" s="5"/>
      <c r="AJE287" s="5"/>
      <c r="AJF287" s="5"/>
      <c r="AJG287" s="5"/>
      <c r="AJH287" s="5"/>
      <c r="AJI287" s="5"/>
      <c r="AJJ287" s="5"/>
      <c r="AJK287" s="5"/>
      <c r="AJL287" s="5"/>
      <c r="AJM287" s="5"/>
      <c r="AJN287" s="5"/>
      <c r="AJO287" s="5"/>
      <c r="AJP287" s="5"/>
      <c r="AJQ287" s="5"/>
      <c r="AJR287" s="5"/>
      <c r="AJS287" s="5"/>
      <c r="AJT287" s="5"/>
      <c r="AJU287" s="5"/>
      <c r="AJV287" s="5"/>
      <c r="AJW287" s="5"/>
      <c r="AJX287" s="5"/>
      <c r="AJY287" s="5"/>
      <c r="AJZ287" s="5"/>
      <c r="AKA287" s="5"/>
      <c r="AKB287" s="5"/>
      <c r="AKC287" s="5"/>
      <c r="AKD287" s="5"/>
      <c r="AKE287" s="5"/>
      <c r="AKF287" s="5"/>
      <c r="AKG287" s="5"/>
      <c r="AKH287" s="5"/>
      <c r="AKI287" s="5"/>
      <c r="AKJ287" s="5"/>
      <c r="AKK287" s="5"/>
      <c r="AKL287" s="5"/>
      <c r="AKM287" s="5"/>
      <c r="AKN287" s="5"/>
      <c r="AKO287" s="5"/>
      <c r="AKP287" s="5"/>
      <c r="AKQ287" s="5"/>
      <c r="AKR287" s="5"/>
      <c r="AKS287" s="5"/>
      <c r="AKT287" s="5"/>
      <c r="AKU287" s="5"/>
      <c r="AKV287" s="5"/>
      <c r="AKW287" s="5"/>
      <c r="AKX287" s="5"/>
      <c r="AKY287" s="5"/>
      <c r="AKZ287" s="5"/>
      <c r="ALA287" s="5"/>
      <c r="ALB287" s="5"/>
      <c r="ALC287" s="5"/>
      <c r="ALD287" s="5"/>
    </row>
    <row r="288" spans="1:992">
      <c r="A288" s="4">
        <v>82</v>
      </c>
      <c r="B288" s="5" t="s">
        <v>130</v>
      </c>
      <c r="C288" s="4">
        <v>7</v>
      </c>
      <c r="D288" s="5" t="s">
        <v>42</v>
      </c>
      <c r="E288" s="4">
        <v>3.5</v>
      </c>
      <c r="F288" s="4">
        <v>0.4</v>
      </c>
      <c r="G288" s="4">
        <v>6.7</v>
      </c>
      <c r="H288" s="4">
        <v>3.6</v>
      </c>
      <c r="I288" s="4">
        <v>1.8</v>
      </c>
      <c r="J288" s="4">
        <v>3.1</v>
      </c>
      <c r="K288" s="4">
        <v>0</v>
      </c>
      <c r="L288" s="4">
        <v>4.9000000000000004</v>
      </c>
      <c r="M288" s="4">
        <v>0.3</v>
      </c>
      <c r="N288" s="4"/>
      <c r="O288" s="4"/>
      <c r="P288" s="26">
        <v>22.9</v>
      </c>
      <c r="Q288" s="26">
        <v>17.5</v>
      </c>
      <c r="R288" s="26">
        <v>27.6</v>
      </c>
      <c r="S288" s="26">
        <v>28.6</v>
      </c>
      <c r="T288" s="26">
        <v>24.2</v>
      </c>
      <c r="U288" s="26">
        <v>6.9</v>
      </c>
      <c r="V288" s="26">
        <v>23.4</v>
      </c>
      <c r="W288" s="26">
        <v>22.9</v>
      </c>
      <c r="X288" s="26">
        <v>25.9</v>
      </c>
      <c r="Y288" s="4"/>
      <c r="Z288">
        <f t="shared" si="272"/>
        <v>199.9</v>
      </c>
      <c r="AA288" s="4">
        <v>0</v>
      </c>
      <c r="AB288" s="4">
        <v>2</v>
      </c>
      <c r="AC288" s="4">
        <v>0</v>
      </c>
      <c r="AD288" s="4">
        <v>0</v>
      </c>
      <c r="AE288" s="4">
        <v>0</v>
      </c>
      <c r="AF288" s="4">
        <v>2</v>
      </c>
      <c r="AG288" s="4">
        <v>2</v>
      </c>
      <c r="AH288" s="4">
        <v>2</v>
      </c>
      <c r="AI288" s="4">
        <v>0</v>
      </c>
      <c r="AJ288" s="4"/>
      <c r="AK288" s="4">
        <v>12</v>
      </c>
      <c r="AL288" s="4">
        <v>11</v>
      </c>
      <c r="AM288" s="4">
        <v>4</v>
      </c>
      <c r="AN288" s="4">
        <v>10</v>
      </c>
      <c r="AO288" s="4">
        <v>9</v>
      </c>
      <c r="AP288" s="4">
        <v>22</v>
      </c>
      <c r="AQ288" s="4">
        <v>15</v>
      </c>
      <c r="AR288" s="4">
        <v>5</v>
      </c>
      <c r="AS288" s="4">
        <v>17</v>
      </c>
      <c r="AT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5"/>
      <c r="AGV288" s="5"/>
      <c r="AGW288" s="5"/>
      <c r="AGX288" s="5"/>
      <c r="AGY288" s="5"/>
      <c r="AGZ288" s="5"/>
      <c r="AHA288" s="5"/>
      <c r="AHB288" s="5"/>
      <c r="AHC288" s="5"/>
      <c r="AHD288" s="5"/>
      <c r="AHE288" s="5"/>
      <c r="AHF288" s="5"/>
      <c r="AHG288" s="5"/>
      <c r="AHH288" s="5"/>
      <c r="AHI288" s="5"/>
      <c r="AHJ288" s="5"/>
      <c r="AHK288" s="5"/>
      <c r="AHL288" s="5"/>
      <c r="AHM288" s="5"/>
      <c r="AHN288" s="5"/>
      <c r="AHO288" s="5"/>
      <c r="AHP288" s="5"/>
      <c r="AHQ288" s="5"/>
      <c r="AHR288" s="5"/>
      <c r="AHS288" s="5"/>
      <c r="AHT288" s="5"/>
      <c r="AHU288" s="5"/>
      <c r="AHV288" s="5"/>
      <c r="AHW288" s="5"/>
      <c r="AHX288" s="5"/>
      <c r="AHY288" s="5"/>
      <c r="AHZ288" s="5"/>
      <c r="AIA288" s="5"/>
      <c r="AIB288" s="5"/>
      <c r="AIC288" s="5"/>
      <c r="AID288" s="5"/>
      <c r="AIE288" s="5"/>
      <c r="AIF288" s="5"/>
      <c r="AIG288" s="5"/>
      <c r="AIH288" s="5"/>
      <c r="AII288" s="5"/>
      <c r="AIJ288" s="5"/>
      <c r="AIK288" s="5"/>
      <c r="AIL288" s="5"/>
      <c r="AIM288" s="5"/>
      <c r="AIN288" s="5"/>
      <c r="AIO288" s="5"/>
      <c r="AIP288" s="5"/>
      <c r="AIQ288" s="5"/>
      <c r="AIR288" s="5"/>
      <c r="AIS288" s="5"/>
      <c r="AIT288" s="5"/>
      <c r="AIU288" s="5"/>
      <c r="AIV288" s="5"/>
      <c r="AIW288" s="5"/>
      <c r="AIX288" s="5"/>
      <c r="AIY288" s="5"/>
      <c r="AIZ288" s="5"/>
      <c r="AJA288" s="5"/>
      <c r="AJB288" s="5"/>
      <c r="AJC288" s="5"/>
      <c r="AJD288" s="5"/>
      <c r="AJE288" s="5"/>
      <c r="AJF288" s="5"/>
      <c r="AJG288" s="5"/>
      <c r="AJH288" s="5"/>
      <c r="AJI288" s="5"/>
      <c r="AJJ288" s="5"/>
      <c r="AJK288" s="5"/>
      <c r="AJL288" s="5"/>
      <c r="AJM288" s="5"/>
      <c r="AJN288" s="5"/>
      <c r="AJO288" s="5"/>
      <c r="AJP288" s="5"/>
      <c r="AJQ288" s="5"/>
      <c r="AJR288" s="5"/>
      <c r="AJS288" s="5"/>
      <c r="AJT288" s="5"/>
      <c r="AJU288" s="5"/>
      <c r="AJV288" s="5"/>
      <c r="AJW288" s="5"/>
      <c r="AJX288" s="5"/>
      <c r="AJY288" s="5"/>
      <c r="AJZ288" s="5"/>
      <c r="AKA288" s="5"/>
      <c r="AKB288" s="5"/>
      <c r="AKC288" s="5"/>
      <c r="AKD288" s="5"/>
      <c r="AKE288" s="5"/>
      <c r="AKF288" s="5"/>
      <c r="AKG288" s="5"/>
      <c r="AKH288" s="5"/>
      <c r="AKI288" s="5"/>
      <c r="AKJ288" s="5"/>
      <c r="AKK288" s="5"/>
      <c r="AKL288" s="5"/>
      <c r="AKM288" s="5"/>
      <c r="AKN288" s="5"/>
      <c r="AKO288" s="5"/>
      <c r="AKP288" s="5"/>
      <c r="AKQ288" s="5"/>
      <c r="AKR288" s="5"/>
      <c r="AKS288" s="5"/>
      <c r="AKT288" s="5"/>
      <c r="AKU288" s="5"/>
      <c r="AKV288" s="5"/>
      <c r="AKW288" s="5"/>
      <c r="AKX288" s="5"/>
      <c r="AKY288" s="5"/>
      <c r="AKZ288" s="5"/>
      <c r="ALA288" s="5"/>
      <c r="ALB288" s="5"/>
      <c r="ALC288" s="5"/>
      <c r="ALD288" s="5"/>
    </row>
    <row r="289" spans="1:992">
      <c r="A289" s="4">
        <v>81</v>
      </c>
      <c r="B289" s="5" t="s">
        <v>131</v>
      </c>
      <c r="C289" s="4">
        <v>7</v>
      </c>
      <c r="D289" s="5" t="s">
        <v>44</v>
      </c>
      <c r="E289" s="4">
        <v>2.4</v>
      </c>
      <c r="F289" s="4">
        <v>1.8</v>
      </c>
      <c r="G289" s="4">
        <v>3.2</v>
      </c>
      <c r="H289" s="4">
        <v>2.6</v>
      </c>
      <c r="I289" s="4">
        <v>1.5</v>
      </c>
      <c r="J289" s="4">
        <v>4.8</v>
      </c>
      <c r="K289" s="4">
        <v>4.7</v>
      </c>
      <c r="L289" s="4">
        <v>4.7</v>
      </c>
      <c r="M289" s="4">
        <v>1.3</v>
      </c>
      <c r="N289" s="4"/>
      <c r="O289" s="4"/>
      <c r="P289" s="26">
        <v>28.5</v>
      </c>
      <c r="Q289" s="26">
        <v>19.2</v>
      </c>
      <c r="R289" s="26">
        <v>21.9</v>
      </c>
      <c r="S289" s="26">
        <v>8.9</v>
      </c>
      <c r="T289" s="26">
        <v>26.8</v>
      </c>
      <c r="U289" s="26">
        <v>27.6</v>
      </c>
      <c r="V289" s="26">
        <v>28.5</v>
      </c>
      <c r="W289" s="26">
        <v>25.4</v>
      </c>
      <c r="X289" s="26">
        <v>25.1</v>
      </c>
      <c r="Y289" s="4"/>
      <c r="Z289">
        <f t="shared" si="272"/>
        <v>211.9</v>
      </c>
      <c r="AA289" s="4">
        <v>0</v>
      </c>
      <c r="AB289" s="4">
        <v>2</v>
      </c>
      <c r="AC289" s="4">
        <v>2</v>
      </c>
      <c r="AD289" s="4">
        <v>12</v>
      </c>
      <c r="AE289" s="4">
        <v>0</v>
      </c>
      <c r="AF289" s="4">
        <v>0</v>
      </c>
      <c r="AG289" s="4">
        <v>0</v>
      </c>
      <c r="AH289" s="4">
        <v>0</v>
      </c>
      <c r="AI289" s="4">
        <v>2</v>
      </c>
      <c r="AJ289" s="4"/>
      <c r="AK289" s="4">
        <v>28</v>
      </c>
      <c r="AL289" s="4">
        <v>39</v>
      </c>
      <c r="AM289" s="4">
        <v>31</v>
      </c>
      <c r="AN289" s="4">
        <v>7</v>
      </c>
      <c r="AO289" s="4">
        <v>20</v>
      </c>
      <c r="AP289" s="4">
        <v>36</v>
      </c>
      <c r="AQ289" s="4">
        <v>21</v>
      </c>
      <c r="AR289" s="4">
        <v>30</v>
      </c>
      <c r="AS289" s="4">
        <v>49</v>
      </c>
      <c r="AT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5"/>
      <c r="AGV289" s="5"/>
      <c r="AGW289" s="5"/>
      <c r="AGX289" s="5"/>
      <c r="AGY289" s="5"/>
      <c r="AGZ289" s="5"/>
      <c r="AHA289" s="5"/>
      <c r="AHB289" s="5"/>
      <c r="AHC289" s="5"/>
      <c r="AHD289" s="5"/>
      <c r="AHE289" s="5"/>
      <c r="AHF289" s="5"/>
      <c r="AHG289" s="5"/>
      <c r="AHH289" s="5"/>
      <c r="AHI289" s="5"/>
      <c r="AHJ289" s="5"/>
      <c r="AHK289" s="5"/>
      <c r="AHL289" s="5"/>
      <c r="AHM289" s="5"/>
      <c r="AHN289" s="5"/>
      <c r="AHO289" s="5"/>
      <c r="AHP289" s="5"/>
      <c r="AHQ289" s="5"/>
      <c r="AHR289" s="5"/>
      <c r="AHS289" s="5"/>
      <c r="AHT289" s="5"/>
      <c r="AHU289" s="5"/>
      <c r="AHV289" s="5"/>
      <c r="AHW289" s="5"/>
      <c r="AHX289" s="5"/>
      <c r="AHY289" s="5"/>
      <c r="AHZ289" s="5"/>
      <c r="AIA289" s="5"/>
      <c r="AIB289" s="5"/>
      <c r="AIC289" s="5"/>
      <c r="AID289" s="5"/>
      <c r="AIE289" s="5"/>
      <c r="AIF289" s="5"/>
      <c r="AIG289" s="5"/>
      <c r="AIH289" s="5"/>
      <c r="AII289" s="5"/>
      <c r="AIJ289" s="5"/>
      <c r="AIK289" s="5"/>
      <c r="AIL289" s="5"/>
      <c r="AIM289" s="5"/>
      <c r="AIN289" s="5"/>
      <c r="AIO289" s="5"/>
      <c r="AIP289" s="5"/>
      <c r="AIQ289" s="5"/>
      <c r="AIR289" s="5"/>
      <c r="AIS289" s="5"/>
      <c r="AIT289" s="5"/>
      <c r="AIU289" s="5"/>
      <c r="AIV289" s="5"/>
      <c r="AIW289" s="5"/>
      <c r="AIX289" s="5"/>
      <c r="AIY289" s="5"/>
      <c r="AIZ289" s="5"/>
      <c r="AJA289" s="5"/>
      <c r="AJB289" s="5"/>
      <c r="AJC289" s="5"/>
      <c r="AJD289" s="5"/>
      <c r="AJE289" s="5"/>
      <c r="AJF289" s="5"/>
      <c r="AJG289" s="5"/>
      <c r="AJH289" s="5"/>
      <c r="AJI289" s="5"/>
      <c r="AJJ289" s="5"/>
      <c r="AJK289" s="5"/>
      <c r="AJL289" s="5"/>
      <c r="AJM289" s="5"/>
      <c r="AJN289" s="5"/>
      <c r="AJO289" s="5"/>
      <c r="AJP289" s="5"/>
      <c r="AJQ289" s="5"/>
      <c r="AJR289" s="5"/>
      <c r="AJS289" s="5"/>
      <c r="AJT289" s="5"/>
      <c r="AJU289" s="5"/>
      <c r="AJV289" s="5"/>
      <c r="AJW289" s="5"/>
      <c r="AJX289" s="5"/>
      <c r="AJY289" s="5"/>
      <c r="AJZ289" s="5"/>
      <c r="AKA289" s="5"/>
      <c r="AKB289" s="5"/>
      <c r="AKC289" s="5"/>
      <c r="AKD289" s="5"/>
      <c r="AKE289" s="5"/>
      <c r="AKF289" s="5"/>
      <c r="AKG289" s="5"/>
      <c r="AKH289" s="5"/>
      <c r="AKI289" s="5"/>
      <c r="AKJ289" s="5"/>
      <c r="AKK289" s="5"/>
      <c r="AKL289" s="5"/>
      <c r="AKM289" s="5"/>
      <c r="AKN289" s="5"/>
      <c r="AKO289" s="5"/>
      <c r="AKP289" s="5"/>
      <c r="AKQ289" s="5"/>
      <c r="AKR289" s="5"/>
      <c r="AKS289" s="5"/>
      <c r="AKT289" s="5"/>
      <c r="AKU289" s="5"/>
      <c r="AKV289" s="5"/>
      <c r="AKW289" s="5"/>
      <c r="AKX289" s="5"/>
      <c r="AKY289" s="5"/>
      <c r="AKZ289" s="5"/>
      <c r="ALA289" s="5"/>
      <c r="ALB289" s="5"/>
      <c r="ALC289" s="5"/>
      <c r="ALD289" s="5"/>
    </row>
    <row r="290" spans="1:992">
      <c r="A290" s="4">
        <v>84</v>
      </c>
      <c r="B290" s="5" t="s">
        <v>132</v>
      </c>
      <c r="C290" s="4">
        <v>7</v>
      </c>
      <c r="D290" s="5" t="s">
        <v>46</v>
      </c>
      <c r="E290" s="4">
        <v>0.9</v>
      </c>
      <c r="F290" s="4">
        <v>0.5</v>
      </c>
      <c r="G290" s="4">
        <v>0</v>
      </c>
      <c r="H290" s="4">
        <v>2.2999999999999998</v>
      </c>
      <c r="I290" s="4">
        <v>2.5</v>
      </c>
      <c r="J290" s="4">
        <v>1.5</v>
      </c>
      <c r="K290" s="4">
        <v>0.3</v>
      </c>
      <c r="L290" s="4">
        <v>4.8</v>
      </c>
      <c r="M290" s="4">
        <v>2.7</v>
      </c>
      <c r="N290" s="4"/>
      <c r="O290" s="4"/>
      <c r="P290" s="26">
        <v>29.2</v>
      </c>
      <c r="Q290" s="26">
        <v>25.7</v>
      </c>
      <c r="R290" s="26">
        <v>7.1</v>
      </c>
      <c r="S290" s="26">
        <v>26.4</v>
      </c>
      <c r="T290" s="26">
        <v>28.3</v>
      </c>
      <c r="U290" s="26">
        <v>19</v>
      </c>
      <c r="V290" s="26">
        <v>16.3</v>
      </c>
      <c r="W290" s="26">
        <v>29.1</v>
      </c>
      <c r="X290" s="26">
        <v>26.7</v>
      </c>
      <c r="Y290" s="4"/>
      <c r="Z290">
        <f t="shared" si="272"/>
        <v>207.79999999999998</v>
      </c>
      <c r="AA290" s="4">
        <v>0</v>
      </c>
      <c r="AB290" s="4">
        <v>2</v>
      </c>
      <c r="AC290" s="4">
        <v>4</v>
      </c>
      <c r="AD290" s="4">
        <v>2</v>
      </c>
      <c r="AE290" s="4">
        <v>0</v>
      </c>
      <c r="AF290" s="4">
        <v>4</v>
      </c>
      <c r="AG290" s="4">
        <v>4</v>
      </c>
      <c r="AH290" s="4">
        <v>0</v>
      </c>
      <c r="AI290" s="4">
        <v>0</v>
      </c>
      <c r="AJ290" s="4"/>
      <c r="AK290" s="4">
        <v>14</v>
      </c>
      <c r="AL290" s="4">
        <v>12</v>
      </c>
      <c r="AM290" s="4">
        <v>18</v>
      </c>
      <c r="AN290" s="4">
        <v>22</v>
      </c>
      <c r="AO290" s="4">
        <v>22</v>
      </c>
      <c r="AP290" s="4">
        <v>17</v>
      </c>
      <c r="AQ290" s="4">
        <v>14</v>
      </c>
      <c r="AR290" s="4">
        <v>18</v>
      </c>
      <c r="AS290" s="4">
        <v>18</v>
      </c>
      <c r="AT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5"/>
      <c r="AGV290" s="5"/>
      <c r="AGW290" s="5"/>
      <c r="AGX290" s="5"/>
      <c r="AGY290" s="5"/>
      <c r="AGZ290" s="5"/>
      <c r="AHA290" s="5"/>
      <c r="AHB290" s="5"/>
      <c r="AHC290" s="5"/>
      <c r="AHD290" s="5"/>
      <c r="AHE290" s="5"/>
      <c r="AHF290" s="5"/>
      <c r="AHG290" s="5"/>
      <c r="AHH290" s="5"/>
      <c r="AHI290" s="5"/>
      <c r="AHJ290" s="5"/>
      <c r="AHK290" s="5"/>
      <c r="AHL290" s="5"/>
      <c r="AHM290" s="5"/>
      <c r="AHN290" s="5"/>
      <c r="AHO290" s="5"/>
      <c r="AHP290" s="5"/>
      <c r="AHQ290" s="5"/>
      <c r="AHR290" s="5"/>
      <c r="AHS290" s="5"/>
      <c r="AHT290" s="5"/>
      <c r="AHU290" s="5"/>
      <c r="AHV290" s="5"/>
      <c r="AHW290" s="5"/>
      <c r="AHX290" s="5"/>
      <c r="AHY290" s="5"/>
      <c r="AHZ290" s="5"/>
      <c r="AIA290" s="5"/>
      <c r="AIB290" s="5"/>
      <c r="AIC290" s="5"/>
      <c r="AID290" s="5"/>
      <c r="AIE290" s="5"/>
      <c r="AIF290" s="5"/>
      <c r="AIG290" s="5"/>
      <c r="AIH290" s="5"/>
      <c r="AII290" s="5"/>
      <c r="AIJ290" s="5"/>
      <c r="AIK290" s="5"/>
      <c r="AIL290" s="5"/>
      <c r="AIM290" s="5"/>
      <c r="AIN290" s="5"/>
      <c r="AIO290" s="5"/>
      <c r="AIP290" s="5"/>
      <c r="AIQ290" s="5"/>
      <c r="AIR290" s="5"/>
      <c r="AIS290" s="5"/>
      <c r="AIT290" s="5"/>
      <c r="AIU290" s="5"/>
      <c r="AIV290" s="5"/>
      <c r="AIW290" s="5"/>
      <c r="AIX290" s="5"/>
      <c r="AIY290" s="5"/>
      <c r="AIZ290" s="5"/>
      <c r="AJA290" s="5"/>
      <c r="AJB290" s="5"/>
      <c r="AJC290" s="5"/>
      <c r="AJD290" s="5"/>
      <c r="AJE290" s="5"/>
      <c r="AJF290" s="5"/>
      <c r="AJG290" s="5"/>
      <c r="AJH290" s="5"/>
      <c r="AJI290" s="5"/>
      <c r="AJJ290" s="5"/>
      <c r="AJK290" s="5"/>
      <c r="AJL290" s="5"/>
      <c r="AJM290" s="5"/>
      <c r="AJN290" s="5"/>
      <c r="AJO290" s="5"/>
      <c r="AJP290" s="5"/>
      <c r="AJQ290" s="5"/>
      <c r="AJR290" s="5"/>
      <c r="AJS290" s="5"/>
      <c r="AJT290" s="5"/>
      <c r="AJU290" s="5"/>
      <c r="AJV290" s="5"/>
      <c r="AJW290" s="5"/>
      <c r="AJX290" s="5"/>
      <c r="AJY290" s="5"/>
      <c r="AJZ290" s="5"/>
      <c r="AKA290" s="5"/>
      <c r="AKB290" s="5"/>
      <c r="AKC290" s="5"/>
      <c r="AKD290" s="5"/>
      <c r="AKE290" s="5"/>
      <c r="AKF290" s="5"/>
      <c r="AKG290" s="5"/>
      <c r="AKH290" s="5"/>
      <c r="AKI290" s="5"/>
      <c r="AKJ290" s="5"/>
      <c r="AKK290" s="5"/>
      <c r="AKL290" s="5"/>
      <c r="AKM290" s="5"/>
      <c r="AKN290" s="5"/>
      <c r="AKO290" s="5"/>
      <c r="AKP290" s="5"/>
      <c r="AKQ290" s="5"/>
      <c r="AKR290" s="5"/>
      <c r="AKS290" s="5"/>
      <c r="AKT290" s="5"/>
      <c r="AKU290" s="5"/>
      <c r="AKV290" s="5"/>
      <c r="AKW290" s="5"/>
      <c r="AKX290" s="5"/>
      <c r="AKY290" s="5"/>
      <c r="AKZ290" s="5"/>
      <c r="ALA290" s="5"/>
      <c r="ALB290" s="5"/>
      <c r="ALC290" s="5"/>
      <c r="ALD290" s="5"/>
    </row>
    <row r="291" spans="1:992">
      <c r="A291" s="4">
        <v>83</v>
      </c>
      <c r="B291" s="5" t="s">
        <v>133</v>
      </c>
      <c r="C291" s="4">
        <v>7</v>
      </c>
      <c r="D291" s="5" t="s">
        <v>48</v>
      </c>
      <c r="E291" s="4">
        <v>11.5</v>
      </c>
      <c r="F291" s="4">
        <v>17</v>
      </c>
      <c r="G291" s="4">
        <v>14.1</v>
      </c>
      <c r="H291" s="4">
        <v>14.7</v>
      </c>
      <c r="I291" s="4">
        <v>12.8</v>
      </c>
      <c r="J291" s="4">
        <v>9.3000000000000007</v>
      </c>
      <c r="K291" s="4">
        <v>9.6999999999999993</v>
      </c>
      <c r="L291" s="4">
        <v>14.2</v>
      </c>
      <c r="M291" s="4">
        <v>9.8000000000000007</v>
      </c>
      <c r="N291" s="4"/>
      <c r="O291" s="4"/>
      <c r="P291" s="26">
        <v>30</v>
      </c>
      <c r="Q291" s="26">
        <v>30</v>
      </c>
      <c r="R291" s="26">
        <v>29.4</v>
      </c>
      <c r="S291" s="26">
        <v>27.3</v>
      </c>
      <c r="T291" s="26">
        <v>28.5</v>
      </c>
      <c r="U291" s="26">
        <v>27.1</v>
      </c>
      <c r="V291" s="26">
        <v>26.3</v>
      </c>
      <c r="W291" s="26">
        <v>28.8</v>
      </c>
      <c r="X291" s="26">
        <v>28</v>
      </c>
      <c r="Y291" s="4"/>
      <c r="Z291">
        <f t="shared" si="272"/>
        <v>255.4</v>
      </c>
      <c r="AA291" s="4">
        <v>0</v>
      </c>
      <c r="AB291" s="4">
        <v>0</v>
      </c>
      <c r="AC291" s="4">
        <v>0</v>
      </c>
      <c r="AD291" s="4">
        <v>2</v>
      </c>
      <c r="AE291" s="4">
        <v>0</v>
      </c>
      <c r="AF291" s="4">
        <v>0</v>
      </c>
      <c r="AG291" s="4">
        <v>2</v>
      </c>
      <c r="AH291" s="4">
        <v>0</v>
      </c>
      <c r="AI291" s="4">
        <v>0</v>
      </c>
      <c r="AJ291" s="4"/>
      <c r="AK291" s="4">
        <v>2</v>
      </c>
      <c r="AL291" s="4">
        <v>4</v>
      </c>
      <c r="AM291" s="4">
        <v>25</v>
      </c>
      <c r="AN291" s="4">
        <v>35</v>
      </c>
      <c r="AO291" s="4">
        <v>30</v>
      </c>
      <c r="AP291" s="4">
        <v>24</v>
      </c>
      <c r="AQ291" s="4">
        <v>23</v>
      </c>
      <c r="AR291" s="4">
        <v>3</v>
      </c>
      <c r="AS291" s="4">
        <v>21</v>
      </c>
      <c r="AT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5"/>
      <c r="AGV291" s="5"/>
      <c r="AGW291" s="5"/>
      <c r="AGX291" s="5"/>
      <c r="AGY291" s="5"/>
      <c r="AGZ291" s="5"/>
      <c r="AHA291" s="5"/>
      <c r="AHB291" s="5"/>
      <c r="AHC291" s="5"/>
      <c r="AHD291" s="5"/>
      <c r="AHE291" s="5"/>
      <c r="AHF291" s="5"/>
      <c r="AHG291" s="5"/>
      <c r="AHH291" s="5"/>
      <c r="AHI291" s="5"/>
      <c r="AHJ291" s="5"/>
      <c r="AHK291" s="5"/>
      <c r="AHL291" s="5"/>
      <c r="AHM291" s="5"/>
      <c r="AHN291" s="5"/>
      <c r="AHO291" s="5"/>
      <c r="AHP291" s="5"/>
      <c r="AHQ291" s="5"/>
      <c r="AHR291" s="5"/>
      <c r="AHS291" s="5"/>
      <c r="AHT291" s="5"/>
      <c r="AHU291" s="5"/>
      <c r="AHV291" s="5"/>
      <c r="AHW291" s="5"/>
      <c r="AHX291" s="5"/>
      <c r="AHY291" s="5"/>
      <c r="AHZ291" s="5"/>
      <c r="AIA291" s="5"/>
      <c r="AIB291" s="5"/>
      <c r="AIC291" s="5"/>
      <c r="AID291" s="5"/>
      <c r="AIE291" s="5"/>
      <c r="AIF291" s="5"/>
      <c r="AIG291" s="5"/>
      <c r="AIH291" s="5"/>
      <c r="AII291" s="5"/>
      <c r="AIJ291" s="5"/>
      <c r="AIK291" s="5"/>
      <c r="AIL291" s="5"/>
      <c r="AIM291" s="5"/>
      <c r="AIN291" s="5"/>
      <c r="AIO291" s="5"/>
      <c r="AIP291" s="5"/>
      <c r="AIQ291" s="5"/>
      <c r="AIR291" s="5"/>
      <c r="AIS291" s="5"/>
      <c r="AIT291" s="5"/>
      <c r="AIU291" s="5"/>
      <c r="AIV291" s="5"/>
      <c r="AIW291" s="5"/>
      <c r="AIX291" s="5"/>
      <c r="AIY291" s="5"/>
      <c r="AIZ291" s="5"/>
      <c r="AJA291" s="5"/>
      <c r="AJB291" s="5"/>
      <c r="AJC291" s="5"/>
      <c r="AJD291" s="5"/>
      <c r="AJE291" s="5"/>
      <c r="AJF291" s="5"/>
      <c r="AJG291" s="5"/>
      <c r="AJH291" s="5"/>
      <c r="AJI291" s="5"/>
      <c r="AJJ291" s="5"/>
      <c r="AJK291" s="5"/>
      <c r="AJL291" s="5"/>
      <c r="AJM291" s="5"/>
      <c r="AJN291" s="5"/>
      <c r="AJO291" s="5"/>
      <c r="AJP291" s="5"/>
      <c r="AJQ291" s="5"/>
      <c r="AJR291" s="5"/>
      <c r="AJS291" s="5"/>
      <c r="AJT291" s="5"/>
      <c r="AJU291" s="5"/>
      <c r="AJV291" s="5"/>
      <c r="AJW291" s="5"/>
      <c r="AJX291" s="5"/>
      <c r="AJY291" s="5"/>
      <c r="AJZ291" s="5"/>
      <c r="AKA291" s="5"/>
      <c r="AKB291" s="5"/>
      <c r="AKC291" s="5"/>
      <c r="AKD291" s="5"/>
      <c r="AKE291" s="5"/>
      <c r="AKF291" s="5"/>
      <c r="AKG291" s="5"/>
      <c r="AKH291" s="5"/>
      <c r="AKI291" s="5"/>
      <c r="AKJ291" s="5"/>
      <c r="AKK291" s="5"/>
      <c r="AKL291" s="5"/>
      <c r="AKM291" s="5"/>
      <c r="AKN291" s="5"/>
      <c r="AKO291" s="5"/>
      <c r="AKP291" s="5"/>
      <c r="AKQ291" s="5"/>
      <c r="AKR291" s="5"/>
      <c r="AKS291" s="5"/>
      <c r="AKT291" s="5"/>
      <c r="AKU291" s="5"/>
      <c r="AKV291" s="5"/>
      <c r="AKW291" s="5"/>
      <c r="AKX291" s="5"/>
      <c r="AKY291" s="5"/>
      <c r="AKZ291" s="5"/>
      <c r="ALA291" s="5"/>
      <c r="ALB291" s="5"/>
      <c r="ALC291" s="5"/>
      <c r="ALD291" s="5"/>
    </row>
    <row r="292" spans="1:992">
      <c r="A292">
        <v>77</v>
      </c>
      <c r="B292" t="s">
        <v>275</v>
      </c>
      <c r="C292">
        <v>7</v>
      </c>
      <c r="D292" t="s">
        <v>42</v>
      </c>
      <c r="E292">
        <v>25.6</v>
      </c>
      <c r="F292">
        <v>27.4</v>
      </c>
      <c r="G292">
        <v>25.1</v>
      </c>
      <c r="H292">
        <v>23.7</v>
      </c>
      <c r="I292">
        <v>22</v>
      </c>
      <c r="J292">
        <v>24.6</v>
      </c>
      <c r="K292">
        <v>25.6</v>
      </c>
      <c r="L292">
        <v>25.8</v>
      </c>
      <c r="M292">
        <v>23.7</v>
      </c>
      <c r="P292" s="23">
        <v>30</v>
      </c>
      <c r="Q292" s="23">
        <v>30</v>
      </c>
      <c r="R292" s="23">
        <v>30</v>
      </c>
      <c r="S292" s="23">
        <v>30</v>
      </c>
      <c r="T292" s="23">
        <v>30</v>
      </c>
      <c r="U292" s="23">
        <v>30</v>
      </c>
      <c r="V292" s="23">
        <v>30</v>
      </c>
      <c r="W292" s="23">
        <v>30</v>
      </c>
      <c r="X292" s="23">
        <v>30</v>
      </c>
      <c r="Z292">
        <f t="shared" si="272"/>
        <v>270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992">
      <c r="A293">
        <v>76</v>
      </c>
      <c r="B293" t="s">
        <v>276</v>
      </c>
      <c r="C293">
        <v>7</v>
      </c>
      <c r="D293" t="s">
        <v>44</v>
      </c>
      <c r="E293">
        <v>17.2</v>
      </c>
      <c r="F293">
        <v>23.5</v>
      </c>
      <c r="G293">
        <v>23.6</v>
      </c>
      <c r="H293">
        <v>22.3</v>
      </c>
      <c r="I293">
        <v>24.7</v>
      </c>
      <c r="J293">
        <v>21.6</v>
      </c>
      <c r="K293">
        <v>20.5</v>
      </c>
      <c r="L293">
        <v>17.8</v>
      </c>
      <c r="M293">
        <v>19.600000000000001</v>
      </c>
      <c r="P293" s="23">
        <v>28.3</v>
      </c>
      <c r="Q293" s="23">
        <v>28.6</v>
      </c>
      <c r="R293" s="23">
        <v>29.9</v>
      </c>
      <c r="S293" s="23">
        <v>30</v>
      </c>
      <c r="T293" s="23">
        <v>30</v>
      </c>
      <c r="U293" s="23">
        <v>28.1</v>
      </c>
      <c r="V293" s="23">
        <v>28.6</v>
      </c>
      <c r="W293" s="23">
        <v>28.5</v>
      </c>
      <c r="X293" s="23">
        <v>27.9</v>
      </c>
      <c r="Z293">
        <f t="shared" si="272"/>
        <v>259.89999999999998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10</v>
      </c>
      <c r="AL293">
        <v>10</v>
      </c>
      <c r="AM293">
        <v>12</v>
      </c>
      <c r="AN293">
        <v>3</v>
      </c>
      <c r="AO293">
        <v>5</v>
      </c>
      <c r="AP293">
        <v>8</v>
      </c>
      <c r="AQ293">
        <v>5</v>
      </c>
      <c r="AR293">
        <v>8</v>
      </c>
      <c r="AS293">
        <v>6</v>
      </c>
    </row>
    <row r="294" spans="1:992">
      <c r="A294">
        <v>79</v>
      </c>
      <c r="B294" t="s">
        <v>277</v>
      </c>
      <c r="C294">
        <v>7</v>
      </c>
      <c r="D294" t="s">
        <v>46</v>
      </c>
      <c r="E294">
        <v>3.8</v>
      </c>
      <c r="F294">
        <v>2.7</v>
      </c>
      <c r="G294">
        <v>11.4</v>
      </c>
      <c r="H294">
        <v>8.6999999999999993</v>
      </c>
      <c r="I294">
        <v>12.3</v>
      </c>
      <c r="J294">
        <v>9.4</v>
      </c>
      <c r="K294">
        <v>2.5</v>
      </c>
      <c r="L294">
        <v>6.1</v>
      </c>
      <c r="M294">
        <v>2.6</v>
      </c>
      <c r="P294" s="23">
        <v>29.4</v>
      </c>
      <c r="Q294" s="23">
        <v>21</v>
      </c>
      <c r="R294" s="23">
        <v>26.6</v>
      </c>
      <c r="S294" s="23">
        <v>28.8</v>
      </c>
      <c r="T294" s="23">
        <v>25.9</v>
      </c>
      <c r="U294" s="23">
        <v>19.5</v>
      </c>
      <c r="V294" s="23">
        <v>23.5</v>
      </c>
      <c r="W294" s="23">
        <v>22</v>
      </c>
      <c r="X294" s="23">
        <v>16.7</v>
      </c>
      <c r="Z294">
        <f t="shared" si="272"/>
        <v>213.39999999999998</v>
      </c>
      <c r="AA294">
        <v>0</v>
      </c>
      <c r="AB294">
        <v>2</v>
      </c>
      <c r="AC294">
        <v>0</v>
      </c>
      <c r="AD294">
        <v>0</v>
      </c>
      <c r="AE294">
        <v>0</v>
      </c>
      <c r="AF294">
        <v>4</v>
      </c>
      <c r="AG294">
        <v>2</v>
      </c>
      <c r="AH294">
        <v>4</v>
      </c>
      <c r="AI294">
        <v>12</v>
      </c>
      <c r="AK294">
        <v>27</v>
      </c>
      <c r="AL294">
        <v>30</v>
      </c>
      <c r="AM294">
        <v>40</v>
      </c>
      <c r="AN294">
        <v>22</v>
      </c>
      <c r="AO294">
        <v>21</v>
      </c>
      <c r="AP294">
        <v>40</v>
      </c>
      <c r="AQ294">
        <v>31</v>
      </c>
      <c r="AR294">
        <v>30</v>
      </c>
      <c r="AS294">
        <v>31</v>
      </c>
    </row>
    <row r="295" spans="1:992">
      <c r="A295">
        <v>78</v>
      </c>
      <c r="B295" t="s">
        <v>278</v>
      </c>
      <c r="C295">
        <v>7</v>
      </c>
      <c r="D295" t="s">
        <v>48</v>
      </c>
      <c r="E295">
        <v>18.7</v>
      </c>
      <c r="F295">
        <v>17.5</v>
      </c>
      <c r="G295">
        <v>16.5</v>
      </c>
      <c r="H295">
        <v>8.9</v>
      </c>
      <c r="I295">
        <v>19.2</v>
      </c>
      <c r="J295">
        <v>10.9</v>
      </c>
      <c r="K295">
        <v>11.2</v>
      </c>
      <c r="L295">
        <v>17.899999999999999</v>
      </c>
      <c r="M295">
        <v>10.7</v>
      </c>
      <c r="P295" s="23">
        <v>30</v>
      </c>
      <c r="Q295" s="23">
        <v>30</v>
      </c>
      <c r="R295" s="23">
        <v>29.1</v>
      </c>
      <c r="S295" s="23">
        <v>30</v>
      </c>
      <c r="T295" s="23">
        <v>30</v>
      </c>
      <c r="U295" s="23">
        <v>23.5</v>
      </c>
      <c r="V295" s="23">
        <v>18.899999999999999</v>
      </c>
      <c r="W295" s="23">
        <v>30</v>
      </c>
      <c r="X295" s="23">
        <v>30</v>
      </c>
      <c r="Z295">
        <f t="shared" si="272"/>
        <v>251.5</v>
      </c>
      <c r="AA295">
        <v>0</v>
      </c>
      <c r="AB295">
        <v>0</v>
      </c>
      <c r="AC295">
        <v>2</v>
      </c>
      <c r="AD295">
        <v>0</v>
      </c>
      <c r="AE295">
        <v>0</v>
      </c>
      <c r="AF295">
        <v>2</v>
      </c>
      <c r="AG295">
        <v>2</v>
      </c>
      <c r="AH295">
        <v>0</v>
      </c>
      <c r="AI295">
        <v>0</v>
      </c>
      <c r="AK295">
        <v>0</v>
      </c>
      <c r="AL295">
        <v>0</v>
      </c>
      <c r="AM295">
        <v>4</v>
      </c>
      <c r="AN295">
        <v>6</v>
      </c>
      <c r="AO295">
        <v>6</v>
      </c>
      <c r="AP295">
        <v>8</v>
      </c>
      <c r="AQ295">
        <v>20</v>
      </c>
      <c r="AR295">
        <v>5</v>
      </c>
      <c r="AS295">
        <v>0</v>
      </c>
    </row>
    <row r="296" spans="1:992">
      <c r="A296">
        <v>80</v>
      </c>
      <c r="B296" t="s">
        <v>279</v>
      </c>
      <c r="C296">
        <v>7</v>
      </c>
      <c r="D296" t="s">
        <v>42</v>
      </c>
      <c r="E296">
        <v>0</v>
      </c>
      <c r="F296">
        <v>0.5</v>
      </c>
      <c r="G296">
        <v>0</v>
      </c>
      <c r="H296">
        <v>3.4</v>
      </c>
      <c r="I296">
        <v>1</v>
      </c>
      <c r="J296">
        <v>0</v>
      </c>
      <c r="K296">
        <v>0</v>
      </c>
      <c r="L296">
        <v>3.4</v>
      </c>
      <c r="M296">
        <v>0.1</v>
      </c>
      <c r="P296" s="23">
        <v>30</v>
      </c>
      <c r="Q296" s="23">
        <v>27.2</v>
      </c>
      <c r="R296" s="23">
        <v>10.8</v>
      </c>
      <c r="S296" s="23">
        <v>29.4</v>
      </c>
      <c r="T296" s="23">
        <v>27</v>
      </c>
      <c r="U296" s="23">
        <v>13</v>
      </c>
      <c r="V296" s="23">
        <v>17.899999999999999</v>
      </c>
      <c r="W296" s="23">
        <v>30</v>
      </c>
      <c r="X296" s="23">
        <v>28.1</v>
      </c>
      <c r="Z296">
        <f t="shared" si="272"/>
        <v>213.4</v>
      </c>
      <c r="AA296">
        <v>0</v>
      </c>
      <c r="AB296">
        <v>0</v>
      </c>
      <c r="AC296">
        <v>6</v>
      </c>
      <c r="AD296">
        <v>0</v>
      </c>
      <c r="AE296">
        <v>0</v>
      </c>
      <c r="AF296">
        <v>2</v>
      </c>
      <c r="AG296">
        <v>4</v>
      </c>
      <c r="AH296">
        <v>0</v>
      </c>
      <c r="AI296">
        <v>0</v>
      </c>
      <c r="AK296">
        <v>3</v>
      </c>
      <c r="AL296">
        <v>3</v>
      </c>
      <c r="AM296">
        <v>5</v>
      </c>
      <c r="AN296">
        <v>2</v>
      </c>
      <c r="AO296">
        <v>8</v>
      </c>
      <c r="AP296">
        <v>8</v>
      </c>
      <c r="AQ296">
        <v>12</v>
      </c>
      <c r="AR296">
        <v>0</v>
      </c>
      <c r="AS296">
        <v>4</v>
      </c>
    </row>
    <row r="297" spans="1:992">
      <c r="A297">
        <v>81</v>
      </c>
      <c r="B297" t="s">
        <v>280</v>
      </c>
      <c r="C297">
        <v>7</v>
      </c>
      <c r="D297" t="s">
        <v>44</v>
      </c>
      <c r="E297">
        <v>26.7</v>
      </c>
      <c r="F297">
        <v>28.7</v>
      </c>
      <c r="G297">
        <v>29</v>
      </c>
      <c r="H297">
        <v>27.6</v>
      </c>
      <c r="I297">
        <v>28.4</v>
      </c>
      <c r="J297">
        <v>25.5</v>
      </c>
      <c r="K297">
        <v>27.1</v>
      </c>
      <c r="L297">
        <v>26.7</v>
      </c>
      <c r="M297">
        <v>24.9</v>
      </c>
      <c r="P297" s="23">
        <v>30</v>
      </c>
      <c r="Q297" s="23">
        <v>30</v>
      </c>
      <c r="R297" s="23">
        <v>30</v>
      </c>
      <c r="S297" s="23">
        <v>30</v>
      </c>
      <c r="T297" s="23">
        <v>30</v>
      </c>
      <c r="U297" s="23">
        <v>30</v>
      </c>
      <c r="V297" s="23">
        <v>30</v>
      </c>
      <c r="W297" s="23">
        <v>30</v>
      </c>
      <c r="X297" s="23">
        <v>30</v>
      </c>
      <c r="Z297">
        <f t="shared" si="272"/>
        <v>270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992">
      <c r="A298">
        <v>83</v>
      </c>
      <c r="B298" t="s">
        <v>281</v>
      </c>
      <c r="C298">
        <v>7</v>
      </c>
      <c r="D298" t="s">
        <v>46</v>
      </c>
      <c r="E298">
        <v>16.899999999999999</v>
      </c>
      <c r="F298">
        <v>19.7</v>
      </c>
      <c r="G298">
        <v>18.7</v>
      </c>
      <c r="H298">
        <v>18.100000000000001</v>
      </c>
      <c r="I298">
        <v>16.600000000000001</v>
      </c>
      <c r="J298">
        <v>19.7</v>
      </c>
      <c r="K298">
        <v>13.6</v>
      </c>
      <c r="L298">
        <v>19.600000000000001</v>
      </c>
      <c r="M298">
        <v>12.1</v>
      </c>
      <c r="P298" s="23">
        <v>27.9</v>
      </c>
      <c r="Q298" s="23">
        <v>30</v>
      </c>
      <c r="R298" s="23">
        <v>30</v>
      </c>
      <c r="S298" s="23">
        <v>30</v>
      </c>
      <c r="T298" s="23">
        <v>30</v>
      </c>
      <c r="U298" s="23">
        <v>30</v>
      </c>
      <c r="V298" s="23">
        <v>30</v>
      </c>
      <c r="W298" s="23">
        <v>30</v>
      </c>
      <c r="X298" s="23">
        <v>30</v>
      </c>
      <c r="Z298">
        <f t="shared" si="272"/>
        <v>267.89999999999998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992">
      <c r="A299">
        <v>82</v>
      </c>
      <c r="B299" t="s">
        <v>282</v>
      </c>
      <c r="C299">
        <v>7</v>
      </c>
      <c r="D299" t="s">
        <v>48</v>
      </c>
      <c r="E299">
        <v>9.9</v>
      </c>
      <c r="F299">
        <v>2.9</v>
      </c>
      <c r="G299">
        <v>6.8</v>
      </c>
      <c r="H299">
        <v>4.5999999999999996</v>
      </c>
      <c r="I299">
        <v>7.3</v>
      </c>
      <c r="J299">
        <v>3.6</v>
      </c>
      <c r="K299">
        <v>10.7</v>
      </c>
      <c r="L299">
        <v>8.5</v>
      </c>
      <c r="M299">
        <v>3.2</v>
      </c>
      <c r="P299" s="23">
        <v>30</v>
      </c>
      <c r="Q299" s="23">
        <v>30</v>
      </c>
      <c r="R299" s="23">
        <v>30</v>
      </c>
      <c r="S299" s="23">
        <v>30</v>
      </c>
      <c r="T299" s="23">
        <v>30</v>
      </c>
      <c r="U299" s="23">
        <v>27.3</v>
      </c>
      <c r="V299" s="23">
        <v>30</v>
      </c>
      <c r="W299" s="23">
        <v>28.2</v>
      </c>
      <c r="X299" s="23">
        <v>30</v>
      </c>
      <c r="Z299">
        <f t="shared" si="272"/>
        <v>265.5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1</v>
      </c>
      <c r="AO299">
        <v>2</v>
      </c>
      <c r="AP299">
        <v>7</v>
      </c>
      <c r="AQ299">
        <v>13</v>
      </c>
      <c r="AR299">
        <v>17</v>
      </c>
      <c r="AS299">
        <v>5</v>
      </c>
    </row>
    <row r="300" spans="1:992">
      <c r="A300">
        <v>85</v>
      </c>
      <c r="B300" t="s">
        <v>283</v>
      </c>
      <c r="C300">
        <v>7</v>
      </c>
      <c r="D300" t="s">
        <v>42</v>
      </c>
      <c r="E300">
        <v>8.5</v>
      </c>
      <c r="F300">
        <v>19</v>
      </c>
      <c r="G300">
        <v>14.5</v>
      </c>
      <c r="H300">
        <v>12</v>
      </c>
      <c r="I300">
        <v>14.6</v>
      </c>
      <c r="J300">
        <v>15.8</v>
      </c>
      <c r="K300">
        <v>4.0999999999999996</v>
      </c>
      <c r="L300">
        <v>13.6</v>
      </c>
      <c r="M300">
        <v>4.4000000000000004</v>
      </c>
      <c r="P300" s="23">
        <v>30</v>
      </c>
      <c r="Q300" s="23">
        <v>30</v>
      </c>
      <c r="R300" s="23">
        <v>30</v>
      </c>
      <c r="S300" s="23">
        <v>30</v>
      </c>
      <c r="T300" s="23">
        <v>30</v>
      </c>
      <c r="U300" s="23">
        <v>30</v>
      </c>
      <c r="V300" s="23">
        <v>30</v>
      </c>
      <c r="W300" s="23">
        <v>30</v>
      </c>
      <c r="X300" s="23">
        <v>30</v>
      </c>
      <c r="Z300">
        <f t="shared" si="272"/>
        <v>270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992">
      <c r="A301">
        <v>84</v>
      </c>
      <c r="B301" t="s">
        <v>284</v>
      </c>
      <c r="C301">
        <v>7</v>
      </c>
      <c r="D301" t="s">
        <v>44</v>
      </c>
      <c r="E301">
        <v>16.100000000000001</v>
      </c>
      <c r="F301">
        <v>14.4</v>
      </c>
      <c r="G301">
        <v>8.8000000000000007</v>
      </c>
      <c r="H301">
        <v>7</v>
      </c>
      <c r="I301">
        <v>7.3</v>
      </c>
      <c r="J301">
        <v>9.1</v>
      </c>
      <c r="K301">
        <v>11.5</v>
      </c>
      <c r="L301">
        <v>7.1</v>
      </c>
      <c r="M301">
        <v>6.6</v>
      </c>
      <c r="P301" s="23">
        <v>30</v>
      </c>
      <c r="Q301" s="23">
        <v>29.3</v>
      </c>
      <c r="R301" s="23">
        <v>29.4</v>
      </c>
      <c r="S301" s="23">
        <v>30</v>
      </c>
      <c r="T301" s="23">
        <v>30</v>
      </c>
      <c r="U301" s="23">
        <v>27.8</v>
      </c>
      <c r="V301" s="23">
        <v>29.6</v>
      </c>
      <c r="W301" s="23">
        <v>30</v>
      </c>
      <c r="X301" s="23">
        <v>28.7</v>
      </c>
      <c r="Z301">
        <f t="shared" si="272"/>
        <v>264.8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2</v>
      </c>
      <c r="AL301">
        <v>3</v>
      </c>
      <c r="AM301">
        <v>2</v>
      </c>
      <c r="AN301">
        <v>0</v>
      </c>
      <c r="AO301">
        <v>6</v>
      </c>
      <c r="AP301">
        <v>9</v>
      </c>
      <c r="AQ301">
        <v>2</v>
      </c>
      <c r="AR301">
        <v>0</v>
      </c>
      <c r="AS301">
        <v>1</v>
      </c>
    </row>
    <row r="302" spans="1:992">
      <c r="A302">
        <v>86</v>
      </c>
      <c r="B302" t="s">
        <v>285</v>
      </c>
      <c r="C302">
        <v>7</v>
      </c>
      <c r="D302" t="s">
        <v>46</v>
      </c>
      <c r="E302">
        <v>23.5</v>
      </c>
      <c r="F302">
        <v>23.9</v>
      </c>
      <c r="G302">
        <v>22.5</v>
      </c>
      <c r="H302">
        <v>15.6</v>
      </c>
      <c r="I302">
        <v>18.100000000000001</v>
      </c>
      <c r="J302">
        <v>21.5</v>
      </c>
      <c r="K302">
        <v>16.399999999999999</v>
      </c>
      <c r="L302">
        <v>23</v>
      </c>
      <c r="M302">
        <v>16.2</v>
      </c>
      <c r="P302" s="23">
        <v>30</v>
      </c>
      <c r="Q302" s="23">
        <v>30</v>
      </c>
      <c r="R302" s="23">
        <v>30</v>
      </c>
      <c r="S302" s="23">
        <v>30</v>
      </c>
      <c r="T302" s="23">
        <v>30</v>
      </c>
      <c r="U302" s="23">
        <v>30</v>
      </c>
      <c r="V302" s="23">
        <v>30</v>
      </c>
      <c r="W302" s="23">
        <v>29.5</v>
      </c>
      <c r="X302" s="23">
        <v>29</v>
      </c>
      <c r="Z302">
        <f t="shared" si="272"/>
        <v>268.5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</v>
      </c>
      <c r="AQ302">
        <v>2</v>
      </c>
      <c r="AR302">
        <v>3</v>
      </c>
      <c r="AS302">
        <v>9</v>
      </c>
    </row>
    <row r="303" spans="1:992">
      <c r="A303">
        <v>87</v>
      </c>
      <c r="B303" t="s">
        <v>286</v>
      </c>
      <c r="C303">
        <v>7</v>
      </c>
      <c r="D303" t="s">
        <v>48</v>
      </c>
      <c r="E303">
        <v>11.9</v>
      </c>
      <c r="F303">
        <v>14.6</v>
      </c>
      <c r="G303">
        <v>15.1</v>
      </c>
      <c r="H303">
        <v>11.4</v>
      </c>
      <c r="I303">
        <v>18.8</v>
      </c>
      <c r="J303">
        <v>13.4</v>
      </c>
      <c r="K303">
        <v>13</v>
      </c>
      <c r="L303">
        <v>19.2</v>
      </c>
      <c r="M303">
        <v>16.899999999999999</v>
      </c>
      <c r="P303" s="23">
        <v>28</v>
      </c>
      <c r="Q303" s="23">
        <v>21.9</v>
      </c>
      <c r="R303" s="23">
        <v>27.8</v>
      </c>
      <c r="S303" s="23">
        <v>29.3</v>
      </c>
      <c r="T303" s="23">
        <v>25.5</v>
      </c>
      <c r="U303" s="23">
        <v>1.5</v>
      </c>
      <c r="V303" s="23">
        <v>30</v>
      </c>
      <c r="W303" s="23">
        <v>21</v>
      </c>
      <c r="X303" s="23">
        <v>26</v>
      </c>
      <c r="Z303">
        <f t="shared" si="272"/>
        <v>211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K303">
        <v>1</v>
      </c>
      <c r="AL303">
        <v>4</v>
      </c>
      <c r="AM303">
        <v>6</v>
      </c>
      <c r="AN303">
        <v>3</v>
      </c>
      <c r="AO303">
        <v>4</v>
      </c>
      <c r="AP303">
        <v>13</v>
      </c>
      <c r="AQ303">
        <v>0</v>
      </c>
      <c r="AR303">
        <v>2</v>
      </c>
      <c r="AS303">
        <v>4</v>
      </c>
    </row>
    <row r="304" spans="1:992">
      <c r="E304" s="11">
        <f>AVERAGE(E266:E303)/30*100</f>
        <v>33.394736842105267</v>
      </c>
      <c r="F304" s="11">
        <f t="shared" ref="F304" si="273">AVERAGE(F266:F303)/30*100</f>
        <v>39.543859649122801</v>
      </c>
      <c r="G304" s="11">
        <f t="shared" ref="G304" si="274">AVERAGE(G266:G303)/30*100</f>
        <v>36.070175438596493</v>
      </c>
      <c r="H304" s="11">
        <f t="shared" ref="H304" si="275">AVERAGE(H266:H303)/30*100</f>
        <v>31.82456140350877</v>
      </c>
      <c r="I304" s="11">
        <f t="shared" ref="I304" si="276">AVERAGE(I266:I303)/30*100</f>
        <v>31.447368421052641</v>
      </c>
      <c r="J304" s="11">
        <f t="shared" ref="J304" si="277">AVERAGE(J266:J303)/30*100</f>
        <v>29.745614035087719</v>
      </c>
      <c r="K304" s="11">
        <f t="shared" ref="K304" si="278">AVERAGE(K266:K303)/30*100</f>
        <v>27.929824561403503</v>
      </c>
      <c r="L304" s="11">
        <f t="shared" ref="L304" si="279">AVERAGE(L266:L303)/30*100</f>
        <v>31.114035087719305</v>
      </c>
      <c r="M304" s="11">
        <f>AVERAGE(M266:M303)/30*100</f>
        <v>27.710526315789462</v>
      </c>
      <c r="P304" s="56">
        <f>AVERAGE(P266:P303)/30*100</f>
        <v>90.517543859649123</v>
      </c>
      <c r="Q304" s="56">
        <f t="shared" ref="Q304" si="280">AVERAGE(Q266:Q303)/30*100</f>
        <v>87.508771929824576</v>
      </c>
      <c r="R304" s="56">
        <f t="shared" ref="R304" si="281">AVERAGE(R266:R303)/30*100</f>
        <v>88.035087719298247</v>
      </c>
      <c r="S304" s="56">
        <f t="shared" ref="S304" si="282">AVERAGE(S266:S303)/30*100</f>
        <v>87.114035087719287</v>
      </c>
      <c r="T304" s="56">
        <f t="shared" ref="T304" si="283">AVERAGE(T266:T303)/30*100</f>
        <v>88.166666666666657</v>
      </c>
      <c r="U304" s="56">
        <f t="shared" ref="U304" si="284">AVERAGE(U266:U303)/30*100</f>
        <v>78.868421052631589</v>
      </c>
      <c r="V304" s="56">
        <f t="shared" ref="V304" si="285">AVERAGE(V266:V303)/30*100</f>
        <v>82.561403508771917</v>
      </c>
      <c r="W304" s="56">
        <f t="shared" ref="W304" si="286">AVERAGE(W266:W303)/30*100</f>
        <v>84.175438596491219</v>
      </c>
      <c r="X304" s="56">
        <f>AVERAGE(X266:X303)/30*100</f>
        <v>89.535087719298247</v>
      </c>
      <c r="AA304" s="11">
        <f>AVERAGE(AA266:AA303)</f>
        <v>0.26315789473684209</v>
      </c>
      <c r="AB304" s="11">
        <f t="shared" ref="AB304" si="287">AVERAGE(AB266:AB303)</f>
        <v>0.57894736842105265</v>
      </c>
      <c r="AC304" s="11">
        <f t="shared" ref="AC304" si="288">AVERAGE(AC266:AC303)</f>
        <v>0.63157894736842102</v>
      </c>
      <c r="AD304" s="11">
        <f t="shared" ref="AD304" si="289">AVERAGE(AD266:AD303)</f>
        <v>0.78947368421052633</v>
      </c>
      <c r="AE304" s="11">
        <f t="shared" ref="AE304" si="290">AVERAGE(AE266:AE303)</f>
        <v>0.21052631578947367</v>
      </c>
      <c r="AF304" s="11">
        <f t="shared" ref="AF304" si="291">AVERAGE(AF266:AF303)</f>
        <v>1</v>
      </c>
      <c r="AG304" s="11">
        <f t="shared" ref="AG304" si="292">AVERAGE(AG266:AG303)</f>
        <v>0.73684210526315785</v>
      </c>
      <c r="AH304" s="11">
        <f t="shared" ref="AH304" si="293">AVERAGE(AH266:AH303)</f>
        <v>0.57894736842105265</v>
      </c>
      <c r="AI304" s="11">
        <f t="shared" ref="AI304" si="294">AVERAGE(AI266:AI303)</f>
        <v>0.89473684210526316</v>
      </c>
      <c r="AK304" s="11">
        <f>AVERAGE(AK266:AK303)</f>
        <v>12.026315789473685</v>
      </c>
      <c r="AL304" s="11">
        <f t="shared" ref="AL304" si="295">AVERAGE(AL266:AL303)</f>
        <v>9.8684210526315788</v>
      </c>
      <c r="AM304" s="11">
        <f t="shared" ref="AM304" si="296">AVERAGE(AM266:AM303)</f>
        <v>12.473684210526315</v>
      </c>
      <c r="AN304" s="11">
        <f t="shared" ref="AN304" si="297">AVERAGE(AN266:AN303)</f>
        <v>12.736842105263158</v>
      </c>
      <c r="AO304" s="11">
        <f t="shared" ref="AO304" si="298">AVERAGE(AO266:AO303)</f>
        <v>13.052631578947368</v>
      </c>
      <c r="AP304" s="11">
        <f t="shared" ref="AP304" si="299">AVERAGE(AP266:AP303)</f>
        <v>13.052631578947368</v>
      </c>
      <c r="AQ304" s="11">
        <f t="shared" ref="AQ304" si="300">AVERAGE(AQ266:AQ303)</f>
        <v>11.342105263157896</v>
      </c>
      <c r="AR304" s="11">
        <f t="shared" ref="AR304" si="301">AVERAGE(AR266:AR303)</f>
        <v>13</v>
      </c>
      <c r="AS304" s="11">
        <f>AVERAGE(AS266:AS303)</f>
        <v>14.789473684210526</v>
      </c>
      <c r="AV304" s="11" t="e">
        <f>AVERAGE(AV266:AV303)</f>
        <v>#DIV/0!</v>
      </c>
      <c r="AW304" s="11" t="e">
        <f t="shared" ref="AW304" si="302">AVERAGE(AW266:AW303)</f>
        <v>#DIV/0!</v>
      </c>
      <c r="AX304" s="11" t="e">
        <f t="shared" ref="AX304" si="303">AVERAGE(AX266:AX303)</f>
        <v>#DIV/0!</v>
      </c>
      <c r="AY304" s="11" t="e">
        <f t="shared" ref="AY304" si="304">AVERAGE(AY266:AY303)</f>
        <v>#DIV/0!</v>
      </c>
      <c r="AZ304" s="11" t="e">
        <f t="shared" ref="AZ304" si="305">AVERAGE(AZ266:AZ303)</f>
        <v>#DIV/0!</v>
      </c>
      <c r="BA304" s="11" t="e">
        <f t="shared" ref="BA304" si="306">AVERAGE(BA266:BA303)</f>
        <v>#DIV/0!</v>
      </c>
      <c r="BB304" s="11" t="e">
        <f t="shared" ref="BB304" si="307">AVERAGE(BB266:BB303)</f>
        <v>#DIV/0!</v>
      </c>
      <c r="BC304" s="11" t="e">
        <f t="shared" ref="BC304" si="308">AVERAGE(BC266:BC303)</f>
        <v>#DIV/0!</v>
      </c>
      <c r="BD304" s="11" t="e">
        <f>AVERAGE(BD266:BD303)</f>
        <v>#DIV/0!</v>
      </c>
    </row>
    <row r="305" spans="1:56">
      <c r="E305" s="11">
        <f>STDEV(E266:E303)/SQRT(38)/30*100</f>
        <v>3.9330346677834007</v>
      </c>
      <c r="F305" s="11">
        <f t="shared" ref="F305:L305" si="309">STDEV(F266:F303)/SQRT(38)/30*100</f>
        <v>4.4235497249268292</v>
      </c>
      <c r="G305" s="11">
        <f t="shared" si="309"/>
        <v>3.8315065202956715</v>
      </c>
      <c r="H305" s="11">
        <f t="shared" si="309"/>
        <v>3.4038472650670935</v>
      </c>
      <c r="I305" s="11">
        <f t="shared" si="309"/>
        <v>3.8918173778956655</v>
      </c>
      <c r="J305" s="11">
        <f t="shared" si="309"/>
        <v>3.7143848330415263</v>
      </c>
      <c r="K305" s="11">
        <f t="shared" si="309"/>
        <v>3.7098231384348224</v>
      </c>
      <c r="L305" s="11">
        <f t="shared" si="309"/>
        <v>3.8785757871724549</v>
      </c>
      <c r="M305" s="11">
        <f>STDEV(M266:M303)/SQRT(38)/30*100</f>
        <v>3.5162062658905868</v>
      </c>
      <c r="P305" s="56">
        <f>STDEV(P266:P303)/SQRT(38)/30*100</f>
        <v>2.2678161175129321</v>
      </c>
      <c r="Q305" s="56">
        <f t="shared" ref="Q305:W305" si="310">STDEV(Q266:Q303)/SQRT(38)/30*100</f>
        <v>2.9169998954019176</v>
      </c>
      <c r="R305" s="56">
        <f t="shared" si="310"/>
        <v>2.8027958414402492</v>
      </c>
      <c r="S305" s="56">
        <f t="shared" si="310"/>
        <v>3.2299099139332288</v>
      </c>
      <c r="T305" s="56">
        <f t="shared" si="310"/>
        <v>2.0233640049762514</v>
      </c>
      <c r="U305" s="56">
        <f t="shared" si="310"/>
        <v>4.2708879121736043</v>
      </c>
      <c r="V305" s="56">
        <f t="shared" si="310"/>
        <v>3.3043095190502121</v>
      </c>
      <c r="W305" s="56">
        <f t="shared" si="310"/>
        <v>3.5719641519718812</v>
      </c>
      <c r="X305" s="56">
        <f>STDEV(X266:X303)/SQRT(38)/30*100</f>
        <v>2.120203918314671</v>
      </c>
      <c r="AA305" s="11">
        <f>STDEV(AA266:AA303)/SQRT(38)</f>
        <v>0.18738376397615583</v>
      </c>
      <c r="AB305" s="11">
        <f t="shared" ref="AB305:AI305" si="311">STDEV(AB266:AB303)/SQRT(38)</f>
        <v>0.22513336950469037</v>
      </c>
      <c r="AC305" s="11">
        <f t="shared" si="311"/>
        <v>0.2276137973140212</v>
      </c>
      <c r="AD305" s="11">
        <f t="shared" si="311"/>
        <v>0.38120475103882057</v>
      </c>
      <c r="AE305" s="11">
        <f t="shared" si="311"/>
        <v>0.10090553542513912</v>
      </c>
      <c r="AF305" s="11">
        <f t="shared" si="311"/>
        <v>0.38277269493606808</v>
      </c>
      <c r="AG305" s="11">
        <f t="shared" si="311"/>
        <v>0.1911417016471218</v>
      </c>
      <c r="AH305" s="11">
        <f t="shared" si="311"/>
        <v>0.26029739788319639</v>
      </c>
      <c r="AI305" s="11">
        <f t="shared" si="311"/>
        <v>0.38238131171006179</v>
      </c>
      <c r="AK305" s="11">
        <f>STDEV(AK266:AK303)/SQRT(38)</f>
        <v>1.8058254249232109</v>
      </c>
      <c r="AL305" s="11">
        <f t="shared" ref="AL305:AR305" si="312">STDEV(AL266:AL303)/SQRT(38)</f>
        <v>1.7259508079635613</v>
      </c>
      <c r="AM305" s="11">
        <f t="shared" si="312"/>
        <v>1.9531266985468398</v>
      </c>
      <c r="AN305" s="11">
        <f t="shared" si="312"/>
        <v>1.7029320420576792</v>
      </c>
      <c r="AO305" s="11">
        <f t="shared" si="312"/>
        <v>1.760539232836666</v>
      </c>
      <c r="AP305" s="11">
        <f t="shared" si="312"/>
        <v>1.6832990065365401</v>
      </c>
      <c r="AQ305" s="11">
        <f t="shared" si="312"/>
        <v>1.5026180641274782</v>
      </c>
      <c r="AR305" s="11">
        <f t="shared" si="312"/>
        <v>1.9290398853029496</v>
      </c>
      <c r="AS305" s="11">
        <f>STDEV(AS266:AS303)/SQRT(38)</f>
        <v>2.3605210429522248</v>
      </c>
      <c r="AV305" s="11" t="e">
        <f>STDEV(AV266:AV303)/SQRT(38)</f>
        <v>#DIV/0!</v>
      </c>
      <c r="AW305" s="11" t="e">
        <f t="shared" ref="AW305:BC305" si="313">STDEV(AW266:AW303)/SQRT(38)</f>
        <v>#DIV/0!</v>
      </c>
      <c r="AX305" s="11" t="e">
        <f t="shared" si="313"/>
        <v>#DIV/0!</v>
      </c>
      <c r="AY305" s="11" t="e">
        <f t="shared" si="313"/>
        <v>#DIV/0!</v>
      </c>
      <c r="AZ305" s="11" t="e">
        <f t="shared" si="313"/>
        <v>#DIV/0!</v>
      </c>
      <c r="BA305" s="11" t="e">
        <f t="shared" si="313"/>
        <v>#DIV/0!</v>
      </c>
      <c r="BB305" s="11" t="e">
        <f t="shared" si="313"/>
        <v>#DIV/0!</v>
      </c>
      <c r="BC305" s="11" t="e">
        <f t="shared" si="313"/>
        <v>#DIV/0!</v>
      </c>
      <c r="BD305" s="11" t="e">
        <f>STDEV(BD266:BD303)/SQRT(38)</f>
        <v>#DIV/0!</v>
      </c>
    </row>
    <row r="306" spans="1:56">
      <c r="P306" s="23">
        <f>AVERAGE(P266:P303)</f>
        <v>27.155263157894741</v>
      </c>
      <c r="Q306" s="23">
        <f t="shared" ref="Q306:X306" si="314">AVERAGE(Q266:Q303)</f>
        <v>26.252631578947373</v>
      </c>
      <c r="R306" s="23">
        <f t="shared" si="314"/>
        <v>26.410526315789472</v>
      </c>
      <c r="S306" s="23">
        <f t="shared" si="314"/>
        <v>26.134210526315787</v>
      </c>
      <c r="T306" s="23">
        <f t="shared" si="314"/>
        <v>26.45</v>
      </c>
      <c r="U306" s="23">
        <f t="shared" si="314"/>
        <v>23.660526315789475</v>
      </c>
      <c r="V306" s="23">
        <f t="shared" si="314"/>
        <v>24.768421052631574</v>
      </c>
      <c r="W306" s="23">
        <f t="shared" si="314"/>
        <v>25.252631578947369</v>
      </c>
      <c r="X306" s="23">
        <f t="shared" si="314"/>
        <v>26.860526315789475</v>
      </c>
      <c r="Z306">
        <f>SUM(P306:X306)</f>
        <v>232.94473684210524</v>
      </c>
    </row>
    <row r="310" spans="1:56">
      <c r="A310">
        <v>100</v>
      </c>
      <c r="B310" t="s">
        <v>59</v>
      </c>
      <c r="C310">
        <v>8</v>
      </c>
      <c r="D310" t="s">
        <v>42</v>
      </c>
      <c r="E310">
        <v>12.7</v>
      </c>
      <c r="F310">
        <v>14.2</v>
      </c>
      <c r="G310">
        <v>9.4</v>
      </c>
      <c r="H310">
        <v>11.7</v>
      </c>
      <c r="I310">
        <v>5.8</v>
      </c>
      <c r="J310">
        <v>2.9</v>
      </c>
      <c r="K310">
        <v>4.3</v>
      </c>
      <c r="L310">
        <v>6.3</v>
      </c>
      <c r="M310">
        <v>7.6</v>
      </c>
      <c r="N310">
        <f>AVERAGE(E310:M310)</f>
        <v>8.3222222222222211</v>
      </c>
      <c r="P310" s="23">
        <v>28.4</v>
      </c>
      <c r="Q310" s="23">
        <v>28.3</v>
      </c>
      <c r="R310" s="23">
        <v>28.6</v>
      </c>
      <c r="S310" s="23">
        <v>30</v>
      </c>
      <c r="T310" s="23">
        <v>28.3</v>
      </c>
      <c r="U310" s="23">
        <v>23.5</v>
      </c>
      <c r="V310" s="23">
        <v>26.7</v>
      </c>
      <c r="W310" s="23">
        <v>28.5</v>
      </c>
      <c r="X310" s="23">
        <v>26</v>
      </c>
      <c r="Y310">
        <f>AVERAGE(P310:X310)</f>
        <v>27.588888888888889</v>
      </c>
      <c r="Z310">
        <f>SUM(P310:X310)</f>
        <v>248.3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6</v>
      </c>
      <c r="AG310">
        <v>0</v>
      </c>
      <c r="AH310">
        <v>0</v>
      </c>
      <c r="AI310">
        <v>4</v>
      </c>
      <c r="AK310">
        <v>26</v>
      </c>
      <c r="AL310">
        <v>17</v>
      </c>
      <c r="AM310">
        <v>24</v>
      </c>
      <c r="AN310">
        <v>32</v>
      </c>
      <c r="AO310">
        <v>39</v>
      </c>
      <c r="AP310">
        <v>21</v>
      </c>
      <c r="AQ310">
        <v>49</v>
      </c>
      <c r="AR310">
        <v>37</v>
      </c>
      <c r="AS310">
        <v>37</v>
      </c>
      <c r="AT310">
        <f>AVERAGE(AK310:AS310)</f>
        <v>31.333333333333332</v>
      </c>
    </row>
    <row r="311" spans="1:56">
      <c r="A311">
        <v>99</v>
      </c>
      <c r="B311" t="s">
        <v>60</v>
      </c>
      <c r="C311">
        <v>8</v>
      </c>
      <c r="D311" t="s">
        <v>44</v>
      </c>
      <c r="E311">
        <v>14.8</v>
      </c>
      <c r="F311">
        <v>18.600000000000001</v>
      </c>
      <c r="G311">
        <v>13.8</v>
      </c>
      <c r="H311">
        <v>14.8</v>
      </c>
      <c r="I311">
        <v>15.1</v>
      </c>
      <c r="J311">
        <v>12</v>
      </c>
      <c r="K311">
        <v>13.2</v>
      </c>
      <c r="L311">
        <v>7.5</v>
      </c>
      <c r="M311">
        <v>19.5</v>
      </c>
      <c r="N311">
        <f t="shared" ref="N311:N334" si="315">AVERAGE(E311:M311)</f>
        <v>14.366666666666667</v>
      </c>
      <c r="P311" s="23">
        <v>25.8</v>
      </c>
      <c r="Q311" s="23">
        <v>25.2</v>
      </c>
      <c r="R311" s="23">
        <v>18.7</v>
      </c>
      <c r="S311" s="23">
        <v>27.8</v>
      </c>
      <c r="T311" s="23">
        <v>27.3</v>
      </c>
      <c r="U311" s="23">
        <v>24</v>
      </c>
      <c r="V311" s="23">
        <v>26.7</v>
      </c>
      <c r="W311" s="23">
        <v>14.8</v>
      </c>
      <c r="X311" s="23">
        <v>26.1</v>
      </c>
      <c r="Y311">
        <f t="shared" ref="Y311:Y334" si="316">AVERAGE(P311:X311)</f>
        <v>24.044444444444444</v>
      </c>
      <c r="Z311">
        <f t="shared" ref="Z311:Z347" si="317">SUM(P311:X311)</f>
        <v>216.4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</v>
      </c>
      <c r="AI311">
        <v>0</v>
      </c>
      <c r="AK311">
        <v>14</v>
      </c>
      <c r="AL311">
        <v>13</v>
      </c>
      <c r="AM311">
        <v>17</v>
      </c>
      <c r="AN311">
        <v>20</v>
      </c>
      <c r="AO311">
        <v>14</v>
      </c>
      <c r="AP311">
        <v>20</v>
      </c>
      <c r="AQ311">
        <v>14</v>
      </c>
      <c r="AR311">
        <v>18</v>
      </c>
      <c r="AS311">
        <v>17</v>
      </c>
      <c r="AT311">
        <f t="shared" ref="AT311:AT334" si="318">AVERAGE(AK311:AS311)</f>
        <v>16.333333333333332</v>
      </c>
    </row>
    <row r="312" spans="1:56">
      <c r="A312">
        <v>101</v>
      </c>
      <c r="B312" t="s">
        <v>61</v>
      </c>
      <c r="C312">
        <v>8</v>
      </c>
      <c r="D312" t="s">
        <v>46</v>
      </c>
      <c r="E312">
        <v>7</v>
      </c>
      <c r="F312">
        <v>3.7</v>
      </c>
      <c r="G312">
        <v>0.5</v>
      </c>
      <c r="H312">
        <v>2.6</v>
      </c>
      <c r="I312">
        <v>0.4</v>
      </c>
      <c r="J312">
        <v>0</v>
      </c>
      <c r="K312">
        <v>0</v>
      </c>
      <c r="L312">
        <v>1.4</v>
      </c>
      <c r="M312">
        <v>0</v>
      </c>
      <c r="N312">
        <f t="shared" si="315"/>
        <v>1.7333333333333334</v>
      </c>
      <c r="P312" s="23">
        <v>26.2</v>
      </c>
      <c r="Q312" s="23">
        <v>15</v>
      </c>
      <c r="R312" s="23">
        <v>29.1</v>
      </c>
      <c r="S312" s="23">
        <v>30</v>
      </c>
      <c r="T312" s="23">
        <v>27.8</v>
      </c>
      <c r="U312" s="23">
        <v>28.2</v>
      </c>
      <c r="V312" s="23">
        <v>23.7</v>
      </c>
      <c r="W312" s="23">
        <v>28.4</v>
      </c>
      <c r="X312" s="23">
        <v>21.8</v>
      </c>
      <c r="Y312">
        <f t="shared" si="316"/>
        <v>25.577777777777779</v>
      </c>
      <c r="Z312">
        <f t="shared" si="317"/>
        <v>230.20000000000002</v>
      </c>
      <c r="AA312">
        <v>0</v>
      </c>
      <c r="AB312">
        <v>4</v>
      </c>
      <c r="AC312">
        <v>0</v>
      </c>
      <c r="AD312">
        <v>0</v>
      </c>
      <c r="AE312">
        <v>0</v>
      </c>
      <c r="AF312">
        <v>2</v>
      </c>
      <c r="AG312">
        <v>4</v>
      </c>
      <c r="AH312">
        <v>0</v>
      </c>
      <c r="AI312">
        <v>2</v>
      </c>
      <c r="AK312">
        <v>17</v>
      </c>
      <c r="AL312">
        <v>25</v>
      </c>
      <c r="AM312">
        <v>3</v>
      </c>
      <c r="AN312">
        <v>2</v>
      </c>
      <c r="AO312">
        <v>13</v>
      </c>
      <c r="AP312">
        <v>18</v>
      </c>
      <c r="AQ312">
        <v>23</v>
      </c>
      <c r="AR312">
        <v>10</v>
      </c>
      <c r="AS312">
        <v>19</v>
      </c>
      <c r="AT312">
        <f t="shared" si="318"/>
        <v>14.444444444444445</v>
      </c>
    </row>
    <row r="313" spans="1:56">
      <c r="A313">
        <v>102</v>
      </c>
      <c r="B313" t="s">
        <v>62</v>
      </c>
      <c r="C313">
        <v>8</v>
      </c>
      <c r="D313" t="s">
        <v>48</v>
      </c>
      <c r="E313">
        <v>12.6</v>
      </c>
      <c r="F313">
        <v>9.5</v>
      </c>
      <c r="G313">
        <v>10.8</v>
      </c>
      <c r="H313">
        <v>7.3</v>
      </c>
      <c r="I313">
        <v>3.9</v>
      </c>
      <c r="J313">
        <v>6.8</v>
      </c>
      <c r="K313">
        <v>8.1999999999999993</v>
      </c>
      <c r="L313">
        <v>7.4</v>
      </c>
      <c r="M313">
        <v>5.3</v>
      </c>
      <c r="N313">
        <f t="shared" si="315"/>
        <v>7.9777777777777779</v>
      </c>
      <c r="P313" s="23">
        <v>28.3</v>
      </c>
      <c r="Q313" s="23">
        <v>27.4</v>
      </c>
      <c r="R313" s="23">
        <v>19.7</v>
      </c>
      <c r="S313" s="23">
        <v>23.6</v>
      </c>
      <c r="T313" s="23">
        <v>22.7</v>
      </c>
      <c r="U313" s="23">
        <v>28.8</v>
      </c>
      <c r="V313" s="23">
        <v>26.8</v>
      </c>
      <c r="W313" s="23">
        <v>30</v>
      </c>
      <c r="X313" s="23">
        <v>26.9</v>
      </c>
      <c r="Y313">
        <f t="shared" si="316"/>
        <v>26.022222222222226</v>
      </c>
      <c r="Z313">
        <f t="shared" si="317"/>
        <v>234.20000000000002</v>
      </c>
      <c r="AA313">
        <v>0</v>
      </c>
      <c r="AB313">
        <v>0</v>
      </c>
      <c r="AC313">
        <v>2</v>
      </c>
      <c r="AD313">
        <v>0</v>
      </c>
      <c r="AE313">
        <v>4</v>
      </c>
      <c r="AF313">
        <v>0</v>
      </c>
      <c r="AG313">
        <v>0</v>
      </c>
      <c r="AH313">
        <v>0</v>
      </c>
      <c r="AI313">
        <v>0</v>
      </c>
      <c r="AK313">
        <v>18</v>
      </c>
      <c r="AL313">
        <v>35</v>
      </c>
      <c r="AM313">
        <v>43</v>
      </c>
      <c r="AN313">
        <v>40</v>
      </c>
      <c r="AO313">
        <v>31</v>
      </c>
      <c r="AP313">
        <v>17</v>
      </c>
      <c r="AQ313">
        <v>36</v>
      </c>
      <c r="AR313">
        <v>23</v>
      </c>
      <c r="AS313">
        <v>27</v>
      </c>
      <c r="AT313">
        <f t="shared" si="318"/>
        <v>30</v>
      </c>
    </row>
    <row r="314" spans="1:56">
      <c r="A314">
        <v>106</v>
      </c>
      <c r="B314" t="s">
        <v>63</v>
      </c>
      <c r="C314">
        <v>8</v>
      </c>
      <c r="D314" t="s">
        <v>42</v>
      </c>
      <c r="E314">
        <v>9.9</v>
      </c>
      <c r="F314">
        <v>10.8</v>
      </c>
      <c r="G314">
        <v>2.2999999999999998</v>
      </c>
      <c r="H314">
        <v>13.4</v>
      </c>
      <c r="I314">
        <v>15.9</v>
      </c>
      <c r="J314">
        <v>5.4</v>
      </c>
      <c r="K314">
        <v>11.7</v>
      </c>
      <c r="L314">
        <v>5.7</v>
      </c>
      <c r="M314">
        <v>7.4</v>
      </c>
      <c r="N314">
        <f t="shared" si="315"/>
        <v>9.1666666666666679</v>
      </c>
      <c r="P314" s="23">
        <v>27.3</v>
      </c>
      <c r="Q314" s="23">
        <v>26.4</v>
      </c>
      <c r="R314" s="23">
        <v>20.8</v>
      </c>
      <c r="S314" s="23">
        <v>30</v>
      </c>
      <c r="T314" s="23">
        <v>27.8</v>
      </c>
      <c r="U314" s="23">
        <v>26.8</v>
      </c>
      <c r="V314" s="23">
        <v>25</v>
      </c>
      <c r="W314" s="23">
        <v>16.2</v>
      </c>
      <c r="X314" s="23">
        <v>18.5</v>
      </c>
      <c r="Y314">
        <f t="shared" si="316"/>
        <v>24.311111111111114</v>
      </c>
      <c r="Z314">
        <f t="shared" si="317"/>
        <v>218.8</v>
      </c>
      <c r="AA314">
        <v>0</v>
      </c>
      <c r="AB314">
        <v>2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24</v>
      </c>
      <c r="AL314">
        <v>12</v>
      </c>
      <c r="AM314">
        <v>23</v>
      </c>
      <c r="AN314">
        <v>5</v>
      </c>
      <c r="AO314">
        <v>18</v>
      </c>
      <c r="AP314">
        <v>17</v>
      </c>
      <c r="AQ314">
        <v>16</v>
      </c>
      <c r="AR314">
        <v>22</v>
      </c>
      <c r="AS314">
        <v>21</v>
      </c>
      <c r="AT314">
        <f t="shared" si="318"/>
        <v>17.555555555555557</v>
      </c>
    </row>
    <row r="315" spans="1:56">
      <c r="A315">
        <v>103</v>
      </c>
      <c r="B315" t="s">
        <v>64</v>
      </c>
      <c r="C315">
        <v>8</v>
      </c>
      <c r="D315" t="s">
        <v>44</v>
      </c>
      <c r="E315">
        <v>8.6999999999999993</v>
      </c>
      <c r="F315">
        <v>21.9</v>
      </c>
      <c r="G315">
        <v>19.600000000000001</v>
      </c>
      <c r="H315">
        <v>17.600000000000001</v>
      </c>
      <c r="I315">
        <v>18.3</v>
      </c>
      <c r="J315">
        <v>13</v>
      </c>
      <c r="K315">
        <v>12.7</v>
      </c>
      <c r="L315">
        <v>14.9</v>
      </c>
      <c r="M315">
        <v>16.899999999999999</v>
      </c>
      <c r="N315">
        <f t="shared" si="315"/>
        <v>15.955555555555557</v>
      </c>
      <c r="P315" s="23">
        <v>26</v>
      </c>
      <c r="Q315" s="23">
        <v>27.3</v>
      </c>
      <c r="R315" s="23">
        <v>27.3</v>
      </c>
      <c r="S315" s="23">
        <v>23.1</v>
      </c>
      <c r="T315" s="23">
        <v>25.3</v>
      </c>
      <c r="U315" s="23">
        <v>27.2</v>
      </c>
      <c r="V315" s="23">
        <v>28</v>
      </c>
      <c r="W315" s="23">
        <v>27.2</v>
      </c>
      <c r="X315" s="23">
        <v>27.2</v>
      </c>
      <c r="Y315">
        <f t="shared" si="316"/>
        <v>26.511111111111106</v>
      </c>
      <c r="Z315">
        <f t="shared" si="317"/>
        <v>238.59999999999997</v>
      </c>
      <c r="AA315">
        <v>0</v>
      </c>
      <c r="AB315">
        <v>2</v>
      </c>
      <c r="AC315">
        <v>0</v>
      </c>
      <c r="AD315">
        <v>0</v>
      </c>
      <c r="AE315">
        <v>2</v>
      </c>
      <c r="AF315">
        <v>2</v>
      </c>
      <c r="AG315">
        <v>0</v>
      </c>
      <c r="AH315">
        <v>0</v>
      </c>
      <c r="AI315">
        <v>0</v>
      </c>
      <c r="AK315">
        <v>25</v>
      </c>
      <c r="AL315">
        <v>10</v>
      </c>
      <c r="AM315">
        <v>16</v>
      </c>
      <c r="AN315">
        <v>21</v>
      </c>
      <c r="AO315">
        <v>18</v>
      </c>
      <c r="AP315">
        <v>17</v>
      </c>
      <c r="AQ315">
        <v>21</v>
      </c>
      <c r="AR315">
        <v>28</v>
      </c>
      <c r="AS315">
        <v>11</v>
      </c>
      <c r="AT315">
        <f t="shared" si="318"/>
        <v>18.555555555555557</v>
      </c>
    </row>
    <row r="316" spans="1:56">
      <c r="A316">
        <v>104</v>
      </c>
      <c r="B316" t="s">
        <v>65</v>
      </c>
      <c r="C316">
        <v>8</v>
      </c>
      <c r="D316" t="s">
        <v>46</v>
      </c>
      <c r="E316">
        <v>5.4</v>
      </c>
      <c r="F316">
        <v>7.4</v>
      </c>
      <c r="G316">
        <v>2.8</v>
      </c>
      <c r="H316">
        <v>11.7</v>
      </c>
      <c r="I316">
        <v>14.2</v>
      </c>
      <c r="J316">
        <v>7.5</v>
      </c>
      <c r="K316">
        <v>8</v>
      </c>
      <c r="L316">
        <v>11.9</v>
      </c>
      <c r="M316">
        <v>5.8</v>
      </c>
      <c r="N316">
        <f t="shared" si="315"/>
        <v>8.3000000000000007</v>
      </c>
      <c r="P316" s="23">
        <v>27.6</v>
      </c>
      <c r="Q316" s="23">
        <v>28.2</v>
      </c>
      <c r="R316" s="23">
        <v>16.100000000000001</v>
      </c>
      <c r="S316" s="23">
        <v>26.3</v>
      </c>
      <c r="T316" s="23">
        <v>27.8</v>
      </c>
      <c r="U316" s="23">
        <v>25.1</v>
      </c>
      <c r="V316" s="23">
        <v>22.5</v>
      </c>
      <c r="W316" s="23">
        <v>29.3</v>
      </c>
      <c r="X316" s="23">
        <v>22.4</v>
      </c>
      <c r="Y316">
        <f t="shared" si="316"/>
        <v>25.033333333333335</v>
      </c>
      <c r="Z316">
        <f t="shared" si="317"/>
        <v>225.3</v>
      </c>
      <c r="AA316">
        <v>0</v>
      </c>
      <c r="AB316">
        <v>2</v>
      </c>
      <c r="AC316">
        <v>6</v>
      </c>
      <c r="AD316">
        <v>0</v>
      </c>
      <c r="AE316">
        <v>2</v>
      </c>
      <c r="AF316">
        <v>2</v>
      </c>
      <c r="AG316">
        <v>2</v>
      </c>
      <c r="AH316">
        <v>0</v>
      </c>
      <c r="AI316">
        <v>0</v>
      </c>
      <c r="AK316">
        <v>14</v>
      </c>
      <c r="AL316">
        <v>13</v>
      </c>
      <c r="AM316">
        <v>16</v>
      </c>
      <c r="AN316">
        <v>12</v>
      </c>
      <c r="AO316">
        <v>14</v>
      </c>
      <c r="AP316">
        <v>29</v>
      </c>
      <c r="AQ316">
        <v>20</v>
      </c>
      <c r="AR316">
        <v>1</v>
      </c>
      <c r="AS316">
        <v>15</v>
      </c>
      <c r="AT316">
        <f t="shared" si="318"/>
        <v>14.888888888888889</v>
      </c>
    </row>
    <row r="317" spans="1:56">
      <c r="A317">
        <v>105</v>
      </c>
      <c r="B317" t="s">
        <v>66</v>
      </c>
      <c r="C317">
        <v>8</v>
      </c>
      <c r="D317" t="s">
        <v>48</v>
      </c>
      <c r="E317">
        <v>5.0999999999999996</v>
      </c>
      <c r="F317">
        <v>3.9</v>
      </c>
      <c r="G317">
        <v>6.7</v>
      </c>
      <c r="H317">
        <v>2.7</v>
      </c>
      <c r="I317">
        <v>10.3</v>
      </c>
      <c r="J317">
        <v>4.7</v>
      </c>
      <c r="K317">
        <v>2.5</v>
      </c>
      <c r="L317">
        <v>4.7</v>
      </c>
      <c r="M317">
        <v>3.4</v>
      </c>
      <c r="N317">
        <f t="shared" si="315"/>
        <v>4.8888888888888893</v>
      </c>
      <c r="P317" s="23">
        <v>25.5</v>
      </c>
      <c r="Q317" s="23">
        <v>28.7</v>
      </c>
      <c r="R317" s="23">
        <v>25.7</v>
      </c>
      <c r="S317" s="23">
        <v>18.5</v>
      </c>
      <c r="T317" s="23">
        <v>26.9</v>
      </c>
      <c r="U317" s="23">
        <v>26.7</v>
      </c>
      <c r="V317" s="23">
        <v>25.1</v>
      </c>
      <c r="W317" s="23">
        <v>29.1</v>
      </c>
      <c r="X317" s="23">
        <v>27.8</v>
      </c>
      <c r="Y317">
        <f t="shared" si="316"/>
        <v>26</v>
      </c>
      <c r="Z317">
        <f t="shared" si="317"/>
        <v>234</v>
      </c>
      <c r="AA317">
        <v>2</v>
      </c>
      <c r="AB317">
        <v>0</v>
      </c>
      <c r="AC317">
        <v>0</v>
      </c>
      <c r="AD317">
        <v>6</v>
      </c>
      <c r="AE317">
        <v>6</v>
      </c>
      <c r="AF317">
        <v>2</v>
      </c>
      <c r="AG317">
        <v>2</v>
      </c>
      <c r="AH317">
        <v>0</v>
      </c>
      <c r="AI317">
        <v>0</v>
      </c>
      <c r="AK317">
        <v>35</v>
      </c>
      <c r="AL317">
        <v>33</v>
      </c>
      <c r="AM317">
        <v>36</v>
      </c>
      <c r="AN317">
        <v>27</v>
      </c>
      <c r="AO317">
        <v>59</v>
      </c>
      <c r="AP317">
        <v>25</v>
      </c>
      <c r="AQ317">
        <v>45</v>
      </c>
      <c r="AR317">
        <v>14</v>
      </c>
      <c r="AS317">
        <v>28</v>
      </c>
      <c r="AT317">
        <f t="shared" si="318"/>
        <v>33.555555555555557</v>
      </c>
    </row>
    <row r="318" spans="1:56">
      <c r="A318">
        <v>109</v>
      </c>
      <c r="B318" t="s">
        <v>67</v>
      </c>
      <c r="C318">
        <v>8</v>
      </c>
      <c r="D318" t="s">
        <v>42</v>
      </c>
      <c r="E318">
        <v>5.5</v>
      </c>
      <c r="F318">
        <v>0</v>
      </c>
      <c r="G318">
        <v>13.2</v>
      </c>
      <c r="H318">
        <v>7.6</v>
      </c>
      <c r="I318">
        <v>1.7</v>
      </c>
      <c r="J318">
        <v>1.9</v>
      </c>
      <c r="K318">
        <v>1.4</v>
      </c>
      <c r="L318">
        <v>0</v>
      </c>
      <c r="M318">
        <v>14.6</v>
      </c>
      <c r="N318">
        <f t="shared" si="315"/>
        <v>5.0999999999999988</v>
      </c>
      <c r="P318" s="23">
        <v>26.5</v>
      </c>
      <c r="Q318" s="23">
        <v>1.2</v>
      </c>
      <c r="R318" s="23">
        <v>30</v>
      </c>
      <c r="S318" s="23">
        <v>30</v>
      </c>
      <c r="T318" s="23">
        <v>11</v>
      </c>
      <c r="U318" s="23">
        <v>23.2</v>
      </c>
      <c r="V318" s="23">
        <v>30</v>
      </c>
      <c r="W318" s="23">
        <v>9.1999999999999993</v>
      </c>
      <c r="X318" s="23">
        <v>30</v>
      </c>
      <c r="Y318">
        <f t="shared" si="316"/>
        <v>21.233333333333334</v>
      </c>
      <c r="Z318">
        <f t="shared" si="317"/>
        <v>191.1</v>
      </c>
      <c r="AA318">
        <v>2</v>
      </c>
      <c r="AB318">
        <v>6</v>
      </c>
      <c r="AC318">
        <v>0</v>
      </c>
      <c r="AD318">
        <v>0</v>
      </c>
      <c r="AE318">
        <v>6</v>
      </c>
      <c r="AF318">
        <v>2</v>
      </c>
      <c r="AG318">
        <v>0</v>
      </c>
      <c r="AH318">
        <v>4</v>
      </c>
      <c r="AI318">
        <v>0</v>
      </c>
      <c r="AK318">
        <v>2</v>
      </c>
      <c r="AL318">
        <v>4</v>
      </c>
      <c r="AM318">
        <v>2</v>
      </c>
      <c r="AN318">
        <v>4</v>
      </c>
      <c r="AO318">
        <v>8</v>
      </c>
      <c r="AP318">
        <v>3</v>
      </c>
      <c r="AQ318">
        <v>0</v>
      </c>
      <c r="AR318">
        <v>2</v>
      </c>
      <c r="AS318">
        <v>1</v>
      </c>
      <c r="AT318">
        <f t="shared" si="318"/>
        <v>2.8888888888888888</v>
      </c>
    </row>
    <row r="319" spans="1:56">
      <c r="A319">
        <v>107</v>
      </c>
      <c r="B319" t="s">
        <v>68</v>
      </c>
      <c r="C319">
        <v>8</v>
      </c>
      <c r="D319" t="s">
        <v>44</v>
      </c>
      <c r="E319">
        <v>11.1</v>
      </c>
      <c r="F319">
        <v>5.7</v>
      </c>
      <c r="G319">
        <v>8.1</v>
      </c>
      <c r="H319">
        <v>9.6</v>
      </c>
      <c r="I319">
        <v>12.3</v>
      </c>
      <c r="J319">
        <v>5.7</v>
      </c>
      <c r="K319">
        <v>6</v>
      </c>
      <c r="L319">
        <v>5.8</v>
      </c>
      <c r="M319">
        <v>5.6</v>
      </c>
      <c r="N319">
        <f t="shared" si="315"/>
        <v>7.7666666666666657</v>
      </c>
      <c r="P319" s="23">
        <v>21.8</v>
      </c>
      <c r="Q319" s="23">
        <v>23.7</v>
      </c>
      <c r="R319" s="23">
        <v>16.899999999999999</v>
      </c>
      <c r="S319" s="23">
        <v>13</v>
      </c>
      <c r="T319" s="23">
        <v>23</v>
      </c>
      <c r="U319" s="23">
        <v>28.5</v>
      </c>
      <c r="V319" s="23">
        <v>21.3</v>
      </c>
      <c r="W319" s="23">
        <v>26</v>
      </c>
      <c r="X319" s="23">
        <v>1</v>
      </c>
      <c r="Y319">
        <f t="shared" si="316"/>
        <v>19.466666666666669</v>
      </c>
      <c r="Z319">
        <f t="shared" si="317"/>
        <v>175.20000000000002</v>
      </c>
      <c r="AA319">
        <v>2</v>
      </c>
      <c r="AB319">
        <v>4</v>
      </c>
      <c r="AC319">
        <v>2</v>
      </c>
      <c r="AD319">
        <v>0</v>
      </c>
      <c r="AE319">
        <v>2</v>
      </c>
      <c r="AF319">
        <v>0</v>
      </c>
      <c r="AG319">
        <v>2</v>
      </c>
      <c r="AH319">
        <v>0</v>
      </c>
      <c r="AI319">
        <v>0</v>
      </c>
      <c r="AK319">
        <v>16</v>
      </c>
      <c r="AL319">
        <v>21</v>
      </c>
      <c r="AM319">
        <v>19</v>
      </c>
      <c r="AN319">
        <v>24</v>
      </c>
      <c r="AO319">
        <v>20</v>
      </c>
      <c r="AP319">
        <v>22</v>
      </c>
      <c r="AQ319">
        <v>20</v>
      </c>
      <c r="AR319">
        <v>22</v>
      </c>
      <c r="AS319">
        <v>17</v>
      </c>
      <c r="AT319">
        <f t="shared" si="318"/>
        <v>20.111111111111111</v>
      </c>
    </row>
    <row r="320" spans="1:56">
      <c r="A320">
        <v>110</v>
      </c>
      <c r="B320" t="s">
        <v>69</v>
      </c>
      <c r="C320">
        <v>8</v>
      </c>
      <c r="D320" t="s">
        <v>46</v>
      </c>
      <c r="E320">
        <v>8.3000000000000007</v>
      </c>
      <c r="F320">
        <v>17.2</v>
      </c>
      <c r="G320">
        <v>7.7</v>
      </c>
      <c r="H320">
        <v>6.5</v>
      </c>
      <c r="I320">
        <v>8</v>
      </c>
      <c r="J320">
        <v>0.8</v>
      </c>
      <c r="K320">
        <v>8.3000000000000007</v>
      </c>
      <c r="L320">
        <v>6.7</v>
      </c>
      <c r="M320">
        <v>11.5</v>
      </c>
      <c r="N320">
        <f t="shared" si="315"/>
        <v>8.3333333333333339</v>
      </c>
      <c r="P320" s="23">
        <v>27.1</v>
      </c>
      <c r="Q320" s="23">
        <v>30</v>
      </c>
      <c r="R320" s="23">
        <v>25.1</v>
      </c>
      <c r="S320" s="23">
        <v>23.1</v>
      </c>
      <c r="T320" s="23">
        <v>24.9</v>
      </c>
      <c r="U320" s="23">
        <v>16.8</v>
      </c>
      <c r="V320" s="23">
        <v>27.4</v>
      </c>
      <c r="W320" s="23">
        <v>25.9</v>
      </c>
      <c r="X320" s="23">
        <v>26.3</v>
      </c>
      <c r="Y320">
        <f t="shared" si="316"/>
        <v>25.177777777777784</v>
      </c>
      <c r="Z320">
        <f t="shared" si="317"/>
        <v>226.60000000000005</v>
      </c>
      <c r="AA320">
        <v>0</v>
      </c>
      <c r="AB320">
        <v>0</v>
      </c>
      <c r="AC320">
        <v>0</v>
      </c>
      <c r="AD320">
        <v>2</v>
      </c>
      <c r="AE320">
        <v>2</v>
      </c>
      <c r="AF320">
        <v>10</v>
      </c>
      <c r="AG320">
        <v>0</v>
      </c>
      <c r="AH320">
        <v>2</v>
      </c>
      <c r="AI320">
        <v>2</v>
      </c>
      <c r="AK320">
        <v>25</v>
      </c>
      <c r="AL320">
        <v>10</v>
      </c>
      <c r="AM320">
        <v>19</v>
      </c>
      <c r="AN320">
        <v>14</v>
      </c>
      <c r="AO320">
        <v>14</v>
      </c>
      <c r="AP320">
        <v>34</v>
      </c>
      <c r="AQ320">
        <v>20</v>
      </c>
      <c r="AR320">
        <v>22</v>
      </c>
      <c r="AS320">
        <v>15</v>
      </c>
      <c r="AT320">
        <f t="shared" si="318"/>
        <v>19.222222222222221</v>
      </c>
    </row>
    <row r="321" spans="1:992">
      <c r="A321">
        <v>108</v>
      </c>
      <c r="B321" t="s">
        <v>70</v>
      </c>
      <c r="C321">
        <v>8</v>
      </c>
      <c r="D321" t="s">
        <v>48</v>
      </c>
      <c r="E321">
        <v>3.4</v>
      </c>
      <c r="F321">
        <v>6.4</v>
      </c>
      <c r="G321">
        <v>10.6</v>
      </c>
      <c r="H321">
        <v>17</v>
      </c>
      <c r="I321">
        <v>17.2</v>
      </c>
      <c r="J321">
        <v>19.3</v>
      </c>
      <c r="K321">
        <v>13</v>
      </c>
      <c r="L321">
        <v>11.1</v>
      </c>
      <c r="M321">
        <v>11.4</v>
      </c>
      <c r="N321">
        <f t="shared" si="315"/>
        <v>12.155555555555555</v>
      </c>
      <c r="P321" s="23">
        <v>26.1</v>
      </c>
      <c r="Q321" s="23">
        <v>28</v>
      </c>
      <c r="R321" s="23">
        <v>30</v>
      </c>
      <c r="S321" s="23">
        <v>26.3</v>
      </c>
      <c r="T321" s="23">
        <v>26.5</v>
      </c>
      <c r="U321" s="23">
        <v>25.3</v>
      </c>
      <c r="V321" s="23">
        <v>23.6</v>
      </c>
      <c r="W321" s="23">
        <v>25.4</v>
      </c>
      <c r="X321" s="23">
        <v>18</v>
      </c>
      <c r="Y321">
        <f t="shared" si="316"/>
        <v>25.466666666666665</v>
      </c>
      <c r="Z321">
        <f t="shared" si="317"/>
        <v>229.2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20</v>
      </c>
      <c r="AL321">
        <v>20</v>
      </c>
      <c r="AM321">
        <v>0</v>
      </c>
      <c r="AN321">
        <v>9</v>
      </c>
      <c r="AO321">
        <v>11</v>
      </c>
      <c r="AP321">
        <v>19</v>
      </c>
      <c r="AQ321">
        <v>8</v>
      </c>
      <c r="AR321">
        <v>13</v>
      </c>
      <c r="AS321">
        <v>10</v>
      </c>
      <c r="AT321">
        <f t="shared" si="318"/>
        <v>12.222222222222221</v>
      </c>
    </row>
    <row r="322" spans="1:992">
      <c r="A322">
        <v>112</v>
      </c>
      <c r="B322" t="s">
        <v>71</v>
      </c>
      <c r="C322">
        <v>8</v>
      </c>
      <c r="D322" t="s">
        <v>42</v>
      </c>
      <c r="E322">
        <v>9.1</v>
      </c>
      <c r="F322">
        <v>11.8</v>
      </c>
      <c r="G322">
        <v>7.4</v>
      </c>
      <c r="H322">
        <v>3.6</v>
      </c>
      <c r="I322">
        <v>5.3</v>
      </c>
      <c r="J322">
        <v>4.9000000000000004</v>
      </c>
      <c r="K322">
        <v>2.9</v>
      </c>
      <c r="L322">
        <v>5</v>
      </c>
      <c r="M322">
        <v>5.7</v>
      </c>
      <c r="N322">
        <f t="shared" si="315"/>
        <v>6.1888888888888882</v>
      </c>
      <c r="P322" s="23">
        <v>28.7</v>
      </c>
      <c r="Q322" s="23">
        <v>30</v>
      </c>
      <c r="R322" s="23">
        <v>29</v>
      </c>
      <c r="S322" s="23">
        <v>21.6</v>
      </c>
      <c r="T322" s="23">
        <v>25</v>
      </c>
      <c r="U322" s="23">
        <v>28</v>
      </c>
      <c r="V322" s="23">
        <v>24.4</v>
      </c>
      <c r="W322" s="23">
        <v>27.2</v>
      </c>
      <c r="X322" s="23">
        <v>28.7</v>
      </c>
      <c r="Y322">
        <f t="shared" si="316"/>
        <v>26.955555555555556</v>
      </c>
      <c r="Z322">
        <f t="shared" si="317"/>
        <v>242.6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12</v>
      </c>
      <c r="AL322">
        <v>16</v>
      </c>
      <c r="AM322">
        <v>24</v>
      </c>
      <c r="AN322">
        <v>17</v>
      </c>
      <c r="AO322">
        <v>15</v>
      </c>
      <c r="AP322">
        <v>9</v>
      </c>
      <c r="AQ322">
        <v>13</v>
      </c>
      <c r="AR322">
        <v>20</v>
      </c>
      <c r="AS322">
        <v>22</v>
      </c>
      <c r="AT322">
        <f t="shared" si="318"/>
        <v>16.444444444444443</v>
      </c>
    </row>
    <row r="323" spans="1:992">
      <c r="A323">
        <v>111</v>
      </c>
      <c r="B323" t="s">
        <v>72</v>
      </c>
      <c r="C323">
        <v>8</v>
      </c>
      <c r="D323" t="s">
        <v>44</v>
      </c>
      <c r="E323">
        <v>24.7</v>
      </c>
      <c r="F323">
        <v>25.2</v>
      </c>
      <c r="G323">
        <v>17.8</v>
      </c>
      <c r="H323">
        <v>28.7</v>
      </c>
      <c r="I323">
        <v>11.4</v>
      </c>
      <c r="J323">
        <v>28.3</v>
      </c>
      <c r="K323">
        <v>25.4</v>
      </c>
      <c r="L323">
        <v>12.8</v>
      </c>
      <c r="M323">
        <v>17.5</v>
      </c>
      <c r="N323">
        <f t="shared" si="315"/>
        <v>21.311111111111117</v>
      </c>
      <c r="P323" s="23">
        <v>30</v>
      </c>
      <c r="Q323" s="23">
        <v>30</v>
      </c>
      <c r="R323" s="23">
        <v>30</v>
      </c>
      <c r="S323" s="23">
        <v>30</v>
      </c>
      <c r="T323" s="23">
        <v>30</v>
      </c>
      <c r="U323" s="23">
        <v>30</v>
      </c>
      <c r="V323" s="23">
        <v>30</v>
      </c>
      <c r="W323" s="23">
        <v>30</v>
      </c>
      <c r="X323" s="23">
        <v>30</v>
      </c>
      <c r="Y323">
        <f t="shared" si="316"/>
        <v>30</v>
      </c>
      <c r="Z323">
        <f t="shared" si="317"/>
        <v>270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f t="shared" si="318"/>
        <v>0</v>
      </c>
    </row>
    <row r="324" spans="1:992">
      <c r="A324" s="4">
        <v>88</v>
      </c>
      <c r="B324" s="5" t="s">
        <v>122</v>
      </c>
      <c r="C324" s="4">
        <v>8</v>
      </c>
      <c r="D324" s="5" t="s">
        <v>42</v>
      </c>
      <c r="E324" s="4">
        <v>10.9</v>
      </c>
      <c r="F324" s="4">
        <v>13.2</v>
      </c>
      <c r="G324" s="4">
        <v>5.7</v>
      </c>
      <c r="H324" s="4">
        <v>11.3</v>
      </c>
      <c r="I324" s="4">
        <v>10.199999999999999</v>
      </c>
      <c r="J324" s="4">
        <v>7.1</v>
      </c>
      <c r="K324" s="4">
        <v>8.9</v>
      </c>
      <c r="L324" s="4">
        <v>3.7</v>
      </c>
      <c r="M324" s="4">
        <v>4.8</v>
      </c>
      <c r="N324">
        <f t="shared" si="315"/>
        <v>8.4222222222222225</v>
      </c>
      <c r="P324" s="26">
        <v>27.3</v>
      </c>
      <c r="Q324" s="26">
        <v>28.9</v>
      </c>
      <c r="R324" s="26">
        <v>24.4</v>
      </c>
      <c r="S324" s="26">
        <v>27.9</v>
      </c>
      <c r="T324" s="26">
        <v>28.8</v>
      </c>
      <c r="U324" s="26">
        <v>28.5</v>
      </c>
      <c r="V324" s="26">
        <v>27.4</v>
      </c>
      <c r="W324" s="26">
        <v>25.2</v>
      </c>
      <c r="X324" s="26">
        <v>26.2</v>
      </c>
      <c r="Y324">
        <f t="shared" si="316"/>
        <v>27.177777777777777</v>
      </c>
      <c r="Z324">
        <f t="shared" si="317"/>
        <v>244.6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4</v>
      </c>
      <c r="AI324" s="4">
        <v>0</v>
      </c>
      <c r="AJ324" s="4"/>
      <c r="AK324" s="4">
        <v>17</v>
      </c>
      <c r="AL324" s="4">
        <v>22</v>
      </c>
      <c r="AM324" s="4">
        <v>28</v>
      </c>
      <c r="AN324" s="4">
        <v>24</v>
      </c>
      <c r="AO324" s="4">
        <v>22</v>
      </c>
      <c r="AP324" s="4">
        <v>27</v>
      </c>
      <c r="AQ324" s="4">
        <v>30</v>
      </c>
      <c r="AR324" s="4">
        <v>25</v>
      </c>
      <c r="AS324" s="4">
        <v>17</v>
      </c>
      <c r="AT324">
        <f t="shared" si="318"/>
        <v>23.555555555555557</v>
      </c>
      <c r="BD324" s="5"/>
      <c r="BE324" s="7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5"/>
      <c r="AGV324" s="5"/>
      <c r="AGW324" s="5"/>
      <c r="AGX324" s="5"/>
      <c r="AGY324" s="5"/>
      <c r="AGZ324" s="5"/>
      <c r="AHA324" s="5"/>
      <c r="AHB324" s="5"/>
      <c r="AHC324" s="5"/>
      <c r="AHD324" s="5"/>
      <c r="AHE324" s="5"/>
      <c r="AHF324" s="5"/>
      <c r="AHG324" s="5"/>
      <c r="AHH324" s="5"/>
      <c r="AHI324" s="5"/>
      <c r="AHJ324" s="5"/>
      <c r="AHK324" s="5"/>
      <c r="AHL324" s="5"/>
      <c r="AHM324" s="5"/>
      <c r="AHN324" s="5"/>
      <c r="AHO324" s="5"/>
      <c r="AHP324" s="5"/>
      <c r="AHQ324" s="5"/>
      <c r="AHR324" s="5"/>
      <c r="AHS324" s="5"/>
      <c r="AHT324" s="5"/>
      <c r="AHU324" s="5"/>
      <c r="AHV324" s="5"/>
      <c r="AHW324" s="5"/>
      <c r="AHX324" s="5"/>
      <c r="AHY324" s="5"/>
      <c r="AHZ324" s="5"/>
      <c r="AIA324" s="5"/>
      <c r="AIB324" s="5"/>
      <c r="AIC324" s="5"/>
      <c r="AID324" s="5"/>
      <c r="AIE324" s="5"/>
      <c r="AIF324" s="5"/>
      <c r="AIG324" s="5"/>
      <c r="AIH324" s="5"/>
      <c r="AII324" s="5"/>
      <c r="AIJ324" s="5"/>
      <c r="AIK324" s="5"/>
      <c r="AIL324" s="5"/>
      <c r="AIM324" s="5"/>
      <c r="AIN324" s="5"/>
      <c r="AIO324" s="5"/>
      <c r="AIP324" s="5"/>
      <c r="AIQ324" s="5"/>
      <c r="AIR324" s="5"/>
      <c r="AIS324" s="5"/>
      <c r="AIT324" s="5"/>
      <c r="AIU324" s="5"/>
      <c r="AIV324" s="5"/>
      <c r="AIW324" s="5"/>
      <c r="AIX324" s="5"/>
      <c r="AIY324" s="5"/>
      <c r="AIZ324" s="5"/>
      <c r="AJA324" s="5"/>
      <c r="AJB324" s="5"/>
      <c r="AJC324" s="5"/>
      <c r="AJD324" s="5"/>
      <c r="AJE324" s="5"/>
      <c r="AJF324" s="5"/>
      <c r="AJG324" s="5"/>
      <c r="AJH324" s="5"/>
      <c r="AJI324" s="5"/>
      <c r="AJJ324" s="5"/>
      <c r="AJK324" s="5"/>
      <c r="AJL324" s="5"/>
      <c r="AJM324" s="5"/>
      <c r="AJN324" s="5"/>
      <c r="AJO324" s="5"/>
      <c r="AJP324" s="5"/>
      <c r="AJQ324" s="5"/>
      <c r="AJR324" s="5"/>
      <c r="AJS324" s="5"/>
      <c r="AJT324" s="5"/>
      <c r="AJU324" s="5"/>
      <c r="AJV324" s="5"/>
      <c r="AJW324" s="5"/>
      <c r="AJX324" s="5"/>
      <c r="AJY324" s="5"/>
      <c r="AJZ324" s="5"/>
      <c r="AKA324" s="5"/>
      <c r="AKB324" s="5"/>
      <c r="AKC324" s="5"/>
      <c r="AKD324" s="5"/>
      <c r="AKE324" s="5"/>
      <c r="AKF324" s="5"/>
      <c r="AKG324" s="5"/>
      <c r="AKH324" s="5"/>
      <c r="AKI324" s="5"/>
      <c r="AKJ324" s="5"/>
      <c r="AKK324" s="5"/>
      <c r="AKL324" s="5"/>
      <c r="AKM324" s="5"/>
      <c r="AKN324" s="5"/>
      <c r="AKO324" s="5"/>
      <c r="AKP324" s="5"/>
      <c r="AKQ324" s="5"/>
      <c r="AKR324" s="5"/>
      <c r="AKS324" s="5"/>
      <c r="AKT324" s="5"/>
      <c r="AKU324" s="5"/>
      <c r="AKV324" s="5"/>
      <c r="AKW324" s="5"/>
      <c r="AKX324" s="5"/>
      <c r="AKY324" s="5"/>
      <c r="AKZ324" s="5"/>
      <c r="ALA324" s="5"/>
      <c r="ALB324" s="5"/>
      <c r="ALC324" s="5"/>
      <c r="ALD324" s="5"/>
    </row>
    <row r="325" spans="1:992">
      <c r="A325" s="4">
        <v>87</v>
      </c>
      <c r="B325" s="5" t="s">
        <v>123</v>
      </c>
      <c r="C325" s="4">
        <v>8</v>
      </c>
      <c r="D325" s="5" t="s">
        <v>44</v>
      </c>
      <c r="E325" s="4">
        <v>10.4</v>
      </c>
      <c r="F325" s="4">
        <v>14.7</v>
      </c>
      <c r="G325" s="4">
        <v>11.1</v>
      </c>
      <c r="H325" s="4">
        <v>8</v>
      </c>
      <c r="I325" s="4">
        <v>14.6</v>
      </c>
      <c r="J325" s="4">
        <v>12.8</v>
      </c>
      <c r="K325" s="4">
        <v>7.1</v>
      </c>
      <c r="L325" s="4">
        <v>3</v>
      </c>
      <c r="M325" s="4">
        <v>2.6</v>
      </c>
      <c r="N325">
        <f t="shared" si="315"/>
        <v>9.3666666666666671</v>
      </c>
      <c r="P325" s="26">
        <v>27.6</v>
      </c>
      <c r="Q325" s="26">
        <v>28.8</v>
      </c>
      <c r="R325" s="26">
        <v>28.8</v>
      </c>
      <c r="S325" s="26">
        <v>20.100000000000001</v>
      </c>
      <c r="T325" s="26">
        <v>27.3</v>
      </c>
      <c r="U325" s="26">
        <v>27.2</v>
      </c>
      <c r="V325" s="26">
        <v>29.1</v>
      </c>
      <c r="W325" s="26">
        <v>17.100000000000001</v>
      </c>
      <c r="X325" s="26">
        <v>9.5</v>
      </c>
      <c r="Y325">
        <f t="shared" si="316"/>
        <v>23.944444444444443</v>
      </c>
      <c r="Z325">
        <f t="shared" si="317"/>
        <v>215.5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2</v>
      </c>
      <c r="AI325" s="4">
        <v>0</v>
      </c>
      <c r="AJ325" s="4"/>
      <c r="AK325" s="4">
        <v>12</v>
      </c>
      <c r="AL325" s="4">
        <v>8</v>
      </c>
      <c r="AM325" s="4">
        <v>11</v>
      </c>
      <c r="AN325" s="4">
        <v>15</v>
      </c>
      <c r="AO325" s="4">
        <v>5</v>
      </c>
      <c r="AP325" s="4">
        <v>14</v>
      </c>
      <c r="AQ325" s="4">
        <v>1</v>
      </c>
      <c r="AR325" s="4">
        <v>6</v>
      </c>
      <c r="AS325" s="4">
        <v>5</v>
      </c>
      <c r="AT325">
        <f t="shared" si="318"/>
        <v>8.5555555555555554</v>
      </c>
      <c r="BD325" s="5"/>
      <c r="BE325" s="7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5"/>
      <c r="AGV325" s="5"/>
      <c r="AGW325" s="5"/>
      <c r="AGX325" s="5"/>
      <c r="AGY325" s="5"/>
      <c r="AGZ325" s="5"/>
      <c r="AHA325" s="5"/>
      <c r="AHB325" s="5"/>
      <c r="AHC325" s="5"/>
      <c r="AHD325" s="5"/>
      <c r="AHE325" s="5"/>
      <c r="AHF325" s="5"/>
      <c r="AHG325" s="5"/>
      <c r="AHH325" s="5"/>
      <c r="AHI325" s="5"/>
      <c r="AHJ325" s="5"/>
      <c r="AHK325" s="5"/>
      <c r="AHL325" s="5"/>
      <c r="AHM325" s="5"/>
      <c r="AHN325" s="5"/>
      <c r="AHO325" s="5"/>
      <c r="AHP325" s="5"/>
      <c r="AHQ325" s="5"/>
      <c r="AHR325" s="5"/>
      <c r="AHS325" s="5"/>
      <c r="AHT325" s="5"/>
      <c r="AHU325" s="5"/>
      <c r="AHV325" s="5"/>
      <c r="AHW325" s="5"/>
      <c r="AHX325" s="5"/>
      <c r="AHY325" s="5"/>
      <c r="AHZ325" s="5"/>
      <c r="AIA325" s="5"/>
      <c r="AIB325" s="5"/>
      <c r="AIC325" s="5"/>
      <c r="AID325" s="5"/>
      <c r="AIE325" s="5"/>
      <c r="AIF325" s="5"/>
      <c r="AIG325" s="5"/>
      <c r="AIH325" s="5"/>
      <c r="AII325" s="5"/>
      <c r="AIJ325" s="5"/>
      <c r="AIK325" s="5"/>
      <c r="AIL325" s="5"/>
      <c r="AIM325" s="5"/>
      <c r="AIN325" s="5"/>
      <c r="AIO325" s="5"/>
      <c r="AIP325" s="5"/>
      <c r="AIQ325" s="5"/>
      <c r="AIR325" s="5"/>
      <c r="AIS325" s="5"/>
      <c r="AIT325" s="5"/>
      <c r="AIU325" s="5"/>
      <c r="AIV325" s="5"/>
      <c r="AIW325" s="5"/>
      <c r="AIX325" s="5"/>
      <c r="AIY325" s="5"/>
      <c r="AIZ325" s="5"/>
      <c r="AJA325" s="5"/>
      <c r="AJB325" s="5"/>
      <c r="AJC325" s="5"/>
      <c r="AJD325" s="5"/>
      <c r="AJE325" s="5"/>
      <c r="AJF325" s="5"/>
      <c r="AJG325" s="5"/>
      <c r="AJH325" s="5"/>
      <c r="AJI325" s="5"/>
      <c r="AJJ325" s="5"/>
      <c r="AJK325" s="5"/>
      <c r="AJL325" s="5"/>
      <c r="AJM325" s="5"/>
      <c r="AJN325" s="5"/>
      <c r="AJO325" s="5"/>
      <c r="AJP325" s="5"/>
      <c r="AJQ325" s="5"/>
      <c r="AJR325" s="5"/>
      <c r="AJS325" s="5"/>
      <c r="AJT325" s="5"/>
      <c r="AJU325" s="5"/>
      <c r="AJV325" s="5"/>
      <c r="AJW325" s="5"/>
      <c r="AJX325" s="5"/>
      <c r="AJY325" s="5"/>
      <c r="AJZ325" s="5"/>
      <c r="AKA325" s="5"/>
      <c r="AKB325" s="5"/>
      <c r="AKC325" s="5"/>
      <c r="AKD325" s="5"/>
      <c r="AKE325" s="5"/>
      <c r="AKF325" s="5"/>
      <c r="AKG325" s="5"/>
      <c r="AKH325" s="5"/>
      <c r="AKI325" s="5"/>
      <c r="AKJ325" s="5"/>
      <c r="AKK325" s="5"/>
      <c r="AKL325" s="5"/>
      <c r="AKM325" s="5"/>
      <c r="AKN325" s="5"/>
      <c r="AKO325" s="5"/>
      <c r="AKP325" s="5"/>
      <c r="AKQ325" s="5"/>
      <c r="AKR325" s="5"/>
      <c r="AKS325" s="5"/>
      <c r="AKT325" s="5"/>
      <c r="AKU325" s="5"/>
      <c r="AKV325" s="5"/>
      <c r="AKW325" s="5"/>
      <c r="AKX325" s="5"/>
      <c r="AKY325" s="5"/>
      <c r="AKZ325" s="5"/>
      <c r="ALA325" s="5"/>
      <c r="ALB325" s="5"/>
      <c r="ALC325" s="5"/>
      <c r="ALD325" s="5"/>
    </row>
    <row r="326" spans="1:992">
      <c r="A326" s="4">
        <v>86</v>
      </c>
      <c r="B326" s="5" t="s">
        <v>124</v>
      </c>
      <c r="C326" s="4">
        <v>8</v>
      </c>
      <c r="D326" s="5" t="s">
        <v>46</v>
      </c>
      <c r="E326" s="4">
        <v>0.4</v>
      </c>
      <c r="F326" s="4">
        <v>0.3</v>
      </c>
      <c r="G326" s="4">
        <v>0.8</v>
      </c>
      <c r="H326" s="4">
        <v>1.2</v>
      </c>
      <c r="I326" s="4">
        <v>0.2</v>
      </c>
      <c r="J326" s="4">
        <v>1.3</v>
      </c>
      <c r="K326" s="4">
        <v>0.4</v>
      </c>
      <c r="L326" s="4">
        <v>1.1000000000000001</v>
      </c>
      <c r="M326" s="4">
        <v>0.5</v>
      </c>
      <c r="N326">
        <f t="shared" si="315"/>
        <v>0.68888888888888899</v>
      </c>
      <c r="P326" s="26">
        <v>28.2</v>
      </c>
      <c r="Q326" s="26">
        <v>27.7</v>
      </c>
      <c r="R326" s="26">
        <v>30</v>
      </c>
      <c r="S326" s="26">
        <v>27.3</v>
      </c>
      <c r="T326" s="26">
        <v>25.2</v>
      </c>
      <c r="U326" s="26">
        <v>30</v>
      </c>
      <c r="V326" s="26">
        <v>27</v>
      </c>
      <c r="W326" s="26">
        <v>22.3</v>
      </c>
      <c r="X326" s="26">
        <v>24.9</v>
      </c>
      <c r="Y326">
        <f t="shared" si="316"/>
        <v>26.955555555555559</v>
      </c>
      <c r="Z326">
        <f t="shared" si="317"/>
        <v>242.60000000000002</v>
      </c>
      <c r="AA326" s="4">
        <v>0</v>
      </c>
      <c r="AB326" s="4">
        <v>2</v>
      </c>
      <c r="AC326" s="4">
        <v>0</v>
      </c>
      <c r="AD326" s="4">
        <v>0</v>
      </c>
      <c r="AE326" s="4">
        <v>2</v>
      </c>
      <c r="AF326" s="4">
        <v>0</v>
      </c>
      <c r="AG326" s="4">
        <v>0</v>
      </c>
      <c r="AH326" s="4">
        <v>6</v>
      </c>
      <c r="AI326" s="4">
        <v>0</v>
      </c>
      <c r="AJ326" s="4"/>
      <c r="AK326" s="4">
        <v>37</v>
      </c>
      <c r="AL326" s="4">
        <v>54</v>
      </c>
      <c r="AM326" s="4">
        <v>0</v>
      </c>
      <c r="AN326" s="4">
        <v>23</v>
      </c>
      <c r="AO326" s="4">
        <v>15</v>
      </c>
      <c r="AP326" s="4">
        <v>15</v>
      </c>
      <c r="AQ326" s="4">
        <v>32</v>
      </c>
      <c r="AR326" s="4">
        <v>30</v>
      </c>
      <c r="AS326" s="4">
        <v>10</v>
      </c>
      <c r="AT326">
        <f t="shared" si="318"/>
        <v>24</v>
      </c>
      <c r="BD326" s="5"/>
      <c r="BE326" s="7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5"/>
      <c r="AGV326" s="5"/>
      <c r="AGW326" s="5"/>
      <c r="AGX326" s="5"/>
      <c r="AGY326" s="5"/>
      <c r="AGZ326" s="5"/>
      <c r="AHA326" s="5"/>
      <c r="AHB326" s="5"/>
      <c r="AHC326" s="5"/>
      <c r="AHD326" s="5"/>
      <c r="AHE326" s="5"/>
      <c r="AHF326" s="5"/>
      <c r="AHG326" s="5"/>
      <c r="AHH326" s="5"/>
      <c r="AHI326" s="5"/>
      <c r="AHJ326" s="5"/>
      <c r="AHK326" s="5"/>
      <c r="AHL326" s="5"/>
      <c r="AHM326" s="5"/>
      <c r="AHN326" s="5"/>
      <c r="AHO326" s="5"/>
      <c r="AHP326" s="5"/>
      <c r="AHQ326" s="5"/>
      <c r="AHR326" s="5"/>
      <c r="AHS326" s="5"/>
      <c r="AHT326" s="5"/>
      <c r="AHU326" s="5"/>
      <c r="AHV326" s="5"/>
      <c r="AHW326" s="5"/>
      <c r="AHX326" s="5"/>
      <c r="AHY326" s="5"/>
      <c r="AHZ326" s="5"/>
      <c r="AIA326" s="5"/>
      <c r="AIB326" s="5"/>
      <c r="AIC326" s="5"/>
      <c r="AID326" s="5"/>
      <c r="AIE326" s="5"/>
      <c r="AIF326" s="5"/>
      <c r="AIG326" s="5"/>
      <c r="AIH326" s="5"/>
      <c r="AII326" s="5"/>
      <c r="AIJ326" s="5"/>
      <c r="AIK326" s="5"/>
      <c r="AIL326" s="5"/>
      <c r="AIM326" s="5"/>
      <c r="AIN326" s="5"/>
      <c r="AIO326" s="5"/>
      <c r="AIP326" s="5"/>
      <c r="AIQ326" s="5"/>
      <c r="AIR326" s="5"/>
      <c r="AIS326" s="5"/>
      <c r="AIT326" s="5"/>
      <c r="AIU326" s="5"/>
      <c r="AIV326" s="5"/>
      <c r="AIW326" s="5"/>
      <c r="AIX326" s="5"/>
      <c r="AIY326" s="5"/>
      <c r="AIZ326" s="5"/>
      <c r="AJA326" s="5"/>
      <c r="AJB326" s="5"/>
      <c r="AJC326" s="5"/>
      <c r="AJD326" s="5"/>
      <c r="AJE326" s="5"/>
      <c r="AJF326" s="5"/>
      <c r="AJG326" s="5"/>
      <c r="AJH326" s="5"/>
      <c r="AJI326" s="5"/>
      <c r="AJJ326" s="5"/>
      <c r="AJK326" s="5"/>
      <c r="AJL326" s="5"/>
      <c r="AJM326" s="5"/>
      <c r="AJN326" s="5"/>
      <c r="AJO326" s="5"/>
      <c r="AJP326" s="5"/>
      <c r="AJQ326" s="5"/>
      <c r="AJR326" s="5"/>
      <c r="AJS326" s="5"/>
      <c r="AJT326" s="5"/>
      <c r="AJU326" s="5"/>
      <c r="AJV326" s="5"/>
      <c r="AJW326" s="5"/>
      <c r="AJX326" s="5"/>
      <c r="AJY326" s="5"/>
      <c r="AJZ326" s="5"/>
      <c r="AKA326" s="5"/>
      <c r="AKB326" s="5"/>
      <c r="AKC326" s="5"/>
      <c r="AKD326" s="5"/>
      <c r="AKE326" s="5"/>
      <c r="AKF326" s="5"/>
      <c r="AKG326" s="5"/>
      <c r="AKH326" s="5"/>
      <c r="AKI326" s="5"/>
      <c r="AKJ326" s="5"/>
      <c r="AKK326" s="5"/>
      <c r="AKL326" s="5"/>
      <c r="AKM326" s="5"/>
      <c r="AKN326" s="5"/>
      <c r="AKO326" s="5"/>
      <c r="AKP326" s="5"/>
      <c r="AKQ326" s="5"/>
      <c r="AKR326" s="5"/>
      <c r="AKS326" s="5"/>
      <c r="AKT326" s="5"/>
      <c r="AKU326" s="5"/>
      <c r="AKV326" s="5"/>
      <c r="AKW326" s="5"/>
      <c r="AKX326" s="5"/>
      <c r="AKY326" s="5"/>
      <c r="AKZ326" s="5"/>
      <c r="ALA326" s="5"/>
      <c r="ALB326" s="5"/>
      <c r="ALC326" s="5"/>
      <c r="ALD326" s="5"/>
    </row>
    <row r="327" spans="1:992">
      <c r="A327" s="4">
        <v>85</v>
      </c>
      <c r="B327" s="5" t="s">
        <v>125</v>
      </c>
      <c r="C327" s="4">
        <v>8</v>
      </c>
      <c r="D327" s="5" t="s">
        <v>48</v>
      </c>
      <c r="E327" s="4">
        <v>23.3</v>
      </c>
      <c r="F327" s="4">
        <v>14.3</v>
      </c>
      <c r="G327" s="4">
        <v>12.6</v>
      </c>
      <c r="H327" s="4">
        <v>5.8</v>
      </c>
      <c r="I327" s="4">
        <v>6.2</v>
      </c>
      <c r="J327" s="4">
        <v>14.5</v>
      </c>
      <c r="K327" s="4">
        <v>13.5</v>
      </c>
      <c r="L327" s="4">
        <v>8.3000000000000007</v>
      </c>
      <c r="M327" s="4">
        <v>9.3000000000000007</v>
      </c>
      <c r="N327">
        <f t="shared" si="315"/>
        <v>11.977777777777778</v>
      </c>
      <c r="P327" s="26">
        <v>27.7</v>
      </c>
      <c r="Q327" s="26">
        <v>27.9</v>
      </c>
      <c r="R327" s="26">
        <v>28.1</v>
      </c>
      <c r="S327" s="26">
        <v>28.3</v>
      </c>
      <c r="T327" s="26">
        <v>29.9</v>
      </c>
      <c r="U327" s="26">
        <v>26.8</v>
      </c>
      <c r="V327" s="26">
        <v>29.2</v>
      </c>
      <c r="W327" s="26">
        <v>28</v>
      </c>
      <c r="X327" s="26">
        <v>28.5</v>
      </c>
      <c r="Y327">
        <f t="shared" si="316"/>
        <v>28.266666666666666</v>
      </c>
      <c r="Z327">
        <f t="shared" si="317"/>
        <v>254.39999999999998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2</v>
      </c>
      <c r="AG327" s="4">
        <v>0</v>
      </c>
      <c r="AH327" s="4">
        <v>0</v>
      </c>
      <c r="AI327" s="4">
        <v>0</v>
      </c>
      <c r="AJ327" s="4"/>
      <c r="AK327" s="4">
        <v>13</v>
      </c>
      <c r="AL327" s="4">
        <v>8</v>
      </c>
      <c r="AM327" s="4">
        <v>8</v>
      </c>
      <c r="AN327" s="4">
        <v>17</v>
      </c>
      <c r="AO327" s="4">
        <v>10</v>
      </c>
      <c r="AP327" s="4">
        <v>13</v>
      </c>
      <c r="AQ327" s="4">
        <v>9</v>
      </c>
      <c r="AR327" s="4">
        <v>16</v>
      </c>
      <c r="AS327" s="4">
        <v>5</v>
      </c>
      <c r="AT327">
        <f t="shared" si="318"/>
        <v>11</v>
      </c>
      <c r="BD327" s="5"/>
      <c r="BE327" s="7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5"/>
      <c r="AGV327" s="5"/>
      <c r="AGW327" s="5"/>
      <c r="AGX327" s="5"/>
      <c r="AGY327" s="5"/>
      <c r="AGZ327" s="5"/>
      <c r="AHA327" s="5"/>
      <c r="AHB327" s="5"/>
      <c r="AHC327" s="5"/>
      <c r="AHD327" s="5"/>
      <c r="AHE327" s="5"/>
      <c r="AHF327" s="5"/>
      <c r="AHG327" s="5"/>
      <c r="AHH327" s="5"/>
      <c r="AHI327" s="5"/>
      <c r="AHJ327" s="5"/>
      <c r="AHK327" s="5"/>
      <c r="AHL327" s="5"/>
      <c r="AHM327" s="5"/>
      <c r="AHN327" s="5"/>
      <c r="AHO327" s="5"/>
      <c r="AHP327" s="5"/>
      <c r="AHQ327" s="5"/>
      <c r="AHR327" s="5"/>
      <c r="AHS327" s="5"/>
      <c r="AHT327" s="5"/>
      <c r="AHU327" s="5"/>
      <c r="AHV327" s="5"/>
      <c r="AHW327" s="5"/>
      <c r="AHX327" s="5"/>
      <c r="AHY327" s="5"/>
      <c r="AHZ327" s="5"/>
      <c r="AIA327" s="5"/>
      <c r="AIB327" s="5"/>
      <c r="AIC327" s="5"/>
      <c r="AID327" s="5"/>
      <c r="AIE327" s="5"/>
      <c r="AIF327" s="5"/>
      <c r="AIG327" s="5"/>
      <c r="AIH327" s="5"/>
      <c r="AII327" s="5"/>
      <c r="AIJ327" s="5"/>
      <c r="AIK327" s="5"/>
      <c r="AIL327" s="5"/>
      <c r="AIM327" s="5"/>
      <c r="AIN327" s="5"/>
      <c r="AIO327" s="5"/>
      <c r="AIP327" s="5"/>
      <c r="AIQ327" s="5"/>
      <c r="AIR327" s="5"/>
      <c r="AIS327" s="5"/>
      <c r="AIT327" s="5"/>
      <c r="AIU327" s="5"/>
      <c r="AIV327" s="5"/>
      <c r="AIW327" s="5"/>
      <c r="AIX327" s="5"/>
      <c r="AIY327" s="5"/>
      <c r="AIZ327" s="5"/>
      <c r="AJA327" s="5"/>
      <c r="AJB327" s="5"/>
      <c r="AJC327" s="5"/>
      <c r="AJD327" s="5"/>
      <c r="AJE327" s="5"/>
      <c r="AJF327" s="5"/>
      <c r="AJG327" s="5"/>
      <c r="AJH327" s="5"/>
      <c r="AJI327" s="5"/>
      <c r="AJJ327" s="5"/>
      <c r="AJK327" s="5"/>
      <c r="AJL327" s="5"/>
      <c r="AJM327" s="5"/>
      <c r="AJN327" s="5"/>
      <c r="AJO327" s="5"/>
      <c r="AJP327" s="5"/>
      <c r="AJQ327" s="5"/>
      <c r="AJR327" s="5"/>
      <c r="AJS327" s="5"/>
      <c r="AJT327" s="5"/>
      <c r="AJU327" s="5"/>
      <c r="AJV327" s="5"/>
      <c r="AJW327" s="5"/>
      <c r="AJX327" s="5"/>
      <c r="AJY327" s="5"/>
      <c r="AJZ327" s="5"/>
      <c r="AKA327" s="5"/>
      <c r="AKB327" s="5"/>
      <c r="AKC327" s="5"/>
      <c r="AKD327" s="5"/>
      <c r="AKE327" s="5"/>
      <c r="AKF327" s="5"/>
      <c r="AKG327" s="5"/>
      <c r="AKH327" s="5"/>
      <c r="AKI327" s="5"/>
      <c r="AKJ327" s="5"/>
      <c r="AKK327" s="5"/>
      <c r="AKL327" s="5"/>
      <c r="AKM327" s="5"/>
      <c r="AKN327" s="5"/>
      <c r="AKO327" s="5"/>
      <c r="AKP327" s="5"/>
      <c r="AKQ327" s="5"/>
      <c r="AKR327" s="5"/>
      <c r="AKS327" s="5"/>
      <c r="AKT327" s="5"/>
      <c r="AKU327" s="5"/>
      <c r="AKV327" s="5"/>
      <c r="AKW327" s="5"/>
      <c r="AKX327" s="5"/>
      <c r="AKY327" s="5"/>
      <c r="AKZ327" s="5"/>
      <c r="ALA327" s="5"/>
      <c r="ALB327" s="5"/>
      <c r="ALC327" s="5"/>
      <c r="ALD327" s="5"/>
    </row>
    <row r="328" spans="1:992">
      <c r="A328" s="4">
        <v>90</v>
      </c>
      <c r="B328" s="5" t="s">
        <v>126</v>
      </c>
      <c r="C328" s="4">
        <v>8</v>
      </c>
      <c r="D328" s="5" t="s">
        <v>42</v>
      </c>
      <c r="E328" s="4">
        <v>17.5</v>
      </c>
      <c r="F328" s="4">
        <v>18.3</v>
      </c>
      <c r="G328" s="4">
        <v>14.7</v>
      </c>
      <c r="H328" s="4">
        <v>12.5</v>
      </c>
      <c r="I328" s="4">
        <v>19.399999999999999</v>
      </c>
      <c r="J328" s="4">
        <v>10.6</v>
      </c>
      <c r="K328" s="4">
        <v>13.5</v>
      </c>
      <c r="L328" s="4">
        <v>8.8000000000000007</v>
      </c>
      <c r="M328" s="4">
        <v>7.6</v>
      </c>
      <c r="N328">
        <f t="shared" si="315"/>
        <v>13.655555555555555</v>
      </c>
      <c r="P328" s="26">
        <v>30</v>
      </c>
      <c r="Q328" s="26">
        <v>30</v>
      </c>
      <c r="R328" s="26">
        <v>27.6</v>
      </c>
      <c r="S328" s="26">
        <v>21.9</v>
      </c>
      <c r="T328" s="26">
        <v>26.8</v>
      </c>
      <c r="U328" s="26">
        <v>23.8</v>
      </c>
      <c r="V328" s="26">
        <v>24.4</v>
      </c>
      <c r="W328" s="26">
        <v>26.7</v>
      </c>
      <c r="X328" s="26">
        <v>27.3</v>
      </c>
      <c r="Y328">
        <f t="shared" si="316"/>
        <v>26.500000000000004</v>
      </c>
      <c r="Z328">
        <f t="shared" si="317"/>
        <v>238.50000000000003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/>
      <c r="AK328" s="4">
        <v>5</v>
      </c>
      <c r="AL328" s="4">
        <v>0</v>
      </c>
      <c r="AM328" s="4">
        <v>8</v>
      </c>
      <c r="AN328" s="4">
        <v>2</v>
      </c>
      <c r="AO328" s="4">
        <v>2</v>
      </c>
      <c r="AP328" s="4">
        <v>17</v>
      </c>
      <c r="AQ328" s="4">
        <v>17</v>
      </c>
      <c r="AR328" s="4">
        <v>11</v>
      </c>
      <c r="AS328" s="4">
        <v>17</v>
      </c>
      <c r="AT328">
        <f t="shared" si="318"/>
        <v>8.7777777777777786</v>
      </c>
      <c r="BD328" s="5"/>
      <c r="BE328" s="7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5"/>
      <c r="AGV328" s="5"/>
      <c r="AGW328" s="5"/>
      <c r="AGX328" s="5"/>
      <c r="AGY328" s="5"/>
      <c r="AGZ328" s="5"/>
      <c r="AHA328" s="5"/>
      <c r="AHB328" s="5"/>
      <c r="AHC328" s="5"/>
      <c r="AHD328" s="5"/>
      <c r="AHE328" s="5"/>
      <c r="AHF328" s="5"/>
      <c r="AHG328" s="5"/>
      <c r="AHH328" s="5"/>
      <c r="AHI328" s="5"/>
      <c r="AHJ328" s="5"/>
      <c r="AHK328" s="5"/>
      <c r="AHL328" s="5"/>
      <c r="AHM328" s="5"/>
      <c r="AHN328" s="5"/>
      <c r="AHO328" s="5"/>
      <c r="AHP328" s="5"/>
      <c r="AHQ328" s="5"/>
      <c r="AHR328" s="5"/>
      <c r="AHS328" s="5"/>
      <c r="AHT328" s="5"/>
      <c r="AHU328" s="5"/>
      <c r="AHV328" s="5"/>
      <c r="AHW328" s="5"/>
      <c r="AHX328" s="5"/>
      <c r="AHY328" s="5"/>
      <c r="AHZ328" s="5"/>
      <c r="AIA328" s="5"/>
      <c r="AIB328" s="5"/>
      <c r="AIC328" s="5"/>
      <c r="AID328" s="5"/>
      <c r="AIE328" s="5"/>
      <c r="AIF328" s="5"/>
      <c r="AIG328" s="5"/>
      <c r="AIH328" s="5"/>
      <c r="AII328" s="5"/>
      <c r="AIJ328" s="5"/>
      <c r="AIK328" s="5"/>
      <c r="AIL328" s="5"/>
      <c r="AIM328" s="5"/>
      <c r="AIN328" s="5"/>
      <c r="AIO328" s="5"/>
      <c r="AIP328" s="5"/>
      <c r="AIQ328" s="5"/>
      <c r="AIR328" s="5"/>
      <c r="AIS328" s="5"/>
      <c r="AIT328" s="5"/>
      <c r="AIU328" s="5"/>
      <c r="AIV328" s="5"/>
      <c r="AIW328" s="5"/>
      <c r="AIX328" s="5"/>
      <c r="AIY328" s="5"/>
      <c r="AIZ328" s="5"/>
      <c r="AJA328" s="5"/>
      <c r="AJB328" s="5"/>
      <c r="AJC328" s="5"/>
      <c r="AJD328" s="5"/>
      <c r="AJE328" s="5"/>
      <c r="AJF328" s="5"/>
      <c r="AJG328" s="5"/>
      <c r="AJH328" s="5"/>
      <c r="AJI328" s="5"/>
      <c r="AJJ328" s="5"/>
      <c r="AJK328" s="5"/>
      <c r="AJL328" s="5"/>
      <c r="AJM328" s="5"/>
      <c r="AJN328" s="5"/>
      <c r="AJO328" s="5"/>
      <c r="AJP328" s="5"/>
      <c r="AJQ328" s="5"/>
      <c r="AJR328" s="5"/>
      <c r="AJS328" s="5"/>
      <c r="AJT328" s="5"/>
      <c r="AJU328" s="5"/>
      <c r="AJV328" s="5"/>
      <c r="AJW328" s="5"/>
      <c r="AJX328" s="5"/>
      <c r="AJY328" s="5"/>
      <c r="AJZ328" s="5"/>
      <c r="AKA328" s="5"/>
      <c r="AKB328" s="5"/>
      <c r="AKC328" s="5"/>
      <c r="AKD328" s="5"/>
      <c r="AKE328" s="5"/>
      <c r="AKF328" s="5"/>
      <c r="AKG328" s="5"/>
      <c r="AKH328" s="5"/>
      <c r="AKI328" s="5"/>
      <c r="AKJ328" s="5"/>
      <c r="AKK328" s="5"/>
      <c r="AKL328" s="5"/>
      <c r="AKM328" s="5"/>
      <c r="AKN328" s="5"/>
      <c r="AKO328" s="5"/>
      <c r="AKP328" s="5"/>
      <c r="AKQ328" s="5"/>
      <c r="AKR328" s="5"/>
      <c r="AKS328" s="5"/>
      <c r="AKT328" s="5"/>
      <c r="AKU328" s="5"/>
      <c r="AKV328" s="5"/>
      <c r="AKW328" s="5"/>
      <c r="AKX328" s="5"/>
      <c r="AKY328" s="5"/>
      <c r="AKZ328" s="5"/>
      <c r="ALA328" s="5"/>
      <c r="ALB328" s="5"/>
      <c r="ALC328" s="5"/>
      <c r="ALD328" s="5"/>
    </row>
    <row r="329" spans="1:992">
      <c r="A329" s="4">
        <v>89</v>
      </c>
      <c r="B329" s="5" t="s">
        <v>127</v>
      </c>
      <c r="C329" s="4">
        <v>8</v>
      </c>
      <c r="D329" s="5" t="s">
        <v>44</v>
      </c>
      <c r="E329" s="4">
        <v>12.4</v>
      </c>
      <c r="F329" s="4">
        <v>7.2</v>
      </c>
      <c r="G329" s="4">
        <v>2.7</v>
      </c>
      <c r="H329" s="4">
        <v>2.7</v>
      </c>
      <c r="I329" s="4">
        <v>11.5</v>
      </c>
      <c r="J329" s="4">
        <v>9.1999999999999993</v>
      </c>
      <c r="K329" s="4">
        <v>9</v>
      </c>
      <c r="L329" s="4">
        <v>4.4000000000000004</v>
      </c>
      <c r="M329" s="4">
        <v>7.9</v>
      </c>
      <c r="N329">
        <f t="shared" si="315"/>
        <v>7.4444444444444446</v>
      </c>
      <c r="P329" s="26">
        <v>27.4</v>
      </c>
      <c r="Q329" s="26">
        <v>20.399999999999999</v>
      </c>
      <c r="R329" s="26">
        <v>21.4</v>
      </c>
      <c r="S329" s="26">
        <v>17.7</v>
      </c>
      <c r="T329" s="26">
        <v>30</v>
      </c>
      <c r="U329" s="26">
        <v>30</v>
      </c>
      <c r="V329" s="26">
        <v>27.6</v>
      </c>
      <c r="W329" s="26">
        <v>30</v>
      </c>
      <c r="X329" s="26">
        <v>30</v>
      </c>
      <c r="Y329">
        <f t="shared" si="316"/>
        <v>26.055555555555554</v>
      </c>
      <c r="Z329">
        <f t="shared" si="317"/>
        <v>234.49999999999997</v>
      </c>
      <c r="AA329" s="4">
        <v>0</v>
      </c>
      <c r="AB329" s="4">
        <v>0</v>
      </c>
      <c r="AC329" s="4">
        <v>2</v>
      </c>
      <c r="AD329" s="4">
        <v>2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/>
      <c r="AK329" s="4">
        <v>5</v>
      </c>
      <c r="AL329" s="4">
        <v>8</v>
      </c>
      <c r="AM329" s="4">
        <v>13</v>
      </c>
      <c r="AN329" s="4">
        <v>9</v>
      </c>
      <c r="AO329" s="4">
        <v>1</v>
      </c>
      <c r="AP329" s="4">
        <v>0</v>
      </c>
      <c r="AQ329" s="4">
        <v>3</v>
      </c>
      <c r="AR329" s="4">
        <v>2</v>
      </c>
      <c r="AS329" s="4">
        <v>6</v>
      </c>
      <c r="AT329">
        <f t="shared" si="318"/>
        <v>5.2222222222222223</v>
      </c>
      <c r="BD329" s="5"/>
      <c r="BE329" s="7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5"/>
      <c r="AGV329" s="5"/>
      <c r="AGW329" s="5"/>
      <c r="AGX329" s="5"/>
      <c r="AGY329" s="5"/>
      <c r="AGZ329" s="5"/>
      <c r="AHA329" s="5"/>
      <c r="AHB329" s="5"/>
      <c r="AHC329" s="5"/>
      <c r="AHD329" s="5"/>
      <c r="AHE329" s="5"/>
      <c r="AHF329" s="5"/>
      <c r="AHG329" s="5"/>
      <c r="AHH329" s="5"/>
      <c r="AHI329" s="5"/>
      <c r="AHJ329" s="5"/>
      <c r="AHK329" s="5"/>
      <c r="AHL329" s="5"/>
      <c r="AHM329" s="5"/>
      <c r="AHN329" s="5"/>
      <c r="AHO329" s="5"/>
      <c r="AHP329" s="5"/>
      <c r="AHQ329" s="5"/>
      <c r="AHR329" s="5"/>
      <c r="AHS329" s="5"/>
      <c r="AHT329" s="5"/>
      <c r="AHU329" s="5"/>
      <c r="AHV329" s="5"/>
      <c r="AHW329" s="5"/>
      <c r="AHX329" s="5"/>
      <c r="AHY329" s="5"/>
      <c r="AHZ329" s="5"/>
      <c r="AIA329" s="5"/>
      <c r="AIB329" s="5"/>
      <c r="AIC329" s="5"/>
      <c r="AID329" s="5"/>
      <c r="AIE329" s="5"/>
      <c r="AIF329" s="5"/>
      <c r="AIG329" s="5"/>
      <c r="AIH329" s="5"/>
      <c r="AII329" s="5"/>
      <c r="AIJ329" s="5"/>
      <c r="AIK329" s="5"/>
      <c r="AIL329" s="5"/>
      <c r="AIM329" s="5"/>
      <c r="AIN329" s="5"/>
      <c r="AIO329" s="5"/>
      <c r="AIP329" s="5"/>
      <c r="AIQ329" s="5"/>
      <c r="AIR329" s="5"/>
      <c r="AIS329" s="5"/>
      <c r="AIT329" s="5"/>
      <c r="AIU329" s="5"/>
      <c r="AIV329" s="5"/>
      <c r="AIW329" s="5"/>
      <c r="AIX329" s="5"/>
      <c r="AIY329" s="5"/>
      <c r="AIZ329" s="5"/>
      <c r="AJA329" s="5"/>
      <c r="AJB329" s="5"/>
      <c r="AJC329" s="5"/>
      <c r="AJD329" s="5"/>
      <c r="AJE329" s="5"/>
      <c r="AJF329" s="5"/>
      <c r="AJG329" s="5"/>
      <c r="AJH329" s="5"/>
      <c r="AJI329" s="5"/>
      <c r="AJJ329" s="5"/>
      <c r="AJK329" s="5"/>
      <c r="AJL329" s="5"/>
      <c r="AJM329" s="5"/>
      <c r="AJN329" s="5"/>
      <c r="AJO329" s="5"/>
      <c r="AJP329" s="5"/>
      <c r="AJQ329" s="5"/>
      <c r="AJR329" s="5"/>
      <c r="AJS329" s="5"/>
      <c r="AJT329" s="5"/>
      <c r="AJU329" s="5"/>
      <c r="AJV329" s="5"/>
      <c r="AJW329" s="5"/>
      <c r="AJX329" s="5"/>
      <c r="AJY329" s="5"/>
      <c r="AJZ329" s="5"/>
      <c r="AKA329" s="5"/>
      <c r="AKB329" s="5"/>
      <c r="AKC329" s="5"/>
      <c r="AKD329" s="5"/>
      <c r="AKE329" s="5"/>
      <c r="AKF329" s="5"/>
      <c r="AKG329" s="5"/>
      <c r="AKH329" s="5"/>
      <c r="AKI329" s="5"/>
      <c r="AKJ329" s="5"/>
      <c r="AKK329" s="5"/>
      <c r="AKL329" s="5"/>
      <c r="AKM329" s="5"/>
      <c r="AKN329" s="5"/>
      <c r="AKO329" s="5"/>
      <c r="AKP329" s="5"/>
      <c r="AKQ329" s="5"/>
      <c r="AKR329" s="5"/>
      <c r="AKS329" s="5"/>
      <c r="AKT329" s="5"/>
      <c r="AKU329" s="5"/>
      <c r="AKV329" s="5"/>
      <c r="AKW329" s="5"/>
      <c r="AKX329" s="5"/>
      <c r="AKY329" s="5"/>
      <c r="AKZ329" s="5"/>
      <c r="ALA329" s="5"/>
      <c r="ALB329" s="5"/>
      <c r="ALC329" s="5"/>
      <c r="ALD329" s="5"/>
    </row>
    <row r="330" spans="1:992">
      <c r="A330" s="4">
        <v>92</v>
      </c>
      <c r="B330" s="5" t="s">
        <v>128</v>
      </c>
      <c r="C330" s="4">
        <v>8</v>
      </c>
      <c r="D330" s="5" t="s">
        <v>46</v>
      </c>
      <c r="E330" s="4">
        <v>3.3</v>
      </c>
      <c r="F330" s="4">
        <v>2.4</v>
      </c>
      <c r="G330" s="4">
        <v>2.2999999999999998</v>
      </c>
      <c r="H330" s="4">
        <v>2.9</v>
      </c>
      <c r="I330" s="4">
        <v>1.1000000000000001</v>
      </c>
      <c r="J330" s="4">
        <v>0.8</v>
      </c>
      <c r="K330" s="4">
        <v>1</v>
      </c>
      <c r="L330" s="4">
        <v>1.7</v>
      </c>
      <c r="M330" s="4">
        <v>2.2000000000000002</v>
      </c>
      <c r="N330">
        <f t="shared" si="315"/>
        <v>1.9666666666666666</v>
      </c>
      <c r="P330" s="26">
        <v>29.5</v>
      </c>
      <c r="Q330" s="26">
        <v>28.9</v>
      </c>
      <c r="R330" s="26">
        <v>27.1</v>
      </c>
      <c r="S330" s="26">
        <v>25.3</v>
      </c>
      <c r="T330" s="26">
        <v>26.7</v>
      </c>
      <c r="U330" s="26">
        <v>25.1</v>
      </c>
      <c r="V330" s="26">
        <v>24.8</v>
      </c>
      <c r="W330" s="26">
        <v>22.1</v>
      </c>
      <c r="X330" s="26">
        <v>23.8</v>
      </c>
      <c r="Y330">
        <f t="shared" si="316"/>
        <v>25.922222222222224</v>
      </c>
      <c r="Z330">
        <f t="shared" si="317"/>
        <v>233.3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/>
      <c r="AK330" s="4">
        <v>6</v>
      </c>
      <c r="AL330" s="4">
        <v>3</v>
      </c>
      <c r="AM330" s="4">
        <v>8</v>
      </c>
      <c r="AN330" s="4">
        <v>10</v>
      </c>
      <c r="AO330" s="4">
        <v>9</v>
      </c>
      <c r="AP330" s="4">
        <v>7</v>
      </c>
      <c r="AQ330" s="4">
        <v>7</v>
      </c>
      <c r="AR330" s="4">
        <v>10</v>
      </c>
      <c r="AS330" s="4">
        <v>6</v>
      </c>
      <c r="AT330">
        <f t="shared" si="318"/>
        <v>7.333333333333333</v>
      </c>
      <c r="BD330" s="5"/>
      <c r="BE330" s="7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5"/>
      <c r="AGV330" s="5"/>
      <c r="AGW330" s="5"/>
      <c r="AGX330" s="5"/>
      <c r="AGY330" s="5"/>
      <c r="AGZ330" s="5"/>
      <c r="AHA330" s="5"/>
      <c r="AHB330" s="5"/>
      <c r="AHC330" s="5"/>
      <c r="AHD330" s="5"/>
      <c r="AHE330" s="5"/>
      <c r="AHF330" s="5"/>
      <c r="AHG330" s="5"/>
      <c r="AHH330" s="5"/>
      <c r="AHI330" s="5"/>
      <c r="AHJ330" s="5"/>
      <c r="AHK330" s="5"/>
      <c r="AHL330" s="5"/>
      <c r="AHM330" s="5"/>
      <c r="AHN330" s="5"/>
      <c r="AHO330" s="5"/>
      <c r="AHP330" s="5"/>
      <c r="AHQ330" s="5"/>
      <c r="AHR330" s="5"/>
      <c r="AHS330" s="5"/>
      <c r="AHT330" s="5"/>
      <c r="AHU330" s="5"/>
      <c r="AHV330" s="5"/>
      <c r="AHW330" s="5"/>
      <c r="AHX330" s="5"/>
      <c r="AHY330" s="5"/>
      <c r="AHZ330" s="5"/>
      <c r="AIA330" s="5"/>
      <c r="AIB330" s="5"/>
      <c r="AIC330" s="5"/>
      <c r="AID330" s="5"/>
      <c r="AIE330" s="5"/>
      <c r="AIF330" s="5"/>
      <c r="AIG330" s="5"/>
      <c r="AIH330" s="5"/>
      <c r="AII330" s="5"/>
      <c r="AIJ330" s="5"/>
      <c r="AIK330" s="5"/>
      <c r="AIL330" s="5"/>
      <c r="AIM330" s="5"/>
      <c r="AIN330" s="5"/>
      <c r="AIO330" s="5"/>
      <c r="AIP330" s="5"/>
      <c r="AIQ330" s="5"/>
      <c r="AIR330" s="5"/>
      <c r="AIS330" s="5"/>
      <c r="AIT330" s="5"/>
      <c r="AIU330" s="5"/>
      <c r="AIV330" s="5"/>
      <c r="AIW330" s="5"/>
      <c r="AIX330" s="5"/>
      <c r="AIY330" s="5"/>
      <c r="AIZ330" s="5"/>
      <c r="AJA330" s="5"/>
      <c r="AJB330" s="5"/>
      <c r="AJC330" s="5"/>
      <c r="AJD330" s="5"/>
      <c r="AJE330" s="5"/>
      <c r="AJF330" s="5"/>
      <c r="AJG330" s="5"/>
      <c r="AJH330" s="5"/>
      <c r="AJI330" s="5"/>
      <c r="AJJ330" s="5"/>
      <c r="AJK330" s="5"/>
      <c r="AJL330" s="5"/>
      <c r="AJM330" s="5"/>
      <c r="AJN330" s="5"/>
      <c r="AJO330" s="5"/>
      <c r="AJP330" s="5"/>
      <c r="AJQ330" s="5"/>
      <c r="AJR330" s="5"/>
      <c r="AJS330" s="5"/>
      <c r="AJT330" s="5"/>
      <c r="AJU330" s="5"/>
      <c r="AJV330" s="5"/>
      <c r="AJW330" s="5"/>
      <c r="AJX330" s="5"/>
      <c r="AJY330" s="5"/>
      <c r="AJZ330" s="5"/>
      <c r="AKA330" s="5"/>
      <c r="AKB330" s="5"/>
      <c r="AKC330" s="5"/>
      <c r="AKD330" s="5"/>
      <c r="AKE330" s="5"/>
      <c r="AKF330" s="5"/>
      <c r="AKG330" s="5"/>
      <c r="AKH330" s="5"/>
      <c r="AKI330" s="5"/>
      <c r="AKJ330" s="5"/>
      <c r="AKK330" s="5"/>
      <c r="AKL330" s="5"/>
      <c r="AKM330" s="5"/>
      <c r="AKN330" s="5"/>
      <c r="AKO330" s="5"/>
      <c r="AKP330" s="5"/>
      <c r="AKQ330" s="5"/>
      <c r="AKR330" s="5"/>
      <c r="AKS330" s="5"/>
      <c r="AKT330" s="5"/>
      <c r="AKU330" s="5"/>
      <c r="AKV330" s="5"/>
      <c r="AKW330" s="5"/>
      <c r="AKX330" s="5"/>
      <c r="AKY330" s="5"/>
      <c r="AKZ330" s="5"/>
      <c r="ALA330" s="5"/>
      <c r="ALB330" s="5"/>
      <c r="ALC330" s="5"/>
      <c r="ALD330" s="5"/>
    </row>
    <row r="331" spans="1:992">
      <c r="A331" s="4">
        <v>91</v>
      </c>
      <c r="B331" s="5" t="s">
        <v>129</v>
      </c>
      <c r="C331" s="4">
        <v>8</v>
      </c>
      <c r="D331" s="5" t="s">
        <v>48</v>
      </c>
      <c r="E331" s="4">
        <v>3.4</v>
      </c>
      <c r="F331" s="4">
        <v>14.7</v>
      </c>
      <c r="G331" s="4">
        <v>10.4</v>
      </c>
      <c r="H331" s="4">
        <v>11.3</v>
      </c>
      <c r="I331" s="4">
        <v>8</v>
      </c>
      <c r="J331" s="4">
        <v>5.6</v>
      </c>
      <c r="K331" s="4">
        <v>6.5</v>
      </c>
      <c r="L331" s="4">
        <v>13.4</v>
      </c>
      <c r="M331" s="4">
        <v>12.5</v>
      </c>
      <c r="N331">
        <f t="shared" si="315"/>
        <v>9.5333333333333332</v>
      </c>
      <c r="P331" s="26">
        <v>28</v>
      </c>
      <c r="Q331" s="26">
        <v>30</v>
      </c>
      <c r="R331" s="26">
        <v>28.6</v>
      </c>
      <c r="S331" s="26">
        <v>26.6</v>
      </c>
      <c r="T331" s="26">
        <v>26.8</v>
      </c>
      <c r="U331" s="26">
        <v>24.5</v>
      </c>
      <c r="V331" s="26">
        <v>11.1</v>
      </c>
      <c r="W331" s="26">
        <v>29</v>
      </c>
      <c r="X331" s="26">
        <v>27</v>
      </c>
      <c r="Y331">
        <f t="shared" si="316"/>
        <v>25.733333333333334</v>
      </c>
      <c r="Z331">
        <f t="shared" si="317"/>
        <v>231.6</v>
      </c>
      <c r="AA331" s="4">
        <v>0</v>
      </c>
      <c r="AB331" s="4">
        <v>0</v>
      </c>
      <c r="AC331" s="4">
        <v>2</v>
      </c>
      <c r="AD331" s="4">
        <v>0</v>
      </c>
      <c r="AE331" s="4">
        <v>0</v>
      </c>
      <c r="AF331" s="4">
        <v>4</v>
      </c>
      <c r="AG331" s="4">
        <v>4</v>
      </c>
      <c r="AH331" s="4">
        <v>0</v>
      </c>
      <c r="AI331" s="4">
        <v>0</v>
      </c>
      <c r="AJ331" s="4"/>
      <c r="AK331" s="4">
        <v>11</v>
      </c>
      <c r="AL331" s="4">
        <v>2</v>
      </c>
      <c r="AM331" s="4">
        <v>8</v>
      </c>
      <c r="AN331" s="4">
        <v>7</v>
      </c>
      <c r="AO331" s="4">
        <v>10</v>
      </c>
      <c r="AP331" s="4">
        <v>9</v>
      </c>
      <c r="AQ331" s="4">
        <v>5</v>
      </c>
      <c r="AR331" s="4">
        <v>9</v>
      </c>
      <c r="AS331" s="4">
        <v>13</v>
      </c>
      <c r="AT331">
        <f t="shared" si="318"/>
        <v>8.2222222222222214</v>
      </c>
      <c r="BD331" s="5"/>
      <c r="BE331" s="7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5"/>
      <c r="AGV331" s="5"/>
      <c r="AGW331" s="5"/>
      <c r="AGX331" s="5"/>
      <c r="AGY331" s="5"/>
      <c r="AGZ331" s="5"/>
      <c r="AHA331" s="5"/>
      <c r="AHB331" s="5"/>
      <c r="AHC331" s="5"/>
      <c r="AHD331" s="5"/>
      <c r="AHE331" s="5"/>
      <c r="AHF331" s="5"/>
      <c r="AHG331" s="5"/>
      <c r="AHH331" s="5"/>
      <c r="AHI331" s="5"/>
      <c r="AHJ331" s="5"/>
      <c r="AHK331" s="5"/>
      <c r="AHL331" s="5"/>
      <c r="AHM331" s="5"/>
      <c r="AHN331" s="5"/>
      <c r="AHO331" s="5"/>
      <c r="AHP331" s="5"/>
      <c r="AHQ331" s="5"/>
      <c r="AHR331" s="5"/>
      <c r="AHS331" s="5"/>
      <c r="AHT331" s="5"/>
      <c r="AHU331" s="5"/>
      <c r="AHV331" s="5"/>
      <c r="AHW331" s="5"/>
      <c r="AHX331" s="5"/>
      <c r="AHY331" s="5"/>
      <c r="AHZ331" s="5"/>
      <c r="AIA331" s="5"/>
      <c r="AIB331" s="5"/>
      <c r="AIC331" s="5"/>
      <c r="AID331" s="5"/>
      <c r="AIE331" s="5"/>
      <c r="AIF331" s="5"/>
      <c r="AIG331" s="5"/>
      <c r="AIH331" s="5"/>
      <c r="AII331" s="5"/>
      <c r="AIJ331" s="5"/>
      <c r="AIK331" s="5"/>
      <c r="AIL331" s="5"/>
      <c r="AIM331" s="5"/>
      <c r="AIN331" s="5"/>
      <c r="AIO331" s="5"/>
      <c r="AIP331" s="5"/>
      <c r="AIQ331" s="5"/>
      <c r="AIR331" s="5"/>
      <c r="AIS331" s="5"/>
      <c r="AIT331" s="5"/>
      <c r="AIU331" s="5"/>
      <c r="AIV331" s="5"/>
      <c r="AIW331" s="5"/>
      <c r="AIX331" s="5"/>
      <c r="AIY331" s="5"/>
      <c r="AIZ331" s="5"/>
      <c r="AJA331" s="5"/>
      <c r="AJB331" s="5"/>
      <c r="AJC331" s="5"/>
      <c r="AJD331" s="5"/>
      <c r="AJE331" s="5"/>
      <c r="AJF331" s="5"/>
      <c r="AJG331" s="5"/>
      <c r="AJH331" s="5"/>
      <c r="AJI331" s="5"/>
      <c r="AJJ331" s="5"/>
      <c r="AJK331" s="5"/>
      <c r="AJL331" s="5"/>
      <c r="AJM331" s="5"/>
      <c r="AJN331" s="5"/>
      <c r="AJO331" s="5"/>
      <c r="AJP331" s="5"/>
      <c r="AJQ331" s="5"/>
      <c r="AJR331" s="5"/>
      <c r="AJS331" s="5"/>
      <c r="AJT331" s="5"/>
      <c r="AJU331" s="5"/>
      <c r="AJV331" s="5"/>
      <c r="AJW331" s="5"/>
      <c r="AJX331" s="5"/>
      <c r="AJY331" s="5"/>
      <c r="AJZ331" s="5"/>
      <c r="AKA331" s="5"/>
      <c r="AKB331" s="5"/>
      <c r="AKC331" s="5"/>
      <c r="AKD331" s="5"/>
      <c r="AKE331" s="5"/>
      <c r="AKF331" s="5"/>
      <c r="AKG331" s="5"/>
      <c r="AKH331" s="5"/>
      <c r="AKI331" s="5"/>
      <c r="AKJ331" s="5"/>
      <c r="AKK331" s="5"/>
      <c r="AKL331" s="5"/>
      <c r="AKM331" s="5"/>
      <c r="AKN331" s="5"/>
      <c r="AKO331" s="5"/>
      <c r="AKP331" s="5"/>
      <c r="AKQ331" s="5"/>
      <c r="AKR331" s="5"/>
      <c r="AKS331" s="5"/>
      <c r="AKT331" s="5"/>
      <c r="AKU331" s="5"/>
      <c r="AKV331" s="5"/>
      <c r="AKW331" s="5"/>
      <c r="AKX331" s="5"/>
      <c r="AKY331" s="5"/>
      <c r="AKZ331" s="5"/>
      <c r="ALA331" s="5"/>
      <c r="ALB331" s="5"/>
      <c r="ALC331" s="5"/>
      <c r="ALD331" s="5"/>
    </row>
    <row r="332" spans="1:992">
      <c r="A332" s="4">
        <v>93</v>
      </c>
      <c r="B332" s="5" t="s">
        <v>130</v>
      </c>
      <c r="C332" s="4">
        <v>8</v>
      </c>
      <c r="D332" s="5" t="s">
        <v>42</v>
      </c>
      <c r="E332" s="4">
        <v>9.6</v>
      </c>
      <c r="F332" s="4">
        <v>3.7</v>
      </c>
      <c r="G332" s="4">
        <v>3</v>
      </c>
      <c r="H332" s="4">
        <v>13.9</v>
      </c>
      <c r="I332" s="4">
        <v>10.9</v>
      </c>
      <c r="J332" s="4">
        <v>2.4</v>
      </c>
      <c r="K332" s="4">
        <v>7.3</v>
      </c>
      <c r="L332" s="4">
        <v>6.5</v>
      </c>
      <c r="M332" s="4">
        <v>3.7</v>
      </c>
      <c r="N332">
        <f t="shared" si="315"/>
        <v>6.7777777777777777</v>
      </c>
      <c r="P332" s="26">
        <v>30</v>
      </c>
      <c r="Q332" s="26">
        <v>23.7</v>
      </c>
      <c r="R332" s="26">
        <v>24.4</v>
      </c>
      <c r="S332" s="26">
        <v>29.3</v>
      </c>
      <c r="T332" s="26">
        <v>30</v>
      </c>
      <c r="U332" s="26">
        <v>30</v>
      </c>
      <c r="V332" s="26">
        <v>25.4</v>
      </c>
      <c r="W332" s="26">
        <v>30</v>
      </c>
      <c r="X332" s="26">
        <v>28.6</v>
      </c>
      <c r="Y332">
        <f t="shared" si="316"/>
        <v>27.93333333333333</v>
      </c>
      <c r="Z332">
        <f t="shared" si="317"/>
        <v>251.39999999999998</v>
      </c>
      <c r="AA332" s="4">
        <v>0</v>
      </c>
      <c r="AB332" s="4">
        <v>2</v>
      </c>
      <c r="AC332" s="4">
        <v>2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/>
      <c r="AK332" s="4">
        <v>6</v>
      </c>
      <c r="AL332" s="4">
        <v>14</v>
      </c>
      <c r="AM332" s="4">
        <v>29</v>
      </c>
      <c r="AN332" s="4">
        <v>1</v>
      </c>
      <c r="AO332" s="4">
        <v>16</v>
      </c>
      <c r="AP332" s="4">
        <v>14</v>
      </c>
      <c r="AQ332" s="4">
        <v>9</v>
      </c>
      <c r="AR332" s="4">
        <v>2</v>
      </c>
      <c r="AS332" s="4">
        <v>0</v>
      </c>
      <c r="AT332">
        <f t="shared" si="318"/>
        <v>10.111111111111111</v>
      </c>
      <c r="BD332" s="5"/>
      <c r="BE332" s="7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5"/>
      <c r="AGV332" s="5"/>
      <c r="AGW332" s="5"/>
      <c r="AGX332" s="5"/>
      <c r="AGY332" s="5"/>
      <c r="AGZ332" s="5"/>
      <c r="AHA332" s="5"/>
      <c r="AHB332" s="5"/>
      <c r="AHC332" s="5"/>
      <c r="AHD332" s="5"/>
      <c r="AHE332" s="5"/>
      <c r="AHF332" s="5"/>
      <c r="AHG332" s="5"/>
      <c r="AHH332" s="5"/>
      <c r="AHI332" s="5"/>
      <c r="AHJ332" s="5"/>
      <c r="AHK332" s="5"/>
      <c r="AHL332" s="5"/>
      <c r="AHM332" s="5"/>
      <c r="AHN332" s="5"/>
      <c r="AHO332" s="5"/>
      <c r="AHP332" s="5"/>
      <c r="AHQ332" s="5"/>
      <c r="AHR332" s="5"/>
      <c r="AHS332" s="5"/>
      <c r="AHT332" s="5"/>
      <c r="AHU332" s="5"/>
      <c r="AHV332" s="5"/>
      <c r="AHW332" s="5"/>
      <c r="AHX332" s="5"/>
      <c r="AHY332" s="5"/>
      <c r="AHZ332" s="5"/>
      <c r="AIA332" s="5"/>
      <c r="AIB332" s="5"/>
      <c r="AIC332" s="5"/>
      <c r="AID332" s="5"/>
      <c r="AIE332" s="5"/>
      <c r="AIF332" s="5"/>
      <c r="AIG332" s="5"/>
      <c r="AIH332" s="5"/>
      <c r="AII332" s="5"/>
      <c r="AIJ332" s="5"/>
      <c r="AIK332" s="5"/>
      <c r="AIL332" s="5"/>
      <c r="AIM332" s="5"/>
      <c r="AIN332" s="5"/>
      <c r="AIO332" s="5"/>
      <c r="AIP332" s="5"/>
      <c r="AIQ332" s="5"/>
      <c r="AIR332" s="5"/>
      <c r="AIS332" s="5"/>
      <c r="AIT332" s="5"/>
      <c r="AIU332" s="5"/>
      <c r="AIV332" s="5"/>
      <c r="AIW332" s="5"/>
      <c r="AIX332" s="5"/>
      <c r="AIY332" s="5"/>
      <c r="AIZ332" s="5"/>
      <c r="AJA332" s="5"/>
      <c r="AJB332" s="5"/>
      <c r="AJC332" s="5"/>
      <c r="AJD332" s="5"/>
      <c r="AJE332" s="5"/>
      <c r="AJF332" s="5"/>
      <c r="AJG332" s="5"/>
      <c r="AJH332" s="5"/>
      <c r="AJI332" s="5"/>
      <c r="AJJ332" s="5"/>
      <c r="AJK332" s="5"/>
      <c r="AJL332" s="5"/>
      <c r="AJM332" s="5"/>
      <c r="AJN332" s="5"/>
      <c r="AJO332" s="5"/>
      <c r="AJP332" s="5"/>
      <c r="AJQ332" s="5"/>
      <c r="AJR332" s="5"/>
      <c r="AJS332" s="5"/>
      <c r="AJT332" s="5"/>
      <c r="AJU332" s="5"/>
      <c r="AJV332" s="5"/>
      <c r="AJW332" s="5"/>
      <c r="AJX332" s="5"/>
      <c r="AJY332" s="5"/>
      <c r="AJZ332" s="5"/>
      <c r="AKA332" s="5"/>
      <c r="AKB332" s="5"/>
      <c r="AKC332" s="5"/>
      <c r="AKD332" s="5"/>
      <c r="AKE332" s="5"/>
      <c r="AKF332" s="5"/>
      <c r="AKG332" s="5"/>
      <c r="AKH332" s="5"/>
      <c r="AKI332" s="5"/>
      <c r="AKJ332" s="5"/>
      <c r="AKK332" s="5"/>
      <c r="AKL332" s="5"/>
      <c r="AKM332" s="5"/>
      <c r="AKN332" s="5"/>
      <c r="AKO332" s="5"/>
      <c r="AKP332" s="5"/>
      <c r="AKQ332" s="5"/>
      <c r="AKR332" s="5"/>
      <c r="AKS332" s="5"/>
      <c r="AKT332" s="5"/>
      <c r="AKU332" s="5"/>
      <c r="AKV332" s="5"/>
      <c r="AKW332" s="5"/>
      <c r="AKX332" s="5"/>
      <c r="AKY332" s="5"/>
      <c r="AKZ332" s="5"/>
      <c r="ALA332" s="5"/>
      <c r="ALB332" s="5"/>
      <c r="ALC332" s="5"/>
      <c r="ALD332" s="5"/>
    </row>
    <row r="333" spans="1:992">
      <c r="A333" s="4">
        <v>95</v>
      </c>
      <c r="B333" s="5" t="s">
        <v>131</v>
      </c>
      <c r="C333" s="4">
        <v>8</v>
      </c>
      <c r="D333" s="5" t="s">
        <v>44</v>
      </c>
      <c r="E333" s="4">
        <v>9.5</v>
      </c>
      <c r="F333" s="4">
        <v>15.3</v>
      </c>
      <c r="G333" s="4">
        <v>16.8</v>
      </c>
      <c r="H333" s="4">
        <v>10</v>
      </c>
      <c r="I333" s="4">
        <v>10.6</v>
      </c>
      <c r="J333" s="4">
        <v>10.8</v>
      </c>
      <c r="K333" s="4">
        <v>7.9</v>
      </c>
      <c r="L333" s="4">
        <v>6.1</v>
      </c>
      <c r="M333" s="4">
        <v>7.9</v>
      </c>
      <c r="N333">
        <f t="shared" si="315"/>
        <v>10.544444444444444</v>
      </c>
      <c r="P333" s="26">
        <v>28.1</v>
      </c>
      <c r="Q333" s="26">
        <v>28.1</v>
      </c>
      <c r="R333" s="26">
        <v>28.7</v>
      </c>
      <c r="S333" s="26">
        <v>27.2</v>
      </c>
      <c r="T333" s="26">
        <v>25.7</v>
      </c>
      <c r="U333" s="26">
        <v>28.2</v>
      </c>
      <c r="V333" s="26">
        <v>30</v>
      </c>
      <c r="W333" s="26">
        <v>30</v>
      </c>
      <c r="X333" s="26">
        <v>30</v>
      </c>
      <c r="Y333">
        <f t="shared" si="316"/>
        <v>28.444444444444443</v>
      </c>
      <c r="Z333">
        <f t="shared" si="317"/>
        <v>256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/>
      <c r="AK333" s="4">
        <v>27</v>
      </c>
      <c r="AL333" s="4">
        <v>22</v>
      </c>
      <c r="AM333" s="4">
        <v>10</v>
      </c>
      <c r="AN333" s="4">
        <v>29</v>
      </c>
      <c r="AO333" s="4">
        <v>16</v>
      </c>
      <c r="AP333" s="4">
        <v>51</v>
      </c>
      <c r="AQ333" s="4">
        <v>21</v>
      </c>
      <c r="AR333" s="4">
        <v>23</v>
      </c>
      <c r="AS333" s="4">
        <v>4</v>
      </c>
      <c r="AT333">
        <f t="shared" si="318"/>
        <v>22.555555555555557</v>
      </c>
      <c r="BD333" s="5"/>
      <c r="BE333" s="7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5"/>
      <c r="AGV333" s="5"/>
      <c r="AGW333" s="5"/>
      <c r="AGX333" s="5"/>
      <c r="AGY333" s="5"/>
      <c r="AGZ333" s="5"/>
      <c r="AHA333" s="5"/>
      <c r="AHB333" s="5"/>
      <c r="AHC333" s="5"/>
      <c r="AHD333" s="5"/>
      <c r="AHE333" s="5"/>
      <c r="AHF333" s="5"/>
      <c r="AHG333" s="5"/>
      <c r="AHH333" s="5"/>
      <c r="AHI333" s="5"/>
      <c r="AHJ333" s="5"/>
      <c r="AHK333" s="5"/>
      <c r="AHL333" s="5"/>
      <c r="AHM333" s="5"/>
      <c r="AHN333" s="5"/>
      <c r="AHO333" s="5"/>
      <c r="AHP333" s="5"/>
      <c r="AHQ333" s="5"/>
      <c r="AHR333" s="5"/>
      <c r="AHS333" s="5"/>
      <c r="AHT333" s="5"/>
      <c r="AHU333" s="5"/>
      <c r="AHV333" s="5"/>
      <c r="AHW333" s="5"/>
      <c r="AHX333" s="5"/>
      <c r="AHY333" s="5"/>
      <c r="AHZ333" s="5"/>
      <c r="AIA333" s="5"/>
      <c r="AIB333" s="5"/>
      <c r="AIC333" s="5"/>
      <c r="AID333" s="5"/>
      <c r="AIE333" s="5"/>
      <c r="AIF333" s="5"/>
      <c r="AIG333" s="5"/>
      <c r="AIH333" s="5"/>
      <c r="AII333" s="5"/>
      <c r="AIJ333" s="5"/>
      <c r="AIK333" s="5"/>
      <c r="AIL333" s="5"/>
      <c r="AIM333" s="5"/>
      <c r="AIN333" s="5"/>
      <c r="AIO333" s="5"/>
      <c r="AIP333" s="5"/>
      <c r="AIQ333" s="5"/>
      <c r="AIR333" s="5"/>
      <c r="AIS333" s="5"/>
      <c r="AIT333" s="5"/>
      <c r="AIU333" s="5"/>
      <c r="AIV333" s="5"/>
      <c r="AIW333" s="5"/>
      <c r="AIX333" s="5"/>
      <c r="AIY333" s="5"/>
      <c r="AIZ333" s="5"/>
      <c r="AJA333" s="5"/>
      <c r="AJB333" s="5"/>
      <c r="AJC333" s="5"/>
      <c r="AJD333" s="5"/>
      <c r="AJE333" s="5"/>
      <c r="AJF333" s="5"/>
      <c r="AJG333" s="5"/>
      <c r="AJH333" s="5"/>
      <c r="AJI333" s="5"/>
      <c r="AJJ333" s="5"/>
      <c r="AJK333" s="5"/>
      <c r="AJL333" s="5"/>
      <c r="AJM333" s="5"/>
      <c r="AJN333" s="5"/>
      <c r="AJO333" s="5"/>
      <c r="AJP333" s="5"/>
      <c r="AJQ333" s="5"/>
      <c r="AJR333" s="5"/>
      <c r="AJS333" s="5"/>
      <c r="AJT333" s="5"/>
      <c r="AJU333" s="5"/>
      <c r="AJV333" s="5"/>
      <c r="AJW333" s="5"/>
      <c r="AJX333" s="5"/>
      <c r="AJY333" s="5"/>
      <c r="AJZ333" s="5"/>
      <c r="AKA333" s="5"/>
      <c r="AKB333" s="5"/>
      <c r="AKC333" s="5"/>
      <c r="AKD333" s="5"/>
      <c r="AKE333" s="5"/>
      <c r="AKF333" s="5"/>
      <c r="AKG333" s="5"/>
      <c r="AKH333" s="5"/>
      <c r="AKI333" s="5"/>
      <c r="AKJ333" s="5"/>
      <c r="AKK333" s="5"/>
      <c r="AKL333" s="5"/>
      <c r="AKM333" s="5"/>
      <c r="AKN333" s="5"/>
      <c r="AKO333" s="5"/>
      <c r="AKP333" s="5"/>
      <c r="AKQ333" s="5"/>
      <c r="AKR333" s="5"/>
      <c r="AKS333" s="5"/>
      <c r="AKT333" s="5"/>
      <c r="AKU333" s="5"/>
      <c r="AKV333" s="5"/>
      <c r="AKW333" s="5"/>
      <c r="AKX333" s="5"/>
      <c r="AKY333" s="5"/>
      <c r="AKZ333" s="5"/>
      <c r="ALA333" s="5"/>
      <c r="ALB333" s="5"/>
      <c r="ALC333" s="5"/>
      <c r="ALD333" s="5"/>
    </row>
    <row r="334" spans="1:992">
      <c r="A334" s="4">
        <v>96</v>
      </c>
      <c r="B334" s="5" t="s">
        <v>132</v>
      </c>
      <c r="C334" s="4">
        <v>8</v>
      </c>
      <c r="D334" s="5" t="s">
        <v>46</v>
      </c>
      <c r="E334" s="4">
        <v>1.6</v>
      </c>
      <c r="F334" s="4">
        <v>12.4</v>
      </c>
      <c r="G334" s="4">
        <v>6.7</v>
      </c>
      <c r="H334" s="4">
        <v>5.2</v>
      </c>
      <c r="I334" s="4">
        <v>6.2</v>
      </c>
      <c r="J334" s="4">
        <v>2.2000000000000002</v>
      </c>
      <c r="K334" s="4">
        <v>1.3</v>
      </c>
      <c r="L334" s="4">
        <v>1.9</v>
      </c>
      <c r="M334" s="4">
        <v>0.5</v>
      </c>
      <c r="N334">
        <f t="shared" si="315"/>
        <v>4.2222222222222223</v>
      </c>
      <c r="P334" s="26">
        <v>28.4</v>
      </c>
      <c r="Q334" s="26">
        <v>28.9</v>
      </c>
      <c r="R334" s="26">
        <v>28.2</v>
      </c>
      <c r="S334" s="26">
        <v>27.5</v>
      </c>
      <c r="T334" s="26">
        <v>27.6</v>
      </c>
      <c r="U334" s="26">
        <v>26</v>
      </c>
      <c r="V334" s="26">
        <v>28.6</v>
      </c>
      <c r="W334" s="26">
        <v>27.9</v>
      </c>
      <c r="X334" s="26">
        <v>28.9</v>
      </c>
      <c r="Y334">
        <f t="shared" si="316"/>
        <v>28</v>
      </c>
      <c r="Z334">
        <f t="shared" si="317"/>
        <v>252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/>
      <c r="AK334" s="4">
        <v>7</v>
      </c>
      <c r="AL334" s="4">
        <v>0</v>
      </c>
      <c r="AM334" s="4">
        <v>3</v>
      </c>
      <c r="AN334" s="4">
        <v>4</v>
      </c>
      <c r="AO334" s="4">
        <v>8</v>
      </c>
      <c r="AP334" s="4">
        <v>9</v>
      </c>
      <c r="AQ334" s="4">
        <v>7</v>
      </c>
      <c r="AR334" s="4">
        <v>9</v>
      </c>
      <c r="AS334" s="4">
        <v>9</v>
      </c>
      <c r="AT334">
        <f t="shared" si="318"/>
        <v>6.2222222222222223</v>
      </c>
      <c r="BD334" s="5"/>
      <c r="BE334" s="7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5"/>
      <c r="AGV334" s="5"/>
      <c r="AGW334" s="5"/>
      <c r="AGX334" s="5"/>
      <c r="AGY334" s="5"/>
      <c r="AGZ334" s="5"/>
      <c r="AHA334" s="5"/>
      <c r="AHB334" s="5"/>
      <c r="AHC334" s="5"/>
      <c r="AHD334" s="5"/>
      <c r="AHE334" s="5"/>
      <c r="AHF334" s="5"/>
      <c r="AHG334" s="5"/>
      <c r="AHH334" s="5"/>
      <c r="AHI334" s="5"/>
      <c r="AHJ334" s="5"/>
      <c r="AHK334" s="5"/>
      <c r="AHL334" s="5"/>
      <c r="AHM334" s="5"/>
      <c r="AHN334" s="5"/>
      <c r="AHO334" s="5"/>
      <c r="AHP334" s="5"/>
      <c r="AHQ334" s="5"/>
      <c r="AHR334" s="5"/>
      <c r="AHS334" s="5"/>
      <c r="AHT334" s="5"/>
      <c r="AHU334" s="5"/>
      <c r="AHV334" s="5"/>
      <c r="AHW334" s="5"/>
      <c r="AHX334" s="5"/>
      <c r="AHY334" s="5"/>
      <c r="AHZ334" s="5"/>
      <c r="AIA334" s="5"/>
      <c r="AIB334" s="5"/>
      <c r="AIC334" s="5"/>
      <c r="AID334" s="5"/>
      <c r="AIE334" s="5"/>
      <c r="AIF334" s="5"/>
      <c r="AIG334" s="5"/>
      <c r="AIH334" s="5"/>
      <c r="AII334" s="5"/>
      <c r="AIJ334" s="5"/>
      <c r="AIK334" s="5"/>
      <c r="AIL334" s="5"/>
      <c r="AIM334" s="5"/>
      <c r="AIN334" s="5"/>
      <c r="AIO334" s="5"/>
      <c r="AIP334" s="5"/>
      <c r="AIQ334" s="5"/>
      <c r="AIR334" s="5"/>
      <c r="AIS334" s="5"/>
      <c r="AIT334" s="5"/>
      <c r="AIU334" s="5"/>
      <c r="AIV334" s="5"/>
      <c r="AIW334" s="5"/>
      <c r="AIX334" s="5"/>
      <c r="AIY334" s="5"/>
      <c r="AIZ334" s="5"/>
      <c r="AJA334" s="5"/>
      <c r="AJB334" s="5"/>
      <c r="AJC334" s="5"/>
      <c r="AJD334" s="5"/>
      <c r="AJE334" s="5"/>
      <c r="AJF334" s="5"/>
      <c r="AJG334" s="5"/>
      <c r="AJH334" s="5"/>
      <c r="AJI334" s="5"/>
      <c r="AJJ334" s="5"/>
      <c r="AJK334" s="5"/>
      <c r="AJL334" s="5"/>
      <c r="AJM334" s="5"/>
      <c r="AJN334" s="5"/>
      <c r="AJO334" s="5"/>
      <c r="AJP334" s="5"/>
      <c r="AJQ334" s="5"/>
      <c r="AJR334" s="5"/>
      <c r="AJS334" s="5"/>
      <c r="AJT334" s="5"/>
      <c r="AJU334" s="5"/>
      <c r="AJV334" s="5"/>
      <c r="AJW334" s="5"/>
      <c r="AJX334" s="5"/>
      <c r="AJY334" s="5"/>
      <c r="AJZ334" s="5"/>
      <c r="AKA334" s="5"/>
      <c r="AKB334" s="5"/>
      <c r="AKC334" s="5"/>
      <c r="AKD334" s="5"/>
      <c r="AKE334" s="5"/>
      <c r="AKF334" s="5"/>
      <c r="AKG334" s="5"/>
      <c r="AKH334" s="5"/>
      <c r="AKI334" s="5"/>
      <c r="AKJ334" s="5"/>
      <c r="AKK334" s="5"/>
      <c r="AKL334" s="5"/>
      <c r="AKM334" s="5"/>
      <c r="AKN334" s="5"/>
      <c r="AKO334" s="5"/>
      <c r="AKP334" s="5"/>
      <c r="AKQ334" s="5"/>
      <c r="AKR334" s="5"/>
      <c r="AKS334" s="5"/>
      <c r="AKT334" s="5"/>
      <c r="AKU334" s="5"/>
      <c r="AKV334" s="5"/>
      <c r="AKW334" s="5"/>
      <c r="AKX334" s="5"/>
      <c r="AKY334" s="5"/>
      <c r="AKZ334" s="5"/>
      <c r="ALA334" s="5"/>
      <c r="ALB334" s="5"/>
      <c r="ALC334" s="5"/>
      <c r="ALD334" s="5"/>
    </row>
    <row r="335" spans="1:992">
      <c r="A335" s="4">
        <v>94</v>
      </c>
      <c r="B335" s="5" t="s">
        <v>133</v>
      </c>
      <c r="C335" s="4">
        <v>8</v>
      </c>
      <c r="D335" s="5" t="s">
        <v>48</v>
      </c>
      <c r="E335" s="4">
        <v>14</v>
      </c>
      <c r="F335" s="4">
        <v>12.8</v>
      </c>
      <c r="G335" s="4">
        <v>21.5</v>
      </c>
      <c r="H335" s="4">
        <v>22</v>
      </c>
      <c r="I335" s="4">
        <v>22.6</v>
      </c>
      <c r="J335" s="4">
        <v>12.5</v>
      </c>
      <c r="K335" s="4">
        <v>18.8</v>
      </c>
      <c r="L335" s="4">
        <v>12.5</v>
      </c>
      <c r="M335" s="4">
        <v>5.5</v>
      </c>
      <c r="N335">
        <f>AVERAGE(E335:M335)</f>
        <v>15.799999999999999</v>
      </c>
      <c r="P335" s="26">
        <v>29</v>
      </c>
      <c r="Q335" s="26">
        <v>28.4</v>
      </c>
      <c r="R335" s="26">
        <v>28.9</v>
      </c>
      <c r="S335" s="26">
        <v>29</v>
      </c>
      <c r="T335" s="26">
        <v>27.4</v>
      </c>
      <c r="U335" s="26">
        <v>27.2</v>
      </c>
      <c r="V335" s="26">
        <v>24.2</v>
      </c>
      <c r="W335" s="26">
        <v>19.5</v>
      </c>
      <c r="X335" s="26">
        <v>16.899999999999999</v>
      </c>
      <c r="Y335">
        <f>AVERAGE(P335:X335)</f>
        <v>25.611111111111107</v>
      </c>
      <c r="Z335">
        <f t="shared" si="317"/>
        <v>230.49999999999997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/>
      <c r="AK335" s="4">
        <v>26</v>
      </c>
      <c r="AL335" s="4">
        <v>27</v>
      </c>
      <c r="AM335" s="4">
        <v>9</v>
      </c>
      <c r="AN335" s="4">
        <v>6</v>
      </c>
      <c r="AO335" s="4">
        <v>7</v>
      </c>
      <c r="AP335" s="4">
        <v>7</v>
      </c>
      <c r="AQ335" s="4">
        <v>14</v>
      </c>
      <c r="AR335" s="4">
        <v>22</v>
      </c>
      <c r="AS335" s="4">
        <v>3</v>
      </c>
      <c r="AT335">
        <f>AVERAGE(AK335:AS335)</f>
        <v>13.444444444444445</v>
      </c>
      <c r="BD335" s="5"/>
      <c r="BE335" s="7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5"/>
      <c r="AGV335" s="5"/>
      <c r="AGW335" s="5"/>
      <c r="AGX335" s="5"/>
      <c r="AGY335" s="5"/>
      <c r="AGZ335" s="5"/>
      <c r="AHA335" s="5"/>
      <c r="AHB335" s="5"/>
      <c r="AHC335" s="5"/>
      <c r="AHD335" s="5"/>
      <c r="AHE335" s="5"/>
      <c r="AHF335" s="5"/>
      <c r="AHG335" s="5"/>
      <c r="AHH335" s="5"/>
      <c r="AHI335" s="5"/>
      <c r="AHJ335" s="5"/>
      <c r="AHK335" s="5"/>
      <c r="AHL335" s="5"/>
      <c r="AHM335" s="5"/>
      <c r="AHN335" s="5"/>
      <c r="AHO335" s="5"/>
      <c r="AHP335" s="5"/>
      <c r="AHQ335" s="5"/>
      <c r="AHR335" s="5"/>
      <c r="AHS335" s="5"/>
      <c r="AHT335" s="5"/>
      <c r="AHU335" s="5"/>
      <c r="AHV335" s="5"/>
      <c r="AHW335" s="5"/>
      <c r="AHX335" s="5"/>
      <c r="AHY335" s="5"/>
      <c r="AHZ335" s="5"/>
      <c r="AIA335" s="5"/>
      <c r="AIB335" s="5"/>
      <c r="AIC335" s="5"/>
      <c r="AID335" s="5"/>
      <c r="AIE335" s="5"/>
      <c r="AIF335" s="5"/>
      <c r="AIG335" s="5"/>
      <c r="AIH335" s="5"/>
      <c r="AII335" s="5"/>
      <c r="AIJ335" s="5"/>
      <c r="AIK335" s="5"/>
      <c r="AIL335" s="5"/>
      <c r="AIM335" s="5"/>
      <c r="AIN335" s="5"/>
      <c r="AIO335" s="5"/>
      <c r="AIP335" s="5"/>
      <c r="AIQ335" s="5"/>
      <c r="AIR335" s="5"/>
      <c r="AIS335" s="5"/>
      <c r="AIT335" s="5"/>
      <c r="AIU335" s="5"/>
      <c r="AIV335" s="5"/>
      <c r="AIW335" s="5"/>
      <c r="AIX335" s="5"/>
      <c r="AIY335" s="5"/>
      <c r="AIZ335" s="5"/>
      <c r="AJA335" s="5"/>
      <c r="AJB335" s="5"/>
      <c r="AJC335" s="5"/>
      <c r="AJD335" s="5"/>
      <c r="AJE335" s="5"/>
      <c r="AJF335" s="5"/>
      <c r="AJG335" s="5"/>
      <c r="AJH335" s="5"/>
      <c r="AJI335" s="5"/>
      <c r="AJJ335" s="5"/>
      <c r="AJK335" s="5"/>
      <c r="AJL335" s="5"/>
      <c r="AJM335" s="5"/>
      <c r="AJN335" s="5"/>
      <c r="AJO335" s="5"/>
      <c r="AJP335" s="5"/>
      <c r="AJQ335" s="5"/>
      <c r="AJR335" s="5"/>
      <c r="AJS335" s="5"/>
      <c r="AJT335" s="5"/>
      <c r="AJU335" s="5"/>
      <c r="AJV335" s="5"/>
      <c r="AJW335" s="5"/>
      <c r="AJX335" s="5"/>
      <c r="AJY335" s="5"/>
      <c r="AJZ335" s="5"/>
      <c r="AKA335" s="5"/>
      <c r="AKB335" s="5"/>
      <c r="AKC335" s="5"/>
      <c r="AKD335" s="5"/>
      <c r="AKE335" s="5"/>
      <c r="AKF335" s="5"/>
      <c r="AKG335" s="5"/>
      <c r="AKH335" s="5"/>
      <c r="AKI335" s="5"/>
      <c r="AKJ335" s="5"/>
      <c r="AKK335" s="5"/>
      <c r="AKL335" s="5"/>
      <c r="AKM335" s="5"/>
      <c r="AKN335" s="5"/>
      <c r="AKO335" s="5"/>
      <c r="AKP335" s="5"/>
      <c r="AKQ335" s="5"/>
      <c r="AKR335" s="5"/>
      <c r="AKS335" s="5"/>
      <c r="AKT335" s="5"/>
      <c r="AKU335" s="5"/>
      <c r="AKV335" s="5"/>
      <c r="AKW335" s="5"/>
      <c r="AKX335" s="5"/>
      <c r="AKY335" s="5"/>
      <c r="AKZ335" s="5"/>
      <c r="ALA335" s="5"/>
      <c r="ALB335" s="5"/>
      <c r="ALC335" s="5"/>
      <c r="ALD335" s="5"/>
    </row>
    <row r="336" spans="1:992">
      <c r="A336">
        <v>90</v>
      </c>
      <c r="B336" t="s">
        <v>275</v>
      </c>
      <c r="C336">
        <v>8</v>
      </c>
      <c r="D336" t="s">
        <v>42</v>
      </c>
      <c r="E336">
        <v>24.9</v>
      </c>
      <c r="F336">
        <v>28</v>
      </c>
      <c r="G336">
        <v>26.4</v>
      </c>
      <c r="H336">
        <v>27.1</v>
      </c>
      <c r="I336">
        <v>18.5</v>
      </c>
      <c r="J336">
        <v>14.7</v>
      </c>
      <c r="K336">
        <v>16.100000000000001</v>
      </c>
      <c r="L336">
        <v>8.3000000000000007</v>
      </c>
      <c r="M336">
        <v>3.4</v>
      </c>
      <c r="N336">
        <f t="shared" ref="N336:N346" si="319">AVERAGE(E336:M336)</f>
        <v>18.600000000000001</v>
      </c>
      <c r="P336" s="23">
        <v>30</v>
      </c>
      <c r="Q336" s="23">
        <v>30</v>
      </c>
      <c r="R336" s="23">
        <v>30</v>
      </c>
      <c r="S336" s="23">
        <v>30</v>
      </c>
      <c r="T336" s="23">
        <v>28.8</v>
      </c>
      <c r="U336" s="23">
        <v>30</v>
      </c>
      <c r="V336" s="23">
        <v>30</v>
      </c>
      <c r="W336" s="23">
        <v>26.1</v>
      </c>
      <c r="X336" s="23">
        <v>26.1</v>
      </c>
      <c r="Y336">
        <f t="shared" ref="Y336:Y346" si="320">AVERAGE(P336:X336)</f>
        <v>29</v>
      </c>
      <c r="Z336">
        <f t="shared" si="317"/>
        <v>261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</v>
      </c>
      <c r="AR336">
        <v>1</v>
      </c>
      <c r="AS336">
        <v>8</v>
      </c>
      <c r="AT336">
        <f t="shared" ref="AT336:AT347" si="321">AVERAGE(AK336:AS336)</f>
        <v>1.3333333333333333</v>
      </c>
    </row>
    <row r="337" spans="1:56">
      <c r="A337">
        <v>91</v>
      </c>
      <c r="B337" t="s">
        <v>276</v>
      </c>
      <c r="C337">
        <v>8</v>
      </c>
      <c r="D337" t="s">
        <v>44</v>
      </c>
      <c r="E337">
        <v>22.3</v>
      </c>
      <c r="F337">
        <v>21.3</v>
      </c>
      <c r="G337">
        <v>24.3</v>
      </c>
      <c r="H337">
        <v>23.1</v>
      </c>
      <c r="I337">
        <v>19.2</v>
      </c>
      <c r="J337">
        <v>19.399999999999999</v>
      </c>
      <c r="K337">
        <v>21</v>
      </c>
      <c r="L337">
        <v>20.6</v>
      </c>
      <c r="M337">
        <v>17.5</v>
      </c>
      <c r="N337">
        <f t="shared" si="319"/>
        <v>20.966666666666665</v>
      </c>
      <c r="P337" s="23">
        <v>30</v>
      </c>
      <c r="Q337" s="23">
        <v>24.4</v>
      </c>
      <c r="R337" s="23">
        <v>28</v>
      </c>
      <c r="S337" s="23">
        <v>30</v>
      </c>
      <c r="T337" s="23">
        <v>25.9</v>
      </c>
      <c r="U337" s="23">
        <v>27.8</v>
      </c>
      <c r="V337" s="23">
        <v>28.4</v>
      </c>
      <c r="W337" s="23">
        <v>28.3</v>
      </c>
      <c r="X337" s="23">
        <v>27.8</v>
      </c>
      <c r="Y337">
        <f t="shared" si="320"/>
        <v>27.844444444444449</v>
      </c>
      <c r="Z337">
        <f t="shared" si="317"/>
        <v>250.60000000000005</v>
      </c>
      <c r="AA337">
        <v>0</v>
      </c>
      <c r="AB337">
        <v>0</v>
      </c>
      <c r="AC337">
        <v>0</v>
      </c>
      <c r="AD337">
        <v>0</v>
      </c>
      <c r="AE337">
        <v>2</v>
      </c>
      <c r="AF337">
        <v>0</v>
      </c>
      <c r="AG337">
        <v>0</v>
      </c>
      <c r="AH337">
        <v>0</v>
      </c>
      <c r="AI337">
        <v>0</v>
      </c>
      <c r="AK337">
        <v>6</v>
      </c>
      <c r="AL337">
        <v>7</v>
      </c>
      <c r="AM337">
        <v>7</v>
      </c>
      <c r="AN337">
        <v>9</v>
      </c>
      <c r="AO337">
        <v>9</v>
      </c>
      <c r="AP337">
        <v>14</v>
      </c>
      <c r="AQ337">
        <v>7</v>
      </c>
      <c r="AR337">
        <v>5</v>
      </c>
      <c r="AS337">
        <v>10</v>
      </c>
      <c r="AT337">
        <f t="shared" si="321"/>
        <v>8.2222222222222214</v>
      </c>
    </row>
    <row r="338" spans="1:56">
      <c r="A338">
        <v>89</v>
      </c>
      <c r="B338" t="s">
        <v>277</v>
      </c>
      <c r="C338">
        <v>8</v>
      </c>
      <c r="D338" t="s">
        <v>46</v>
      </c>
      <c r="E338">
        <v>2.4</v>
      </c>
      <c r="F338">
        <v>12.4</v>
      </c>
      <c r="G338">
        <v>9.5</v>
      </c>
      <c r="H338">
        <v>6.9</v>
      </c>
      <c r="I338">
        <v>4.3</v>
      </c>
      <c r="J338">
        <v>9.5</v>
      </c>
      <c r="K338">
        <v>9.4</v>
      </c>
      <c r="L338">
        <v>11.9</v>
      </c>
      <c r="M338">
        <v>8.6</v>
      </c>
      <c r="N338">
        <f t="shared" si="319"/>
        <v>8.3222222222222211</v>
      </c>
      <c r="P338" s="23">
        <v>28.7</v>
      </c>
      <c r="Q338" s="23">
        <v>28.8</v>
      </c>
      <c r="R338" s="23">
        <v>28.6</v>
      </c>
      <c r="S338" s="23">
        <v>28.1</v>
      </c>
      <c r="T338" s="23">
        <v>18.8</v>
      </c>
      <c r="U338" s="23">
        <v>28</v>
      </c>
      <c r="V338" s="23">
        <v>24.1</v>
      </c>
      <c r="W338" s="23">
        <v>27.5</v>
      </c>
      <c r="X338" s="23">
        <v>25.5</v>
      </c>
      <c r="Y338">
        <f t="shared" si="320"/>
        <v>26.455555555555556</v>
      </c>
      <c r="Z338">
        <f t="shared" si="317"/>
        <v>238.1</v>
      </c>
      <c r="AA338">
        <v>0</v>
      </c>
      <c r="AB338">
        <v>0</v>
      </c>
      <c r="AC338">
        <v>0</v>
      </c>
      <c r="AD338">
        <v>0</v>
      </c>
      <c r="AE338">
        <v>4</v>
      </c>
      <c r="AF338">
        <v>0</v>
      </c>
      <c r="AG338">
        <v>0</v>
      </c>
      <c r="AH338">
        <v>0</v>
      </c>
      <c r="AI338">
        <v>2</v>
      </c>
      <c r="AK338">
        <v>33</v>
      </c>
      <c r="AL338">
        <v>23</v>
      </c>
      <c r="AM338">
        <v>39</v>
      </c>
      <c r="AN338">
        <v>34</v>
      </c>
      <c r="AO338">
        <v>29</v>
      </c>
      <c r="AP338">
        <v>30</v>
      </c>
      <c r="AQ338">
        <v>29</v>
      </c>
      <c r="AR338">
        <v>40</v>
      </c>
      <c r="AS338">
        <v>14</v>
      </c>
      <c r="AT338">
        <f t="shared" si="321"/>
        <v>30.111111111111111</v>
      </c>
    </row>
    <row r="339" spans="1:56">
      <c r="A339">
        <v>88</v>
      </c>
      <c r="B339" t="s">
        <v>278</v>
      </c>
      <c r="C339">
        <v>8</v>
      </c>
      <c r="D339" t="s">
        <v>48</v>
      </c>
      <c r="E339">
        <v>22</v>
      </c>
      <c r="F339">
        <v>18.7</v>
      </c>
      <c r="G339">
        <v>13.2</v>
      </c>
      <c r="H339">
        <v>13.8</v>
      </c>
      <c r="I339">
        <v>10.5</v>
      </c>
      <c r="J339">
        <v>22.3</v>
      </c>
      <c r="K339">
        <v>13.3</v>
      </c>
      <c r="L339">
        <v>16.5</v>
      </c>
      <c r="M339">
        <v>15.2</v>
      </c>
      <c r="N339">
        <f t="shared" si="319"/>
        <v>16.166666666666668</v>
      </c>
      <c r="P339" s="23">
        <v>30</v>
      </c>
      <c r="Q339" s="23">
        <v>30</v>
      </c>
      <c r="R339" s="23">
        <v>30</v>
      </c>
      <c r="S339" s="23">
        <v>24.5</v>
      </c>
      <c r="T339" s="23">
        <v>30</v>
      </c>
      <c r="U339" s="23">
        <v>29.6</v>
      </c>
      <c r="V339" s="23">
        <v>28.5</v>
      </c>
      <c r="W339" s="23">
        <v>22.7</v>
      </c>
      <c r="X339" s="23">
        <v>30</v>
      </c>
      <c r="Y339">
        <f t="shared" si="320"/>
        <v>28.366666666666664</v>
      </c>
      <c r="Z339">
        <f t="shared" si="317"/>
        <v>255.29999999999998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3</v>
      </c>
      <c r="AL339">
        <v>0</v>
      </c>
      <c r="AM339">
        <v>1</v>
      </c>
      <c r="AN339">
        <v>4</v>
      </c>
      <c r="AO339">
        <v>1</v>
      </c>
      <c r="AP339">
        <v>3</v>
      </c>
      <c r="AQ339">
        <v>4</v>
      </c>
      <c r="AR339">
        <v>9</v>
      </c>
      <c r="AS339">
        <v>0</v>
      </c>
      <c r="AT339">
        <f t="shared" si="321"/>
        <v>2.7777777777777777</v>
      </c>
    </row>
    <row r="340" spans="1:56">
      <c r="A340">
        <v>95</v>
      </c>
      <c r="B340" t="s">
        <v>279</v>
      </c>
      <c r="C340">
        <v>8</v>
      </c>
      <c r="D340" t="s">
        <v>42</v>
      </c>
      <c r="E340">
        <v>1.5</v>
      </c>
      <c r="F340">
        <v>4.5999999999999996</v>
      </c>
      <c r="G340">
        <v>1.9</v>
      </c>
      <c r="H340">
        <v>1.2</v>
      </c>
      <c r="I340">
        <v>6</v>
      </c>
      <c r="J340">
        <v>1</v>
      </c>
      <c r="K340">
        <v>1.5</v>
      </c>
      <c r="L340">
        <v>0.4</v>
      </c>
      <c r="M340">
        <v>3.6</v>
      </c>
      <c r="N340">
        <f t="shared" si="319"/>
        <v>2.411111111111111</v>
      </c>
      <c r="P340" s="23">
        <v>30</v>
      </c>
      <c r="Q340" s="23">
        <v>30</v>
      </c>
      <c r="R340" s="23">
        <v>30</v>
      </c>
      <c r="S340" s="23">
        <v>30</v>
      </c>
      <c r="T340" s="23">
        <v>29.6</v>
      </c>
      <c r="U340" s="23">
        <v>26.6</v>
      </c>
      <c r="V340" s="23">
        <v>18.399999999999999</v>
      </c>
      <c r="W340" s="23">
        <v>25.2</v>
      </c>
      <c r="X340" s="23">
        <v>30</v>
      </c>
      <c r="Y340">
        <f t="shared" si="320"/>
        <v>27.755555555555553</v>
      </c>
      <c r="Z340">
        <f t="shared" si="317"/>
        <v>249.79999999999998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2</v>
      </c>
      <c r="AI340">
        <v>0</v>
      </c>
      <c r="AK340">
        <v>1</v>
      </c>
      <c r="AL340">
        <v>0</v>
      </c>
      <c r="AM340">
        <v>0</v>
      </c>
      <c r="AN340">
        <v>1</v>
      </c>
      <c r="AO340">
        <v>5</v>
      </c>
      <c r="AP340">
        <v>3</v>
      </c>
      <c r="AQ340">
        <v>7</v>
      </c>
      <c r="AR340">
        <v>14</v>
      </c>
      <c r="AS340">
        <v>2</v>
      </c>
      <c r="AT340">
        <f t="shared" si="321"/>
        <v>3.6666666666666665</v>
      </c>
    </row>
    <row r="341" spans="1:56">
      <c r="A341">
        <v>94</v>
      </c>
      <c r="B341" t="s">
        <v>280</v>
      </c>
      <c r="C341">
        <v>8</v>
      </c>
      <c r="D341" t="s">
        <v>44</v>
      </c>
      <c r="E341">
        <v>26</v>
      </c>
      <c r="F341">
        <v>27.8</v>
      </c>
      <c r="G341">
        <v>27.9</v>
      </c>
      <c r="H341">
        <v>23.2</v>
      </c>
      <c r="I341">
        <v>23.2</v>
      </c>
      <c r="J341">
        <v>23.7</v>
      </c>
      <c r="K341">
        <v>23.4</v>
      </c>
      <c r="L341">
        <v>17.100000000000001</v>
      </c>
      <c r="M341">
        <v>17.100000000000001</v>
      </c>
      <c r="N341">
        <f t="shared" si="319"/>
        <v>23.266666666666666</v>
      </c>
      <c r="P341" s="23">
        <v>30</v>
      </c>
      <c r="Q341" s="23">
        <v>30</v>
      </c>
      <c r="R341" s="23">
        <v>30</v>
      </c>
      <c r="S341" s="23">
        <v>30</v>
      </c>
      <c r="T341" s="23">
        <v>30</v>
      </c>
      <c r="U341" s="23">
        <v>29.2</v>
      </c>
      <c r="V341" s="23">
        <v>30</v>
      </c>
      <c r="W341" s="23">
        <v>26.5</v>
      </c>
      <c r="X341" s="23">
        <v>30</v>
      </c>
      <c r="Y341">
        <f t="shared" si="320"/>
        <v>29.522222222222222</v>
      </c>
      <c r="Z341">
        <f t="shared" si="317"/>
        <v>265.7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2</v>
      </c>
      <c r="AQ341">
        <v>0</v>
      </c>
      <c r="AR341">
        <v>0</v>
      </c>
      <c r="AS341">
        <v>0</v>
      </c>
      <c r="AT341">
        <f t="shared" si="321"/>
        <v>0.33333333333333331</v>
      </c>
    </row>
    <row r="342" spans="1:56">
      <c r="A342">
        <v>93</v>
      </c>
      <c r="B342" t="s">
        <v>281</v>
      </c>
      <c r="C342">
        <v>8</v>
      </c>
      <c r="D342" t="s">
        <v>46</v>
      </c>
      <c r="E342">
        <v>24.5</v>
      </c>
      <c r="F342">
        <v>20.5</v>
      </c>
      <c r="G342">
        <v>15.6</v>
      </c>
      <c r="H342">
        <v>6.9</v>
      </c>
      <c r="I342">
        <v>10.5</v>
      </c>
      <c r="J342">
        <v>23.3</v>
      </c>
      <c r="K342">
        <v>17.3</v>
      </c>
      <c r="L342">
        <v>21.7</v>
      </c>
      <c r="M342">
        <v>27.5</v>
      </c>
      <c r="N342">
        <f t="shared" si="319"/>
        <v>18.644444444444442</v>
      </c>
      <c r="P342" s="23">
        <v>30</v>
      </c>
      <c r="Q342" s="23">
        <v>30</v>
      </c>
      <c r="R342" s="23">
        <v>30</v>
      </c>
      <c r="S342" s="23">
        <v>30</v>
      </c>
      <c r="T342" s="23">
        <v>30</v>
      </c>
      <c r="U342" s="23">
        <v>30</v>
      </c>
      <c r="V342" s="23">
        <v>30</v>
      </c>
      <c r="W342" s="23">
        <v>30</v>
      </c>
      <c r="X342" s="23">
        <v>30</v>
      </c>
      <c r="Y342">
        <f t="shared" si="320"/>
        <v>30</v>
      </c>
      <c r="Z342">
        <f t="shared" si="317"/>
        <v>270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f t="shared" si="321"/>
        <v>0</v>
      </c>
    </row>
    <row r="343" spans="1:56">
      <c r="A343">
        <v>92</v>
      </c>
      <c r="B343" t="s">
        <v>282</v>
      </c>
      <c r="C343">
        <v>8</v>
      </c>
      <c r="D343" t="s">
        <v>48</v>
      </c>
      <c r="E343">
        <v>8.6999999999999993</v>
      </c>
      <c r="F343">
        <v>9.5</v>
      </c>
      <c r="G343">
        <v>3.1</v>
      </c>
      <c r="H343">
        <v>8.1999999999999993</v>
      </c>
      <c r="I343">
        <v>6.7</v>
      </c>
      <c r="J343">
        <v>10.7</v>
      </c>
      <c r="K343">
        <v>6.3</v>
      </c>
      <c r="L343">
        <v>13.3</v>
      </c>
      <c r="M343">
        <v>9.9</v>
      </c>
      <c r="N343">
        <f t="shared" si="319"/>
        <v>8.4888888888888889</v>
      </c>
      <c r="P343" s="23">
        <v>28.9</v>
      </c>
      <c r="Q343" s="23">
        <v>30</v>
      </c>
      <c r="R343" s="23">
        <v>30</v>
      </c>
      <c r="S343" s="23">
        <v>30</v>
      </c>
      <c r="T343" s="23">
        <v>30</v>
      </c>
      <c r="U343" s="23">
        <v>30</v>
      </c>
      <c r="V343" s="23">
        <v>30</v>
      </c>
      <c r="W343" s="23">
        <v>30</v>
      </c>
      <c r="X343" s="23">
        <v>30</v>
      </c>
      <c r="Y343">
        <f t="shared" si="320"/>
        <v>29.877777777777776</v>
      </c>
      <c r="Z343">
        <f t="shared" si="317"/>
        <v>268.89999999999998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3</v>
      </c>
      <c r="AL343">
        <v>2</v>
      </c>
      <c r="AM343">
        <v>2</v>
      </c>
      <c r="AN343">
        <v>3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f t="shared" si="321"/>
        <v>1.2222222222222223</v>
      </c>
    </row>
    <row r="344" spans="1:56">
      <c r="A344">
        <v>96</v>
      </c>
      <c r="B344" t="s">
        <v>283</v>
      </c>
      <c r="C344">
        <v>8</v>
      </c>
      <c r="D344" t="s">
        <v>42</v>
      </c>
      <c r="E344">
        <v>12.5</v>
      </c>
      <c r="F344">
        <v>16.100000000000001</v>
      </c>
      <c r="G344">
        <v>7.6</v>
      </c>
      <c r="H344">
        <v>11</v>
      </c>
      <c r="I344">
        <v>12.5</v>
      </c>
      <c r="J344">
        <v>5.6</v>
      </c>
      <c r="K344">
        <v>4.7</v>
      </c>
      <c r="L344">
        <v>9</v>
      </c>
      <c r="M344">
        <v>11.6</v>
      </c>
      <c r="N344">
        <f t="shared" si="319"/>
        <v>10.066666666666666</v>
      </c>
      <c r="P344" s="23">
        <v>30</v>
      </c>
      <c r="Q344" s="23">
        <v>30</v>
      </c>
      <c r="R344" s="23">
        <v>30</v>
      </c>
      <c r="S344" s="23">
        <v>30</v>
      </c>
      <c r="T344" s="23">
        <v>30</v>
      </c>
      <c r="U344" s="23">
        <v>30</v>
      </c>
      <c r="V344" s="23">
        <v>30</v>
      </c>
      <c r="W344" s="23">
        <v>30</v>
      </c>
      <c r="X344" s="23">
        <v>30</v>
      </c>
      <c r="Y344">
        <f t="shared" si="320"/>
        <v>30</v>
      </c>
      <c r="Z344">
        <f t="shared" si="317"/>
        <v>270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f t="shared" si="321"/>
        <v>0</v>
      </c>
    </row>
    <row r="345" spans="1:56">
      <c r="A345">
        <v>99</v>
      </c>
      <c r="B345" t="s">
        <v>284</v>
      </c>
      <c r="C345">
        <v>8</v>
      </c>
      <c r="D345" t="s">
        <v>44</v>
      </c>
      <c r="E345">
        <v>10.8</v>
      </c>
      <c r="F345">
        <v>16.5</v>
      </c>
      <c r="G345">
        <v>17.100000000000001</v>
      </c>
      <c r="H345">
        <v>5.0999999999999996</v>
      </c>
      <c r="I345">
        <v>13.4</v>
      </c>
      <c r="J345">
        <v>7.6</v>
      </c>
      <c r="K345">
        <v>8</v>
      </c>
      <c r="L345">
        <v>8.5</v>
      </c>
      <c r="M345">
        <v>3.8</v>
      </c>
      <c r="N345">
        <f>AVERAGE(E345:M345)</f>
        <v>10.088888888888889</v>
      </c>
      <c r="P345" s="23">
        <v>30</v>
      </c>
      <c r="Q345" s="23">
        <v>30</v>
      </c>
      <c r="R345" s="23">
        <v>30</v>
      </c>
      <c r="S345" s="23">
        <v>30</v>
      </c>
      <c r="T345" s="23">
        <v>30</v>
      </c>
      <c r="U345" s="23">
        <v>29.2</v>
      </c>
      <c r="V345" s="23">
        <v>29.6</v>
      </c>
      <c r="W345" s="23">
        <v>28.3</v>
      </c>
      <c r="X345" s="23">
        <v>29.7</v>
      </c>
      <c r="Y345">
        <f t="shared" si="320"/>
        <v>29.644444444444446</v>
      </c>
      <c r="Z345">
        <f t="shared" si="317"/>
        <v>266.8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1</v>
      </c>
      <c r="AL345">
        <v>0</v>
      </c>
      <c r="AM345">
        <v>0</v>
      </c>
      <c r="AN345">
        <v>6</v>
      </c>
      <c r="AO345">
        <v>2</v>
      </c>
      <c r="AP345">
        <v>7</v>
      </c>
      <c r="AQ345">
        <v>2</v>
      </c>
      <c r="AR345">
        <v>3</v>
      </c>
      <c r="AS345">
        <v>1</v>
      </c>
      <c r="AT345">
        <f t="shared" si="321"/>
        <v>2.4444444444444446</v>
      </c>
    </row>
    <row r="346" spans="1:56">
      <c r="A346">
        <v>98</v>
      </c>
      <c r="B346" t="s">
        <v>285</v>
      </c>
      <c r="C346">
        <v>8</v>
      </c>
      <c r="D346" t="s">
        <v>46</v>
      </c>
      <c r="E346">
        <v>17.899999999999999</v>
      </c>
      <c r="F346">
        <v>19.2</v>
      </c>
      <c r="G346">
        <v>13.3</v>
      </c>
      <c r="H346">
        <v>9.6999999999999993</v>
      </c>
      <c r="I346">
        <v>11.6</v>
      </c>
      <c r="J346">
        <v>17.2</v>
      </c>
      <c r="K346">
        <v>10.8</v>
      </c>
      <c r="L346">
        <v>19.8</v>
      </c>
      <c r="M346">
        <v>17.600000000000001</v>
      </c>
      <c r="N346">
        <f t="shared" si="319"/>
        <v>15.233333333333333</v>
      </c>
      <c r="P346" s="23">
        <v>30</v>
      </c>
      <c r="Q346" s="23">
        <v>28.8</v>
      </c>
      <c r="R346" s="23">
        <v>30</v>
      </c>
      <c r="S346" s="23">
        <v>15.9</v>
      </c>
      <c r="T346" s="23">
        <v>25.8</v>
      </c>
      <c r="U346" s="23">
        <v>27.3</v>
      </c>
      <c r="V346" s="23">
        <v>26.3</v>
      </c>
      <c r="W346" s="23">
        <v>28.9</v>
      </c>
      <c r="X346" s="23">
        <v>29.1</v>
      </c>
      <c r="Y346">
        <f t="shared" si="320"/>
        <v>26.900000000000002</v>
      </c>
      <c r="Z346">
        <f t="shared" si="317"/>
        <v>242.10000000000002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2</v>
      </c>
      <c r="AL346">
        <v>2</v>
      </c>
      <c r="AM346">
        <v>5</v>
      </c>
      <c r="AN346">
        <v>10</v>
      </c>
      <c r="AO346">
        <v>4</v>
      </c>
      <c r="AP346">
        <v>3</v>
      </c>
      <c r="AQ346">
        <v>6</v>
      </c>
      <c r="AR346">
        <v>7</v>
      </c>
      <c r="AS346">
        <v>6</v>
      </c>
      <c r="AT346">
        <f t="shared" si="321"/>
        <v>5</v>
      </c>
    </row>
    <row r="347" spans="1:56">
      <c r="A347">
        <v>97</v>
      </c>
      <c r="B347" t="s">
        <v>286</v>
      </c>
      <c r="C347">
        <v>8</v>
      </c>
      <c r="D347" t="s">
        <v>48</v>
      </c>
      <c r="E347">
        <v>13.5</v>
      </c>
      <c r="F347">
        <v>21.9</v>
      </c>
      <c r="G347">
        <v>5.5</v>
      </c>
      <c r="H347">
        <v>5.8</v>
      </c>
      <c r="I347">
        <v>5</v>
      </c>
      <c r="J347">
        <v>12.5</v>
      </c>
      <c r="K347">
        <v>15.5</v>
      </c>
      <c r="L347">
        <v>14.7</v>
      </c>
      <c r="M347">
        <v>15.4</v>
      </c>
      <c r="N347">
        <f>AVERAGE(E347:M347)</f>
        <v>12.2</v>
      </c>
      <c r="P347" s="23">
        <v>26</v>
      </c>
      <c r="Q347" s="23">
        <v>30</v>
      </c>
      <c r="R347" s="23">
        <v>27.4</v>
      </c>
      <c r="S347" s="23">
        <v>20.8</v>
      </c>
      <c r="T347" s="23">
        <v>21.4</v>
      </c>
      <c r="U347" s="23">
        <v>26.4</v>
      </c>
      <c r="V347" s="23">
        <v>27.6</v>
      </c>
      <c r="W347" s="23">
        <v>30</v>
      </c>
      <c r="X347" s="23">
        <v>30</v>
      </c>
      <c r="Y347">
        <f>AVERAGE(P347:X347)</f>
        <v>26.62222222222222</v>
      </c>
      <c r="Z347">
        <f t="shared" si="317"/>
        <v>239.6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4</v>
      </c>
      <c r="AL347">
        <v>0</v>
      </c>
      <c r="AM347">
        <v>2</v>
      </c>
      <c r="AN347">
        <v>8</v>
      </c>
      <c r="AO347">
        <v>11</v>
      </c>
      <c r="AP347">
        <v>12</v>
      </c>
      <c r="AQ347">
        <v>2</v>
      </c>
      <c r="AR347">
        <v>0</v>
      </c>
      <c r="AS347">
        <v>0</v>
      </c>
      <c r="AT347">
        <f t="shared" si="321"/>
        <v>4.333333333333333</v>
      </c>
    </row>
    <row r="348" spans="1:56">
      <c r="E348" s="11">
        <f>AVERAGE(E310:E347)/30*100</f>
        <v>38.73684210526315</v>
      </c>
      <c r="F348" s="11">
        <f t="shared" ref="F348" si="322">AVERAGE(F310:F347)/30*100</f>
        <v>44.043859649122808</v>
      </c>
      <c r="G348" s="11">
        <f t="shared" ref="G348" si="323">AVERAGE(G310:G347)/30*100</f>
        <v>35.473684210526315</v>
      </c>
      <c r="H348" s="11">
        <f t="shared" ref="H348" si="324">AVERAGE(H310:H347)/30*100</f>
        <v>35.403508771929829</v>
      </c>
      <c r="I348" s="11">
        <f t="shared" ref="I348" si="325">AVERAGE(I310:I347)/30*100</f>
        <v>35.324561403508767</v>
      </c>
      <c r="J348" s="11">
        <f t="shared" ref="J348" si="326">AVERAGE(J310:J347)/30*100</f>
        <v>32.5</v>
      </c>
      <c r="K348" s="11">
        <f t="shared" ref="K348" si="327">AVERAGE(K310:K347)/30*100</f>
        <v>31.587719298245613</v>
      </c>
      <c r="L348" s="11">
        <f t="shared" ref="L348" si="328">AVERAGE(L310:L347)/30*100</f>
        <v>29.333333333333332</v>
      </c>
      <c r="M348" s="11">
        <f>AVERAGE(M310:M347)/30*100</f>
        <v>30.561403508771928</v>
      </c>
      <c r="N348" s="29">
        <f>AVERAGE(N310:N347)/30*100</f>
        <v>34.773879142300196</v>
      </c>
      <c r="O348" s="11"/>
      <c r="P348" s="56">
        <f>AVERAGE(P310:P347)/30*100</f>
        <v>93.868421052631561</v>
      </c>
      <c r="Q348" s="56">
        <f t="shared" ref="Q348" si="329">AVERAGE(Q310:Q347)/30*100</f>
        <v>90.622807017543863</v>
      </c>
      <c r="R348" s="56">
        <f t="shared" ref="R348" si="330">AVERAGE(R310:R347)/30*100</f>
        <v>90.10526315789474</v>
      </c>
      <c r="S348" s="56">
        <f t="shared" ref="S348" si="331">AVERAGE(S310:S347)/30*100</f>
        <v>86.903508771929822</v>
      </c>
      <c r="T348" s="56">
        <f t="shared" ref="T348" si="332">AVERAGE(T310:T347)/30*100</f>
        <v>89.192982456140328</v>
      </c>
      <c r="U348" s="56">
        <f t="shared" ref="U348" si="333">AVERAGE(U310:U347)/30*100</f>
        <v>90.657894736842124</v>
      </c>
      <c r="V348" s="56">
        <f t="shared" ref="V348" si="334">AVERAGE(V310:V347)/30*100</f>
        <v>87.973684210526315</v>
      </c>
      <c r="W348" s="56">
        <f t="shared" ref="W348" si="335">AVERAGE(W310:W347)/30*100</f>
        <v>86.710526315789465</v>
      </c>
      <c r="X348" s="56">
        <f>AVERAGE(X310:X347)/30*100</f>
        <v>86.008771929824562</v>
      </c>
      <c r="Y348" s="29">
        <f>AVERAGE(Y310:Y347)/30*100</f>
        <v>89.115984405458079</v>
      </c>
      <c r="Z348" s="29"/>
      <c r="AA348" s="11">
        <f>AVERAGE(AA310:AA347)</f>
        <v>0.15789473684210525</v>
      </c>
      <c r="AB348" s="11">
        <f t="shared" ref="AB348" si="336">AVERAGE(AB310:AB347)</f>
        <v>0.68421052631578949</v>
      </c>
      <c r="AC348" s="11">
        <f t="shared" ref="AC348" si="337">AVERAGE(AC310:AC347)</f>
        <v>0.47368421052631576</v>
      </c>
      <c r="AD348" s="11">
        <f t="shared" ref="AD348" si="338">AVERAGE(AD310:AD347)</f>
        <v>0.26315789473684209</v>
      </c>
      <c r="AE348" s="11">
        <f t="shared" ref="AE348" si="339">AVERAGE(AE310:AE347)</f>
        <v>0.84210526315789469</v>
      </c>
      <c r="AF348" s="11">
        <f t="shared" ref="AF348" si="340">AVERAGE(AF310:AF347)</f>
        <v>0.84210526315789469</v>
      </c>
      <c r="AG348" s="11">
        <f t="shared" ref="AG348" si="341">AVERAGE(AG310:AG347)</f>
        <v>0.42105263157894735</v>
      </c>
      <c r="AH348" s="11">
        <f t="shared" ref="AH348" si="342">AVERAGE(AH310:AH347)</f>
        <v>0.63157894736842102</v>
      </c>
      <c r="AI348" s="11">
        <f t="shared" ref="AI348" si="343">AVERAGE(AI310:AI347)</f>
        <v>0.26315789473684209</v>
      </c>
      <c r="AK348" s="11">
        <f>AVERAGE(AK310:AK347)</f>
        <v>12.473684210526315</v>
      </c>
      <c r="AL348" s="11">
        <f t="shared" ref="AL348" si="344">AVERAGE(AL310:AL347)</f>
        <v>11.342105263157896</v>
      </c>
      <c r="AM348" s="11">
        <f t="shared" ref="AM348" si="345">AVERAGE(AM310:AM347)</f>
        <v>11.394736842105264</v>
      </c>
      <c r="AN348" s="11">
        <f t="shared" ref="AN348" si="346">AVERAGE(AN310:AN347)</f>
        <v>11.815789473684211</v>
      </c>
      <c r="AO348" s="11">
        <f t="shared" ref="AO348" si="347">AVERAGE(AO310:AO347)</f>
        <v>12.026315789473685</v>
      </c>
      <c r="AP348" s="11">
        <f t="shared" ref="AP348" si="348">AVERAGE(AP310:AP347)</f>
        <v>13.368421052631579</v>
      </c>
      <c r="AQ348" s="11">
        <f t="shared" ref="AQ348" si="349">AVERAGE(AQ310:AQ347)</f>
        <v>13.157894736842104</v>
      </c>
      <c r="AR348" s="11">
        <f t="shared" ref="AR348" si="350">AVERAGE(AR310:AR347)</f>
        <v>12.526315789473685</v>
      </c>
      <c r="AS348" s="11">
        <f>AVERAGE(AS310:AS347)</f>
        <v>9.8947368421052637</v>
      </c>
      <c r="AT348" s="29">
        <f>AVERAGE(AT310:AT347)</f>
        <v>11.999999999999998</v>
      </c>
      <c r="AV348" s="11" t="e">
        <f>AVERAGE(AV310:AV347)</f>
        <v>#DIV/0!</v>
      </c>
      <c r="AW348" s="11" t="e">
        <f t="shared" ref="AW348" si="351">AVERAGE(AW310:AW347)</f>
        <v>#DIV/0!</v>
      </c>
      <c r="AX348" s="11" t="e">
        <f t="shared" ref="AX348" si="352">AVERAGE(AX310:AX347)</f>
        <v>#DIV/0!</v>
      </c>
      <c r="AY348" s="11" t="e">
        <f t="shared" ref="AY348" si="353">AVERAGE(AY310:AY347)</f>
        <v>#DIV/0!</v>
      </c>
      <c r="AZ348" s="11" t="e">
        <f t="shared" ref="AZ348" si="354">AVERAGE(AZ310:AZ347)</f>
        <v>#DIV/0!</v>
      </c>
      <c r="BA348" s="11" t="e">
        <f t="shared" ref="BA348" si="355">AVERAGE(BA310:BA347)</f>
        <v>#DIV/0!</v>
      </c>
      <c r="BB348" s="11" t="e">
        <f t="shared" ref="BB348" si="356">AVERAGE(BB310:BB347)</f>
        <v>#DIV/0!</v>
      </c>
      <c r="BC348" s="11" t="e">
        <f t="shared" ref="BC348" si="357">AVERAGE(BC310:BC347)</f>
        <v>#DIV/0!</v>
      </c>
      <c r="BD348" s="11" t="e">
        <f>AVERAGE(BD310:BD347)</f>
        <v>#DIV/0!</v>
      </c>
    </row>
    <row r="349" spans="1:56">
      <c r="E349" s="11">
        <f>STDEV(E310:E347)/SQRT(38)/30*100</f>
        <v>3.9578176853571492</v>
      </c>
      <c r="F349" s="11">
        <f t="shared" ref="F349:L349" si="358">STDEV(F310:F347)/SQRT(38)/30*100</f>
        <v>3.9966235760099527</v>
      </c>
      <c r="G349" s="11">
        <f t="shared" si="358"/>
        <v>3.8869888203198499</v>
      </c>
      <c r="H349" s="11">
        <f t="shared" si="358"/>
        <v>3.820125014705821</v>
      </c>
      <c r="I349" s="11">
        <f t="shared" si="358"/>
        <v>3.2677398021068051</v>
      </c>
      <c r="J349" s="11">
        <f t="shared" si="358"/>
        <v>3.952514689709878</v>
      </c>
      <c r="K349" s="11">
        <f t="shared" si="358"/>
        <v>3.4794761475237044</v>
      </c>
      <c r="L349" s="11">
        <f t="shared" si="358"/>
        <v>3.1290155171439418</v>
      </c>
      <c r="M349" s="11">
        <f>STDEV(M310:M347)/SQRT(38)/30*100</f>
        <v>3.4264173569153553</v>
      </c>
      <c r="N349" s="29">
        <f>STDEV(N310:N347)/SQRT(38)/30*100</f>
        <v>3.0342861832898174</v>
      </c>
      <c r="O349" s="11"/>
      <c r="P349" s="56">
        <f>STDEV(P310:P347)/SQRT(38)/30*100</f>
        <v>0.98073262932862704</v>
      </c>
      <c r="Q349" s="56">
        <f t="shared" ref="Q349:W349" si="359">STDEV(Q310:Q347)/SQRT(38)/30*100</f>
        <v>2.8700083914517682</v>
      </c>
      <c r="R349" s="56">
        <f t="shared" si="359"/>
        <v>2.1384845223523108</v>
      </c>
      <c r="S349" s="56">
        <f t="shared" si="359"/>
        <v>2.4662382175905728</v>
      </c>
      <c r="T349" s="56">
        <f t="shared" si="359"/>
        <v>2.0137284309475265</v>
      </c>
      <c r="U349" s="56">
        <f t="shared" si="359"/>
        <v>1.4565237688379891</v>
      </c>
      <c r="V349" s="56">
        <f t="shared" si="359"/>
        <v>2.046997268084179</v>
      </c>
      <c r="W349" s="56">
        <f t="shared" si="359"/>
        <v>2.6439935553547347</v>
      </c>
      <c r="X349" s="56">
        <f>STDEV(X310:X347)/SQRT(38)/30*100</f>
        <v>3.2967524968943742</v>
      </c>
      <c r="Y349" s="29">
        <f>STDEV(Y310:Y347)/SQRT(38)/30*100</f>
        <v>1.2394980444875696</v>
      </c>
      <c r="Z349" s="29"/>
      <c r="AA349" s="11">
        <f>STDEV(AA310:AA347)/SQRT(38)</f>
        <v>8.8662543625874377E-2</v>
      </c>
      <c r="AB349" s="11">
        <f t="shared" ref="AB349:AI349" si="360">STDEV(AB310:AB347)/SQRT(38)</f>
        <v>0.22974184026668892</v>
      </c>
      <c r="AC349" s="11">
        <f t="shared" si="360"/>
        <v>0.19133744332836555</v>
      </c>
      <c r="AD349" s="11">
        <f t="shared" si="360"/>
        <v>0.17153068114809417</v>
      </c>
      <c r="AE349" s="11">
        <f t="shared" si="360"/>
        <v>0.26809033261768983</v>
      </c>
      <c r="AF349" s="11">
        <f t="shared" si="360"/>
        <v>0.32559457766295613</v>
      </c>
      <c r="AG349" s="11">
        <f t="shared" si="360"/>
        <v>0.17131230972773367</v>
      </c>
      <c r="AH349" s="11">
        <f t="shared" si="360"/>
        <v>0.23978728313747344</v>
      </c>
      <c r="AI349" s="11">
        <f t="shared" si="360"/>
        <v>0.13432413677982108</v>
      </c>
      <c r="AK349" s="11">
        <f>STDEV(AK310:AK347)/SQRT(38)</f>
        <v>1.7805399959697299</v>
      </c>
      <c r="AL349" s="11">
        <f t="shared" ref="AL349:AR349" si="361">STDEV(AL310:AL347)/SQRT(38)</f>
        <v>2.0195616314437701</v>
      </c>
      <c r="AM349" s="11">
        <f t="shared" si="361"/>
        <v>1.9585097077908418</v>
      </c>
      <c r="AN349" s="11">
        <f t="shared" si="361"/>
        <v>1.7749863314273049</v>
      </c>
      <c r="AO349" s="11">
        <f t="shared" si="361"/>
        <v>1.9628436284330748</v>
      </c>
      <c r="AP349" s="11">
        <f t="shared" si="361"/>
        <v>1.8443798190644936</v>
      </c>
      <c r="AQ349" s="11">
        <f t="shared" si="361"/>
        <v>2.0916165098237065</v>
      </c>
      <c r="AR349" s="11">
        <f t="shared" si="361"/>
        <v>1.7984254382789238</v>
      </c>
      <c r="AS349" s="11">
        <f>STDEV(AS310:AS347)/SQRT(38)</f>
        <v>1.5023876083975756</v>
      </c>
      <c r="AT349" s="29">
        <f>STDEV(AT310:AT347)/SQRT(38)</f>
        <v>1.581646885378631</v>
      </c>
      <c r="AV349" s="11" t="e">
        <f>STDEV(AV310:AV347)/SQRT(38)</f>
        <v>#DIV/0!</v>
      </c>
      <c r="AW349" s="11" t="e">
        <f t="shared" ref="AW349:BC349" si="362">STDEV(AW310:AW347)/SQRT(38)</f>
        <v>#DIV/0!</v>
      </c>
      <c r="AX349" s="11" t="e">
        <f t="shared" si="362"/>
        <v>#DIV/0!</v>
      </c>
      <c r="AY349" s="11" t="e">
        <f t="shared" si="362"/>
        <v>#DIV/0!</v>
      </c>
      <c r="AZ349" s="11" t="e">
        <f t="shared" si="362"/>
        <v>#DIV/0!</v>
      </c>
      <c r="BA349" s="11" t="e">
        <f t="shared" si="362"/>
        <v>#DIV/0!</v>
      </c>
      <c r="BB349" s="11" t="e">
        <f t="shared" si="362"/>
        <v>#DIV/0!</v>
      </c>
      <c r="BC349" s="11" t="e">
        <f t="shared" si="362"/>
        <v>#DIV/0!</v>
      </c>
      <c r="BD349" s="11" t="e">
        <f>STDEV(BD310:BD347)/SQRT(38)</f>
        <v>#DIV/0!</v>
      </c>
    </row>
    <row r="350" spans="1:56">
      <c r="B350" s="1"/>
      <c r="P350" s="23">
        <f>AVERAGE(P310:P347)</f>
        <v>28.160526315789472</v>
      </c>
      <c r="Q350" s="23">
        <f t="shared" ref="Q350:X350" si="363">AVERAGE(Q310:Q347)</f>
        <v>27.186842105263157</v>
      </c>
      <c r="R350" s="23">
        <f t="shared" si="363"/>
        <v>27.031578947368423</v>
      </c>
      <c r="S350" s="23">
        <f t="shared" si="363"/>
        <v>26.071052631578947</v>
      </c>
      <c r="T350" s="23">
        <f t="shared" si="363"/>
        <v>26.757894736842101</v>
      </c>
      <c r="U350" s="23">
        <f t="shared" si="363"/>
        <v>27.197368421052637</v>
      </c>
      <c r="V350" s="23">
        <f t="shared" si="363"/>
        <v>26.392105263157895</v>
      </c>
      <c r="W350" s="23">
        <f t="shared" si="363"/>
        <v>26.013157894736839</v>
      </c>
      <c r="X350" s="23">
        <f t="shared" si="363"/>
        <v>25.80263157894737</v>
      </c>
      <c r="Z350">
        <f>SUM(P350:X350)</f>
        <v>240.61315789473684</v>
      </c>
    </row>
    <row r="351" spans="1:56">
      <c r="Z351">
        <f>SUM(Z42:Z350)</f>
        <v>60621.363157894717</v>
      </c>
    </row>
    <row r="352" spans="1:56">
      <c r="B352" s="1"/>
      <c r="Z352">
        <f>Z351/60</f>
        <v>1010.3560526315786</v>
      </c>
    </row>
    <row r="353" spans="2:26">
      <c r="B353" s="1"/>
      <c r="Z353">
        <f>Z352/60</f>
        <v>16.839267543859641</v>
      </c>
    </row>
    <row r="354" spans="2:26">
      <c r="B354" s="1"/>
      <c r="Z354">
        <f>STDEV(Z40:Z350)/SQRT(8)</f>
        <v>14.173905623721135</v>
      </c>
    </row>
    <row r="356" spans="2:26">
      <c r="B356" s="1"/>
    </row>
    <row r="357" spans="2:26">
      <c r="B357" s="1"/>
    </row>
    <row r="358" spans="2:26">
      <c r="B358" s="1"/>
      <c r="N358" t="s">
        <v>321</v>
      </c>
      <c r="P358" s="23">
        <f>Q358/30*100</f>
        <v>87.666666666666671</v>
      </c>
      <c r="Q358" s="23">
        <v>26.3</v>
      </c>
      <c r="Z358" t="s">
        <v>321</v>
      </c>
    </row>
    <row r="359" spans="2:26">
      <c r="N359">
        <v>18.851851851851851</v>
      </c>
      <c r="P359" s="23">
        <f t="shared" ref="P359:P369" si="364">Q359/30*100</f>
        <v>63.666666666666671</v>
      </c>
      <c r="Q359" s="23">
        <v>19.100000000000001</v>
      </c>
      <c r="Y359">
        <v>86.296296296296305</v>
      </c>
      <c r="Z359">
        <f>Y359*30/100</f>
        <v>25.888888888888893</v>
      </c>
    </row>
    <row r="360" spans="2:26">
      <c r="B360" s="1"/>
      <c r="N360">
        <v>12.555555555555555</v>
      </c>
      <c r="P360" s="23">
        <f t="shared" si="364"/>
        <v>94</v>
      </c>
      <c r="Q360" s="23">
        <v>28.2</v>
      </c>
      <c r="Y360">
        <v>73.074074074074076</v>
      </c>
      <c r="Z360">
        <f t="shared" ref="Z360:Z370" si="365">Y360*30/100</f>
        <v>21.922222222222221</v>
      </c>
    </row>
    <row r="361" spans="2:26">
      <c r="B361" s="1"/>
      <c r="N361">
        <v>20.777777777777775</v>
      </c>
      <c r="P361" s="23">
        <f t="shared" si="364"/>
        <v>82.333333333333343</v>
      </c>
      <c r="Q361" s="23">
        <v>24.7</v>
      </c>
      <c r="Y361">
        <v>95.111111111111114</v>
      </c>
      <c r="Z361">
        <f t="shared" si="365"/>
        <v>28.533333333333335</v>
      </c>
    </row>
    <row r="362" spans="2:26">
      <c r="N362">
        <v>13.259259259259263</v>
      </c>
      <c r="P362" s="23">
        <f t="shared" si="364"/>
        <v>90.666666666666657</v>
      </c>
      <c r="Q362" s="23">
        <v>27.2</v>
      </c>
      <c r="Y362">
        <v>90.222222222222229</v>
      </c>
      <c r="Z362">
        <f t="shared" si="365"/>
        <v>27.06666666666667</v>
      </c>
    </row>
    <row r="363" spans="2:26">
      <c r="N363">
        <v>6.1481481481481488</v>
      </c>
      <c r="P363" s="23">
        <f t="shared" si="364"/>
        <v>99</v>
      </c>
      <c r="Q363" s="23">
        <v>29.7</v>
      </c>
      <c r="Y363">
        <v>75.703703703703709</v>
      </c>
      <c r="Z363">
        <f t="shared" si="365"/>
        <v>22.711111111111112</v>
      </c>
    </row>
    <row r="364" spans="2:26">
      <c r="B364" s="1"/>
      <c r="N364">
        <v>1.1481481481481481</v>
      </c>
      <c r="P364" s="23">
        <f t="shared" si="364"/>
        <v>100</v>
      </c>
      <c r="Q364" s="23">
        <v>30</v>
      </c>
      <c r="Y364">
        <v>73.7777777777778</v>
      </c>
      <c r="Z364">
        <f t="shared" si="365"/>
        <v>22.13333333333334</v>
      </c>
    </row>
    <row r="365" spans="2:26">
      <c r="B365" s="1"/>
      <c r="N365">
        <v>32.481481481481474</v>
      </c>
      <c r="P365" s="23">
        <f t="shared" si="364"/>
        <v>4.6666666666666661</v>
      </c>
      <c r="Q365" s="23">
        <v>1.4</v>
      </c>
      <c r="Y365">
        <v>89</v>
      </c>
      <c r="Z365">
        <f t="shared" si="365"/>
        <v>26.7</v>
      </c>
    </row>
    <row r="366" spans="2:26">
      <c r="B366" s="1"/>
      <c r="N366">
        <v>38.777777777777786</v>
      </c>
      <c r="P366" s="23">
        <f t="shared" si="364"/>
        <v>86.333333333333329</v>
      </c>
      <c r="Q366" s="23">
        <v>25.9</v>
      </c>
      <c r="Y366">
        <v>56.481481481481474</v>
      </c>
      <c r="Z366">
        <f t="shared" si="365"/>
        <v>16.944444444444443</v>
      </c>
    </row>
    <row r="367" spans="2:26">
      <c r="N367">
        <v>13.444444444444448</v>
      </c>
      <c r="P367" s="23">
        <f t="shared" si="364"/>
        <v>77.999999999999986</v>
      </c>
      <c r="Q367" s="23">
        <v>23.4</v>
      </c>
      <c r="Y367">
        <v>80.629629629629619</v>
      </c>
      <c r="Z367">
        <f t="shared" si="365"/>
        <v>24.188888888888886</v>
      </c>
    </row>
    <row r="368" spans="2:26">
      <c r="B368" s="1"/>
      <c r="N368">
        <v>11.037037037037038</v>
      </c>
      <c r="P368" s="23">
        <f t="shared" si="364"/>
        <v>95.666666666666671</v>
      </c>
      <c r="Q368" s="23">
        <v>28.7</v>
      </c>
      <c r="Y368">
        <v>47.518518518518519</v>
      </c>
      <c r="Z368">
        <f t="shared" si="365"/>
        <v>14.255555555555556</v>
      </c>
    </row>
    <row r="369" spans="2:75">
      <c r="B369" s="1"/>
      <c r="N369">
        <v>27.888888888888889</v>
      </c>
      <c r="P369" s="23">
        <f t="shared" si="364"/>
        <v>93</v>
      </c>
      <c r="Q369" s="23">
        <v>27.9</v>
      </c>
      <c r="Y369">
        <v>96.18518518518519</v>
      </c>
      <c r="Z369">
        <f t="shared" si="365"/>
        <v>28.855555555555558</v>
      </c>
    </row>
    <row r="370" spans="2:75">
      <c r="B370" s="1"/>
      <c r="N370">
        <v>22.407407407407405</v>
      </c>
      <c r="Y370">
        <v>97.037037037037038</v>
      </c>
      <c r="Z370">
        <f t="shared" si="365"/>
        <v>29.111111111111114</v>
      </c>
    </row>
    <row r="371" spans="2:75">
      <c r="N371" s="17">
        <v>18.231481481481481</v>
      </c>
      <c r="P371" s="23">
        <f>AVERAGE(P358:P369)</f>
        <v>81.25</v>
      </c>
    </row>
    <row r="372" spans="2:75">
      <c r="B372" s="1"/>
      <c r="N372" s="17">
        <v>3.1529774967190112</v>
      </c>
      <c r="P372" s="23">
        <f>STDEV(P358:P369)/SQRT(COUNT(P358:P369))</f>
        <v>7.5461682251428073</v>
      </c>
    </row>
    <row r="373" spans="2:75">
      <c r="B373" s="1"/>
      <c r="N373">
        <f>_xlfn.T.TEST(N359:N370,N310:N347,2,2)</f>
        <v>1.9449242792302106E-3</v>
      </c>
      <c r="Q373" s="23">
        <f>_xlfn.T.TEST(Q358:Q370,P310:P347,2,2)</f>
        <v>7.2749330361656529E-3</v>
      </c>
      <c r="Y373">
        <f>_xlfn.T.TEST(Y359:Y370,Y310:Y347,2,2)</f>
        <v>1.500440548973376E-25</v>
      </c>
      <c r="Z373">
        <f>_xlfn.T.TEST(Z359:Z370,Y310:Y347,2,2)</f>
        <v>9.4351169789457581E-3</v>
      </c>
    </row>
    <row r="374" spans="2:75">
      <c r="B374" s="1"/>
    </row>
    <row r="376" spans="2:75">
      <c r="B376" s="1"/>
      <c r="D376" t="s">
        <v>323</v>
      </c>
    </row>
    <row r="377" spans="2:75">
      <c r="B377" s="1"/>
      <c r="D377" s="12"/>
      <c r="E377" t="s">
        <v>291</v>
      </c>
      <c r="F377" t="s">
        <v>260</v>
      </c>
      <c r="G377" t="s">
        <v>327</v>
      </c>
    </row>
    <row r="378" spans="2:75">
      <c r="B378" s="1"/>
      <c r="D378" s="12"/>
      <c r="I378" t="s">
        <v>328</v>
      </c>
      <c r="BW378" t="e">
        <f>AVERAGE(BN378:BV378)</f>
        <v>#DIV/0!</v>
      </c>
    </row>
    <row r="379" spans="2:75">
      <c r="D379" s="12" t="s">
        <v>134</v>
      </c>
      <c r="E379">
        <v>34.773879142300196</v>
      </c>
      <c r="F379">
        <v>34.649074074074065</v>
      </c>
      <c r="G379">
        <v>24.782407407407412</v>
      </c>
      <c r="I379">
        <v>5.5349794238683128</v>
      </c>
    </row>
    <row r="380" spans="2:75">
      <c r="B380" s="1"/>
      <c r="D380" s="12"/>
      <c r="E380">
        <v>3.0342861832898174</v>
      </c>
      <c r="F380">
        <v>2.6856088959017619</v>
      </c>
      <c r="G380">
        <v>5.2035278242321601</v>
      </c>
      <c r="I380">
        <v>1.8122841925258746</v>
      </c>
    </row>
    <row r="381" spans="2:75">
      <c r="B381" s="1"/>
      <c r="D381" s="12"/>
    </row>
    <row r="382" spans="2:75">
      <c r="B382" s="1"/>
      <c r="D382" s="12" t="s">
        <v>135</v>
      </c>
      <c r="E382">
        <v>89.115984405458079</v>
      </c>
      <c r="F382">
        <v>89.625925925925955</v>
      </c>
      <c r="G382">
        <v>71.9375</v>
      </c>
      <c r="H382">
        <v>93</v>
      </c>
      <c r="I382">
        <v>81.55144032921811</v>
      </c>
      <c r="Z382" t="s">
        <v>333</v>
      </c>
    </row>
    <row r="383" spans="2:75">
      <c r="D383" s="12"/>
      <c r="E383">
        <v>1.2394980444875696</v>
      </c>
      <c r="F383">
        <v>1.0721794535227922</v>
      </c>
      <c r="G383">
        <v>8.7163014416938154</v>
      </c>
      <c r="H383">
        <v>4.0645145984355935</v>
      </c>
      <c r="I383">
        <v>3.5967925708766697</v>
      </c>
      <c r="Z383">
        <v>131.43947368421053</v>
      </c>
    </row>
    <row r="384" spans="2:75">
      <c r="D384" s="12"/>
      <c r="Z384">
        <v>195.81315789473686</v>
      </c>
    </row>
    <row r="385" spans="4:26">
      <c r="D385" s="12" t="s">
        <v>292</v>
      </c>
      <c r="E385">
        <v>11.999999999999998</v>
      </c>
      <c r="F385">
        <v>11.227777777777776</v>
      </c>
      <c r="G385">
        <v>15.361111111111111</v>
      </c>
      <c r="I385">
        <v>17.580246913580247</v>
      </c>
      <c r="Z385">
        <v>195.99736842105258</v>
      </c>
    </row>
    <row r="386" spans="4:26">
      <c r="D386" s="12"/>
      <c r="E386">
        <v>1.581646885378631</v>
      </c>
      <c r="F386">
        <v>0.90086264099605518</v>
      </c>
      <c r="G386">
        <v>3.0130460504375987</v>
      </c>
      <c r="I386">
        <v>2.4746851220477644</v>
      </c>
      <c r="Z386">
        <v>223.51315789473685</v>
      </c>
    </row>
    <row r="387" spans="4:26">
      <c r="Z387">
        <v>232.18947368421055</v>
      </c>
    </row>
    <row r="388" spans="4:26">
      <c r="Z388">
        <v>229.95263157894738</v>
      </c>
    </row>
    <row r="389" spans="4:26">
      <c r="D389" t="s">
        <v>324</v>
      </c>
      <c r="Z389">
        <v>232.94473684210524</v>
      </c>
    </row>
    <row r="390" spans="4:26">
      <c r="D390" s="12"/>
      <c r="E390" t="s">
        <v>291</v>
      </c>
      <c r="F390" t="s">
        <v>260</v>
      </c>
      <c r="Z390">
        <v>240.61315789473684</v>
      </c>
    </row>
    <row r="391" spans="4:26">
      <c r="D391" s="12"/>
    </row>
    <row r="392" spans="4:26">
      <c r="D392" s="12" t="s">
        <v>134</v>
      </c>
    </row>
    <row r="393" spans="4:26">
      <c r="D393" s="12"/>
    </row>
    <row r="394" spans="4:26">
      <c r="D394" s="12"/>
    </row>
    <row r="395" spans="4:26">
      <c r="D395" s="12" t="s">
        <v>135</v>
      </c>
    </row>
    <row r="396" spans="4:26">
      <c r="D396" s="12"/>
    </row>
    <row r="397" spans="4:26">
      <c r="D397" s="12"/>
    </row>
    <row r="398" spans="4:26">
      <c r="D398" s="12" t="s">
        <v>292</v>
      </c>
    </row>
    <row r="399" spans="4:26">
      <c r="D399" s="12"/>
    </row>
    <row r="401" spans="4:63">
      <c r="W401" s="23">
        <v>150.5</v>
      </c>
      <c r="X401" s="23">
        <v>12.899999999999999</v>
      </c>
      <c r="Y401">
        <v>93.399999999999991</v>
      </c>
      <c r="Z401">
        <v>37.6</v>
      </c>
      <c r="AA401">
        <v>91.6</v>
      </c>
      <c r="AB401">
        <v>143.19999999999999</v>
      </c>
      <c r="AC401">
        <v>104.3</v>
      </c>
      <c r="AD401">
        <v>28.2</v>
      </c>
      <c r="AE401">
        <v>26.999999999999996</v>
      </c>
      <c r="AF401">
        <v>204.89999999999998</v>
      </c>
      <c r="AG401">
        <v>96.2</v>
      </c>
      <c r="AH401">
        <v>77.199999999999989</v>
      </c>
      <c r="AI401">
        <v>215.5</v>
      </c>
      <c r="AJ401">
        <v>182.5</v>
      </c>
      <c r="AK401">
        <v>152.99999999999997</v>
      </c>
      <c r="AL401">
        <v>10.9</v>
      </c>
      <c r="AM401">
        <v>7.0999999999999988</v>
      </c>
      <c r="AN401">
        <v>185.2</v>
      </c>
      <c r="AO401">
        <v>103.3</v>
      </c>
      <c r="AP401">
        <v>12</v>
      </c>
      <c r="AQ401">
        <v>158.80000000000001</v>
      </c>
      <c r="AR401">
        <v>177.7</v>
      </c>
      <c r="AS401">
        <v>162.19999999999999</v>
      </c>
      <c r="AT401">
        <v>139.80000000000001</v>
      </c>
      <c r="AU401">
        <v>157.9</v>
      </c>
      <c r="AV401">
        <v>188</v>
      </c>
      <c r="AW401">
        <v>211</v>
      </c>
      <c r="AX401">
        <v>239.5</v>
      </c>
      <c r="AY401">
        <v>164</v>
      </c>
      <c r="AZ401">
        <v>94.9</v>
      </c>
      <c r="BA401">
        <v>44.9</v>
      </c>
      <c r="BB401">
        <v>215.3</v>
      </c>
      <c r="BC401">
        <v>176.8</v>
      </c>
      <c r="BD401">
        <v>241.5</v>
      </c>
      <c r="BE401">
        <v>95.8</v>
      </c>
      <c r="BF401">
        <v>196.7</v>
      </c>
      <c r="BG401">
        <v>199</v>
      </c>
      <c r="BH401">
        <v>194.4</v>
      </c>
    </row>
    <row r="402" spans="4:63">
      <c r="W402" s="23">
        <v>232.6</v>
      </c>
      <c r="X402" s="23">
        <v>68.099999999999994</v>
      </c>
      <c r="Y402">
        <v>122.3</v>
      </c>
      <c r="Z402">
        <v>135.29999999999998</v>
      </c>
      <c r="AA402">
        <v>192.3</v>
      </c>
      <c r="AB402">
        <v>204.3</v>
      </c>
      <c r="AC402">
        <v>166</v>
      </c>
      <c r="AD402">
        <v>130.19999999999999</v>
      </c>
      <c r="AE402">
        <v>152.70000000000002</v>
      </c>
      <c r="AF402">
        <v>187.7</v>
      </c>
      <c r="AG402">
        <v>166</v>
      </c>
      <c r="AH402">
        <v>169.8</v>
      </c>
      <c r="AI402">
        <v>234.4</v>
      </c>
      <c r="AJ402">
        <v>259.09999999999997</v>
      </c>
      <c r="AK402">
        <v>246.70000000000002</v>
      </c>
      <c r="AL402">
        <v>216.1</v>
      </c>
      <c r="AM402">
        <v>210</v>
      </c>
      <c r="AN402">
        <v>233.5</v>
      </c>
      <c r="AO402">
        <v>238.20000000000002</v>
      </c>
      <c r="AP402">
        <v>5.3999999999999995</v>
      </c>
      <c r="AQ402">
        <v>214.5</v>
      </c>
      <c r="AR402">
        <v>193.20000000000002</v>
      </c>
      <c r="AS402">
        <v>109.6</v>
      </c>
      <c r="AT402">
        <v>212.5</v>
      </c>
      <c r="AU402">
        <v>232.9</v>
      </c>
      <c r="AV402">
        <v>229.9</v>
      </c>
      <c r="AW402">
        <v>241.5</v>
      </c>
      <c r="AX402">
        <v>182.60000000000002</v>
      </c>
      <c r="AY402">
        <v>166.6</v>
      </c>
      <c r="AZ402">
        <v>240.6</v>
      </c>
      <c r="BA402">
        <v>224.39999999999998</v>
      </c>
      <c r="BB402">
        <v>269.10000000000002</v>
      </c>
      <c r="BC402">
        <v>270</v>
      </c>
      <c r="BD402">
        <v>264.7</v>
      </c>
      <c r="BE402">
        <v>212.60000000000002</v>
      </c>
      <c r="BF402">
        <v>255.9</v>
      </c>
      <c r="BG402">
        <v>134.30000000000001</v>
      </c>
      <c r="BH402">
        <v>215.3</v>
      </c>
    </row>
    <row r="403" spans="4:63">
      <c r="W403" s="23">
        <v>196.79999999999998</v>
      </c>
      <c r="X403" s="23">
        <v>167.4</v>
      </c>
      <c r="Y403">
        <v>210.3</v>
      </c>
      <c r="Z403">
        <v>195.9</v>
      </c>
      <c r="AA403">
        <v>134.5</v>
      </c>
      <c r="AB403">
        <v>167.29999999999995</v>
      </c>
      <c r="AC403">
        <v>168.2</v>
      </c>
      <c r="AD403">
        <v>193.70000000000002</v>
      </c>
      <c r="AE403">
        <v>124.09999999999998</v>
      </c>
      <c r="AF403">
        <v>89.1</v>
      </c>
      <c r="AG403">
        <v>170.09999999999997</v>
      </c>
      <c r="AH403">
        <v>200</v>
      </c>
      <c r="AI403">
        <v>246.89999999999998</v>
      </c>
      <c r="AJ403">
        <v>241</v>
      </c>
      <c r="AK403">
        <v>234.4</v>
      </c>
      <c r="AL403">
        <v>211.1</v>
      </c>
      <c r="AM403">
        <v>203</v>
      </c>
      <c r="AN403">
        <v>196.50000000000003</v>
      </c>
      <c r="AO403">
        <v>226.8</v>
      </c>
      <c r="AP403">
        <v>79.899999999999991</v>
      </c>
      <c r="AQ403">
        <v>227.4</v>
      </c>
      <c r="AR403">
        <v>200.8</v>
      </c>
      <c r="AS403">
        <v>148.10000000000002</v>
      </c>
      <c r="AT403">
        <v>228.39999999999998</v>
      </c>
      <c r="AU403">
        <v>252</v>
      </c>
      <c r="AV403">
        <v>243.60000000000002</v>
      </c>
      <c r="AW403">
        <v>240.79999999999998</v>
      </c>
      <c r="AX403">
        <v>231.9</v>
      </c>
      <c r="AY403">
        <v>186.79999999999998</v>
      </c>
      <c r="AZ403">
        <v>50.699999999999996</v>
      </c>
      <c r="BA403">
        <v>270</v>
      </c>
      <c r="BB403">
        <v>209</v>
      </c>
      <c r="BC403">
        <v>171.3</v>
      </c>
      <c r="BD403">
        <v>246.20000000000002</v>
      </c>
      <c r="BE403">
        <v>234.5</v>
      </c>
      <c r="BF403">
        <v>218.7</v>
      </c>
      <c r="BG403">
        <v>238.9</v>
      </c>
      <c r="BH403">
        <v>191.8</v>
      </c>
    </row>
    <row r="404" spans="4:63">
      <c r="D404" s="12"/>
      <c r="W404" s="23">
        <v>197.10000000000002</v>
      </c>
      <c r="X404" s="23">
        <v>168.4</v>
      </c>
      <c r="Y404">
        <v>170.3</v>
      </c>
      <c r="Z404">
        <v>235.70000000000002</v>
      </c>
      <c r="AA404">
        <v>206.70000000000002</v>
      </c>
      <c r="AB404">
        <v>153.80000000000001</v>
      </c>
      <c r="AC404">
        <v>138.5</v>
      </c>
      <c r="AD404">
        <v>148.1</v>
      </c>
      <c r="AE404">
        <v>199.1</v>
      </c>
      <c r="AF404">
        <v>247.4</v>
      </c>
      <c r="AG404">
        <v>179.8</v>
      </c>
      <c r="AH404">
        <v>191.9</v>
      </c>
      <c r="AI404">
        <v>233.6</v>
      </c>
      <c r="AJ404">
        <v>258</v>
      </c>
      <c r="AK404">
        <v>224.5</v>
      </c>
      <c r="AL404">
        <v>191.6</v>
      </c>
      <c r="AM404">
        <v>241.7</v>
      </c>
      <c r="AN404">
        <v>213.1</v>
      </c>
      <c r="AO404">
        <v>210.89999999999998</v>
      </c>
      <c r="AP404">
        <v>227.70000000000002</v>
      </c>
      <c r="AQ404">
        <v>226.1</v>
      </c>
      <c r="AR404">
        <v>212.89999999999998</v>
      </c>
      <c r="AS404">
        <v>252.4</v>
      </c>
      <c r="AT404">
        <v>237.20000000000002</v>
      </c>
      <c r="AU404">
        <v>232.9</v>
      </c>
      <c r="AV404">
        <v>252.7</v>
      </c>
      <c r="AW404">
        <v>241</v>
      </c>
      <c r="AX404">
        <v>255.79999999999998</v>
      </c>
      <c r="AY404">
        <v>241.8</v>
      </c>
      <c r="AZ404">
        <v>269.8</v>
      </c>
      <c r="BA404">
        <v>227.4</v>
      </c>
      <c r="BB404">
        <v>270</v>
      </c>
      <c r="BC404">
        <v>260.3</v>
      </c>
      <c r="BD404">
        <v>270</v>
      </c>
      <c r="BE404">
        <v>266.39999999999998</v>
      </c>
      <c r="BF404">
        <v>268.29999999999995</v>
      </c>
      <c r="BG404">
        <v>264.60000000000002</v>
      </c>
      <c r="BH404">
        <v>206</v>
      </c>
    </row>
    <row r="405" spans="4:63">
      <c r="D405" s="12"/>
      <c r="W405" s="23">
        <v>237.89999999999998</v>
      </c>
      <c r="X405" s="23">
        <v>240.60000000000002</v>
      </c>
      <c r="Y405">
        <v>251.4</v>
      </c>
      <c r="Z405">
        <v>214.89999999999998</v>
      </c>
      <c r="AA405">
        <v>229.1</v>
      </c>
      <c r="AB405">
        <v>221.5</v>
      </c>
      <c r="AC405">
        <v>181.8</v>
      </c>
      <c r="AD405">
        <v>198</v>
      </c>
      <c r="AE405">
        <v>163.80000000000001</v>
      </c>
      <c r="AF405">
        <v>219.2</v>
      </c>
      <c r="AG405">
        <v>230.49999999999997</v>
      </c>
      <c r="AH405">
        <v>253.4</v>
      </c>
      <c r="AI405">
        <v>203.9</v>
      </c>
      <c r="AJ405">
        <v>264.7</v>
      </c>
      <c r="AK405">
        <v>250.70000000000002</v>
      </c>
      <c r="AL405">
        <v>203.39999999999998</v>
      </c>
      <c r="AM405">
        <v>211.6</v>
      </c>
      <c r="AN405">
        <v>246.1</v>
      </c>
      <c r="AO405">
        <v>193.29999999999998</v>
      </c>
      <c r="AP405">
        <v>208.10000000000002</v>
      </c>
      <c r="AQ405">
        <v>206.99999999999997</v>
      </c>
      <c r="AR405">
        <v>227</v>
      </c>
      <c r="AS405">
        <v>225.7</v>
      </c>
      <c r="AT405">
        <v>235.29999999999998</v>
      </c>
      <c r="AU405">
        <v>216.1</v>
      </c>
      <c r="AV405">
        <v>250</v>
      </c>
      <c r="AW405">
        <v>236.7</v>
      </c>
      <c r="AX405">
        <v>256.8</v>
      </c>
      <c r="AY405">
        <v>219.59999999999997</v>
      </c>
      <c r="AZ405">
        <v>255.3</v>
      </c>
      <c r="BA405">
        <v>220.29999999999998</v>
      </c>
      <c r="BB405">
        <v>270</v>
      </c>
      <c r="BC405">
        <v>270</v>
      </c>
      <c r="BD405">
        <v>267.2</v>
      </c>
      <c r="BE405">
        <v>268</v>
      </c>
      <c r="BF405">
        <v>258</v>
      </c>
      <c r="BG405">
        <v>261.5</v>
      </c>
      <c r="BH405">
        <v>254.8</v>
      </c>
    </row>
    <row r="406" spans="4:63">
      <c r="D406" s="12"/>
      <c r="W406" s="23">
        <v>256.7</v>
      </c>
      <c r="X406" s="23">
        <v>230.8</v>
      </c>
      <c r="Y406">
        <v>237.8</v>
      </c>
      <c r="Z406">
        <v>246.5</v>
      </c>
      <c r="AA406">
        <v>207.7</v>
      </c>
      <c r="AB406">
        <v>240.9</v>
      </c>
      <c r="AC406">
        <v>193.9</v>
      </c>
      <c r="AD406">
        <v>206.59999999999997</v>
      </c>
      <c r="AE406">
        <v>182.1</v>
      </c>
      <c r="AF406">
        <v>158.79999999999998</v>
      </c>
      <c r="AG406">
        <v>235.7</v>
      </c>
      <c r="AH406">
        <v>225.4</v>
      </c>
      <c r="AI406">
        <v>240.4</v>
      </c>
      <c r="AJ406">
        <v>262.7</v>
      </c>
      <c r="AK406">
        <v>225.4</v>
      </c>
      <c r="AL406">
        <v>213.5</v>
      </c>
      <c r="AM406">
        <v>237.60000000000002</v>
      </c>
      <c r="AN406">
        <v>227.09999999999997</v>
      </c>
      <c r="AO406">
        <v>245.5</v>
      </c>
      <c r="AP406">
        <v>208.5</v>
      </c>
      <c r="AQ406">
        <v>229.1</v>
      </c>
      <c r="AR406">
        <v>212.6</v>
      </c>
      <c r="AS406">
        <v>212.1</v>
      </c>
      <c r="AT406">
        <v>242.20000000000002</v>
      </c>
      <c r="AU406">
        <v>247.7</v>
      </c>
      <c r="AV406">
        <v>250.4</v>
      </c>
      <c r="AW406">
        <v>235.4</v>
      </c>
      <c r="AX406">
        <v>228.7</v>
      </c>
      <c r="AY406">
        <v>236.1</v>
      </c>
      <c r="AZ406">
        <v>227.7</v>
      </c>
      <c r="BA406">
        <v>199.49999999999997</v>
      </c>
      <c r="BB406">
        <v>255.5</v>
      </c>
      <c r="BC406">
        <v>270</v>
      </c>
      <c r="BD406">
        <v>270</v>
      </c>
      <c r="BE406">
        <v>240.1</v>
      </c>
      <c r="BF406">
        <v>236.89999999999998</v>
      </c>
      <c r="BG406">
        <v>259.7</v>
      </c>
      <c r="BH406">
        <v>200.9</v>
      </c>
    </row>
    <row r="407" spans="4:63">
      <c r="D407" s="12"/>
      <c r="W407" s="23">
        <v>253.5</v>
      </c>
      <c r="X407" s="23">
        <v>212.3</v>
      </c>
      <c r="Y407">
        <v>237.5</v>
      </c>
      <c r="Z407">
        <v>237</v>
      </c>
      <c r="AA407">
        <v>207.2</v>
      </c>
      <c r="AB407">
        <v>209.5</v>
      </c>
      <c r="AC407">
        <v>208.7</v>
      </c>
      <c r="AD407">
        <v>249.00000000000003</v>
      </c>
      <c r="AE407">
        <v>231.4</v>
      </c>
      <c r="AF407">
        <v>217.1</v>
      </c>
      <c r="AG407">
        <v>172.5</v>
      </c>
      <c r="AH407">
        <v>180.5</v>
      </c>
      <c r="AI407">
        <v>237.8</v>
      </c>
      <c r="AJ407">
        <v>262.5</v>
      </c>
      <c r="AK407">
        <v>216.5</v>
      </c>
      <c r="AL407">
        <v>239.1</v>
      </c>
      <c r="AM407">
        <v>225.70000000000002</v>
      </c>
      <c r="AN407">
        <v>229.8</v>
      </c>
      <c r="AO407">
        <v>242</v>
      </c>
      <c r="AP407">
        <v>207.69999999999996</v>
      </c>
      <c r="AQ407">
        <v>244.60000000000002</v>
      </c>
      <c r="AR407">
        <v>229.09999999999997</v>
      </c>
      <c r="AS407">
        <v>199.9</v>
      </c>
      <c r="AT407">
        <v>211.9</v>
      </c>
      <c r="AU407">
        <v>207.79999999999998</v>
      </c>
      <c r="AV407">
        <v>255.4</v>
      </c>
      <c r="AW407">
        <v>270</v>
      </c>
      <c r="AX407">
        <v>259.89999999999998</v>
      </c>
      <c r="AY407">
        <v>213.39999999999998</v>
      </c>
      <c r="AZ407">
        <v>251.5</v>
      </c>
      <c r="BA407">
        <v>213.4</v>
      </c>
      <c r="BB407">
        <v>270</v>
      </c>
      <c r="BC407">
        <v>267.89999999999998</v>
      </c>
      <c r="BD407">
        <v>265.5</v>
      </c>
      <c r="BE407">
        <v>270</v>
      </c>
      <c r="BF407">
        <v>264.8</v>
      </c>
      <c r="BG407">
        <v>268.5</v>
      </c>
      <c r="BH407">
        <v>211</v>
      </c>
    </row>
    <row r="408" spans="4:63">
      <c r="D408" s="12"/>
      <c r="W408" s="23">
        <v>248.3</v>
      </c>
      <c r="X408" s="23">
        <v>216.4</v>
      </c>
      <c r="Y408">
        <v>230.20000000000002</v>
      </c>
      <c r="Z408">
        <v>234.20000000000002</v>
      </c>
      <c r="AA408">
        <v>218.8</v>
      </c>
      <c r="AB408">
        <v>238.59999999999997</v>
      </c>
      <c r="AC408">
        <v>225.3</v>
      </c>
      <c r="AD408">
        <v>234</v>
      </c>
      <c r="AE408">
        <v>191.1</v>
      </c>
      <c r="AF408">
        <v>175.20000000000002</v>
      </c>
      <c r="AG408">
        <v>226.60000000000005</v>
      </c>
      <c r="AH408">
        <v>229.2</v>
      </c>
      <c r="AI408">
        <v>242.6</v>
      </c>
      <c r="AJ408">
        <v>270</v>
      </c>
      <c r="AK408">
        <v>244.6</v>
      </c>
      <c r="AL408">
        <v>215.5</v>
      </c>
      <c r="AM408">
        <v>242.60000000000002</v>
      </c>
      <c r="AN408">
        <v>254.39999999999998</v>
      </c>
      <c r="AO408">
        <v>238.50000000000003</v>
      </c>
      <c r="AP408">
        <v>234.49999999999997</v>
      </c>
      <c r="AQ408">
        <v>233.3</v>
      </c>
      <c r="AR408">
        <v>231.6</v>
      </c>
      <c r="AS408">
        <v>251.39999999999998</v>
      </c>
      <c r="AT408">
        <v>256</v>
      </c>
      <c r="AU408">
        <v>252</v>
      </c>
      <c r="AV408">
        <v>230.49999999999997</v>
      </c>
      <c r="AW408">
        <v>261</v>
      </c>
      <c r="AX408">
        <v>250.60000000000005</v>
      </c>
      <c r="AY408">
        <v>238.1</v>
      </c>
      <c r="AZ408">
        <v>255.29999999999998</v>
      </c>
      <c r="BA408">
        <v>249.79999999999998</v>
      </c>
      <c r="BB408">
        <v>265.7</v>
      </c>
      <c r="BC408">
        <v>270</v>
      </c>
      <c r="BD408">
        <v>268.89999999999998</v>
      </c>
      <c r="BE408">
        <v>270</v>
      </c>
      <c r="BF408">
        <v>266.8</v>
      </c>
      <c r="BG408">
        <v>242.10000000000002</v>
      </c>
      <c r="BH408">
        <v>239.6</v>
      </c>
    </row>
    <row r="409" spans="4:63">
      <c r="D409" s="12"/>
    </row>
    <row r="410" spans="4:63">
      <c r="D410" s="12"/>
      <c r="W410" s="23">
        <f>SUM(W401:W408)</f>
        <v>1773.3999999999999</v>
      </c>
      <c r="X410" s="23">
        <f t="shared" ref="X410:BH410" si="366">SUM(X401:X408)</f>
        <v>1316.9</v>
      </c>
      <c r="Y410">
        <f t="shared" si="366"/>
        <v>1553.2</v>
      </c>
      <c r="Z410">
        <f t="shared" si="366"/>
        <v>1537.1000000000001</v>
      </c>
      <c r="AA410">
        <f t="shared" si="366"/>
        <v>1487.9</v>
      </c>
      <c r="AB410">
        <f t="shared" si="366"/>
        <v>1579.1</v>
      </c>
      <c r="AC410">
        <f t="shared" si="366"/>
        <v>1386.6999999999998</v>
      </c>
      <c r="AD410">
        <f t="shared" si="366"/>
        <v>1387.8</v>
      </c>
      <c r="AE410">
        <f t="shared" si="366"/>
        <v>1271.3</v>
      </c>
      <c r="AF410">
        <f t="shared" si="366"/>
        <v>1499.3999999999999</v>
      </c>
      <c r="AG410">
        <f t="shared" si="366"/>
        <v>1477.4</v>
      </c>
      <c r="AH410">
        <f t="shared" si="366"/>
        <v>1527.4</v>
      </c>
      <c r="AI410">
        <f t="shared" si="366"/>
        <v>1855.1</v>
      </c>
      <c r="AJ410">
        <f t="shared" si="366"/>
        <v>2000.5</v>
      </c>
      <c r="AK410">
        <f t="shared" si="366"/>
        <v>1795.8</v>
      </c>
      <c r="AL410">
        <f t="shared" si="366"/>
        <v>1501.1999999999998</v>
      </c>
      <c r="AM410">
        <f t="shared" si="366"/>
        <v>1579.3000000000002</v>
      </c>
      <c r="AN410">
        <f t="shared" si="366"/>
        <v>1785.6999999999998</v>
      </c>
      <c r="AO410">
        <f t="shared" si="366"/>
        <v>1698.5</v>
      </c>
      <c r="AP410">
        <f t="shared" si="366"/>
        <v>1183.8</v>
      </c>
      <c r="AQ410">
        <f t="shared" si="366"/>
        <v>1740.8</v>
      </c>
      <c r="AR410">
        <f t="shared" si="366"/>
        <v>1684.8999999999999</v>
      </c>
      <c r="AS410">
        <f t="shared" si="366"/>
        <v>1561.4</v>
      </c>
      <c r="AT410">
        <f t="shared" si="366"/>
        <v>1763.3000000000002</v>
      </c>
      <c r="AU410">
        <f t="shared" si="366"/>
        <v>1799.3</v>
      </c>
      <c r="AV410">
        <f t="shared" si="366"/>
        <v>1900.5000000000002</v>
      </c>
      <c r="AW410">
        <f t="shared" si="366"/>
        <v>1937.4</v>
      </c>
      <c r="AX410">
        <f t="shared" si="366"/>
        <v>1905.8</v>
      </c>
      <c r="AY410">
        <f t="shared" si="366"/>
        <v>1666.3999999999996</v>
      </c>
      <c r="AZ410">
        <f t="shared" si="366"/>
        <v>1645.8</v>
      </c>
      <c r="BA410">
        <f t="shared" si="366"/>
        <v>1649.6999999999998</v>
      </c>
      <c r="BB410">
        <f t="shared" si="366"/>
        <v>2024.6000000000001</v>
      </c>
      <c r="BC410">
        <f t="shared" si="366"/>
        <v>1956.3000000000002</v>
      </c>
      <c r="BD410">
        <f t="shared" si="366"/>
        <v>2094</v>
      </c>
      <c r="BE410">
        <f t="shared" si="366"/>
        <v>1857.4</v>
      </c>
      <c r="BF410">
        <f t="shared" si="366"/>
        <v>1966.1</v>
      </c>
      <c r="BG410">
        <f t="shared" si="366"/>
        <v>1868.6000000000004</v>
      </c>
      <c r="BH410">
        <f t="shared" si="366"/>
        <v>1713.8</v>
      </c>
      <c r="BJ410">
        <f>AVERAGE(W410:BH410)</f>
        <v>1682.4631578947372</v>
      </c>
      <c r="BK410">
        <f>STDEV(U410:BH410)/SQRT(COUNT(U410:BH410))</f>
        <v>36.072782326374814</v>
      </c>
    </row>
    <row r="411" spans="4:63">
      <c r="D411" s="12"/>
    </row>
    <row r="412" spans="4:63">
      <c r="D412" s="12"/>
    </row>
    <row r="413" spans="4:63">
      <c r="D413" s="12"/>
    </row>
    <row r="421" spans="21:28">
      <c r="U421" s="23" t="s">
        <v>334</v>
      </c>
      <c r="X421" s="23" t="s">
        <v>335</v>
      </c>
      <c r="AA421" t="s">
        <v>336</v>
      </c>
    </row>
    <row r="423" spans="21:28">
      <c r="U423" s="23" t="s">
        <v>259</v>
      </c>
      <c r="V423" s="23" t="s">
        <v>260</v>
      </c>
      <c r="X423" s="23" t="s">
        <v>259</v>
      </c>
      <c r="Y423" t="s">
        <v>260</v>
      </c>
      <c r="AA423" t="s">
        <v>259</v>
      </c>
      <c r="AB423" t="s">
        <v>260</v>
      </c>
    </row>
    <row r="424" spans="21:28">
      <c r="U424" s="23">
        <v>27.588888888888889</v>
      </c>
      <c r="V424" s="23">
        <v>24.666666666666671</v>
      </c>
      <c r="X424" s="23">
        <v>8.3222222222222211</v>
      </c>
      <c r="Y424">
        <v>8.5333333333333332</v>
      </c>
      <c r="AA424">
        <v>31.333333333333332</v>
      </c>
      <c r="AB424">
        <v>13.777777777777779</v>
      </c>
    </row>
    <row r="425" spans="21:28">
      <c r="U425" s="23">
        <v>24.044444444444444</v>
      </c>
      <c r="V425" s="23">
        <v>26.255555555555549</v>
      </c>
      <c r="X425" s="23">
        <v>14.366666666666667</v>
      </c>
      <c r="Y425">
        <v>13.622222222222222</v>
      </c>
      <c r="AA425">
        <v>16.333333333333332</v>
      </c>
      <c r="AB425">
        <v>11.555555555555555</v>
      </c>
    </row>
    <row r="426" spans="21:28">
      <c r="U426" s="23">
        <v>25.577777777777779</v>
      </c>
      <c r="V426" s="23">
        <v>23.099999999999998</v>
      </c>
      <c r="X426" s="23">
        <v>1.7333333333333334</v>
      </c>
      <c r="Y426">
        <v>3.5222222222222226</v>
      </c>
      <c r="AA426">
        <v>14.444444444444445</v>
      </c>
      <c r="AB426">
        <v>7.333333333333333</v>
      </c>
    </row>
    <row r="427" spans="21:28">
      <c r="U427" s="23">
        <v>26.022222222222226</v>
      </c>
      <c r="V427" s="23">
        <v>28.577777777777776</v>
      </c>
      <c r="X427" s="23">
        <v>7.9777777777777779</v>
      </c>
      <c r="Y427">
        <v>15.977777777777776</v>
      </c>
      <c r="AA427">
        <v>30</v>
      </c>
      <c r="AB427">
        <v>11.888888888888889</v>
      </c>
    </row>
    <row r="428" spans="21:28">
      <c r="U428" s="23">
        <v>24.311111111111114</v>
      </c>
      <c r="V428" s="23">
        <v>27.37777777777778</v>
      </c>
      <c r="X428" s="23">
        <v>9.1666666666666679</v>
      </c>
      <c r="Y428">
        <v>9.5444444444444443</v>
      </c>
      <c r="AA428">
        <v>17.555555555555557</v>
      </c>
      <c r="AB428">
        <v>21.111111111111111</v>
      </c>
    </row>
    <row r="429" spans="21:28">
      <c r="U429" s="23">
        <v>26.511111111111106</v>
      </c>
      <c r="V429" s="23">
        <v>26.866666666666667</v>
      </c>
      <c r="X429" s="23">
        <v>15.955555555555557</v>
      </c>
      <c r="Y429">
        <v>16.166666666666668</v>
      </c>
      <c r="AA429">
        <v>18.555555555555557</v>
      </c>
      <c r="AB429">
        <v>13.666666666666666</v>
      </c>
    </row>
    <row r="430" spans="21:28">
      <c r="U430" s="23">
        <v>25.033333333333335</v>
      </c>
      <c r="V430" s="23">
        <v>22.888888888888889</v>
      </c>
      <c r="X430" s="23">
        <v>8.3000000000000007</v>
      </c>
      <c r="Y430">
        <v>9.0888888888888886</v>
      </c>
      <c r="AA430">
        <v>14.888888888888889</v>
      </c>
      <c r="AB430">
        <v>11.555555555555555</v>
      </c>
    </row>
    <row r="431" spans="21:28">
      <c r="U431" s="23">
        <v>26</v>
      </c>
      <c r="V431" s="23">
        <v>26.966666666666669</v>
      </c>
      <c r="X431" s="23">
        <v>4.8888888888888893</v>
      </c>
      <c r="Y431">
        <v>12.311111111111112</v>
      </c>
      <c r="AA431">
        <v>33.555555555555557</v>
      </c>
      <c r="AB431">
        <v>11.444444444444445</v>
      </c>
    </row>
    <row r="432" spans="21:28">
      <c r="U432" s="23">
        <v>21.233333333333334</v>
      </c>
      <c r="V432" s="23">
        <v>25.388888888888889</v>
      </c>
      <c r="X432" s="23">
        <v>5.0999999999999988</v>
      </c>
      <c r="Y432">
        <v>16.777777777777782</v>
      </c>
      <c r="AA432">
        <v>2.8888888888888888</v>
      </c>
      <c r="AB432">
        <v>14</v>
      </c>
    </row>
    <row r="433" spans="21:28">
      <c r="U433" s="23">
        <v>19.466666666666669</v>
      </c>
      <c r="V433" s="23">
        <v>26.788888888888891</v>
      </c>
      <c r="X433" s="23">
        <v>7.7666666666666657</v>
      </c>
      <c r="Y433">
        <v>13.722222222222223</v>
      </c>
      <c r="AA433">
        <v>20.111111111111111</v>
      </c>
      <c r="AB433">
        <v>16.888888888888889</v>
      </c>
    </row>
    <row r="434" spans="21:28">
      <c r="U434" s="23">
        <v>25.177777777777784</v>
      </c>
      <c r="V434" s="23">
        <v>25.500000000000004</v>
      </c>
      <c r="X434" s="23">
        <v>8.3333333333333339</v>
      </c>
      <c r="Y434">
        <v>12.233333333333334</v>
      </c>
      <c r="AA434">
        <v>19.222222222222221</v>
      </c>
      <c r="AB434">
        <v>7.2222222222222223</v>
      </c>
    </row>
    <row r="435" spans="21:28">
      <c r="U435" s="23">
        <v>25.466666666666665</v>
      </c>
      <c r="V435" s="23">
        <v>28.633333333333333</v>
      </c>
      <c r="X435" s="23">
        <v>12.155555555555555</v>
      </c>
      <c r="Y435">
        <v>1.7777777777777777</v>
      </c>
      <c r="AA435">
        <v>12.222222222222221</v>
      </c>
      <c r="AB435">
        <v>9</v>
      </c>
    </row>
    <row r="436" spans="21:28">
      <c r="U436" s="23">
        <v>26.955555555555556</v>
      </c>
      <c r="V436" s="23">
        <v>28.86666666666666</v>
      </c>
      <c r="X436" s="23">
        <v>6.1888888888888882</v>
      </c>
      <c r="Y436">
        <v>14.58888888888889</v>
      </c>
      <c r="AA436">
        <v>16.444444444444443</v>
      </c>
      <c r="AB436">
        <v>12.777777777777779</v>
      </c>
    </row>
    <row r="437" spans="21:28">
      <c r="U437" s="23">
        <v>30</v>
      </c>
      <c r="V437" s="23">
        <v>27.111111111111111</v>
      </c>
      <c r="X437" s="23">
        <v>21.311111111111117</v>
      </c>
      <c r="Y437">
        <v>17.633333333333333</v>
      </c>
      <c r="AA437">
        <v>0</v>
      </c>
      <c r="AB437">
        <v>2.6666666666666665</v>
      </c>
    </row>
    <row r="438" spans="21:28">
      <c r="U438" s="23">
        <v>27.177777777777777</v>
      </c>
      <c r="V438" s="23">
        <v>28.12222222222222</v>
      </c>
      <c r="X438" s="23">
        <v>8.4222222222222225</v>
      </c>
      <c r="Y438">
        <v>18.755555555555556</v>
      </c>
      <c r="AA438">
        <v>23.555555555555557</v>
      </c>
      <c r="AB438">
        <v>3.6666666666666665</v>
      </c>
    </row>
    <row r="439" spans="21:28">
      <c r="U439" s="23">
        <v>23.944444444444443</v>
      </c>
      <c r="V439" s="23">
        <v>26.966666666666669</v>
      </c>
      <c r="X439" s="23">
        <v>9.3666666666666671</v>
      </c>
      <c r="Y439">
        <v>12.988888888888887</v>
      </c>
      <c r="AA439">
        <v>8.5555555555555554</v>
      </c>
      <c r="AB439">
        <v>17.222222222222221</v>
      </c>
    </row>
    <row r="440" spans="21:28">
      <c r="U440" s="23">
        <v>26.955555555555559</v>
      </c>
      <c r="V440" s="23">
        <v>24.677777777777777</v>
      </c>
      <c r="X440" s="23">
        <v>0.68888888888888899</v>
      </c>
      <c r="Y440">
        <v>14.477777777777776</v>
      </c>
      <c r="AA440">
        <v>24</v>
      </c>
      <c r="AB440">
        <v>11.777777777777779</v>
      </c>
    </row>
    <row r="441" spans="21:28">
      <c r="U441" s="23">
        <v>28.266666666666666</v>
      </c>
      <c r="V441" s="23">
        <v>28.355555555555554</v>
      </c>
      <c r="X441" s="23">
        <v>11.977777777777778</v>
      </c>
      <c r="Y441">
        <v>6.4333333333333336</v>
      </c>
      <c r="AA441">
        <v>11</v>
      </c>
      <c r="AB441">
        <v>11.222222222222221</v>
      </c>
    </row>
    <row r="442" spans="21:28">
      <c r="U442" s="23">
        <v>26.500000000000004</v>
      </c>
      <c r="V442" s="23">
        <v>25.977777777777778</v>
      </c>
      <c r="X442" s="23">
        <v>13.655555555555555</v>
      </c>
      <c r="Y442">
        <v>11.088888888888887</v>
      </c>
      <c r="AA442">
        <v>8.7777777777777786</v>
      </c>
      <c r="AB442">
        <v>17.777777777777779</v>
      </c>
    </row>
    <row r="443" spans="21:28">
      <c r="U443" s="23">
        <v>26.055555555555554</v>
      </c>
      <c r="V443" s="23">
        <v>28.155555555555559</v>
      </c>
      <c r="X443" s="23">
        <v>7.4444444444444446</v>
      </c>
      <c r="Y443">
        <v>3.6444444444444439</v>
      </c>
      <c r="AA443">
        <v>5.2222222222222223</v>
      </c>
      <c r="AB443">
        <v>18.666666666666668</v>
      </c>
    </row>
    <row r="444" spans="21:28">
      <c r="U444" s="23">
        <v>25.922222222222224</v>
      </c>
      <c r="V444" s="23">
        <v>26.444444444444443</v>
      </c>
      <c r="X444" s="23">
        <v>1.9666666666666666</v>
      </c>
      <c r="Y444">
        <v>9.2777777777777786</v>
      </c>
      <c r="AA444">
        <v>7.333333333333333</v>
      </c>
      <c r="AB444">
        <v>21.333333333333332</v>
      </c>
    </row>
    <row r="445" spans="21:28">
      <c r="U445" s="23">
        <v>25.733333333333334</v>
      </c>
      <c r="V445" s="23">
        <v>27.644444444444446</v>
      </c>
      <c r="X445" s="23">
        <v>9.5333333333333332</v>
      </c>
      <c r="Y445">
        <v>3.155555555555555</v>
      </c>
      <c r="AA445">
        <v>8.2222222222222214</v>
      </c>
      <c r="AB445">
        <v>16.777777777777779</v>
      </c>
    </row>
    <row r="446" spans="21:28">
      <c r="U446" s="23">
        <v>27.93333333333333</v>
      </c>
      <c r="V446" s="23">
        <v>28.133333333333336</v>
      </c>
      <c r="X446" s="23">
        <v>6.7777777777777777</v>
      </c>
      <c r="Y446">
        <v>2.177777777777778</v>
      </c>
      <c r="AA446">
        <v>10.111111111111111</v>
      </c>
      <c r="AB446">
        <v>8.5555555555555554</v>
      </c>
    </row>
    <row r="447" spans="21:28">
      <c r="U447" s="23">
        <v>28.444444444444443</v>
      </c>
      <c r="V447" s="23">
        <v>25.844444444444445</v>
      </c>
      <c r="X447" s="23">
        <v>10.544444444444444</v>
      </c>
      <c r="Y447">
        <v>6.5222222222222221</v>
      </c>
      <c r="AA447">
        <v>22.555555555555557</v>
      </c>
      <c r="AB447">
        <v>19.555555555555557</v>
      </c>
    </row>
    <row r="448" spans="21:28">
      <c r="U448" s="23">
        <v>28</v>
      </c>
      <c r="V448" s="23">
        <v>27.599999999999998</v>
      </c>
      <c r="X448" s="23">
        <v>4.2222222222222223</v>
      </c>
      <c r="Y448">
        <v>2.8888888888888893</v>
      </c>
      <c r="AA448">
        <v>6.2222222222222223</v>
      </c>
      <c r="AB448">
        <v>5.2222222222222223</v>
      </c>
    </row>
    <row r="449" spans="21:28">
      <c r="U449" s="23">
        <v>25.611111111111107</v>
      </c>
      <c r="V449" s="23">
        <v>26.7</v>
      </c>
      <c r="X449" s="23">
        <v>15.799999999999999</v>
      </c>
      <c r="Y449">
        <v>14.577777777777776</v>
      </c>
      <c r="AA449">
        <v>13.444444444444445</v>
      </c>
      <c r="AB449">
        <v>7.8888888888888893</v>
      </c>
    </row>
    <row r="450" spans="21:28">
      <c r="U450" s="23">
        <v>29</v>
      </c>
      <c r="V450" s="23">
        <v>18.888888888888893</v>
      </c>
      <c r="X450" s="23">
        <v>18.600000000000001</v>
      </c>
      <c r="Y450">
        <v>3.6222222222222218</v>
      </c>
      <c r="AA450">
        <v>1.3333333333333333</v>
      </c>
      <c r="AB450">
        <v>22.777777777777779</v>
      </c>
    </row>
    <row r="451" spans="21:28">
      <c r="U451" s="23">
        <v>27.844444444444449</v>
      </c>
      <c r="V451" s="23">
        <v>28.622222222222224</v>
      </c>
      <c r="X451" s="23">
        <v>20.966666666666665</v>
      </c>
      <c r="Y451">
        <v>10.544444444444444</v>
      </c>
      <c r="AA451">
        <v>8.2222222222222214</v>
      </c>
      <c r="AB451">
        <v>11.666666666666666</v>
      </c>
    </row>
    <row r="452" spans="21:28">
      <c r="U452" s="23">
        <v>26.455555555555556</v>
      </c>
      <c r="V452" s="23">
        <v>27.333333333333336</v>
      </c>
      <c r="X452" s="23">
        <v>8.3222222222222211</v>
      </c>
      <c r="Y452">
        <v>9.1444444444444439</v>
      </c>
      <c r="AA452">
        <v>30.111111111111111</v>
      </c>
      <c r="AB452">
        <v>7.333333333333333</v>
      </c>
    </row>
    <row r="453" spans="21:28">
      <c r="U453" s="23">
        <v>28.366666666666664</v>
      </c>
      <c r="V453" s="23">
        <v>25.977777777777774</v>
      </c>
      <c r="X453" s="23">
        <v>16.166666666666668</v>
      </c>
      <c r="Y453">
        <v>4.2777777777777777</v>
      </c>
      <c r="AA453">
        <v>2.7777777777777777</v>
      </c>
      <c r="AB453">
        <v>12.444444444444445</v>
      </c>
    </row>
    <row r="454" spans="21:28">
      <c r="U454" s="23">
        <v>27.755555555555553</v>
      </c>
      <c r="V454" s="23">
        <v>28.5</v>
      </c>
      <c r="X454" s="23">
        <v>2.411111111111111</v>
      </c>
      <c r="Y454">
        <v>8.31111111111111</v>
      </c>
      <c r="AA454">
        <v>3.6666666666666665</v>
      </c>
      <c r="AB454">
        <v>14</v>
      </c>
    </row>
    <row r="455" spans="21:28">
      <c r="U455" s="23">
        <v>29.522222222222222</v>
      </c>
      <c r="V455" s="23">
        <v>27.511111111111109</v>
      </c>
      <c r="X455" s="23">
        <v>23.266666666666666</v>
      </c>
      <c r="Y455">
        <v>11.755555555555553</v>
      </c>
      <c r="AA455">
        <v>0.33333333333333331</v>
      </c>
      <c r="AB455">
        <v>12.111111111111111</v>
      </c>
    </row>
    <row r="456" spans="21:28">
      <c r="U456" s="23">
        <v>30</v>
      </c>
      <c r="V456" s="23">
        <v>28.977777777777778</v>
      </c>
      <c r="X456" s="23">
        <v>18.644444444444442</v>
      </c>
      <c r="Y456">
        <v>8.4777777777777779</v>
      </c>
      <c r="AA456">
        <v>0</v>
      </c>
      <c r="AB456">
        <v>0.1111111111111111</v>
      </c>
    </row>
    <row r="457" spans="21:28">
      <c r="U457" s="23">
        <v>29.877777777777776</v>
      </c>
      <c r="V457" s="23">
        <v>28.055555555555557</v>
      </c>
      <c r="X457" s="23">
        <v>8.4888888888888889</v>
      </c>
      <c r="Y457">
        <v>9.8222222222222211</v>
      </c>
      <c r="AA457">
        <v>1.2222222222222223</v>
      </c>
      <c r="AB457">
        <v>6.8888888888888893</v>
      </c>
    </row>
    <row r="458" spans="21:28">
      <c r="U458" s="23">
        <v>30</v>
      </c>
      <c r="V458" s="23">
        <v>29.277777777777779</v>
      </c>
      <c r="X458" s="23">
        <v>10.066666666666666</v>
      </c>
      <c r="Y458">
        <v>10.5</v>
      </c>
      <c r="AA458">
        <v>0</v>
      </c>
      <c r="AB458">
        <v>5</v>
      </c>
    </row>
    <row r="459" spans="21:28">
      <c r="U459" s="23">
        <v>29.644444444444446</v>
      </c>
      <c r="V459" s="23">
        <v>25.777777777777782</v>
      </c>
      <c r="X459" s="23">
        <v>10.088888888888889</v>
      </c>
      <c r="Y459">
        <v>19.033333333333335</v>
      </c>
      <c r="AA459">
        <v>2.4444444444444446</v>
      </c>
      <c r="AB459">
        <v>14.333333333333334</v>
      </c>
    </row>
    <row r="460" spans="21:28">
      <c r="U460" s="23">
        <v>26.900000000000002</v>
      </c>
      <c r="V460" s="23">
        <v>27.211111111111112</v>
      </c>
      <c r="X460" s="23">
        <v>15.233333333333333</v>
      </c>
      <c r="Y460">
        <v>5.3666666666666671</v>
      </c>
      <c r="AA460">
        <v>5</v>
      </c>
      <c r="AB460">
        <v>7.5555555555555554</v>
      </c>
    </row>
    <row r="461" spans="21:28">
      <c r="U461" s="23">
        <v>26.62222222222222</v>
      </c>
      <c r="V461" s="23">
        <v>29.155555555555551</v>
      </c>
      <c r="X461" s="23">
        <v>12.2</v>
      </c>
      <c r="Y461">
        <v>18.68888888888889</v>
      </c>
      <c r="AA461">
        <v>4.333333333333333</v>
      </c>
      <c r="AB461">
        <v>3.7777777777777777</v>
      </c>
    </row>
    <row r="462" spans="21:28">
      <c r="V462" s="23">
        <v>29.633333333333333</v>
      </c>
      <c r="Y462">
        <v>7.6444444444444439</v>
      </c>
      <c r="AB462">
        <v>1</v>
      </c>
    </row>
    <row r="463" spans="21:28">
      <c r="V463" s="23">
        <v>26.977777777777778</v>
      </c>
      <c r="Y463">
        <v>17.111111111111111</v>
      </c>
      <c r="AB463">
        <v>5.5555555555555554</v>
      </c>
    </row>
    <row r="468" spans="16:28">
      <c r="V468" s="23">
        <f>_xlfn.T.TEST(U424:U462,V424:V464,2,2)</f>
        <v>0.75580822408528048</v>
      </c>
      <c r="Y468">
        <f>_xlfn.T.TEST(X424:X462,Y424:Y464,2,2)</f>
        <v>0.97544839598109689</v>
      </c>
      <c r="AB468">
        <f>_xlfn.T.TEST(AA424:AA462,AB424:AB464,2,2)</f>
        <v>0.66863317242857856</v>
      </c>
    </row>
    <row r="469" spans="16:28">
      <c r="Q469" s="23" t="s">
        <v>338</v>
      </c>
      <c r="R469" s="23" t="s">
        <v>339</v>
      </c>
    </row>
    <row r="470" spans="16:28">
      <c r="P470" s="23">
        <v>28.4</v>
      </c>
      <c r="Q470" s="23">
        <f>P470/30*100</f>
        <v>94.666666666666671</v>
      </c>
      <c r="R470" s="23">
        <v>84.333333333333343</v>
      </c>
      <c r="S470" s="23">
        <f>(R470-Q470)/(R470+Q470)*100</f>
        <v>-5.7728119180633124</v>
      </c>
      <c r="T470" s="23">
        <v>-27.415143603133163</v>
      </c>
    </row>
    <row r="471" spans="16:28">
      <c r="P471" s="23">
        <v>25.8</v>
      </c>
      <c r="Q471" s="23">
        <f t="shared" ref="Q471:Q507" si="367">P471/30*100</f>
        <v>86</v>
      </c>
      <c r="R471" s="23">
        <v>15.333333333333332</v>
      </c>
      <c r="S471" s="23">
        <f t="shared" ref="S471:S507" si="368">(R471-Q471)/(R471+Q471)*100</f>
        <v>-69.736842105263165</v>
      </c>
      <c r="T471" s="23">
        <v>-24.94577006507593</v>
      </c>
    </row>
    <row r="472" spans="16:28">
      <c r="P472" s="23">
        <v>26.2</v>
      </c>
      <c r="Q472" s="23">
        <f t="shared" si="367"/>
        <v>87.333333333333329</v>
      </c>
      <c r="R472" s="23">
        <v>75.333333333333343</v>
      </c>
      <c r="S472" s="23">
        <f t="shared" si="368"/>
        <v>-7.3770491803278588</v>
      </c>
      <c r="T472" s="23">
        <v>1.7921146953405069</v>
      </c>
    </row>
    <row r="473" spans="16:28">
      <c r="P473" s="23">
        <v>28.3</v>
      </c>
      <c r="Q473" s="23">
        <f t="shared" si="367"/>
        <v>94.333333333333343</v>
      </c>
      <c r="R473" s="23">
        <v>5.6666666666666661</v>
      </c>
      <c r="S473" s="23">
        <f t="shared" si="368"/>
        <v>-88.666666666666657</v>
      </c>
      <c r="T473" s="23">
        <v>-55.038759689922479</v>
      </c>
    </row>
    <row r="474" spans="16:28">
      <c r="P474" s="23">
        <v>27.3</v>
      </c>
      <c r="Q474" s="23">
        <f t="shared" si="367"/>
        <v>91</v>
      </c>
      <c r="R474" s="23">
        <v>94</v>
      </c>
      <c r="S474" s="23">
        <f t="shared" si="368"/>
        <v>1.6216216216216217</v>
      </c>
      <c r="T474" s="23">
        <v>-2.8248587570621471</v>
      </c>
    </row>
    <row r="475" spans="16:28">
      <c r="P475" s="23">
        <v>26</v>
      </c>
      <c r="Q475" s="23">
        <f t="shared" si="367"/>
        <v>86.666666666666671</v>
      </c>
      <c r="R475" s="23">
        <v>48.000000000000007</v>
      </c>
      <c r="S475" s="23">
        <f t="shared" si="368"/>
        <v>-28.712871287128706</v>
      </c>
      <c r="T475" s="23">
        <v>-1.5873015873015948</v>
      </c>
    </row>
    <row r="476" spans="16:28">
      <c r="P476" s="23">
        <v>27.6</v>
      </c>
      <c r="Q476" s="23">
        <f t="shared" si="367"/>
        <v>92</v>
      </c>
      <c r="R476" s="23">
        <v>0</v>
      </c>
      <c r="S476" s="23">
        <f t="shared" si="368"/>
        <v>-100</v>
      </c>
      <c r="T476" s="23">
        <v>-75.404530744336583</v>
      </c>
    </row>
    <row r="477" spans="16:28">
      <c r="P477" s="23">
        <v>25.5</v>
      </c>
      <c r="Q477" s="23">
        <f t="shared" si="367"/>
        <v>85</v>
      </c>
      <c r="R477" s="23">
        <v>32.666666666666671</v>
      </c>
      <c r="S477" s="23">
        <f t="shared" si="368"/>
        <v>-44.475920679886684</v>
      </c>
      <c r="T477" s="23">
        <v>-10.172744721689071</v>
      </c>
    </row>
    <row r="478" spans="16:28">
      <c r="P478" s="23">
        <v>26.5</v>
      </c>
      <c r="Q478" s="23">
        <f t="shared" si="367"/>
        <v>88.333333333333329</v>
      </c>
      <c r="R478" s="23">
        <v>16.666666666666664</v>
      </c>
      <c r="S478" s="23">
        <f t="shared" si="368"/>
        <v>-68.253968253968239</v>
      </c>
      <c r="T478" s="23">
        <v>-23.620309050772626</v>
      </c>
    </row>
    <row r="479" spans="16:28">
      <c r="P479" s="23">
        <v>21.8</v>
      </c>
      <c r="Q479" s="23">
        <f t="shared" si="367"/>
        <v>72.666666666666671</v>
      </c>
      <c r="R479" s="23">
        <v>27.333333333333332</v>
      </c>
      <c r="S479" s="23">
        <f t="shared" si="368"/>
        <v>-45.333333333333343</v>
      </c>
      <c r="T479" s="23">
        <v>2.8455284552845646</v>
      </c>
    </row>
    <row r="480" spans="16:28">
      <c r="P480" s="23">
        <v>27.1</v>
      </c>
      <c r="Q480" s="23">
        <f t="shared" si="367"/>
        <v>90.333333333333343</v>
      </c>
      <c r="R480" s="23">
        <v>60.333333333333336</v>
      </c>
      <c r="S480" s="23">
        <f t="shared" si="368"/>
        <v>-19.911504424778766</v>
      </c>
      <c r="T480" s="23">
        <v>-6.5040650406504001</v>
      </c>
    </row>
    <row r="481" spans="16:20">
      <c r="P481" s="23">
        <v>26.1</v>
      </c>
      <c r="Q481" s="23">
        <f t="shared" si="367"/>
        <v>87</v>
      </c>
      <c r="R481" s="23">
        <v>20.333333333333332</v>
      </c>
      <c r="S481" s="23">
        <f t="shared" si="368"/>
        <v>-62.111801242236034</v>
      </c>
      <c r="T481" s="23">
        <v>-0.71174377224199792</v>
      </c>
    </row>
    <row r="482" spans="16:20">
      <c r="P482" s="23">
        <v>28.7</v>
      </c>
      <c r="Q482" s="23">
        <f t="shared" si="367"/>
        <v>95.666666666666671</v>
      </c>
      <c r="R482" s="23">
        <v>46.666666666666664</v>
      </c>
      <c r="S482" s="23">
        <f t="shared" si="368"/>
        <v>-34.426229508196727</v>
      </c>
      <c r="T482" s="23">
        <v>-2.1052631578947443</v>
      </c>
    </row>
    <row r="483" spans="16:20">
      <c r="P483" s="23">
        <v>30</v>
      </c>
      <c r="Q483" s="23">
        <f t="shared" si="367"/>
        <v>100</v>
      </c>
      <c r="R483" s="23">
        <v>37.666666666666671</v>
      </c>
      <c r="S483" s="23">
        <f t="shared" si="368"/>
        <v>-45.278450363196114</v>
      </c>
      <c r="T483" s="23">
        <v>-2.214650766609878</v>
      </c>
    </row>
    <row r="484" spans="16:20">
      <c r="P484" s="26">
        <v>27.3</v>
      </c>
      <c r="Q484" s="23">
        <f t="shared" si="367"/>
        <v>91</v>
      </c>
      <c r="R484" s="23">
        <v>21.666666666666668</v>
      </c>
      <c r="S484" s="23">
        <f t="shared" si="368"/>
        <v>-61.538461538461533</v>
      </c>
      <c r="T484" s="23">
        <v>-9.0225563909774529</v>
      </c>
    </row>
    <row r="485" spans="16:20">
      <c r="P485" s="26">
        <v>27.6</v>
      </c>
      <c r="Q485" s="23">
        <f t="shared" si="367"/>
        <v>92</v>
      </c>
      <c r="R485" s="23">
        <v>90.333333333333343</v>
      </c>
      <c r="S485" s="23">
        <f t="shared" si="368"/>
        <v>-0.91407678244972057</v>
      </c>
      <c r="T485" s="23">
        <v>-34.916864608076011</v>
      </c>
    </row>
    <row r="486" spans="16:20">
      <c r="P486" s="26">
        <v>28.2</v>
      </c>
      <c r="Q486" s="23">
        <f t="shared" si="367"/>
        <v>94</v>
      </c>
      <c r="R486" s="23">
        <v>56.000000000000007</v>
      </c>
      <c r="S486" s="23">
        <f t="shared" si="368"/>
        <v>-25.333333333333329</v>
      </c>
      <c r="T486" s="23">
        <v>-5.0909090909090891</v>
      </c>
    </row>
    <row r="487" spans="16:20">
      <c r="P487" s="26">
        <v>27.7</v>
      </c>
      <c r="Q487" s="23">
        <f t="shared" si="367"/>
        <v>92.333333333333329</v>
      </c>
      <c r="R487" s="23">
        <v>99</v>
      </c>
      <c r="S487" s="23">
        <f t="shared" si="368"/>
        <v>3.4843205574912917</v>
      </c>
      <c r="T487" s="23">
        <v>1.0489510489510414</v>
      </c>
    </row>
    <row r="488" spans="16:20">
      <c r="P488" s="26">
        <v>30</v>
      </c>
      <c r="Q488" s="23">
        <f t="shared" si="367"/>
        <v>100</v>
      </c>
      <c r="R488" s="23">
        <v>0</v>
      </c>
      <c r="S488" s="23">
        <f t="shared" si="368"/>
        <v>-100</v>
      </c>
      <c r="T488" s="23">
        <v>-67.536231884057969</v>
      </c>
    </row>
    <row r="489" spans="16:20">
      <c r="P489" s="26">
        <v>27.4</v>
      </c>
      <c r="Q489" s="23">
        <f t="shared" si="367"/>
        <v>91.333333333333329</v>
      </c>
      <c r="R489" s="23">
        <v>0</v>
      </c>
      <c r="S489" s="23">
        <f t="shared" si="368"/>
        <v>-100</v>
      </c>
      <c r="T489" s="23">
        <v>1.393728222996518</v>
      </c>
    </row>
    <row r="490" spans="16:20">
      <c r="P490" s="26">
        <v>29.5</v>
      </c>
      <c r="Q490" s="23">
        <f t="shared" si="367"/>
        <v>98.333333333333329</v>
      </c>
      <c r="R490" s="23">
        <v>77.666666666666671</v>
      </c>
      <c r="S490" s="23">
        <f t="shared" si="368"/>
        <v>-11.742424242424237</v>
      </c>
      <c r="T490" s="23">
        <v>-14.344262295081963</v>
      </c>
    </row>
    <row r="491" spans="16:20">
      <c r="P491" s="26">
        <v>28</v>
      </c>
      <c r="Q491" s="23">
        <f t="shared" si="367"/>
        <v>93.333333333333329</v>
      </c>
      <c r="R491" s="23">
        <v>75.666666666666657</v>
      </c>
      <c r="S491" s="23">
        <f t="shared" si="368"/>
        <v>-10.453648915187379</v>
      </c>
      <c r="T491" s="23">
        <v>-62.921348314606739</v>
      </c>
    </row>
    <row r="492" spans="16:20">
      <c r="P492" s="26">
        <v>30</v>
      </c>
      <c r="Q492" s="23">
        <f t="shared" si="367"/>
        <v>100</v>
      </c>
      <c r="R492" s="23">
        <v>44</v>
      </c>
      <c r="S492" s="23">
        <f t="shared" si="368"/>
        <v>-38.888888888888893</v>
      </c>
      <c r="T492" s="23">
        <v>-42.857142857142861</v>
      </c>
    </row>
    <row r="493" spans="16:20">
      <c r="P493" s="26">
        <v>28.1</v>
      </c>
      <c r="Q493" s="23">
        <f t="shared" si="367"/>
        <v>93.666666666666671</v>
      </c>
      <c r="R493" s="23">
        <v>37</v>
      </c>
      <c r="S493" s="23">
        <f t="shared" si="368"/>
        <v>-43.367346938775512</v>
      </c>
      <c r="T493" s="23">
        <v>-5.7654075546719801</v>
      </c>
    </row>
    <row r="494" spans="16:20">
      <c r="P494" s="26">
        <v>28.4</v>
      </c>
      <c r="Q494" s="23">
        <f t="shared" si="367"/>
        <v>94.666666666666671</v>
      </c>
      <c r="R494" s="23">
        <v>13</v>
      </c>
      <c r="S494" s="23">
        <f t="shared" si="368"/>
        <v>-75.851393188854487</v>
      </c>
      <c r="T494" s="23">
        <v>-0.84033613445378386</v>
      </c>
    </row>
    <row r="495" spans="16:20">
      <c r="P495" s="26">
        <v>29</v>
      </c>
      <c r="Q495" s="23">
        <f t="shared" si="367"/>
        <v>96.666666666666671</v>
      </c>
      <c r="R495" s="23">
        <v>65.333333333333343</v>
      </c>
      <c r="S495" s="23">
        <f t="shared" si="368"/>
        <v>-19.34156378600823</v>
      </c>
      <c r="T495" s="23">
        <v>-0.34364261168384391</v>
      </c>
    </row>
    <row r="496" spans="16:20">
      <c r="P496" s="23">
        <v>30</v>
      </c>
      <c r="Q496" s="23">
        <f t="shared" si="367"/>
        <v>100</v>
      </c>
      <c r="R496" s="23">
        <v>0</v>
      </c>
      <c r="S496" s="23">
        <f t="shared" si="368"/>
        <v>-100</v>
      </c>
      <c r="T496" s="23">
        <v>-9.5617529880478092</v>
      </c>
    </row>
    <row r="497" spans="16:20">
      <c r="P497" s="23">
        <v>30</v>
      </c>
      <c r="Q497" s="23">
        <f t="shared" si="367"/>
        <v>100</v>
      </c>
      <c r="R497" s="23">
        <v>96.333333333333329</v>
      </c>
      <c r="S497" s="23">
        <f t="shared" si="368"/>
        <v>-1.8675721561969467</v>
      </c>
      <c r="T497" s="23">
        <v>-2.3890784982935105</v>
      </c>
    </row>
    <row r="498" spans="16:20">
      <c r="P498" s="23">
        <v>28.7</v>
      </c>
      <c r="Q498" s="23">
        <f t="shared" si="367"/>
        <v>95.666666666666671</v>
      </c>
      <c r="R498" s="23">
        <v>67.333333333333329</v>
      </c>
      <c r="S498" s="23">
        <f t="shared" si="368"/>
        <v>-17.382413087934566</v>
      </c>
      <c r="T498" s="23">
        <v>0.51993067590987863</v>
      </c>
    </row>
    <row r="499" spans="16:20">
      <c r="P499" s="23">
        <v>30</v>
      </c>
      <c r="Q499" s="23">
        <f t="shared" si="367"/>
        <v>100</v>
      </c>
      <c r="R499" s="23">
        <v>86</v>
      </c>
      <c r="S499" s="23">
        <f t="shared" si="368"/>
        <v>-7.5268817204301079</v>
      </c>
      <c r="T499" s="23">
        <v>-16.279069767441854</v>
      </c>
    </row>
    <row r="500" spans="16:20">
      <c r="P500" s="23">
        <v>30</v>
      </c>
      <c r="Q500" s="23">
        <f t="shared" si="367"/>
        <v>100</v>
      </c>
      <c r="R500" s="23">
        <v>0</v>
      </c>
      <c r="S500" s="23">
        <f t="shared" si="368"/>
        <v>-100</v>
      </c>
      <c r="T500" s="23">
        <v>-0.17636684303350719</v>
      </c>
    </row>
    <row r="501" spans="16:20">
      <c r="P501" s="23">
        <v>30</v>
      </c>
      <c r="Q501" s="23">
        <f t="shared" si="367"/>
        <v>100</v>
      </c>
      <c r="R501" s="23">
        <v>72.333333333333329</v>
      </c>
      <c r="S501" s="23">
        <f t="shared" si="368"/>
        <v>-16.054158607350104</v>
      </c>
      <c r="T501" s="23">
        <v>7.8947368421052628</v>
      </c>
    </row>
    <row r="502" spans="16:20">
      <c r="P502" s="23">
        <v>30</v>
      </c>
      <c r="Q502" s="23">
        <f t="shared" si="367"/>
        <v>100</v>
      </c>
      <c r="R502" s="23">
        <v>0</v>
      </c>
      <c r="S502" s="23">
        <f t="shared" si="368"/>
        <v>-100</v>
      </c>
      <c r="T502" s="23">
        <v>-2.3890784982935105</v>
      </c>
    </row>
    <row r="503" spans="16:20">
      <c r="P503" s="23">
        <v>28.9</v>
      </c>
      <c r="Q503" s="23">
        <f t="shared" si="367"/>
        <v>96.333333333333329</v>
      </c>
      <c r="R503" s="23">
        <v>0</v>
      </c>
      <c r="S503" s="23">
        <f t="shared" si="368"/>
        <v>-100</v>
      </c>
      <c r="T503" s="23">
        <v>9.5327102803738413</v>
      </c>
    </row>
    <row r="504" spans="16:20">
      <c r="P504" s="23">
        <v>30</v>
      </c>
      <c r="Q504" s="23">
        <f t="shared" si="367"/>
        <v>100</v>
      </c>
      <c r="R504" s="23">
        <v>96.666666666666671</v>
      </c>
      <c r="S504" s="23">
        <f t="shared" si="368"/>
        <v>-1.6949152542372856</v>
      </c>
      <c r="T504" s="23">
        <v>1.6949152542372856</v>
      </c>
    </row>
    <row r="505" spans="16:20">
      <c r="P505" s="23">
        <v>30</v>
      </c>
      <c r="Q505" s="23">
        <f t="shared" si="367"/>
        <v>100</v>
      </c>
      <c r="R505" s="23">
        <v>97.000000000000014</v>
      </c>
      <c r="S505" s="23">
        <f t="shared" si="368"/>
        <v>-1.5228426395939014</v>
      </c>
      <c r="T505" s="23">
        <v>-16.630669546436291</v>
      </c>
    </row>
    <row r="506" spans="16:20">
      <c r="P506" s="23">
        <v>30</v>
      </c>
      <c r="Q506" s="23">
        <f t="shared" si="367"/>
        <v>100</v>
      </c>
      <c r="R506" s="23">
        <v>90.333333333333343</v>
      </c>
      <c r="S506" s="23">
        <f t="shared" si="368"/>
        <v>-5.0788091068301169</v>
      </c>
      <c r="T506" s="23">
        <v>-12.922465208747516</v>
      </c>
    </row>
    <row r="507" spans="16:20">
      <c r="P507" s="23">
        <v>26</v>
      </c>
      <c r="Q507" s="23">
        <f t="shared" si="367"/>
        <v>86.666666666666671</v>
      </c>
      <c r="R507" s="23">
        <v>88.333333333333329</v>
      </c>
      <c r="S507" s="23">
        <f t="shared" si="368"/>
        <v>0.95238095238094689</v>
      </c>
      <c r="T507" s="23">
        <v>0.89766606822262363</v>
      </c>
    </row>
    <row r="508" spans="16:20">
      <c r="T508" s="23">
        <v>-2.4137931034482709</v>
      </c>
    </row>
    <row r="509" spans="16:20">
      <c r="T509" s="23">
        <v>-9.6045197740113082</v>
      </c>
    </row>
    <row r="513" spans="17:20">
      <c r="Q513" s="56">
        <f>AVERAGE(Q470:Q507)</f>
        <v>93.868421052631561</v>
      </c>
      <c r="R513" s="56">
        <f>AVERAGE(R470:R507)</f>
        <v>48.37719298245613</v>
      </c>
      <c r="S513" s="56">
        <f>AVERAGE(S470:S507)</f>
        <v>-40.856785684697577</v>
      </c>
      <c r="T513" s="56">
        <f>AVERAGE(T470:T509)</f>
        <v>-13.023258884567104</v>
      </c>
    </row>
    <row r="514" spans="17:20">
      <c r="Q514" s="56">
        <f>STDEV(Q470:Q507)/SQRT(38)</f>
        <v>0.9807326293286267</v>
      </c>
      <c r="R514" s="56">
        <f>STDEV(R470:R507)/SQRT(38)</f>
        <v>5.7957186098550491</v>
      </c>
      <c r="S514" s="56">
        <f>STDEV(S470:S507)/SQRT(38)</f>
        <v>6.0374705466043768</v>
      </c>
      <c r="T514" s="56">
        <f>STDEV(T470:T509)/SQRT(38)</f>
        <v>3.3901857898753764</v>
      </c>
    </row>
    <row r="515" spans="17:20">
      <c r="S515" s="23">
        <f>_xlfn.T.TEST(Q470:Q507,R470:R507,2,1)</f>
        <v>1.8230599556647581E-9</v>
      </c>
      <c r="T515" s="23">
        <f>_xlfn.T.TEST(S470:S507,T470:T509,2,2)</f>
        <v>1.029015901708441E-4</v>
      </c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B137"/>
  <sheetViews>
    <sheetView zoomScale="24" zoomScaleNormal="70" zoomScalePageLayoutView="70" workbookViewId="0">
      <selection activeCell="B14" sqref="B14:CB15"/>
    </sheetView>
  </sheetViews>
  <sheetFormatPr baseColWidth="10" defaultColWidth="11.5" defaultRowHeight="15"/>
  <cols>
    <col min="1" max="1" width="17.1640625" bestFit="1" customWidth="1"/>
    <col min="2" max="2" width="9" customWidth="1"/>
    <col min="3" max="3" width="10.1640625" customWidth="1"/>
    <col min="4" max="4" width="10.5" customWidth="1"/>
    <col min="5" max="8" width="14.5" bestFit="1" customWidth="1"/>
    <col min="9" max="9" width="13.83203125" bestFit="1" customWidth="1"/>
    <col min="10" max="10" width="14.5" bestFit="1" customWidth="1"/>
    <col min="12" max="12" width="14.5" bestFit="1" customWidth="1"/>
    <col min="13" max="13" width="13.83203125" bestFit="1" customWidth="1"/>
    <col min="14" max="14" width="12.1640625" customWidth="1"/>
    <col min="15" max="15" width="14.5" bestFit="1" customWidth="1"/>
    <col min="16" max="16" width="13.83203125" bestFit="1" customWidth="1"/>
    <col min="17" max="20" width="14.5" bestFit="1" customWidth="1"/>
    <col min="21" max="21" width="8.5" bestFit="1" customWidth="1"/>
    <col min="22" max="23" width="14.5" bestFit="1" customWidth="1"/>
    <col min="24" max="24" width="8.5" customWidth="1"/>
    <col min="25" max="30" width="14.5" bestFit="1" customWidth="1"/>
    <col min="31" max="31" width="10.5" bestFit="1" customWidth="1"/>
    <col min="32" max="33" width="14.5" bestFit="1" customWidth="1"/>
    <col min="34" max="34" width="10.5" customWidth="1"/>
    <col min="35" max="38" width="14.5" bestFit="1" customWidth="1"/>
    <col min="39" max="39" width="13.83203125" bestFit="1" customWidth="1"/>
    <col min="40" max="40" width="14.5" bestFit="1" customWidth="1"/>
    <col min="41" max="41" width="10.5" bestFit="1" customWidth="1"/>
    <col min="42" max="42" width="14.5" bestFit="1" customWidth="1"/>
    <col min="43" max="43" width="13.83203125" bestFit="1" customWidth="1"/>
    <col min="44" max="44" width="14.5" bestFit="1" customWidth="1"/>
    <col min="45" max="48" width="13" bestFit="1" customWidth="1"/>
    <col min="49" max="49" width="12.33203125" bestFit="1" customWidth="1"/>
    <col min="50" max="50" width="13" bestFit="1" customWidth="1"/>
    <col min="51" max="51" width="12.83203125" bestFit="1" customWidth="1"/>
    <col min="52" max="52" width="13" bestFit="1" customWidth="1"/>
    <col min="53" max="53" width="12.33203125" bestFit="1" customWidth="1"/>
    <col min="54" max="55" width="14.5" bestFit="1" customWidth="1"/>
    <col min="56" max="57" width="13.83203125" bestFit="1" customWidth="1"/>
    <col min="58" max="59" width="14.5" bestFit="1" customWidth="1"/>
    <col min="60" max="60" width="13.83203125" bestFit="1" customWidth="1"/>
    <col min="62" max="63" width="14.5" bestFit="1" customWidth="1"/>
    <col min="64" max="65" width="13.83203125" bestFit="1" customWidth="1"/>
    <col min="66" max="66" width="14.5" bestFit="1" customWidth="1"/>
  </cols>
  <sheetData>
    <row r="1" spans="1:988" s="12" customFormat="1">
      <c r="B1" s="13" t="s">
        <v>138</v>
      </c>
      <c r="C1" s="13"/>
      <c r="D1" s="13"/>
      <c r="E1" s="13"/>
      <c r="F1" s="13"/>
      <c r="G1" s="13"/>
      <c r="H1" s="13"/>
      <c r="I1" s="13"/>
      <c r="J1" s="13"/>
      <c r="K1" s="13"/>
      <c r="L1" s="13" t="s">
        <v>139</v>
      </c>
      <c r="M1" s="13"/>
      <c r="N1" s="13"/>
      <c r="O1" s="13"/>
      <c r="P1" s="13"/>
      <c r="Q1" s="13"/>
      <c r="R1" s="13"/>
      <c r="S1" s="13"/>
      <c r="T1" s="13"/>
      <c r="U1" s="13"/>
      <c r="V1" s="13" t="s">
        <v>140</v>
      </c>
      <c r="W1" s="13"/>
      <c r="X1" s="13"/>
      <c r="Y1" s="13"/>
      <c r="Z1" s="13"/>
      <c r="AA1" s="13"/>
      <c r="AB1" s="13"/>
      <c r="AC1" s="13"/>
      <c r="AD1" s="13"/>
      <c r="AE1" s="13"/>
      <c r="AF1" s="13" t="s">
        <v>141</v>
      </c>
      <c r="AG1" s="13"/>
      <c r="AH1" s="13"/>
      <c r="AI1" s="13"/>
      <c r="AJ1" s="13"/>
      <c r="AK1" s="13"/>
      <c r="AL1" s="13"/>
      <c r="AM1" s="13"/>
      <c r="AN1" s="13"/>
      <c r="AO1" s="13"/>
      <c r="AP1" s="13" t="s">
        <v>142</v>
      </c>
      <c r="AQ1" s="13"/>
      <c r="AR1" s="13"/>
      <c r="AS1" s="13"/>
      <c r="AT1" s="13"/>
      <c r="AU1" s="13"/>
      <c r="AV1" s="13"/>
      <c r="AW1" s="13"/>
      <c r="AX1" s="13"/>
      <c r="AY1" s="13"/>
      <c r="AZ1" s="13" t="s">
        <v>143</v>
      </c>
      <c r="BA1" s="13"/>
      <c r="BB1" s="13"/>
      <c r="BC1" s="13"/>
      <c r="BD1" s="13"/>
      <c r="BE1" s="13"/>
      <c r="BF1" s="13"/>
      <c r="BG1" s="13"/>
      <c r="BH1" s="13"/>
      <c r="BI1" s="13"/>
      <c r="BJ1" s="13" t="s">
        <v>144</v>
      </c>
      <c r="BK1" s="13"/>
      <c r="BL1" s="13"/>
      <c r="BM1" s="13"/>
      <c r="BN1" s="13"/>
      <c r="BO1" s="13"/>
      <c r="BP1" s="13"/>
      <c r="BQ1" s="13"/>
      <c r="BR1" s="13"/>
      <c r="BS1" s="13"/>
      <c r="BT1" s="13" t="s">
        <v>158</v>
      </c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</row>
    <row r="2" spans="1:988">
      <c r="A2" s="12" t="s">
        <v>134</v>
      </c>
      <c r="B2" s="5">
        <v>1.6052631578947367</v>
      </c>
      <c r="C2" s="4">
        <v>17.096491228070175</v>
      </c>
      <c r="D2" s="5">
        <v>35.903508771929829</v>
      </c>
      <c r="E2" s="4">
        <v>33.929824561403507</v>
      </c>
      <c r="F2" s="4">
        <v>35.18421052631578</v>
      </c>
      <c r="G2" s="4">
        <v>29.473684210526319</v>
      </c>
      <c r="H2" s="4">
        <v>33.377192982456144</v>
      </c>
      <c r="I2" s="4">
        <v>33.605263157894733</v>
      </c>
      <c r="J2" s="4">
        <v>37.105263157894733</v>
      </c>
      <c r="K2" s="4"/>
      <c r="L2" s="4">
        <v>28.894736842105257</v>
      </c>
      <c r="M2" s="4">
        <v>47.122807017543856</v>
      </c>
      <c r="N2" s="4">
        <v>48.131578947368411</v>
      </c>
      <c r="O2" s="4">
        <v>44.078947368421048</v>
      </c>
      <c r="P2" s="4">
        <v>42.508771929824555</v>
      </c>
      <c r="Q2" s="4">
        <v>35.657894736842103</v>
      </c>
      <c r="R2" s="4">
        <v>38.254385964912281</v>
      </c>
      <c r="S2" s="4">
        <v>31.815789473684209</v>
      </c>
      <c r="T2" s="4">
        <v>33.815789473684205</v>
      </c>
      <c r="U2" s="4"/>
      <c r="V2" s="4">
        <v>35.94736842105263</v>
      </c>
      <c r="W2" s="4">
        <v>33.885964912280699</v>
      </c>
      <c r="X2" s="4">
        <v>31.58771929824562</v>
      </c>
      <c r="Y2" s="4">
        <v>26.385964912280702</v>
      </c>
      <c r="Z2" s="4">
        <v>28.078947368421048</v>
      </c>
      <c r="AA2" s="4">
        <v>26.789473684210524</v>
      </c>
      <c r="AB2" s="4">
        <v>21.710526315789469</v>
      </c>
      <c r="AC2" s="4">
        <v>25.98245614035088</v>
      </c>
      <c r="AD2" s="4">
        <v>24.78947368421052</v>
      </c>
      <c r="AE2" s="4"/>
      <c r="AF2" s="4">
        <v>31.324561403508778</v>
      </c>
      <c r="AG2" s="4">
        <v>32.061403508771924</v>
      </c>
      <c r="AH2" s="4">
        <v>32.491228070175445</v>
      </c>
      <c r="AI2" s="4">
        <v>28.833333333333332</v>
      </c>
      <c r="AJ2" s="4">
        <v>30.973684210526315</v>
      </c>
      <c r="AK2" s="4">
        <v>33.192982456140349</v>
      </c>
      <c r="AL2" s="4">
        <v>28.736842105263154</v>
      </c>
      <c r="AM2" s="4">
        <v>24.412280701754387</v>
      </c>
      <c r="AN2" s="4">
        <v>28.280701754385955</v>
      </c>
      <c r="AO2" s="4"/>
      <c r="AP2" s="4">
        <v>36.859649122807006</v>
      </c>
      <c r="AQ2" s="4">
        <v>38.412280701754383</v>
      </c>
      <c r="AR2" s="5">
        <v>31.684210526315788</v>
      </c>
      <c r="AS2">
        <v>30.666666666666671</v>
      </c>
      <c r="AT2">
        <v>30.289473684210517</v>
      </c>
      <c r="AU2">
        <v>27.929824561403503</v>
      </c>
      <c r="AV2">
        <v>26.473684210526315</v>
      </c>
      <c r="AW2">
        <v>28.280701754385966</v>
      </c>
      <c r="AX2">
        <v>24.649122807017541</v>
      </c>
      <c r="AZ2">
        <v>34.815789473684212</v>
      </c>
      <c r="BA2">
        <v>34.938596491228076</v>
      </c>
      <c r="BB2" s="5">
        <v>28.824561403508774</v>
      </c>
      <c r="BC2" s="5">
        <v>29.254385964912284</v>
      </c>
      <c r="BD2" s="5">
        <v>29.561403508771928</v>
      </c>
      <c r="BE2" s="5">
        <v>24.824561403508774</v>
      </c>
      <c r="BF2" s="5">
        <v>27.938596491228058</v>
      </c>
      <c r="BG2" s="5">
        <v>27.271929824561408</v>
      </c>
      <c r="BH2" s="5">
        <v>30.903508771929829</v>
      </c>
      <c r="BI2" s="5"/>
      <c r="BJ2" s="5">
        <v>33.394736842105267</v>
      </c>
      <c r="BK2" s="5">
        <v>39.543859649122801</v>
      </c>
      <c r="BL2" s="5">
        <v>36.070175438596493</v>
      </c>
      <c r="BM2" s="5">
        <v>31.82456140350877</v>
      </c>
      <c r="BN2" s="5">
        <v>31.447368421052641</v>
      </c>
      <c r="BO2" s="5">
        <v>29.745614035087719</v>
      </c>
      <c r="BP2" s="5">
        <v>27.929824561403503</v>
      </c>
      <c r="BQ2" s="5">
        <v>31.114035087719305</v>
      </c>
      <c r="BR2" s="5">
        <v>27.710526315789462</v>
      </c>
      <c r="BS2" s="5"/>
      <c r="BT2" s="5">
        <v>38.73684210526315</v>
      </c>
      <c r="BU2" s="5">
        <v>44.043859649122808</v>
      </c>
      <c r="BV2" s="5">
        <v>35.473684210526315</v>
      </c>
      <c r="BW2" s="5">
        <v>35.403508771929829</v>
      </c>
      <c r="BX2" s="5">
        <v>35.324561403508767</v>
      </c>
      <c r="BY2" s="5">
        <v>32.5</v>
      </c>
      <c r="BZ2" s="5">
        <v>31.587719298245613</v>
      </c>
      <c r="CA2" s="5">
        <v>29.333333333333332</v>
      </c>
      <c r="CB2" s="5">
        <v>30.561403508771928</v>
      </c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</row>
    <row r="3" spans="1:988">
      <c r="A3" s="12"/>
      <c r="B3" s="5">
        <v>0.43109999367346963</v>
      </c>
      <c r="C3" s="4">
        <v>3.7687816981541311</v>
      </c>
      <c r="D3" s="5">
        <v>4.5291481373918945</v>
      </c>
      <c r="E3" s="4">
        <v>4.7246642892963715</v>
      </c>
      <c r="F3" s="4">
        <v>5.1078103090018496</v>
      </c>
      <c r="G3" s="4">
        <v>4.5913558664883576</v>
      </c>
      <c r="H3" s="4">
        <v>4.9915713856932751</v>
      </c>
      <c r="I3" s="4">
        <v>4.6232802519591196</v>
      </c>
      <c r="J3" s="4">
        <v>4.8867222726286865</v>
      </c>
      <c r="K3" s="4"/>
      <c r="L3" s="4">
        <v>4.1227434596555659</v>
      </c>
      <c r="M3" s="4">
        <v>5.2196032520225195</v>
      </c>
      <c r="N3" s="4">
        <v>4.6365201758972407</v>
      </c>
      <c r="O3" s="4">
        <v>4.5102912407190043</v>
      </c>
      <c r="P3" s="4">
        <v>4.2207300890867927</v>
      </c>
      <c r="Q3" s="4">
        <v>4.1392027424170896</v>
      </c>
      <c r="R3" s="4">
        <v>4.4230497137645282</v>
      </c>
      <c r="S3" s="4">
        <v>4.1564682657889973</v>
      </c>
      <c r="T3" s="4">
        <v>3.7563643347521132</v>
      </c>
      <c r="U3" s="4"/>
      <c r="V3" s="4">
        <v>4.0982968455523299</v>
      </c>
      <c r="W3" s="4">
        <v>4.7164464847616907</v>
      </c>
      <c r="X3" s="4">
        <v>4.1812203714861367</v>
      </c>
      <c r="Y3" s="4">
        <v>4.0196987352935869</v>
      </c>
      <c r="Z3" s="4">
        <v>3.4988185639629701</v>
      </c>
      <c r="AA3" s="4">
        <v>3.3082608753516198</v>
      </c>
      <c r="AB3" s="4">
        <v>3.0543822609733229</v>
      </c>
      <c r="AC3" s="4">
        <v>3.7200507840630013</v>
      </c>
      <c r="AD3" s="4">
        <v>3.4396607636824181</v>
      </c>
      <c r="AE3" s="4"/>
      <c r="AF3" s="4">
        <v>4.371164454162475</v>
      </c>
      <c r="AG3" s="4">
        <v>4.6795672000950201</v>
      </c>
      <c r="AH3" s="4">
        <v>4.5421256195057529</v>
      </c>
      <c r="AI3" s="4">
        <v>4.6431833106737974</v>
      </c>
      <c r="AJ3" s="4">
        <v>4.6079826692277361</v>
      </c>
      <c r="AK3" s="4">
        <v>4.5004018151031593</v>
      </c>
      <c r="AL3" s="4">
        <v>4.1214408115373535</v>
      </c>
      <c r="AM3" s="4">
        <v>4.2547017328910757</v>
      </c>
      <c r="AN3" s="4">
        <v>4.5974258765467155</v>
      </c>
      <c r="AO3" s="4"/>
      <c r="AP3" s="4">
        <v>4.2168880736761745</v>
      </c>
      <c r="AQ3" s="4">
        <v>4.6442160334420262</v>
      </c>
      <c r="AR3" s="5">
        <v>4.54665065107781</v>
      </c>
      <c r="AS3">
        <v>3.9422895517792655</v>
      </c>
      <c r="AT3">
        <v>4.2926413275920581</v>
      </c>
      <c r="AU3">
        <v>3.7944907343128365</v>
      </c>
      <c r="AV3">
        <v>3.6562987946072023</v>
      </c>
      <c r="AW3">
        <v>3.606242202370403</v>
      </c>
      <c r="AX3">
        <v>4.0450471848987988</v>
      </c>
      <c r="AZ3">
        <v>4.4348309104664629</v>
      </c>
      <c r="BA3">
        <v>4.2745188988382861</v>
      </c>
      <c r="BB3" s="5">
        <v>4.2267734190483459</v>
      </c>
      <c r="BC3" s="5">
        <v>3.962891609869442</v>
      </c>
      <c r="BD3" s="5">
        <v>4.0649870464190396</v>
      </c>
      <c r="BE3" s="5">
        <v>3.5674701381619127</v>
      </c>
      <c r="BF3" s="5">
        <v>3.7774307368754734</v>
      </c>
      <c r="BG3" s="5">
        <v>3.9822558712905813</v>
      </c>
      <c r="BH3" s="5">
        <v>3.9247084174045863</v>
      </c>
      <c r="BI3" s="5"/>
      <c r="BJ3" s="5">
        <v>3.9330346677834007</v>
      </c>
      <c r="BK3" s="5">
        <v>4.4235497249268292</v>
      </c>
      <c r="BL3" s="5">
        <v>3.8315065202956715</v>
      </c>
      <c r="BM3" s="5">
        <v>3.4038472650670935</v>
      </c>
      <c r="BN3" s="5">
        <v>3.8918173778956655</v>
      </c>
      <c r="BO3" s="5">
        <v>3.7143848330415263</v>
      </c>
      <c r="BP3" s="5">
        <v>3.7098231384348224</v>
      </c>
      <c r="BQ3" s="5">
        <v>3.8785757871724549</v>
      </c>
      <c r="BR3" s="5">
        <v>3.5162062658905868</v>
      </c>
      <c r="BS3" s="5"/>
      <c r="BT3" s="5">
        <v>3.9578176853571492</v>
      </c>
      <c r="BU3" s="5">
        <v>3.9966235760099527</v>
      </c>
      <c r="BV3" s="5">
        <v>3.8869888203198499</v>
      </c>
      <c r="BW3" s="5">
        <v>3.820125014705821</v>
      </c>
      <c r="BX3" s="5">
        <v>3.2677398021068051</v>
      </c>
      <c r="BY3" s="5">
        <v>3.952514689709878</v>
      </c>
      <c r="BZ3" s="5">
        <v>3.4794761475237044</v>
      </c>
      <c r="CA3" s="5">
        <v>3.1290155171439418</v>
      </c>
      <c r="CB3" s="5">
        <v>3.4264173569153553</v>
      </c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</row>
    <row r="4" spans="1:988">
      <c r="A4" s="12"/>
      <c r="B4" s="5"/>
      <c r="C4" s="4"/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</row>
    <row r="5" spans="1:988">
      <c r="A5" s="12"/>
      <c r="B5" s="5"/>
      <c r="C5" s="4"/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</row>
    <row r="6" spans="1:988">
      <c r="A6" s="12" t="s">
        <v>135</v>
      </c>
      <c r="B6" s="5">
        <v>20.771929824561404</v>
      </c>
      <c r="C6" s="4">
        <v>19.798245614035086</v>
      </c>
      <c r="D6" s="5">
        <v>47.535087719298261</v>
      </c>
      <c r="E6" s="4">
        <v>59.561403508771924</v>
      </c>
      <c r="F6" s="4">
        <v>47.5</v>
      </c>
      <c r="G6" s="4">
        <v>54.122807017543863</v>
      </c>
      <c r="H6" s="4">
        <v>58.228070175438582</v>
      </c>
      <c r="I6" s="4">
        <v>65.403508771929836</v>
      </c>
      <c r="J6" s="4">
        <v>65.21052631578948</v>
      </c>
      <c r="K6" s="4"/>
      <c r="L6" s="4">
        <v>33.429824561403521</v>
      </c>
      <c r="M6" s="4">
        <v>64.412280701754383</v>
      </c>
      <c r="N6" s="4">
        <v>83.631578947368411</v>
      </c>
      <c r="O6" s="4">
        <v>81.280701754385959</v>
      </c>
      <c r="P6" s="4">
        <v>79.868421052631575</v>
      </c>
      <c r="Q6" s="4">
        <v>75.807017543859644</v>
      </c>
      <c r="R6" s="4">
        <v>75.649122807017548</v>
      </c>
      <c r="S6" s="4">
        <v>74.508771929824576</v>
      </c>
      <c r="T6" s="4">
        <v>84.122807017543863</v>
      </c>
      <c r="U6" s="4"/>
      <c r="V6" s="4">
        <v>69.526315789473657</v>
      </c>
      <c r="W6" s="4">
        <v>74.070175438596493</v>
      </c>
      <c r="X6" s="4">
        <v>73.298245614035082</v>
      </c>
      <c r="Y6" s="4">
        <v>70.184210526315795</v>
      </c>
      <c r="Z6" s="4">
        <v>74.491228070175453</v>
      </c>
      <c r="AA6" s="4">
        <v>73.219298245614027</v>
      </c>
      <c r="AB6" s="4">
        <v>64.789473684210506</v>
      </c>
      <c r="AC6" s="4">
        <v>74.499999999999972</v>
      </c>
      <c r="AD6" s="4">
        <v>79.245614035087726</v>
      </c>
      <c r="AE6" s="4"/>
      <c r="AF6" s="4">
        <v>78.649122807017534</v>
      </c>
      <c r="AG6" s="4">
        <v>80.131578947368425</v>
      </c>
      <c r="AH6" s="4">
        <v>86.78947368421052</v>
      </c>
      <c r="AI6" s="4">
        <v>83.912280701754398</v>
      </c>
      <c r="AJ6" s="4">
        <v>85.096491228070178</v>
      </c>
      <c r="AK6" s="4">
        <v>86.771929824561397</v>
      </c>
      <c r="AL6" s="4">
        <v>81.657894736842124</v>
      </c>
      <c r="AM6" s="4">
        <v>77.307017543859644</v>
      </c>
      <c r="AN6" s="4">
        <v>84.728070175438603</v>
      </c>
      <c r="AO6" s="4"/>
      <c r="AP6" s="4">
        <v>92.5</v>
      </c>
      <c r="AQ6" s="4">
        <v>92.096491228070164</v>
      </c>
      <c r="AR6" s="5">
        <v>85.008771929824562</v>
      </c>
      <c r="AS6">
        <v>83.745614035087712</v>
      </c>
      <c r="AT6">
        <v>86.324561403508795</v>
      </c>
      <c r="AU6">
        <v>83.34210526315789</v>
      </c>
      <c r="AV6">
        <v>85.447368421052644</v>
      </c>
      <c r="AW6">
        <v>86.991228070175438</v>
      </c>
      <c r="AX6">
        <v>78.50877192982459</v>
      </c>
      <c r="AZ6">
        <v>90.736842105263165</v>
      </c>
      <c r="BA6">
        <v>90.877192982456151</v>
      </c>
      <c r="BB6" s="5">
        <v>83.517543859649138</v>
      </c>
      <c r="BC6" s="5">
        <v>82.166666666666686</v>
      </c>
      <c r="BD6" s="5">
        <v>85.868421052631589</v>
      </c>
      <c r="BE6" s="5">
        <v>84.824561403508767</v>
      </c>
      <c r="BF6" s="5">
        <v>74.964912280701753</v>
      </c>
      <c r="BG6" s="5">
        <v>86.877192982456137</v>
      </c>
      <c r="BH6" s="5">
        <v>86.675438596491205</v>
      </c>
      <c r="BI6" s="5"/>
      <c r="BJ6" s="5">
        <v>90.517543859649123</v>
      </c>
      <c r="BK6" s="5">
        <v>87.508771929824576</v>
      </c>
      <c r="BL6" s="5">
        <v>88.035087719298247</v>
      </c>
      <c r="BM6" s="5">
        <v>87.114035087719287</v>
      </c>
      <c r="BN6" s="5">
        <v>88.166666666666657</v>
      </c>
      <c r="BO6" s="5">
        <v>78.868421052631589</v>
      </c>
      <c r="BP6" s="5">
        <v>82.561403508771917</v>
      </c>
      <c r="BQ6" s="5">
        <v>84.175438596491219</v>
      </c>
      <c r="BR6" s="5">
        <v>89.535087719298247</v>
      </c>
      <c r="BS6" s="5"/>
      <c r="BT6" s="5">
        <v>93.868421052631561</v>
      </c>
      <c r="BU6" s="5">
        <v>90.622807017543863</v>
      </c>
      <c r="BV6" s="5">
        <v>90.10526315789474</v>
      </c>
      <c r="BW6" s="5">
        <v>86.903508771929822</v>
      </c>
      <c r="BX6" s="5">
        <v>89.192982456140328</v>
      </c>
      <c r="BY6" s="5">
        <v>90.657894736842124</v>
      </c>
      <c r="BZ6" s="5">
        <v>87.973684210526315</v>
      </c>
      <c r="CA6" s="5">
        <v>86.710526315789465</v>
      </c>
      <c r="CB6" s="5">
        <v>86.008771929824562</v>
      </c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</row>
    <row r="7" spans="1:988">
      <c r="A7" s="12"/>
      <c r="B7" s="5">
        <v>3.1162124497713046</v>
      </c>
      <c r="C7" s="4">
        <v>5.0298703066453783</v>
      </c>
      <c r="D7" s="5">
        <v>7.3559238609800373</v>
      </c>
      <c r="E7" s="4">
        <v>7.3787989416052673</v>
      </c>
      <c r="F7" s="4">
        <v>7.3892941108694963</v>
      </c>
      <c r="G7" s="4">
        <v>7.4773502474072382</v>
      </c>
      <c r="H7" s="4">
        <v>6.9738510585979112</v>
      </c>
      <c r="I7" s="4">
        <v>6.7517819024333861</v>
      </c>
      <c r="J7" s="4">
        <v>6.9835139814043687</v>
      </c>
      <c r="K7" s="4"/>
      <c r="L7" s="4">
        <v>5.68251358363693</v>
      </c>
      <c r="M7" s="4">
        <v>7.0720784341840979</v>
      </c>
      <c r="N7" s="4">
        <v>5.0782837899796549</v>
      </c>
      <c r="O7" s="4">
        <v>5.679767945879802</v>
      </c>
      <c r="P7" s="4">
        <v>4.8222808093098646</v>
      </c>
      <c r="Q7" s="4">
        <v>5.7381984438685167</v>
      </c>
      <c r="R7" s="4">
        <v>5.9309810864182282</v>
      </c>
      <c r="S7" s="4">
        <v>5.151102865458677</v>
      </c>
      <c r="T7" s="4">
        <v>4.5817723718480687</v>
      </c>
      <c r="U7" s="4"/>
      <c r="V7" s="4">
        <v>5.9184387395486135</v>
      </c>
      <c r="W7" s="4">
        <v>5.0925395324570193</v>
      </c>
      <c r="X7" s="4">
        <v>4.6092414346015032</v>
      </c>
      <c r="Y7" s="4">
        <v>5.5673910223464862</v>
      </c>
      <c r="Z7" s="4">
        <v>5.0837110811476789</v>
      </c>
      <c r="AA7" s="4">
        <v>4.9093131404133583</v>
      </c>
      <c r="AB7" s="4">
        <v>5.3075839565442626</v>
      </c>
      <c r="AC7" s="4">
        <v>5.1453313752640977</v>
      </c>
      <c r="AD7" s="4">
        <v>4.3138615700335974</v>
      </c>
      <c r="AE7" s="4"/>
      <c r="AF7" s="4">
        <v>4.7300268834069792</v>
      </c>
      <c r="AG7" s="4">
        <v>4.3882888580017019</v>
      </c>
      <c r="AH7" s="4">
        <v>2.8696848340410814</v>
      </c>
      <c r="AI7" s="4">
        <v>4.0519911066446284</v>
      </c>
      <c r="AJ7" s="4">
        <v>3.6964373532050989</v>
      </c>
      <c r="AK7" s="4">
        <v>3.2710420872919856</v>
      </c>
      <c r="AL7" s="4">
        <v>4.0229208718410696</v>
      </c>
      <c r="AM7" s="4">
        <v>4.7391976037558718</v>
      </c>
      <c r="AN7" s="4">
        <v>3.5437801328111878</v>
      </c>
      <c r="AO7" s="4"/>
      <c r="AP7" s="4">
        <v>2.6948707051714549</v>
      </c>
      <c r="AQ7" s="4">
        <v>1.8670826898195652</v>
      </c>
      <c r="AR7" s="5">
        <v>2.9662366122702273</v>
      </c>
      <c r="AS7">
        <v>3.6047058922177522</v>
      </c>
      <c r="AT7">
        <v>3.5807090491226616</v>
      </c>
      <c r="AU7">
        <v>3.4940054976929029</v>
      </c>
      <c r="AV7">
        <v>3.5404429468366665</v>
      </c>
      <c r="AW7">
        <v>2.7494409921399452</v>
      </c>
      <c r="AX7">
        <v>3.9127665244477265</v>
      </c>
      <c r="AZ7">
        <v>2.7871988839860569</v>
      </c>
      <c r="BA7">
        <v>2.7211544774231875</v>
      </c>
      <c r="BB7" s="5">
        <v>3.1358699962756962</v>
      </c>
      <c r="BC7" s="5">
        <v>4.0614209184371406</v>
      </c>
      <c r="BD7" s="5">
        <v>4.0052624517455504</v>
      </c>
      <c r="BE7" s="5">
        <v>2.8197730573867794</v>
      </c>
      <c r="BF7" s="5">
        <v>4.8195801691377982</v>
      </c>
      <c r="BG7" s="5">
        <v>2.4432687858981015</v>
      </c>
      <c r="BH7" s="5">
        <v>3.3468074481757251</v>
      </c>
      <c r="BI7" s="5"/>
      <c r="BJ7" s="5">
        <v>2.2678161175129321</v>
      </c>
      <c r="BK7" s="5">
        <v>2.9169998954019176</v>
      </c>
      <c r="BL7" s="5">
        <v>2.8027958414402492</v>
      </c>
      <c r="BM7" s="5">
        <v>3.2299099139332288</v>
      </c>
      <c r="BN7" s="5">
        <v>2.0233640049762514</v>
      </c>
      <c r="BO7" s="5">
        <v>4.2708879121736043</v>
      </c>
      <c r="BP7" s="5">
        <v>3.3043095190502121</v>
      </c>
      <c r="BQ7" s="5">
        <v>3.5719641519718812</v>
      </c>
      <c r="BR7" s="5">
        <v>2.120203918314671</v>
      </c>
      <c r="BS7" s="5"/>
      <c r="BT7" s="5">
        <v>0.98073262932862704</v>
      </c>
      <c r="BU7" s="5">
        <v>2.8700083914517682</v>
      </c>
      <c r="BV7" s="5">
        <v>2.1384845223523108</v>
      </c>
      <c r="BW7" s="5">
        <v>2.4662382175905728</v>
      </c>
      <c r="BX7" s="5">
        <v>2.0137284309475265</v>
      </c>
      <c r="BY7" s="5">
        <v>1.4565237688379891</v>
      </c>
      <c r="BZ7" s="5">
        <v>2.046997268084179</v>
      </c>
      <c r="CA7" s="5">
        <v>2.6439935553547347</v>
      </c>
      <c r="CB7" s="5">
        <v>3.2967524968943742</v>
      </c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</row>
    <row r="8" spans="1:988">
      <c r="A8" s="12"/>
      <c r="B8" s="5"/>
      <c r="C8" s="4"/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</row>
    <row r="9" spans="1:988">
      <c r="A9" s="12"/>
      <c r="B9" s="5"/>
      <c r="C9" s="4"/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</row>
    <row r="10" spans="1:988">
      <c r="A10" s="12" t="s">
        <v>136</v>
      </c>
      <c r="B10" s="5"/>
      <c r="C10" s="4"/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</row>
    <row r="11" spans="1:988">
      <c r="A11" s="12"/>
      <c r="B11" s="5"/>
      <c r="C11" s="4"/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</row>
    <row r="12" spans="1:988">
      <c r="A12" s="12"/>
      <c r="B12" s="5"/>
      <c r="C12" s="4"/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</row>
    <row r="13" spans="1:988">
      <c r="A13" s="12"/>
      <c r="B13" s="5"/>
      <c r="C13" s="4"/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</row>
    <row r="14" spans="1:988">
      <c r="A14" s="12" t="s">
        <v>137</v>
      </c>
      <c r="B14" s="5">
        <v>21.421052631578949</v>
      </c>
      <c r="C14" s="4">
        <v>14.210526315789474</v>
      </c>
      <c r="D14" s="5">
        <v>1.631578947368421</v>
      </c>
      <c r="E14" s="9">
        <v>3.6578947368421053</v>
      </c>
      <c r="F14" s="9">
        <v>3.9210526315789473</v>
      </c>
      <c r="G14" s="9">
        <v>5.6315789473684212</v>
      </c>
      <c r="H14" s="9">
        <v>5.6315789473684212</v>
      </c>
      <c r="I14" s="9">
        <v>3.8157894736842106</v>
      </c>
      <c r="J14" s="9">
        <v>4.3684210526315788</v>
      </c>
      <c r="K14" s="9"/>
      <c r="L14" s="9">
        <v>20.421052631578949</v>
      </c>
      <c r="M14" s="9">
        <v>3.6578947368421053</v>
      </c>
      <c r="N14" s="9">
        <v>1.236842105263158</v>
      </c>
      <c r="O14" s="9">
        <v>2.6842105263157894</v>
      </c>
      <c r="P14" s="9">
        <v>2.6315789473684212</v>
      </c>
      <c r="Q14" s="9">
        <v>4.8684210526315788</v>
      </c>
      <c r="R14" s="9">
        <v>4.0526315789473681</v>
      </c>
      <c r="S14" s="9">
        <v>5.1052631578947372</v>
      </c>
      <c r="T14" s="9">
        <v>5.2105263157894735</v>
      </c>
      <c r="U14" s="9"/>
      <c r="V14" s="9">
        <v>10.631578947368421</v>
      </c>
      <c r="W14" s="9">
        <v>5.6052631578947372</v>
      </c>
      <c r="X14" s="9">
        <v>7.2105263157894735</v>
      </c>
      <c r="Y14" s="9">
        <v>9.2105263157894743</v>
      </c>
      <c r="Z14" s="9">
        <v>7.5526315789473681</v>
      </c>
      <c r="AA14" s="9">
        <v>8.9473684210526319</v>
      </c>
      <c r="AB14" s="9">
        <v>10.657894736842104</v>
      </c>
      <c r="AC14" s="9">
        <v>9.526315789473685</v>
      </c>
      <c r="AD14" s="9">
        <v>9.7631578947368425</v>
      </c>
      <c r="AE14" s="9"/>
      <c r="AF14" s="9">
        <v>12.210526315789474</v>
      </c>
      <c r="AG14" s="9">
        <v>8.026315789473685</v>
      </c>
      <c r="AH14" s="9">
        <v>8.6578947368421044</v>
      </c>
      <c r="AI14" s="9">
        <v>11.184210526315789</v>
      </c>
      <c r="AJ14" s="9">
        <v>9.2368421052631575</v>
      </c>
      <c r="AK14" s="9">
        <v>11.131578947368421</v>
      </c>
      <c r="AL14" s="9">
        <v>10.210526315789474</v>
      </c>
      <c r="AM14" s="9">
        <v>11.157894736842104</v>
      </c>
      <c r="AN14" s="9">
        <v>11.105263157894736</v>
      </c>
      <c r="AO14" s="9"/>
      <c r="AP14" s="9">
        <v>8.2631578947368425</v>
      </c>
      <c r="AQ14" s="9">
        <v>6.3947368421052628</v>
      </c>
      <c r="AR14">
        <v>9.8157894736842106</v>
      </c>
      <c r="AS14" s="9">
        <v>10.973684210526315</v>
      </c>
      <c r="AT14" s="9">
        <v>10.236842105263158</v>
      </c>
      <c r="AU14" s="9">
        <v>12.184210526315789</v>
      </c>
      <c r="AV14" s="9">
        <v>11.526315789473685</v>
      </c>
      <c r="AW14" s="9">
        <v>10.447368421052632</v>
      </c>
      <c r="AX14" s="9">
        <v>12.105263157894736</v>
      </c>
      <c r="AY14" s="9"/>
      <c r="AZ14" s="9">
        <v>9.2894736842105257</v>
      </c>
      <c r="BA14" s="9">
        <v>9.4210526315789469</v>
      </c>
      <c r="BB14">
        <v>10.421052631578947</v>
      </c>
      <c r="BC14">
        <v>11.894736842105264</v>
      </c>
      <c r="BD14">
        <v>10.552631578947368</v>
      </c>
      <c r="BE14">
        <v>12.263157894736842</v>
      </c>
      <c r="BF14">
        <v>13.684210526315789</v>
      </c>
      <c r="BG14">
        <v>10.5</v>
      </c>
      <c r="BH14">
        <v>10.815789473684211</v>
      </c>
      <c r="BJ14">
        <v>12.026315789473685</v>
      </c>
      <c r="BK14">
        <v>9.8684210526315788</v>
      </c>
      <c r="BL14">
        <v>12.473684210526315</v>
      </c>
      <c r="BM14">
        <v>12.736842105263158</v>
      </c>
      <c r="BN14">
        <v>13.052631578947368</v>
      </c>
      <c r="BO14">
        <v>13.052631578947368</v>
      </c>
      <c r="BP14">
        <v>11.342105263157896</v>
      </c>
      <c r="BQ14">
        <v>13</v>
      </c>
      <c r="BR14">
        <v>14.789473684210526</v>
      </c>
      <c r="BT14">
        <v>12.473684210526315</v>
      </c>
      <c r="BU14">
        <v>11.342105263157896</v>
      </c>
      <c r="BV14">
        <v>11.394736842105264</v>
      </c>
      <c r="BW14">
        <v>11.815789473684211</v>
      </c>
      <c r="BX14">
        <v>12.026315789473685</v>
      </c>
      <c r="BY14">
        <v>13.368421052631579</v>
      </c>
      <c r="BZ14">
        <v>13.157894736842104</v>
      </c>
      <c r="CA14">
        <v>12.526315789473685</v>
      </c>
      <c r="CB14">
        <v>9.8947368421052637</v>
      </c>
    </row>
    <row r="15" spans="1:988">
      <c r="A15" s="4"/>
      <c r="B15" s="5">
        <v>1.9719337899387934</v>
      </c>
      <c r="C15" s="4">
        <v>1.8790443890782291</v>
      </c>
      <c r="D15" s="5">
        <v>0.69791505455428615</v>
      </c>
      <c r="E15" s="9">
        <v>1.1862634331564812</v>
      </c>
      <c r="F15" s="9">
        <v>1.3880108360550409</v>
      </c>
      <c r="G15" s="9">
        <v>1.8113052014787832</v>
      </c>
      <c r="H15" s="9">
        <v>1.3458862313352631</v>
      </c>
      <c r="I15" s="9">
        <v>1.3376351519213345</v>
      </c>
      <c r="J15" s="9">
        <v>1.3148787744541586</v>
      </c>
      <c r="K15" s="9"/>
      <c r="L15" s="9">
        <v>2.1546309842861167</v>
      </c>
      <c r="M15" s="9">
        <v>1.4002013245761886</v>
      </c>
      <c r="N15" s="9">
        <v>0.61793282989051068</v>
      </c>
      <c r="O15" s="9">
        <v>1.011389804145131</v>
      </c>
      <c r="P15" s="9">
        <v>0.98453262238482575</v>
      </c>
      <c r="Q15" s="9">
        <v>1.2245538291790246</v>
      </c>
      <c r="R15" s="9">
        <v>1.1433196210741854</v>
      </c>
      <c r="S15" s="9">
        <v>1.4365625330480192</v>
      </c>
      <c r="T15" s="9">
        <v>1.3292624585973198</v>
      </c>
      <c r="U15" s="9"/>
      <c r="V15" s="9">
        <v>1.6656606481885827</v>
      </c>
      <c r="W15" s="9">
        <v>1.1542114571187787</v>
      </c>
      <c r="X15" s="9">
        <v>1.6410271107719514</v>
      </c>
      <c r="Y15" s="9">
        <v>1.947810491516877</v>
      </c>
      <c r="Z15" s="9">
        <v>1.4095273101831975</v>
      </c>
      <c r="AA15" s="9">
        <v>1.4843648719722413</v>
      </c>
      <c r="AB15" s="9">
        <v>1.8423948156907171</v>
      </c>
      <c r="AC15" s="9">
        <v>1.7368636577825669</v>
      </c>
      <c r="AD15" s="9">
        <v>1.9962390707255493</v>
      </c>
      <c r="AE15" s="9"/>
      <c r="AF15" s="9">
        <v>2.3314163043048399</v>
      </c>
      <c r="AG15" s="9">
        <v>1.6411696736570316</v>
      </c>
      <c r="AH15" s="9">
        <v>1.7366750641687847</v>
      </c>
      <c r="AI15" s="9">
        <v>2.21075068291676</v>
      </c>
      <c r="AJ15" s="9">
        <v>1.9218124337772011</v>
      </c>
      <c r="AK15" s="9">
        <v>2.0349615115948092</v>
      </c>
      <c r="AL15" s="9">
        <v>1.9168927465827672</v>
      </c>
      <c r="AM15" s="9">
        <v>2.007640567519291</v>
      </c>
      <c r="AN15" s="9">
        <v>1.9055916348800728</v>
      </c>
      <c r="AO15" s="9"/>
      <c r="AP15" s="9">
        <v>1.4542253198786861</v>
      </c>
      <c r="AQ15" s="9">
        <v>1.3181841651111044</v>
      </c>
      <c r="AR15">
        <v>1.8286697600340553</v>
      </c>
      <c r="AS15" s="9">
        <v>1.7449324482864312</v>
      </c>
      <c r="AT15" s="9">
        <v>1.7440955913477418</v>
      </c>
      <c r="AU15" s="9">
        <v>2.0260940929137083</v>
      </c>
      <c r="AV15" s="9">
        <v>2.268510656892365</v>
      </c>
      <c r="AW15" s="9">
        <v>1.7050245253889706</v>
      </c>
      <c r="AX15" s="9">
        <v>2.1533623427913033</v>
      </c>
      <c r="AY15" s="9"/>
      <c r="AZ15" s="9">
        <v>1.3189223017420293</v>
      </c>
      <c r="BA15" s="9">
        <v>1.584343552871029</v>
      </c>
      <c r="BB15">
        <v>1.5452545532529685</v>
      </c>
      <c r="BC15">
        <v>2.0267729620420232</v>
      </c>
      <c r="BD15">
        <v>1.5672217530900143</v>
      </c>
      <c r="BE15">
        <v>1.96689681669366</v>
      </c>
      <c r="BF15">
        <v>1.9739070523795454</v>
      </c>
      <c r="BG15">
        <v>1.5113369586430603</v>
      </c>
      <c r="BH15">
        <v>1.9407493908149609</v>
      </c>
      <c r="BJ15">
        <v>1.8058254249232109</v>
      </c>
      <c r="BK15">
        <v>1.7259508079635613</v>
      </c>
      <c r="BL15">
        <v>1.9531266985468398</v>
      </c>
      <c r="BM15">
        <v>1.7029320420576792</v>
      </c>
      <c r="BN15">
        <v>1.760539232836666</v>
      </c>
      <c r="BO15">
        <v>1.6832990065365401</v>
      </c>
      <c r="BP15">
        <v>1.5026180641274782</v>
      </c>
      <c r="BQ15">
        <v>1.9290398853029496</v>
      </c>
      <c r="BR15">
        <v>2.3605210429522248</v>
      </c>
      <c r="BT15">
        <v>1.7805399959697299</v>
      </c>
      <c r="BU15">
        <v>2.0195616314437701</v>
      </c>
      <c r="BV15">
        <v>1.9585097077908418</v>
      </c>
      <c r="BW15">
        <v>1.7749863314273049</v>
      </c>
      <c r="BX15">
        <v>1.9628436284330748</v>
      </c>
      <c r="BY15">
        <v>1.8443798190644936</v>
      </c>
      <c r="BZ15">
        <v>2.0916165098237065</v>
      </c>
      <c r="CA15">
        <v>1.7984254382789238</v>
      </c>
      <c r="CB15">
        <v>1.5023876083975756</v>
      </c>
    </row>
    <row r="16" spans="1:988">
      <c r="A16" s="4"/>
      <c r="B16" s="5"/>
      <c r="C16" s="4"/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</row>
    <row r="17" spans="1:988">
      <c r="A17" s="4"/>
      <c r="B17" s="5"/>
      <c r="C17" s="4"/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</row>
    <row r="18" spans="1:988">
      <c r="A18" s="4"/>
      <c r="B18" s="5"/>
      <c r="C18" s="4"/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</row>
    <row r="19" spans="1:988">
      <c r="A19" s="4"/>
      <c r="B19" s="5"/>
      <c r="C19" s="4"/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</row>
    <row r="20" spans="1:988">
      <c r="A20" s="4"/>
      <c r="B20" s="5"/>
      <c r="C20" s="4"/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</row>
    <row r="21" spans="1:988">
      <c r="A21" s="4"/>
      <c r="B21" s="5"/>
      <c r="C21" s="4"/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</row>
    <row r="22" spans="1:988">
      <c r="A22" s="4"/>
      <c r="B22" s="5"/>
      <c r="C22" s="4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</row>
    <row r="23" spans="1:988">
      <c r="A23" s="4"/>
      <c r="B23" s="5"/>
      <c r="C23" s="4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</row>
    <row r="24" spans="1:988">
      <c r="A24" s="4"/>
      <c r="B24" s="5"/>
      <c r="C24" s="4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</row>
    <row r="25" spans="1:988">
      <c r="A25" s="4"/>
      <c r="B25" s="5"/>
      <c r="C25" s="4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</row>
    <row r="26" spans="1:988">
      <c r="A26" s="4"/>
      <c r="B26" s="5"/>
      <c r="C26" s="4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</row>
    <row r="27" spans="1:988">
      <c r="A27" s="4"/>
      <c r="B27" s="5"/>
      <c r="C27" s="4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</row>
    <row r="28" spans="1:988">
      <c r="A28" s="4"/>
      <c r="B28" s="5"/>
      <c r="C28" s="4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</row>
    <row r="29" spans="1:988">
      <c r="A29" s="4"/>
      <c r="B29" s="5"/>
      <c r="C29" s="4"/>
      <c r="D29" s="5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S29" s="9"/>
      <c r="AT29" s="9"/>
      <c r="AU29" s="9"/>
      <c r="AV29" s="9"/>
      <c r="AW29" s="9"/>
      <c r="AX29" s="9"/>
      <c r="AY29" s="9"/>
      <c r="AZ29" s="9"/>
      <c r="BA29" s="9"/>
    </row>
    <row r="30" spans="1:988">
      <c r="A30" s="4"/>
      <c r="B30" s="5"/>
      <c r="C30" s="4"/>
      <c r="D30" s="5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S30" s="9"/>
      <c r="AT30" s="9"/>
      <c r="AU30" s="9"/>
      <c r="AV30" s="9"/>
      <c r="AW30" s="9"/>
      <c r="AX30" s="9"/>
      <c r="AY30" s="9"/>
      <c r="AZ30" s="9"/>
      <c r="BA30" s="9"/>
    </row>
    <row r="31" spans="1:988">
      <c r="A31" s="4"/>
      <c r="B31" s="5"/>
      <c r="C31" s="4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</row>
    <row r="32" spans="1:988">
      <c r="A32" s="4"/>
      <c r="B32" s="5"/>
      <c r="C32" s="4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</row>
    <row r="33" spans="1:988">
      <c r="A33" s="4"/>
      <c r="B33" s="5"/>
      <c r="C33" s="4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</row>
    <row r="34" spans="1:988">
      <c r="A34" s="4"/>
      <c r="B34" s="5"/>
      <c r="C34" s="4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</row>
    <row r="35" spans="1:988">
      <c r="A35" s="4"/>
      <c r="B35" s="5"/>
      <c r="C35" s="4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</row>
    <row r="36" spans="1:988">
      <c r="A36" s="4"/>
      <c r="B36" s="5"/>
      <c r="C36" s="4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</row>
    <row r="37" spans="1:988">
      <c r="A37" s="4"/>
      <c r="B37" s="5"/>
      <c r="C37" s="4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</row>
    <row r="38" spans="1:988">
      <c r="A38" s="4"/>
      <c r="B38" s="5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</row>
    <row r="39" spans="1:988">
      <c r="A39" s="4"/>
      <c r="B39" s="5"/>
      <c r="C39" s="4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</row>
    <row r="40" spans="1:988">
      <c r="A40" s="4"/>
      <c r="B40" s="5"/>
      <c r="C40" s="4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</row>
    <row r="41" spans="1:988">
      <c r="A41" s="4"/>
      <c r="B41" s="5"/>
      <c r="C41" s="4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</row>
    <row r="42" spans="1:988">
      <c r="A42" s="4"/>
      <c r="B42" s="5"/>
      <c r="C42" s="4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</row>
    <row r="43" spans="1:988">
      <c r="A43" s="4"/>
      <c r="B43" s="5"/>
      <c r="C43" s="4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</row>
    <row r="44" spans="1:988">
      <c r="A44" s="4"/>
      <c r="B44" s="5"/>
      <c r="C44" s="4"/>
      <c r="D44" s="5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S44" s="9"/>
      <c r="AT44" s="9"/>
      <c r="AU44" s="9"/>
      <c r="AV44" s="9"/>
      <c r="AW44" s="9"/>
      <c r="AX44" s="9"/>
      <c r="AY44" s="9"/>
      <c r="AZ44" s="9"/>
      <c r="BA44" s="9"/>
    </row>
    <row r="45" spans="1:988">
      <c r="A45" s="4"/>
      <c r="B45" s="5"/>
      <c r="C45" s="4"/>
      <c r="D45" s="5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S45" s="9"/>
      <c r="AT45" s="9"/>
      <c r="AU45" s="9"/>
      <c r="AV45" s="9"/>
      <c r="AW45" s="9"/>
      <c r="AX45" s="9"/>
      <c r="AY45" s="9"/>
      <c r="AZ45" s="9"/>
      <c r="BA45" s="9"/>
    </row>
    <row r="47" spans="1:988">
      <c r="A47" s="4"/>
      <c r="B47" s="5"/>
      <c r="C47" s="4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</row>
    <row r="48" spans="1:988">
      <c r="A48" s="4"/>
      <c r="B48" s="5"/>
      <c r="C48" s="4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</row>
    <row r="49" spans="1:988">
      <c r="A49" s="4"/>
      <c r="B49" s="5"/>
      <c r="C49" s="4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</row>
    <row r="50" spans="1:988">
      <c r="A50" s="4"/>
      <c r="B50" s="5"/>
      <c r="C50" s="4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</row>
    <row r="51" spans="1:988">
      <c r="A51" s="4"/>
      <c r="B51" s="5"/>
      <c r="C51" s="4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</row>
    <row r="52" spans="1:988">
      <c r="A52" s="4"/>
      <c r="B52" s="5"/>
      <c r="C52" s="4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</row>
    <row r="53" spans="1:988">
      <c r="A53" s="4"/>
      <c r="B53" s="5"/>
      <c r="C53" s="4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</row>
    <row r="54" spans="1:988">
      <c r="A54" s="4"/>
      <c r="B54" s="5"/>
      <c r="C54" s="4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</row>
    <row r="55" spans="1:988">
      <c r="A55" s="4"/>
      <c r="B55" s="5"/>
      <c r="C55" s="4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</row>
    <row r="56" spans="1:988">
      <c r="A56" s="4"/>
      <c r="B56" s="5"/>
      <c r="C56" s="4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</row>
    <row r="57" spans="1:988">
      <c r="A57" s="4"/>
      <c r="B57" s="5"/>
      <c r="C57" s="4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</row>
    <row r="58" spans="1:988">
      <c r="A58" s="4"/>
      <c r="B58" s="5"/>
      <c r="C58" s="4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</row>
    <row r="59" spans="1:988"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S59" s="9"/>
      <c r="AT59" s="9"/>
      <c r="AU59" s="9"/>
      <c r="AV59" s="9"/>
      <c r="AW59" s="9"/>
      <c r="AX59" s="9"/>
      <c r="AY59" s="9"/>
      <c r="AZ59" s="9"/>
      <c r="BA59" s="9"/>
    </row>
    <row r="60" spans="1:988"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S60" s="9"/>
      <c r="AT60" s="9"/>
      <c r="AU60" s="9"/>
      <c r="AV60" s="9"/>
      <c r="AW60" s="9"/>
      <c r="AX60" s="9"/>
      <c r="AY60" s="9"/>
      <c r="AZ60" s="9"/>
      <c r="BA60" s="9"/>
    </row>
    <row r="62" spans="1:988">
      <c r="A62" s="4"/>
      <c r="B62" s="5"/>
      <c r="C62" s="4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</row>
    <row r="63" spans="1:988">
      <c r="A63" s="4"/>
      <c r="B63" s="5"/>
      <c r="C63" s="4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</row>
    <row r="64" spans="1:988">
      <c r="A64" s="4"/>
      <c r="B64" s="5"/>
      <c r="C64" s="4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</row>
    <row r="65" spans="1:990">
      <c r="A65" s="4"/>
      <c r="B65" s="5"/>
      <c r="C65" s="4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</row>
    <row r="66" spans="1:990">
      <c r="A66" s="4"/>
      <c r="B66" s="5"/>
      <c r="C66" s="4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</row>
    <row r="67" spans="1:990">
      <c r="A67" s="4"/>
      <c r="B67" s="5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</row>
    <row r="68" spans="1:990">
      <c r="A68" s="4"/>
      <c r="B68" s="5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</row>
    <row r="69" spans="1:990">
      <c r="A69" s="4"/>
      <c r="B69" s="5"/>
      <c r="C69" s="4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</row>
    <row r="70" spans="1:990">
      <c r="A70" s="4"/>
      <c r="B70" s="5"/>
      <c r="C70" s="4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</row>
    <row r="71" spans="1:990">
      <c r="A71" s="4"/>
      <c r="B71" s="5"/>
      <c r="C71" s="4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</row>
    <row r="72" spans="1:990">
      <c r="A72" s="4"/>
      <c r="B72" s="5"/>
      <c r="C72" s="4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</row>
    <row r="73" spans="1:990">
      <c r="A73" s="4"/>
      <c r="B73" s="5"/>
      <c r="C73" s="4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</row>
    <row r="74" spans="1:990"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S74" s="9"/>
      <c r="AT74" s="9"/>
      <c r="AU74" s="9"/>
      <c r="AV74" s="9"/>
      <c r="AW74" s="9"/>
      <c r="AX74" s="9"/>
      <c r="AY74" s="9"/>
      <c r="AZ74" s="9"/>
      <c r="BA74" s="9"/>
    </row>
    <row r="75" spans="1:990"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S75" s="9"/>
      <c r="AT75" s="9"/>
      <c r="AU75" s="9"/>
      <c r="AV75" s="9"/>
      <c r="AW75" s="9"/>
      <c r="AX75" s="9"/>
      <c r="AY75" s="9"/>
      <c r="AZ75" s="9"/>
      <c r="BA75" s="9"/>
    </row>
    <row r="77" spans="1:990">
      <c r="A77" s="4"/>
      <c r="B77" s="5"/>
      <c r="C77" s="4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</row>
    <row r="78" spans="1:990">
      <c r="A78" s="4"/>
      <c r="B78" s="5"/>
      <c r="C78" s="4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</row>
    <row r="79" spans="1:990">
      <c r="A79" s="4"/>
      <c r="B79" s="5"/>
      <c r="C79" s="4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</row>
    <row r="80" spans="1:990">
      <c r="A80" s="4"/>
      <c r="B80" s="5"/>
      <c r="C80" s="4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</row>
    <row r="81" spans="1:990">
      <c r="A81" s="4"/>
      <c r="B81" s="5"/>
      <c r="C81" s="4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</row>
    <row r="82" spans="1:990">
      <c r="A82" s="4"/>
      <c r="B82" s="5"/>
      <c r="C82" s="4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</row>
    <row r="83" spans="1:990">
      <c r="A83" s="4"/>
      <c r="B83" s="5"/>
      <c r="C83" s="4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</row>
    <row r="84" spans="1:990">
      <c r="A84" s="4"/>
      <c r="B84" s="5"/>
      <c r="C84" s="4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</row>
    <row r="85" spans="1:990">
      <c r="A85" s="4"/>
      <c r="B85" s="5"/>
      <c r="C85" s="4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</row>
    <row r="86" spans="1:990">
      <c r="A86" s="4"/>
      <c r="B86" s="5"/>
      <c r="C86" s="4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</row>
    <row r="87" spans="1:990">
      <c r="A87" s="4"/>
      <c r="B87" s="5"/>
      <c r="C87" s="4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</row>
    <row r="88" spans="1:990">
      <c r="A88" s="4"/>
      <c r="B88" s="5"/>
      <c r="C88" s="4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</row>
    <row r="89" spans="1:990"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S89" s="9"/>
      <c r="AT89" s="9"/>
      <c r="AU89" s="9"/>
      <c r="AV89" s="9"/>
      <c r="AW89" s="9"/>
      <c r="AX89" s="9"/>
      <c r="AY89" s="9"/>
      <c r="AZ89" s="9"/>
      <c r="BA89" s="9"/>
    </row>
    <row r="90" spans="1:990"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S90" s="9"/>
      <c r="AT90" s="9"/>
      <c r="AU90" s="9"/>
      <c r="AV90" s="9"/>
      <c r="AW90" s="9"/>
      <c r="AX90" s="9"/>
      <c r="AY90" s="9"/>
      <c r="AZ90" s="9"/>
      <c r="BA90" s="9"/>
    </row>
    <row r="92" spans="1:990">
      <c r="A92" s="4"/>
      <c r="B92" s="5"/>
      <c r="C92" s="4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</row>
    <row r="93" spans="1:990">
      <c r="A93" s="4"/>
      <c r="B93" s="5"/>
      <c r="C93" s="4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</row>
    <row r="94" spans="1:990">
      <c r="A94" s="4"/>
      <c r="B94" s="5"/>
      <c r="C94" s="4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</row>
    <row r="95" spans="1:990">
      <c r="A95" s="4"/>
      <c r="B95" s="5"/>
      <c r="C95" s="4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</row>
    <row r="96" spans="1:990">
      <c r="A96" s="4"/>
      <c r="B96" s="5"/>
      <c r="C96" s="4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</row>
    <row r="97" spans="1:990">
      <c r="A97" s="4"/>
      <c r="B97" s="5"/>
      <c r="C97" s="4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</row>
    <row r="98" spans="1:990">
      <c r="A98" s="4"/>
      <c r="B98" s="5"/>
      <c r="C98" s="4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</row>
    <row r="99" spans="1:990">
      <c r="A99" s="4"/>
      <c r="B99" s="5"/>
      <c r="C99" s="4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</row>
    <row r="100" spans="1:990">
      <c r="A100" s="4"/>
      <c r="B100" s="5"/>
      <c r="C100" s="4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</row>
    <row r="101" spans="1:990">
      <c r="A101" s="4"/>
      <c r="B101" s="5"/>
      <c r="C101" s="4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</row>
    <row r="102" spans="1:990">
      <c r="A102" s="4"/>
      <c r="B102" s="5"/>
      <c r="C102" s="4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</row>
    <row r="103" spans="1:990">
      <c r="A103" s="4"/>
      <c r="B103" s="5"/>
      <c r="C103" s="4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</row>
    <row r="104" spans="1:990"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S104" s="9"/>
      <c r="AT104" s="9"/>
      <c r="AU104" s="9"/>
      <c r="AV104" s="9"/>
      <c r="AW104" s="9"/>
      <c r="AX104" s="9"/>
      <c r="AY104" s="9"/>
      <c r="AZ104" s="9"/>
      <c r="BA104" s="9"/>
    </row>
    <row r="105" spans="1:990"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S105" s="9"/>
      <c r="AT105" s="9"/>
      <c r="AU105" s="9"/>
      <c r="AV105" s="9"/>
      <c r="AW105" s="9"/>
      <c r="AX105" s="9"/>
      <c r="AY105" s="9"/>
      <c r="AZ105" s="9"/>
      <c r="BA105" s="9"/>
    </row>
    <row r="107" spans="1:990">
      <c r="A107" s="4"/>
      <c r="B107" s="5"/>
      <c r="C107" s="4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5"/>
      <c r="BB107" s="5"/>
      <c r="BC107" s="7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</row>
    <row r="108" spans="1:990">
      <c r="A108" s="4"/>
      <c r="B108" s="5"/>
      <c r="C108" s="4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5"/>
      <c r="BB108" s="5"/>
      <c r="BC108" s="7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</row>
    <row r="109" spans="1:990">
      <c r="A109" s="4"/>
      <c r="B109" s="5"/>
      <c r="C109" s="4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5"/>
      <c r="BB109" s="5"/>
      <c r="BC109" s="7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</row>
    <row r="110" spans="1:990">
      <c r="A110" s="4"/>
      <c r="B110" s="5"/>
      <c r="C110" s="4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5"/>
      <c r="BB110" s="5"/>
      <c r="BC110" s="7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</row>
    <row r="111" spans="1:990">
      <c r="A111" s="4"/>
      <c r="B111" s="5"/>
      <c r="C111" s="4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5"/>
      <c r="BB111" s="5"/>
      <c r="BC111" s="7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</row>
    <row r="112" spans="1:990">
      <c r="A112" s="4"/>
      <c r="B112" s="5"/>
      <c r="C112" s="4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5"/>
      <c r="BB112" s="5"/>
      <c r="BC112" s="7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</row>
    <row r="113" spans="1:990">
      <c r="A113" s="4"/>
      <c r="B113" s="5"/>
      <c r="C113" s="4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5"/>
      <c r="BB113" s="5"/>
      <c r="BC113" s="7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</row>
    <row r="114" spans="1:990">
      <c r="A114" s="4"/>
      <c r="B114" s="5"/>
      <c r="C114" s="4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5"/>
      <c r="BB114" s="5"/>
      <c r="BC114" s="7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</row>
    <row r="115" spans="1:990">
      <c r="A115" s="4"/>
      <c r="B115" s="5"/>
      <c r="C115" s="4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5"/>
      <c r="BB115" s="5"/>
      <c r="BC115" s="7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</row>
    <row r="116" spans="1:990">
      <c r="A116" s="4"/>
      <c r="B116" s="5"/>
      <c r="C116" s="4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5"/>
      <c r="BB116" s="5"/>
      <c r="BC116" s="7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</row>
    <row r="117" spans="1:990">
      <c r="A117" s="4"/>
      <c r="B117" s="5"/>
      <c r="C117" s="4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5"/>
      <c r="BB117" s="5"/>
      <c r="BC117" s="7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</row>
    <row r="118" spans="1:990">
      <c r="A118" s="4"/>
      <c r="B118" s="5"/>
      <c r="C118" s="4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5"/>
      <c r="BB118" s="5"/>
      <c r="BC118" s="7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</row>
    <row r="119" spans="1:990"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</row>
    <row r="120" spans="1:990"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</row>
    <row r="121" spans="1:990">
      <c r="BC121" s="7"/>
    </row>
    <row r="122" spans="1:990">
      <c r="M122" s="10"/>
      <c r="N122" s="10"/>
      <c r="BC122" s="7"/>
    </row>
    <row r="123" spans="1:990">
      <c r="Q123" s="5"/>
      <c r="BC123" s="7"/>
    </row>
    <row r="124" spans="1:990">
      <c r="Q124" s="5"/>
      <c r="BC124" s="7"/>
    </row>
    <row r="125" spans="1:990">
      <c r="Q125" s="5"/>
      <c r="BC125" s="7"/>
    </row>
    <row r="126" spans="1:990">
      <c r="Q126" s="5"/>
      <c r="BC126" s="7"/>
    </row>
    <row r="127" spans="1:990">
      <c r="Q127" s="5"/>
      <c r="BC127" s="8"/>
    </row>
    <row r="128" spans="1:990">
      <c r="Q128" s="5"/>
      <c r="BC128" s="8"/>
    </row>
    <row r="129" spans="13:17">
      <c r="Q129" s="5"/>
    </row>
    <row r="130" spans="13:17">
      <c r="Q130" s="5"/>
    </row>
    <row r="131" spans="13:17">
      <c r="Q131" s="5"/>
    </row>
    <row r="132" spans="13:17">
      <c r="Q132" s="5"/>
    </row>
    <row r="133" spans="13:17">
      <c r="Q133" s="5"/>
    </row>
    <row r="134" spans="13:17">
      <c r="Q134" s="5"/>
    </row>
    <row r="137" spans="13:17">
      <c r="M137" s="9"/>
      <c r="N137" s="9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W175"/>
  <sheetViews>
    <sheetView topLeftCell="AN91" zoomScale="50" zoomScaleNormal="60" zoomScalePageLayoutView="60" workbookViewId="0">
      <selection activeCell="BH134" sqref="BH134:BH173"/>
    </sheetView>
  </sheetViews>
  <sheetFormatPr baseColWidth="10" defaultColWidth="8.83203125" defaultRowHeight="15"/>
  <cols>
    <col min="1" max="1" width="4.83203125" bestFit="1" customWidth="1"/>
    <col min="2" max="2" width="6.83203125" bestFit="1" customWidth="1"/>
    <col min="3" max="3" width="4.83203125" bestFit="1" customWidth="1"/>
    <col min="4" max="4" width="9.33203125" bestFit="1" customWidth="1"/>
    <col min="5" max="13" width="17.6640625" bestFit="1" customWidth="1"/>
    <col min="14" max="19" width="18.6640625" bestFit="1" customWidth="1"/>
    <col min="20" max="24" width="17" customWidth="1"/>
    <col min="25" max="25" width="15.5" customWidth="1"/>
    <col min="26" max="26" width="21.5" customWidth="1"/>
    <col min="27" max="35" width="16.83203125" bestFit="1" customWidth="1"/>
    <col min="36" max="41" width="17.6640625" bestFit="1" customWidth="1"/>
    <col min="42" max="42" width="20.1640625" customWidth="1"/>
    <col min="43" max="51" width="19" bestFit="1" customWidth="1"/>
    <col min="52" max="56" width="20" bestFit="1" customWidth="1"/>
    <col min="57" max="57" width="23.5" bestFit="1" customWidth="1"/>
    <col min="82" max="85" width="17" customWidth="1"/>
    <col min="86" max="86" width="15.5" customWidth="1"/>
    <col min="91" max="91" width="21.5" customWidth="1"/>
  </cols>
  <sheetData>
    <row r="1" spans="1:11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79</v>
      </c>
      <c r="AK1" t="s">
        <v>80</v>
      </c>
      <c r="AL1" t="s">
        <v>81</v>
      </c>
      <c r="AM1" t="s">
        <v>82</v>
      </c>
      <c r="AN1" t="s">
        <v>83</v>
      </c>
      <c r="AO1" t="s">
        <v>84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</row>
    <row r="2" spans="1:1115">
      <c r="A2">
        <v>1</v>
      </c>
      <c r="B2" t="s">
        <v>41</v>
      </c>
      <c r="C2">
        <v>1</v>
      </c>
      <c r="D2" t="s">
        <v>42</v>
      </c>
      <c r="E2">
        <v>1</v>
      </c>
      <c r="F2">
        <v>0</v>
      </c>
      <c r="G2">
        <v>0</v>
      </c>
      <c r="H2">
        <v>3.7</v>
      </c>
      <c r="I2">
        <v>0.4</v>
      </c>
      <c r="J2">
        <v>0.8</v>
      </c>
      <c r="K2">
        <v>0.4</v>
      </c>
      <c r="L2">
        <v>0</v>
      </c>
      <c r="M2">
        <v>0</v>
      </c>
      <c r="N2">
        <v>0.3</v>
      </c>
      <c r="O2">
        <v>0.6</v>
      </c>
      <c r="P2">
        <v>0</v>
      </c>
      <c r="Q2">
        <v>0.4</v>
      </c>
      <c r="R2">
        <v>0.7</v>
      </c>
      <c r="S2">
        <v>0.5</v>
      </c>
      <c r="T2">
        <f>AVERAGE(E2:S2)</f>
        <v>0.58666666666666667</v>
      </c>
      <c r="U2">
        <f>AVERAGE(E2:G2)</f>
        <v>0.33333333333333331</v>
      </c>
      <c r="V2">
        <f>AVERAGE(H2:J2)</f>
        <v>1.6333333333333335</v>
      </c>
      <c r="W2">
        <f>AVERAGE(K2:M2)</f>
        <v>0.13333333333333333</v>
      </c>
      <c r="X2">
        <f>AVERAGE(N2:P2)</f>
        <v>0.3</v>
      </c>
      <c r="Y2">
        <f>AVERAGE(Q2:S2)</f>
        <v>0.53333333333333333</v>
      </c>
      <c r="AA2">
        <v>2</v>
      </c>
      <c r="AB2">
        <v>4</v>
      </c>
      <c r="AC2">
        <v>4</v>
      </c>
      <c r="AD2">
        <v>0</v>
      </c>
      <c r="AE2">
        <v>0</v>
      </c>
      <c r="AF2">
        <v>2</v>
      </c>
      <c r="AG2">
        <v>4</v>
      </c>
      <c r="AH2">
        <v>4</v>
      </c>
      <c r="AI2">
        <v>10</v>
      </c>
      <c r="AJ2">
        <v>8</v>
      </c>
      <c r="AK2">
        <v>6</v>
      </c>
      <c r="AL2">
        <v>16</v>
      </c>
      <c r="AM2">
        <v>14</v>
      </c>
      <c r="AN2">
        <v>6</v>
      </c>
      <c r="AO2">
        <v>24</v>
      </c>
      <c r="AQ2">
        <v>18</v>
      </c>
      <c r="AR2">
        <v>15</v>
      </c>
      <c r="AS2">
        <v>13</v>
      </c>
      <c r="AT2">
        <v>6</v>
      </c>
      <c r="AU2">
        <v>14</v>
      </c>
      <c r="AV2">
        <v>9</v>
      </c>
      <c r="AW2">
        <v>15</v>
      </c>
      <c r="AX2">
        <v>24</v>
      </c>
      <c r="AY2">
        <v>14</v>
      </c>
      <c r="AZ2">
        <v>20</v>
      </c>
      <c r="BA2">
        <v>18</v>
      </c>
      <c r="BB2">
        <v>18</v>
      </c>
      <c r="BC2">
        <v>15</v>
      </c>
      <c r="BD2">
        <v>17</v>
      </c>
      <c r="BE2">
        <v>23</v>
      </c>
      <c r="BF2">
        <f>AVERAGE(AQ2:BE2)</f>
        <v>15.933333333333334</v>
      </c>
      <c r="BH2">
        <f>AVERAGE(AQ2:AS2)</f>
        <v>15.333333333333334</v>
      </c>
      <c r="BN2">
        <f t="shared" ref="BN2:CB2" si="0">(AQ2-AA2)/(AQ2+AA2)*100</f>
        <v>80</v>
      </c>
      <c r="BO2">
        <f t="shared" si="0"/>
        <v>57.894736842105267</v>
      </c>
      <c r="BP2">
        <f t="shared" si="0"/>
        <v>52.941176470588239</v>
      </c>
      <c r="BQ2">
        <f t="shared" si="0"/>
        <v>100</v>
      </c>
      <c r="BR2">
        <f t="shared" si="0"/>
        <v>100</v>
      </c>
      <c r="BS2">
        <f t="shared" si="0"/>
        <v>63.636363636363633</v>
      </c>
      <c r="BT2">
        <f t="shared" si="0"/>
        <v>57.894736842105267</v>
      </c>
      <c r="BU2">
        <f t="shared" si="0"/>
        <v>71.428571428571431</v>
      </c>
      <c r="BV2">
        <f t="shared" si="0"/>
        <v>16.666666666666664</v>
      </c>
      <c r="BW2">
        <f t="shared" si="0"/>
        <v>42.857142857142854</v>
      </c>
      <c r="BX2">
        <f t="shared" si="0"/>
        <v>50</v>
      </c>
      <c r="BY2">
        <f t="shared" si="0"/>
        <v>5.8823529411764701</v>
      </c>
      <c r="BZ2">
        <f t="shared" si="0"/>
        <v>3.4482758620689653</v>
      </c>
      <c r="CA2">
        <f t="shared" si="0"/>
        <v>47.826086956521742</v>
      </c>
      <c r="CB2">
        <f t="shared" si="0"/>
        <v>-2.1276595744680851</v>
      </c>
      <c r="CD2">
        <f>AVERAGE(BN2:BP2)</f>
        <v>63.611971104231166</v>
      </c>
      <c r="CE2">
        <f>AVERAGE(BQ2:BS2)</f>
        <v>87.878787878787875</v>
      </c>
      <c r="CF2">
        <f>AVERAGE(BT2:BV2)</f>
        <v>48.663324979114456</v>
      </c>
      <c r="CG2">
        <f>AVERAGE(BW2:BY2)</f>
        <v>32.913165266106439</v>
      </c>
      <c r="CH2">
        <f>AVERAGE(BZ2:CB2)</f>
        <v>16.382234414707543</v>
      </c>
      <c r="CM2">
        <f t="shared" ref="CM2:CM41" si="1">AVERAGE(BN2:CB2)</f>
        <v>49.889896728589498</v>
      </c>
    </row>
    <row r="3" spans="1:1115">
      <c r="A3">
        <v>3</v>
      </c>
      <c r="B3" t="s">
        <v>43</v>
      </c>
      <c r="C3">
        <v>1</v>
      </c>
      <c r="D3" t="s">
        <v>44</v>
      </c>
      <c r="E3">
        <v>19.600000000000001</v>
      </c>
      <c r="F3">
        <v>15.8</v>
      </c>
      <c r="G3">
        <v>17.5</v>
      </c>
      <c r="H3">
        <v>10.199999999999999</v>
      </c>
      <c r="I3">
        <v>15.7</v>
      </c>
      <c r="J3">
        <v>15.8</v>
      </c>
      <c r="K3">
        <v>9.1999999999999993</v>
      </c>
      <c r="L3">
        <v>13.8</v>
      </c>
      <c r="M3">
        <v>12.7</v>
      </c>
      <c r="N3">
        <v>10.8</v>
      </c>
      <c r="O3">
        <v>13.3</v>
      </c>
      <c r="P3">
        <v>12.8</v>
      </c>
      <c r="Q3">
        <v>9.5</v>
      </c>
      <c r="R3">
        <v>6.3</v>
      </c>
      <c r="S3">
        <v>10.9</v>
      </c>
      <c r="T3">
        <f t="shared" ref="T3:T40" si="2">AVERAGE(E3:S3)</f>
        <v>12.926666666666671</v>
      </c>
      <c r="U3">
        <f t="shared" ref="U3:U41" si="3">AVERAGE(E3:G3)</f>
        <v>17.633333333333336</v>
      </c>
      <c r="V3">
        <f t="shared" ref="V3:V41" si="4">AVERAGE(H3:J3)</f>
        <v>13.9</v>
      </c>
      <c r="W3">
        <f t="shared" ref="W3:W41" si="5">AVERAGE(K3:M3)</f>
        <v>11.9</v>
      </c>
      <c r="X3">
        <f t="shared" ref="X3:X41" si="6">AVERAGE(N3:P3)</f>
        <v>12.300000000000002</v>
      </c>
      <c r="Y3">
        <f t="shared" ref="Y3:Y41" si="7">AVERAGE(Q3:S3)</f>
        <v>8.9</v>
      </c>
      <c r="AA3">
        <v>0</v>
      </c>
      <c r="AB3">
        <v>0</v>
      </c>
      <c r="AC3">
        <v>0</v>
      </c>
      <c r="AD3">
        <v>2</v>
      </c>
      <c r="AE3">
        <v>0</v>
      </c>
      <c r="AF3">
        <v>2</v>
      </c>
      <c r="AG3">
        <v>2</v>
      </c>
      <c r="AH3">
        <v>4</v>
      </c>
      <c r="AI3">
        <v>8</v>
      </c>
      <c r="AJ3">
        <v>14</v>
      </c>
      <c r="AK3">
        <v>8</v>
      </c>
      <c r="AL3">
        <v>10</v>
      </c>
      <c r="AM3">
        <v>6</v>
      </c>
      <c r="AN3">
        <v>20</v>
      </c>
      <c r="AO3">
        <v>12</v>
      </c>
      <c r="AQ3">
        <v>15</v>
      </c>
      <c r="AR3">
        <v>12</v>
      </c>
      <c r="AS3">
        <v>21</v>
      </c>
      <c r="AT3">
        <v>18</v>
      </c>
      <c r="AU3">
        <v>14</v>
      </c>
      <c r="AV3">
        <v>17</v>
      </c>
      <c r="AW3">
        <v>16</v>
      </c>
      <c r="AX3">
        <v>16</v>
      </c>
      <c r="AY3">
        <v>27</v>
      </c>
      <c r="AZ3">
        <v>18</v>
      </c>
      <c r="BA3">
        <v>16</v>
      </c>
      <c r="BB3">
        <v>19</v>
      </c>
      <c r="BC3">
        <v>11</v>
      </c>
      <c r="BD3">
        <v>14</v>
      </c>
      <c r="BE3">
        <v>15</v>
      </c>
      <c r="BF3">
        <f t="shared" ref="BF3:BF41" si="8">AVERAGE(AQ3:BE3)</f>
        <v>16.600000000000001</v>
      </c>
      <c r="BH3">
        <f t="shared" ref="BH3:BH41" si="9">AVERAGE(AQ3:AS3)</f>
        <v>16</v>
      </c>
      <c r="BN3">
        <f t="shared" ref="BN3:BN34" si="10">(AQ3-AA3)/(AQ3+AA3)*100</f>
        <v>100</v>
      </c>
      <c r="BO3">
        <f t="shared" ref="BO3:BO13" si="11">(AR3-AB3)/(AR3+AB3)*100</f>
        <v>100</v>
      </c>
      <c r="BP3">
        <f t="shared" ref="BP3:BP13" si="12">(AS3-AC3)/(AS3+AC3)*100</f>
        <v>100</v>
      </c>
      <c r="BQ3">
        <f t="shared" ref="BQ3:BQ13" si="13">(AT3-AD3)/(AT3+AD3)*100</f>
        <v>80</v>
      </c>
      <c r="BR3">
        <f t="shared" ref="BR3:BR13" si="14">(AU3-AE3)/(AU3+AE3)*100</f>
        <v>100</v>
      </c>
      <c r="BS3">
        <f t="shared" ref="BS3:BS13" si="15">(AV3-AF3)/(AV3+AF3)*100</f>
        <v>78.94736842105263</v>
      </c>
      <c r="BT3">
        <f t="shared" ref="BT3:BT13" si="16">(AW3-AG3)/(AW3+AG3)*100</f>
        <v>77.777777777777786</v>
      </c>
      <c r="BU3">
        <f t="shared" ref="BU3:BU13" si="17">(AX3-AH3)/(AX3+AH3)*100</f>
        <v>60</v>
      </c>
      <c r="BV3">
        <f t="shared" ref="BV3:BV13" si="18">(AY3-AI3)/(AY3+AI3)*100</f>
        <v>54.285714285714285</v>
      </c>
      <c r="BW3">
        <f t="shared" ref="BW3:BW13" si="19">(AZ3-AJ3)/(AZ3+AJ3)*100</f>
        <v>12.5</v>
      </c>
      <c r="BX3">
        <f t="shared" ref="BX3:BX13" si="20">(BA3-AK3)/(BA3+AK3)*100</f>
        <v>33.333333333333329</v>
      </c>
      <c r="BY3">
        <f t="shared" ref="BY3:BY13" si="21">(BB3-AL3)/(BB3+AL3)*100</f>
        <v>31.03448275862069</v>
      </c>
      <c r="BZ3">
        <f t="shared" ref="BZ3:BZ13" si="22">(BC3-AM3)/(BC3+AM3)*100</f>
        <v>29.411764705882355</v>
      </c>
      <c r="CA3">
        <f t="shared" ref="CA3:CA13" si="23">(BD3-AN3)/(BD3+AN3)*100</f>
        <v>-17.647058823529413</v>
      </c>
      <c r="CB3">
        <f t="shared" ref="CB3:CB13" si="24">(BE3-AO3)/(BE3+AO3)*100</f>
        <v>11.111111111111111</v>
      </c>
      <c r="CD3">
        <f t="shared" ref="CD3:CD41" si="25">AVERAGE(BN3:BP3)</f>
        <v>100</v>
      </c>
      <c r="CE3">
        <f t="shared" ref="CE3:CE41" si="26">AVERAGE(BQ3:BS3)</f>
        <v>86.315789473684205</v>
      </c>
      <c r="CF3">
        <f t="shared" ref="CF3:CF41" si="27">AVERAGE(BT3:BV3)</f>
        <v>64.021164021164012</v>
      </c>
      <c r="CG3">
        <f t="shared" ref="CG3:CG41" si="28">AVERAGE(BW3:BY3)</f>
        <v>25.622605363984672</v>
      </c>
      <c r="CH3">
        <f t="shared" ref="CH3:CH40" si="29">AVERAGE(BZ3:CB3)</f>
        <v>7.6252723311546839</v>
      </c>
      <c r="CM3">
        <f t="shared" si="1"/>
        <v>56.716966237997525</v>
      </c>
    </row>
    <row r="4" spans="1:1115">
      <c r="A4">
        <v>2</v>
      </c>
      <c r="B4" t="s">
        <v>45</v>
      </c>
      <c r="C4">
        <v>1</v>
      </c>
      <c r="D4" t="s">
        <v>46</v>
      </c>
      <c r="E4">
        <v>8</v>
      </c>
      <c r="F4">
        <v>5.6</v>
      </c>
      <c r="G4">
        <v>3</v>
      </c>
      <c r="H4">
        <v>5.9</v>
      </c>
      <c r="I4">
        <v>4.5999999999999996</v>
      </c>
      <c r="J4">
        <v>5.8</v>
      </c>
      <c r="K4">
        <v>1.5</v>
      </c>
      <c r="L4">
        <v>0.3</v>
      </c>
      <c r="M4">
        <v>0.7</v>
      </c>
      <c r="N4">
        <v>12.8</v>
      </c>
      <c r="O4">
        <v>4.3</v>
      </c>
      <c r="P4">
        <v>7.8</v>
      </c>
      <c r="Q4">
        <v>1</v>
      </c>
      <c r="R4">
        <v>1.8</v>
      </c>
      <c r="S4">
        <v>2.5</v>
      </c>
      <c r="T4">
        <f t="shared" si="2"/>
        <v>4.3733333333333331</v>
      </c>
      <c r="U4">
        <f t="shared" si="3"/>
        <v>5.5333333333333341</v>
      </c>
      <c r="V4">
        <f t="shared" si="4"/>
        <v>5.4333333333333336</v>
      </c>
      <c r="W4">
        <f t="shared" si="5"/>
        <v>0.83333333333333337</v>
      </c>
      <c r="X4">
        <f t="shared" si="6"/>
        <v>8.3000000000000007</v>
      </c>
      <c r="Y4">
        <f t="shared" si="7"/>
        <v>1.7666666666666666</v>
      </c>
      <c r="AA4">
        <v>0</v>
      </c>
      <c r="AB4">
        <v>2</v>
      </c>
      <c r="AC4">
        <v>0</v>
      </c>
      <c r="AD4">
        <v>6</v>
      </c>
      <c r="AE4">
        <v>8</v>
      </c>
      <c r="AF4">
        <v>10</v>
      </c>
      <c r="AG4">
        <v>18</v>
      </c>
      <c r="AH4">
        <v>12</v>
      </c>
      <c r="AI4">
        <v>10</v>
      </c>
      <c r="AJ4">
        <v>4</v>
      </c>
      <c r="AK4">
        <v>6</v>
      </c>
      <c r="AL4">
        <v>6</v>
      </c>
      <c r="AM4">
        <v>4</v>
      </c>
      <c r="AN4">
        <v>16</v>
      </c>
      <c r="AO4">
        <v>4</v>
      </c>
      <c r="AQ4">
        <v>16</v>
      </c>
      <c r="AR4">
        <v>14</v>
      </c>
      <c r="AS4">
        <v>17</v>
      </c>
      <c r="AT4">
        <v>8</v>
      </c>
      <c r="AU4">
        <v>17</v>
      </c>
      <c r="AV4">
        <v>12</v>
      </c>
      <c r="AW4">
        <v>9</v>
      </c>
      <c r="AX4">
        <v>10</v>
      </c>
      <c r="AY4">
        <v>12</v>
      </c>
      <c r="AZ4">
        <v>6</v>
      </c>
      <c r="BA4">
        <v>11</v>
      </c>
      <c r="BB4">
        <v>9</v>
      </c>
      <c r="BC4">
        <v>14</v>
      </c>
      <c r="BD4">
        <v>11</v>
      </c>
      <c r="BE4">
        <v>10</v>
      </c>
      <c r="BF4">
        <f t="shared" si="8"/>
        <v>11.733333333333333</v>
      </c>
      <c r="BH4">
        <f t="shared" si="9"/>
        <v>15.666666666666666</v>
      </c>
      <c r="BN4">
        <f t="shared" si="10"/>
        <v>100</v>
      </c>
      <c r="BO4">
        <f t="shared" si="11"/>
        <v>75</v>
      </c>
      <c r="BP4">
        <f t="shared" si="12"/>
        <v>100</v>
      </c>
      <c r="BQ4">
        <f t="shared" si="13"/>
        <v>14.285714285714285</v>
      </c>
      <c r="BR4">
        <f t="shared" si="14"/>
        <v>36</v>
      </c>
      <c r="BS4">
        <f t="shared" si="15"/>
        <v>9.0909090909090917</v>
      </c>
      <c r="BT4">
        <f t="shared" si="16"/>
        <v>-33.333333333333329</v>
      </c>
      <c r="BU4">
        <f t="shared" si="17"/>
        <v>-9.0909090909090917</v>
      </c>
      <c r="BV4">
        <f t="shared" si="18"/>
        <v>9.0909090909090917</v>
      </c>
      <c r="BW4">
        <f t="shared" si="19"/>
        <v>20</v>
      </c>
      <c r="BX4">
        <f t="shared" si="20"/>
        <v>29.411764705882355</v>
      </c>
      <c r="BY4">
        <f t="shared" si="21"/>
        <v>20</v>
      </c>
      <c r="BZ4">
        <f t="shared" si="22"/>
        <v>55.555555555555557</v>
      </c>
      <c r="CA4">
        <f t="shared" si="23"/>
        <v>-18.518518518518519</v>
      </c>
      <c r="CB4">
        <f t="shared" si="24"/>
        <v>42.857142857142854</v>
      </c>
      <c r="CD4">
        <f t="shared" si="25"/>
        <v>91.666666666666671</v>
      </c>
      <c r="CE4">
        <f t="shared" si="26"/>
        <v>19.792207792207794</v>
      </c>
      <c r="CF4">
        <f t="shared" si="27"/>
        <v>-11.111111111111109</v>
      </c>
      <c r="CG4">
        <f t="shared" si="28"/>
        <v>23.137254901960784</v>
      </c>
      <c r="CH4">
        <f t="shared" si="29"/>
        <v>26.631393298059965</v>
      </c>
      <c r="CM4">
        <f t="shared" si="1"/>
        <v>30.023282309556816</v>
      </c>
    </row>
    <row r="5" spans="1:1115">
      <c r="A5">
        <v>4</v>
      </c>
      <c r="B5" t="s">
        <v>47</v>
      </c>
      <c r="C5">
        <v>1</v>
      </c>
      <c r="D5" t="s">
        <v>48</v>
      </c>
      <c r="E5">
        <v>11.3</v>
      </c>
      <c r="F5">
        <v>5</v>
      </c>
      <c r="G5">
        <v>5.6</v>
      </c>
      <c r="H5">
        <v>6.1</v>
      </c>
      <c r="I5">
        <v>6.5</v>
      </c>
      <c r="J5">
        <v>9.6</v>
      </c>
      <c r="K5">
        <v>5.6</v>
      </c>
      <c r="L5">
        <v>6.7</v>
      </c>
      <c r="M5">
        <v>14.6</v>
      </c>
      <c r="N5">
        <v>7</v>
      </c>
      <c r="O5">
        <v>8.4</v>
      </c>
      <c r="P5">
        <v>4.7</v>
      </c>
      <c r="Q5">
        <v>2.8</v>
      </c>
      <c r="R5">
        <v>10.7</v>
      </c>
      <c r="S5">
        <v>3.8</v>
      </c>
      <c r="T5">
        <f>AVERAGE(E5:S5)</f>
        <v>7.2266666666666675</v>
      </c>
      <c r="U5">
        <f t="shared" si="3"/>
        <v>7.3</v>
      </c>
      <c r="V5">
        <f t="shared" si="4"/>
        <v>7.3999999999999995</v>
      </c>
      <c r="W5">
        <f t="shared" si="5"/>
        <v>8.9666666666666668</v>
      </c>
      <c r="X5">
        <f t="shared" si="6"/>
        <v>6.7</v>
      </c>
      <c r="Y5">
        <f t="shared" si="7"/>
        <v>5.7666666666666666</v>
      </c>
      <c r="AA5">
        <v>0</v>
      </c>
      <c r="AB5">
        <v>10</v>
      </c>
      <c r="AC5">
        <v>10</v>
      </c>
      <c r="AD5">
        <v>10</v>
      </c>
      <c r="AE5">
        <v>16</v>
      </c>
      <c r="AF5">
        <v>8</v>
      </c>
      <c r="AG5">
        <v>26</v>
      </c>
      <c r="AH5">
        <v>24</v>
      </c>
      <c r="AI5">
        <v>22</v>
      </c>
      <c r="AJ5">
        <v>26</v>
      </c>
      <c r="AK5">
        <v>8</v>
      </c>
      <c r="AL5">
        <v>22</v>
      </c>
      <c r="AM5">
        <v>14</v>
      </c>
      <c r="AN5">
        <v>28</v>
      </c>
      <c r="AO5">
        <v>12</v>
      </c>
      <c r="AQ5">
        <v>11</v>
      </c>
      <c r="AR5">
        <v>8</v>
      </c>
      <c r="AS5">
        <v>18</v>
      </c>
      <c r="AT5">
        <v>14</v>
      </c>
      <c r="AU5">
        <v>18</v>
      </c>
      <c r="AV5">
        <v>20</v>
      </c>
      <c r="AW5">
        <v>23</v>
      </c>
      <c r="AX5">
        <v>29</v>
      </c>
      <c r="AY5">
        <v>20</v>
      </c>
      <c r="AZ5">
        <v>13</v>
      </c>
      <c r="BA5">
        <v>28</v>
      </c>
      <c r="BB5">
        <v>15</v>
      </c>
      <c r="BC5">
        <v>23</v>
      </c>
      <c r="BD5">
        <v>31</v>
      </c>
      <c r="BE5">
        <v>15</v>
      </c>
      <c r="BF5">
        <f t="shared" si="8"/>
        <v>19.066666666666666</v>
      </c>
      <c r="BH5">
        <f t="shared" si="9"/>
        <v>12.333333333333334</v>
      </c>
      <c r="BN5">
        <f t="shared" si="10"/>
        <v>100</v>
      </c>
      <c r="BO5">
        <f t="shared" si="11"/>
        <v>-11.111111111111111</v>
      </c>
      <c r="BP5">
        <f t="shared" si="12"/>
        <v>28.571428571428569</v>
      </c>
      <c r="BQ5">
        <f t="shared" si="13"/>
        <v>16.666666666666664</v>
      </c>
      <c r="BR5">
        <f t="shared" si="14"/>
        <v>5.8823529411764701</v>
      </c>
      <c r="BS5">
        <f t="shared" si="15"/>
        <v>42.857142857142854</v>
      </c>
      <c r="BT5">
        <f t="shared" si="16"/>
        <v>-6.1224489795918364</v>
      </c>
      <c r="BU5">
        <f t="shared" si="17"/>
        <v>9.433962264150944</v>
      </c>
      <c r="BV5">
        <f t="shared" si="18"/>
        <v>-4.7619047619047619</v>
      </c>
      <c r="BW5">
        <f t="shared" si="19"/>
        <v>-33.333333333333329</v>
      </c>
      <c r="BX5">
        <f t="shared" si="20"/>
        <v>55.555555555555557</v>
      </c>
      <c r="BY5">
        <f t="shared" si="21"/>
        <v>-18.918918918918919</v>
      </c>
      <c r="BZ5">
        <f t="shared" si="22"/>
        <v>24.324324324324326</v>
      </c>
      <c r="CA5">
        <f t="shared" si="23"/>
        <v>5.0847457627118651</v>
      </c>
      <c r="CB5">
        <f t="shared" si="24"/>
        <v>11.111111111111111</v>
      </c>
      <c r="CD5">
        <f t="shared" si="25"/>
        <v>39.153439153439152</v>
      </c>
      <c r="CE5">
        <f t="shared" si="26"/>
        <v>21.802054154995329</v>
      </c>
      <c r="CF5">
        <f t="shared" si="27"/>
        <v>-0.48346382578188479</v>
      </c>
      <c r="CG5">
        <f t="shared" si="28"/>
        <v>1.1011011011011032</v>
      </c>
      <c r="CH5">
        <f t="shared" si="29"/>
        <v>13.5067270660491</v>
      </c>
      <c r="CM5">
        <f t="shared" si="1"/>
        <v>15.015971529960561</v>
      </c>
    </row>
    <row r="6" spans="1:1115">
      <c r="A6">
        <v>8</v>
      </c>
      <c r="B6" t="s">
        <v>49</v>
      </c>
      <c r="C6">
        <v>1</v>
      </c>
      <c r="D6" t="s">
        <v>42</v>
      </c>
      <c r="E6">
        <v>6.9</v>
      </c>
      <c r="F6">
        <v>0.4</v>
      </c>
      <c r="G6">
        <v>1.4</v>
      </c>
      <c r="H6">
        <v>0.4</v>
      </c>
      <c r="I6">
        <v>0</v>
      </c>
      <c r="J6">
        <v>0</v>
      </c>
      <c r="K6">
        <v>0</v>
      </c>
      <c r="L6">
        <v>1.1000000000000001</v>
      </c>
      <c r="M6">
        <v>0.5</v>
      </c>
      <c r="N6">
        <v>1.2</v>
      </c>
      <c r="O6">
        <v>0</v>
      </c>
      <c r="P6">
        <v>0</v>
      </c>
      <c r="Q6">
        <v>0</v>
      </c>
      <c r="R6">
        <v>0</v>
      </c>
      <c r="S6">
        <v>0.6</v>
      </c>
      <c r="T6">
        <f t="shared" si="2"/>
        <v>0.83333333333333337</v>
      </c>
      <c r="U6">
        <f t="shared" si="3"/>
        <v>2.9000000000000004</v>
      </c>
      <c r="V6">
        <f t="shared" si="4"/>
        <v>0.13333333333333333</v>
      </c>
      <c r="W6">
        <f t="shared" si="5"/>
        <v>0.53333333333333333</v>
      </c>
      <c r="X6">
        <f t="shared" si="6"/>
        <v>0.39999999999999997</v>
      </c>
      <c r="Y6">
        <f t="shared" si="7"/>
        <v>0.19999999999999998</v>
      </c>
      <c r="AA6">
        <v>0</v>
      </c>
      <c r="AB6">
        <v>10</v>
      </c>
      <c r="AC6">
        <v>2</v>
      </c>
      <c r="AD6">
        <v>6</v>
      </c>
      <c r="AE6">
        <v>6</v>
      </c>
      <c r="AF6">
        <v>20</v>
      </c>
      <c r="AG6">
        <v>24</v>
      </c>
      <c r="AH6">
        <v>12</v>
      </c>
      <c r="AI6">
        <v>28</v>
      </c>
      <c r="AJ6">
        <v>20</v>
      </c>
      <c r="AK6">
        <v>20</v>
      </c>
      <c r="AL6">
        <v>34</v>
      </c>
      <c r="AM6">
        <v>22</v>
      </c>
      <c r="AN6">
        <v>24</v>
      </c>
      <c r="AO6">
        <v>10</v>
      </c>
      <c r="AQ6">
        <v>33</v>
      </c>
      <c r="AR6">
        <v>21</v>
      </c>
      <c r="AS6">
        <v>20</v>
      </c>
      <c r="AT6">
        <v>27</v>
      </c>
      <c r="AU6">
        <v>31</v>
      </c>
      <c r="AV6">
        <v>27</v>
      </c>
      <c r="AW6">
        <v>17</v>
      </c>
      <c r="AX6">
        <v>13</v>
      </c>
      <c r="AY6">
        <v>20</v>
      </c>
      <c r="AZ6">
        <v>19</v>
      </c>
      <c r="BA6">
        <v>36</v>
      </c>
      <c r="BB6">
        <v>27</v>
      </c>
      <c r="BC6">
        <v>20</v>
      </c>
      <c r="BD6">
        <v>23</v>
      </c>
      <c r="BE6">
        <v>12</v>
      </c>
      <c r="BF6">
        <f t="shared" si="8"/>
        <v>23.066666666666666</v>
      </c>
      <c r="BH6">
        <f t="shared" si="9"/>
        <v>24.666666666666668</v>
      </c>
      <c r="BN6">
        <f t="shared" si="10"/>
        <v>100</v>
      </c>
      <c r="BO6">
        <f t="shared" si="11"/>
        <v>35.483870967741936</v>
      </c>
      <c r="BP6">
        <f t="shared" si="12"/>
        <v>81.818181818181827</v>
      </c>
      <c r="BQ6">
        <f t="shared" si="13"/>
        <v>63.636363636363633</v>
      </c>
      <c r="BR6">
        <f t="shared" si="14"/>
        <v>67.567567567567565</v>
      </c>
      <c r="BS6">
        <f t="shared" si="15"/>
        <v>14.893617021276595</v>
      </c>
      <c r="BT6">
        <f t="shared" si="16"/>
        <v>-17.073170731707318</v>
      </c>
      <c r="BU6">
        <f t="shared" si="17"/>
        <v>4</v>
      </c>
      <c r="BV6">
        <f t="shared" si="18"/>
        <v>-16.666666666666664</v>
      </c>
      <c r="BW6">
        <f t="shared" si="19"/>
        <v>-2.5641025641025639</v>
      </c>
      <c r="BX6">
        <f t="shared" si="20"/>
        <v>28.571428571428569</v>
      </c>
      <c r="BY6">
        <f t="shared" si="21"/>
        <v>-11.475409836065573</v>
      </c>
      <c r="BZ6">
        <f t="shared" si="22"/>
        <v>-4.7619047619047619</v>
      </c>
      <c r="CA6">
        <f t="shared" si="23"/>
        <v>-2.1276595744680851</v>
      </c>
      <c r="CB6">
        <f t="shared" si="24"/>
        <v>9.0909090909090917</v>
      </c>
      <c r="CD6">
        <f t="shared" si="25"/>
        <v>72.434017595307921</v>
      </c>
      <c r="CE6">
        <f t="shared" si="26"/>
        <v>48.699182741735932</v>
      </c>
      <c r="CF6">
        <f t="shared" si="27"/>
        <v>-9.9132791327913274</v>
      </c>
      <c r="CG6">
        <f t="shared" si="28"/>
        <v>4.8439720570868117</v>
      </c>
      <c r="CH6">
        <f t="shared" si="29"/>
        <v>0.73378158484541489</v>
      </c>
      <c r="CM6">
        <f t="shared" si="1"/>
        <v>23.359534969236947</v>
      </c>
    </row>
    <row r="7" spans="1:1115">
      <c r="A7">
        <v>7</v>
      </c>
      <c r="B7" t="s">
        <v>50</v>
      </c>
      <c r="C7">
        <v>1</v>
      </c>
      <c r="D7" t="s">
        <v>44</v>
      </c>
      <c r="E7">
        <v>18.8</v>
      </c>
      <c r="F7">
        <v>16.8</v>
      </c>
      <c r="G7">
        <v>13.2</v>
      </c>
      <c r="H7">
        <v>7.3</v>
      </c>
      <c r="I7">
        <v>6.5</v>
      </c>
      <c r="J7">
        <v>11.1</v>
      </c>
      <c r="K7">
        <v>8.4</v>
      </c>
      <c r="L7">
        <v>5.2</v>
      </c>
      <c r="M7">
        <v>7.6</v>
      </c>
      <c r="N7">
        <v>12.3</v>
      </c>
      <c r="O7">
        <v>5.2</v>
      </c>
      <c r="P7">
        <v>7.2</v>
      </c>
      <c r="Q7">
        <v>18.2</v>
      </c>
      <c r="R7">
        <v>13.4</v>
      </c>
      <c r="S7">
        <v>12.7</v>
      </c>
      <c r="T7">
        <f t="shared" si="2"/>
        <v>10.926666666666666</v>
      </c>
      <c r="U7">
        <f t="shared" si="3"/>
        <v>16.266666666666666</v>
      </c>
      <c r="V7">
        <f t="shared" si="4"/>
        <v>8.2999999999999989</v>
      </c>
      <c r="W7">
        <f t="shared" si="5"/>
        <v>7.0666666666666673</v>
      </c>
      <c r="X7">
        <f t="shared" si="6"/>
        <v>8.2333333333333325</v>
      </c>
      <c r="Y7">
        <f t="shared" si="7"/>
        <v>14.766666666666666</v>
      </c>
      <c r="AA7">
        <v>0</v>
      </c>
      <c r="AB7">
        <v>2</v>
      </c>
      <c r="AC7">
        <v>10</v>
      </c>
      <c r="AD7">
        <v>18</v>
      </c>
      <c r="AE7">
        <v>26</v>
      </c>
      <c r="AF7">
        <v>16</v>
      </c>
      <c r="AG7">
        <v>22</v>
      </c>
      <c r="AH7">
        <v>30</v>
      </c>
      <c r="AI7">
        <v>26</v>
      </c>
      <c r="AJ7">
        <v>14</v>
      </c>
      <c r="AK7">
        <v>10</v>
      </c>
      <c r="AL7">
        <v>14</v>
      </c>
      <c r="AM7">
        <v>4</v>
      </c>
      <c r="AN7">
        <v>20</v>
      </c>
      <c r="AO7">
        <v>12</v>
      </c>
      <c r="AQ7">
        <v>41</v>
      </c>
      <c r="AR7">
        <v>21</v>
      </c>
      <c r="AS7">
        <v>29</v>
      </c>
      <c r="AT7">
        <v>22</v>
      </c>
      <c r="AU7">
        <v>26</v>
      </c>
      <c r="AV7">
        <v>27</v>
      </c>
      <c r="AW7">
        <v>30</v>
      </c>
      <c r="AX7">
        <v>31</v>
      </c>
      <c r="AY7">
        <v>24</v>
      </c>
      <c r="AZ7">
        <v>28</v>
      </c>
      <c r="BA7">
        <v>18</v>
      </c>
      <c r="BB7">
        <v>29</v>
      </c>
      <c r="BC7">
        <v>27</v>
      </c>
      <c r="BD7">
        <v>20</v>
      </c>
      <c r="BE7">
        <v>30</v>
      </c>
      <c r="BF7">
        <f t="shared" si="8"/>
        <v>26.866666666666667</v>
      </c>
      <c r="BH7">
        <f t="shared" si="9"/>
        <v>30.333333333333332</v>
      </c>
      <c r="BN7">
        <f t="shared" si="10"/>
        <v>100</v>
      </c>
      <c r="BO7">
        <f t="shared" si="11"/>
        <v>82.608695652173907</v>
      </c>
      <c r="BP7">
        <f t="shared" si="12"/>
        <v>48.717948717948715</v>
      </c>
      <c r="BQ7">
        <f t="shared" si="13"/>
        <v>10</v>
      </c>
      <c r="BR7">
        <f t="shared" si="14"/>
        <v>0</v>
      </c>
      <c r="BS7">
        <f t="shared" si="15"/>
        <v>25.581395348837212</v>
      </c>
      <c r="BT7">
        <f t="shared" si="16"/>
        <v>15.384615384615385</v>
      </c>
      <c r="BU7">
        <f t="shared" si="17"/>
        <v>1.639344262295082</v>
      </c>
      <c r="BV7">
        <f t="shared" si="18"/>
        <v>-4</v>
      </c>
      <c r="BW7">
        <f t="shared" si="19"/>
        <v>33.333333333333329</v>
      </c>
      <c r="BX7">
        <f t="shared" si="20"/>
        <v>28.571428571428569</v>
      </c>
      <c r="BY7">
        <f t="shared" si="21"/>
        <v>34.883720930232556</v>
      </c>
      <c r="BZ7">
        <f t="shared" si="22"/>
        <v>74.193548387096769</v>
      </c>
      <c r="CA7">
        <f t="shared" si="23"/>
        <v>0</v>
      </c>
      <c r="CB7">
        <f t="shared" si="24"/>
        <v>42.857142857142854</v>
      </c>
      <c r="CD7">
        <f t="shared" si="25"/>
        <v>77.108881456707536</v>
      </c>
      <c r="CE7">
        <f t="shared" si="26"/>
        <v>11.860465116279071</v>
      </c>
      <c r="CF7">
        <f t="shared" si="27"/>
        <v>4.3413198823034884</v>
      </c>
      <c r="CG7">
        <f t="shared" si="28"/>
        <v>32.262827611664818</v>
      </c>
      <c r="CH7">
        <f t="shared" si="29"/>
        <v>39.016897081413212</v>
      </c>
      <c r="CM7">
        <f t="shared" si="1"/>
        <v>32.918078229673618</v>
      </c>
    </row>
    <row r="8" spans="1:1115">
      <c r="A8">
        <v>5</v>
      </c>
      <c r="B8" t="s">
        <v>51</v>
      </c>
      <c r="C8">
        <v>1</v>
      </c>
      <c r="D8" t="s">
        <v>46</v>
      </c>
      <c r="E8">
        <v>15.2</v>
      </c>
      <c r="F8">
        <v>9.3000000000000007</v>
      </c>
      <c r="G8">
        <v>8.1</v>
      </c>
      <c r="H8">
        <v>7.7</v>
      </c>
      <c r="I8">
        <v>11.4</v>
      </c>
      <c r="J8">
        <v>9.5</v>
      </c>
      <c r="K8">
        <v>6.5</v>
      </c>
      <c r="L8">
        <v>4.0999999999999996</v>
      </c>
      <c r="M8">
        <v>3</v>
      </c>
      <c r="N8">
        <v>3.9</v>
      </c>
      <c r="O8">
        <v>0.8</v>
      </c>
      <c r="P8">
        <v>3.2</v>
      </c>
      <c r="Q8">
        <v>13.9</v>
      </c>
      <c r="R8">
        <v>2.8</v>
      </c>
      <c r="S8">
        <v>1.4</v>
      </c>
      <c r="T8">
        <f t="shared" si="2"/>
        <v>6.7200000000000006</v>
      </c>
      <c r="U8">
        <f t="shared" si="3"/>
        <v>10.866666666666667</v>
      </c>
      <c r="V8">
        <f t="shared" si="4"/>
        <v>9.5333333333333332</v>
      </c>
      <c r="W8">
        <f t="shared" si="5"/>
        <v>4.5333333333333332</v>
      </c>
      <c r="X8">
        <f t="shared" si="6"/>
        <v>2.6333333333333333</v>
      </c>
      <c r="Y8">
        <f t="shared" si="7"/>
        <v>6.0333333333333323</v>
      </c>
      <c r="AA8">
        <v>2</v>
      </c>
      <c r="AB8">
        <v>2</v>
      </c>
      <c r="AC8">
        <v>2</v>
      </c>
      <c r="AD8">
        <v>6</v>
      </c>
      <c r="AE8">
        <v>2</v>
      </c>
      <c r="AF8">
        <v>0</v>
      </c>
      <c r="AG8">
        <v>6</v>
      </c>
      <c r="AH8">
        <v>2</v>
      </c>
      <c r="AI8">
        <v>14</v>
      </c>
      <c r="AJ8">
        <v>4</v>
      </c>
      <c r="AK8">
        <v>14</v>
      </c>
      <c r="AL8">
        <v>4</v>
      </c>
      <c r="AM8">
        <v>0</v>
      </c>
      <c r="AN8">
        <v>6</v>
      </c>
      <c r="AO8">
        <v>6</v>
      </c>
      <c r="AQ8">
        <v>1</v>
      </c>
      <c r="AR8">
        <v>6</v>
      </c>
      <c r="AS8">
        <v>11</v>
      </c>
      <c r="AT8">
        <v>11</v>
      </c>
      <c r="AU8">
        <v>10</v>
      </c>
      <c r="AV8">
        <v>13</v>
      </c>
      <c r="AW8">
        <v>13</v>
      </c>
      <c r="AX8">
        <v>16</v>
      </c>
      <c r="AY8">
        <v>15</v>
      </c>
      <c r="AZ8">
        <v>8</v>
      </c>
      <c r="BA8">
        <v>16</v>
      </c>
      <c r="BB8">
        <v>16</v>
      </c>
      <c r="BC8">
        <v>14</v>
      </c>
      <c r="BD8">
        <v>17</v>
      </c>
      <c r="BE8">
        <v>11</v>
      </c>
      <c r="BF8">
        <f t="shared" si="8"/>
        <v>11.866666666666667</v>
      </c>
      <c r="BH8">
        <f t="shared" si="9"/>
        <v>6</v>
      </c>
      <c r="BN8">
        <f t="shared" si="10"/>
        <v>-33.333333333333329</v>
      </c>
      <c r="BO8">
        <f t="shared" si="11"/>
        <v>50</v>
      </c>
      <c r="BP8">
        <f t="shared" si="12"/>
        <v>69.230769230769226</v>
      </c>
      <c r="BQ8">
        <f t="shared" si="13"/>
        <v>29.411764705882355</v>
      </c>
      <c r="BR8">
        <f t="shared" si="14"/>
        <v>66.666666666666657</v>
      </c>
      <c r="BS8">
        <f t="shared" si="15"/>
        <v>100</v>
      </c>
      <c r="BT8">
        <f t="shared" si="16"/>
        <v>36.84210526315789</v>
      </c>
      <c r="BU8">
        <f t="shared" si="17"/>
        <v>77.777777777777786</v>
      </c>
      <c r="BV8">
        <f t="shared" si="18"/>
        <v>3.4482758620689653</v>
      </c>
      <c r="BW8">
        <f t="shared" si="19"/>
        <v>33.333333333333329</v>
      </c>
      <c r="BX8">
        <f t="shared" si="20"/>
        <v>6.666666666666667</v>
      </c>
      <c r="BY8">
        <f t="shared" si="21"/>
        <v>60</v>
      </c>
      <c r="BZ8">
        <f t="shared" si="22"/>
        <v>100</v>
      </c>
      <c r="CA8">
        <f t="shared" si="23"/>
        <v>47.826086956521742</v>
      </c>
      <c r="CB8">
        <f t="shared" si="24"/>
        <v>29.411764705882355</v>
      </c>
      <c r="CD8">
        <f t="shared" si="25"/>
        <v>28.632478632478634</v>
      </c>
      <c r="CE8">
        <f t="shared" si="26"/>
        <v>65.359477124183002</v>
      </c>
      <c r="CF8">
        <f t="shared" si="27"/>
        <v>39.356052967668212</v>
      </c>
      <c r="CG8">
        <f t="shared" si="28"/>
        <v>33.333333333333336</v>
      </c>
      <c r="CH8">
        <f t="shared" si="29"/>
        <v>59.07928388746803</v>
      </c>
      <c r="CM8">
        <f t="shared" si="1"/>
        <v>45.152125189026243</v>
      </c>
    </row>
    <row r="9" spans="1:1115">
      <c r="A9">
        <v>6</v>
      </c>
      <c r="B9" t="s">
        <v>52</v>
      </c>
      <c r="C9">
        <v>1</v>
      </c>
      <c r="D9" t="s">
        <v>48</v>
      </c>
      <c r="E9">
        <v>19.600000000000001</v>
      </c>
      <c r="F9">
        <v>14.1</v>
      </c>
      <c r="G9">
        <v>9.3000000000000007</v>
      </c>
      <c r="H9">
        <v>15.3</v>
      </c>
      <c r="I9">
        <v>9.4</v>
      </c>
      <c r="J9">
        <v>12.6</v>
      </c>
      <c r="K9">
        <v>15</v>
      </c>
      <c r="L9">
        <v>11.2</v>
      </c>
      <c r="M9">
        <v>11.2</v>
      </c>
      <c r="N9">
        <v>13.2</v>
      </c>
      <c r="O9">
        <v>9.8000000000000007</v>
      </c>
      <c r="P9">
        <v>10.6</v>
      </c>
      <c r="Q9">
        <v>19.2</v>
      </c>
      <c r="R9">
        <v>14</v>
      </c>
      <c r="S9">
        <v>18.3</v>
      </c>
      <c r="T9">
        <f t="shared" si="2"/>
        <v>13.520000000000001</v>
      </c>
      <c r="U9">
        <f t="shared" si="3"/>
        <v>14.333333333333334</v>
      </c>
      <c r="V9">
        <f t="shared" si="4"/>
        <v>12.433333333333335</v>
      </c>
      <c r="W9">
        <f t="shared" si="5"/>
        <v>12.466666666666667</v>
      </c>
      <c r="X9">
        <f t="shared" si="6"/>
        <v>11.200000000000001</v>
      </c>
      <c r="Y9">
        <f t="shared" si="7"/>
        <v>17.166666666666668</v>
      </c>
      <c r="AA9">
        <v>0</v>
      </c>
      <c r="AB9">
        <v>0</v>
      </c>
      <c r="AC9">
        <v>2</v>
      </c>
      <c r="AD9">
        <v>0</v>
      </c>
      <c r="AE9">
        <v>0</v>
      </c>
      <c r="AF9">
        <v>2</v>
      </c>
      <c r="AG9">
        <v>0</v>
      </c>
      <c r="AH9">
        <v>0</v>
      </c>
      <c r="AI9">
        <v>2</v>
      </c>
      <c r="AJ9">
        <v>0</v>
      </c>
      <c r="AK9">
        <v>4</v>
      </c>
      <c r="AL9">
        <v>6</v>
      </c>
      <c r="AM9">
        <v>0</v>
      </c>
      <c r="AN9">
        <v>0</v>
      </c>
      <c r="AO9">
        <v>6</v>
      </c>
      <c r="AQ9">
        <v>5</v>
      </c>
      <c r="AR9">
        <v>10</v>
      </c>
      <c r="AS9">
        <v>24</v>
      </c>
      <c r="AT9">
        <v>20</v>
      </c>
      <c r="AU9">
        <v>16</v>
      </c>
      <c r="AV9">
        <v>20</v>
      </c>
      <c r="AW9">
        <v>11</v>
      </c>
      <c r="AX9">
        <v>12</v>
      </c>
      <c r="AY9">
        <v>20</v>
      </c>
      <c r="AZ9">
        <v>14</v>
      </c>
      <c r="BA9">
        <v>17</v>
      </c>
      <c r="BB9">
        <v>9</v>
      </c>
      <c r="BC9">
        <v>20</v>
      </c>
      <c r="BD9">
        <v>13</v>
      </c>
      <c r="BE9">
        <v>24</v>
      </c>
      <c r="BF9">
        <f t="shared" si="8"/>
        <v>15.666666666666666</v>
      </c>
      <c r="BH9">
        <f t="shared" si="9"/>
        <v>13</v>
      </c>
      <c r="BN9">
        <f t="shared" si="10"/>
        <v>100</v>
      </c>
      <c r="BO9">
        <f t="shared" si="11"/>
        <v>100</v>
      </c>
      <c r="BP9">
        <f t="shared" si="12"/>
        <v>84.615384615384613</v>
      </c>
      <c r="BQ9">
        <f t="shared" si="13"/>
        <v>100</v>
      </c>
      <c r="BR9">
        <f t="shared" si="14"/>
        <v>100</v>
      </c>
      <c r="BS9">
        <f t="shared" si="15"/>
        <v>81.818181818181827</v>
      </c>
      <c r="BT9">
        <f t="shared" si="16"/>
        <v>100</v>
      </c>
      <c r="BU9">
        <f t="shared" si="17"/>
        <v>100</v>
      </c>
      <c r="BV9">
        <f t="shared" si="18"/>
        <v>81.818181818181827</v>
      </c>
      <c r="BW9">
        <f t="shared" si="19"/>
        <v>100</v>
      </c>
      <c r="BX9">
        <f t="shared" si="20"/>
        <v>61.904761904761905</v>
      </c>
      <c r="BY9">
        <f t="shared" si="21"/>
        <v>20</v>
      </c>
      <c r="BZ9">
        <f t="shared" si="22"/>
        <v>100</v>
      </c>
      <c r="CA9">
        <f t="shared" si="23"/>
        <v>100</v>
      </c>
      <c r="CB9">
        <f t="shared" si="24"/>
        <v>60</v>
      </c>
      <c r="CD9">
        <f t="shared" si="25"/>
        <v>94.871794871794876</v>
      </c>
      <c r="CE9">
        <f t="shared" si="26"/>
        <v>93.939393939393938</v>
      </c>
      <c r="CF9">
        <f t="shared" si="27"/>
        <v>93.939393939393938</v>
      </c>
      <c r="CG9">
        <f t="shared" si="28"/>
        <v>60.634920634920633</v>
      </c>
      <c r="CH9">
        <f t="shared" si="29"/>
        <v>86.666666666666671</v>
      </c>
      <c r="CM9">
        <f t="shared" si="1"/>
        <v>86.010434010434011</v>
      </c>
    </row>
    <row r="10" spans="1:1115">
      <c r="A10">
        <v>11</v>
      </c>
      <c r="B10" t="s">
        <v>53</v>
      </c>
      <c r="C10">
        <v>1</v>
      </c>
      <c r="D10" t="s">
        <v>42</v>
      </c>
      <c r="E10">
        <v>23.2</v>
      </c>
      <c r="F10">
        <v>19.7</v>
      </c>
      <c r="G10">
        <v>22</v>
      </c>
      <c r="H10">
        <v>7.5</v>
      </c>
      <c r="I10">
        <v>5.0999999999999996</v>
      </c>
      <c r="J10">
        <v>11.4</v>
      </c>
      <c r="K10">
        <v>22.5</v>
      </c>
      <c r="L10">
        <v>3.9</v>
      </c>
      <c r="M10">
        <v>6.6</v>
      </c>
      <c r="N10">
        <v>1</v>
      </c>
      <c r="O10">
        <v>5.2</v>
      </c>
      <c r="P10">
        <v>1.2</v>
      </c>
      <c r="Q10">
        <v>0</v>
      </c>
      <c r="R10">
        <v>0.6</v>
      </c>
      <c r="S10">
        <v>1.5</v>
      </c>
      <c r="T10">
        <f t="shared" si="2"/>
        <v>8.759999999999998</v>
      </c>
      <c r="U10">
        <f t="shared" si="3"/>
        <v>21.633333333333336</v>
      </c>
      <c r="V10">
        <f t="shared" si="4"/>
        <v>8</v>
      </c>
      <c r="W10">
        <f t="shared" si="5"/>
        <v>11</v>
      </c>
      <c r="X10">
        <f t="shared" si="6"/>
        <v>2.4666666666666668</v>
      </c>
      <c r="Y10">
        <f t="shared" si="7"/>
        <v>0.70000000000000007</v>
      </c>
      <c r="AA10">
        <v>0</v>
      </c>
      <c r="AB10">
        <v>0</v>
      </c>
      <c r="AC10">
        <v>0</v>
      </c>
      <c r="AD10">
        <v>2</v>
      </c>
      <c r="AE10">
        <v>12</v>
      </c>
      <c r="AF10">
        <v>8</v>
      </c>
      <c r="AG10">
        <v>0</v>
      </c>
      <c r="AH10">
        <v>8</v>
      </c>
      <c r="AI10">
        <v>4</v>
      </c>
      <c r="AJ10">
        <v>8</v>
      </c>
      <c r="AK10">
        <v>14</v>
      </c>
      <c r="AL10">
        <v>8</v>
      </c>
      <c r="AM10">
        <v>18</v>
      </c>
      <c r="AN10">
        <v>20</v>
      </c>
      <c r="AO10">
        <v>8</v>
      </c>
      <c r="AQ10">
        <v>26</v>
      </c>
      <c r="AR10">
        <v>33</v>
      </c>
      <c r="AS10">
        <v>25</v>
      </c>
      <c r="AT10">
        <v>20</v>
      </c>
      <c r="AU10">
        <v>38</v>
      </c>
      <c r="AV10">
        <v>25</v>
      </c>
      <c r="AW10">
        <v>16</v>
      </c>
      <c r="AX10">
        <v>18</v>
      </c>
      <c r="AY10">
        <v>19</v>
      </c>
      <c r="AZ10">
        <v>12</v>
      </c>
      <c r="BA10">
        <v>19</v>
      </c>
      <c r="BB10">
        <v>24</v>
      </c>
      <c r="BC10">
        <v>18</v>
      </c>
      <c r="BD10">
        <v>31</v>
      </c>
      <c r="BE10">
        <v>36</v>
      </c>
      <c r="BF10">
        <f t="shared" si="8"/>
        <v>24</v>
      </c>
      <c r="BH10">
        <f t="shared" si="9"/>
        <v>28</v>
      </c>
      <c r="BN10">
        <f t="shared" si="10"/>
        <v>100</v>
      </c>
      <c r="BO10">
        <f t="shared" si="11"/>
        <v>100</v>
      </c>
      <c r="BP10">
        <f t="shared" si="12"/>
        <v>100</v>
      </c>
      <c r="BQ10">
        <f t="shared" si="13"/>
        <v>81.818181818181827</v>
      </c>
      <c r="BR10">
        <f t="shared" si="14"/>
        <v>52</v>
      </c>
      <c r="BS10">
        <f t="shared" si="15"/>
        <v>51.515151515151516</v>
      </c>
      <c r="BT10">
        <f t="shared" si="16"/>
        <v>100</v>
      </c>
      <c r="BU10">
        <f t="shared" si="17"/>
        <v>38.461538461538467</v>
      </c>
      <c r="BV10">
        <f t="shared" si="18"/>
        <v>65.217391304347828</v>
      </c>
      <c r="BW10">
        <f t="shared" si="19"/>
        <v>20</v>
      </c>
      <c r="BX10">
        <f t="shared" si="20"/>
        <v>15.151515151515152</v>
      </c>
      <c r="BY10">
        <f t="shared" si="21"/>
        <v>50</v>
      </c>
      <c r="BZ10">
        <f t="shared" si="22"/>
        <v>0</v>
      </c>
      <c r="CA10">
        <f t="shared" si="23"/>
        <v>21.568627450980394</v>
      </c>
      <c r="CB10">
        <f t="shared" si="24"/>
        <v>63.636363636363633</v>
      </c>
      <c r="CD10">
        <f t="shared" si="25"/>
        <v>100</v>
      </c>
      <c r="CE10">
        <f t="shared" si="26"/>
        <v>61.777777777777771</v>
      </c>
      <c r="CF10">
        <f t="shared" si="27"/>
        <v>67.892976588628756</v>
      </c>
      <c r="CG10">
        <f t="shared" si="28"/>
        <v>28.383838383838384</v>
      </c>
      <c r="CH10">
        <f t="shared" si="29"/>
        <v>28.401663695781341</v>
      </c>
      <c r="CM10">
        <f t="shared" si="1"/>
        <v>57.291251289205249</v>
      </c>
    </row>
    <row r="11" spans="1:1115">
      <c r="A11">
        <v>12</v>
      </c>
      <c r="B11" t="s">
        <v>54</v>
      </c>
      <c r="C11">
        <v>1</v>
      </c>
      <c r="D11" t="s">
        <v>44</v>
      </c>
      <c r="E11">
        <v>13.4</v>
      </c>
      <c r="F11">
        <v>9.1</v>
      </c>
      <c r="G11">
        <v>9.1999999999999993</v>
      </c>
      <c r="H11">
        <v>12.8</v>
      </c>
      <c r="I11">
        <v>8.5</v>
      </c>
      <c r="J11">
        <v>11.4</v>
      </c>
      <c r="K11">
        <v>7.8</v>
      </c>
      <c r="L11">
        <v>8</v>
      </c>
      <c r="M11">
        <v>9.3000000000000007</v>
      </c>
      <c r="N11">
        <v>16.600000000000001</v>
      </c>
      <c r="O11">
        <v>3.7</v>
      </c>
      <c r="P11">
        <v>3.6</v>
      </c>
      <c r="Q11">
        <v>5.8</v>
      </c>
      <c r="R11">
        <v>6.1</v>
      </c>
      <c r="S11">
        <v>9.4</v>
      </c>
      <c r="T11">
        <f t="shared" si="2"/>
        <v>8.9799999999999986</v>
      </c>
      <c r="U11">
        <f t="shared" si="3"/>
        <v>10.566666666666666</v>
      </c>
      <c r="V11">
        <f t="shared" si="4"/>
        <v>10.9</v>
      </c>
      <c r="W11">
        <f t="shared" si="5"/>
        <v>8.3666666666666671</v>
      </c>
      <c r="X11">
        <f t="shared" si="6"/>
        <v>7.9666666666666677</v>
      </c>
      <c r="Y11">
        <f t="shared" si="7"/>
        <v>7.0999999999999988</v>
      </c>
      <c r="AA11">
        <v>0</v>
      </c>
      <c r="AB11">
        <v>0</v>
      </c>
      <c r="AC11">
        <v>0</v>
      </c>
      <c r="AD11">
        <v>4</v>
      </c>
      <c r="AE11">
        <v>2</v>
      </c>
      <c r="AF11">
        <v>12</v>
      </c>
      <c r="AG11">
        <v>18</v>
      </c>
      <c r="AH11">
        <v>24</v>
      </c>
      <c r="AI11">
        <v>8</v>
      </c>
      <c r="AJ11">
        <v>8</v>
      </c>
      <c r="AK11">
        <v>20</v>
      </c>
      <c r="AL11">
        <v>14</v>
      </c>
      <c r="AM11">
        <v>16</v>
      </c>
      <c r="AN11">
        <v>20</v>
      </c>
      <c r="AO11">
        <v>18</v>
      </c>
      <c r="AQ11">
        <v>13</v>
      </c>
      <c r="AR11">
        <v>23</v>
      </c>
      <c r="AS11">
        <v>28</v>
      </c>
      <c r="AT11">
        <v>20</v>
      </c>
      <c r="AU11">
        <v>14</v>
      </c>
      <c r="AV11">
        <v>17</v>
      </c>
      <c r="AW11">
        <v>24</v>
      </c>
      <c r="AX11">
        <v>23</v>
      </c>
      <c r="AY11">
        <v>18</v>
      </c>
      <c r="AZ11">
        <v>20</v>
      </c>
      <c r="BA11">
        <v>24</v>
      </c>
      <c r="BB11">
        <v>10</v>
      </c>
      <c r="BC11">
        <v>22</v>
      </c>
      <c r="BD11">
        <v>17</v>
      </c>
      <c r="BE11">
        <v>18</v>
      </c>
      <c r="BF11">
        <f t="shared" si="8"/>
        <v>19.399999999999999</v>
      </c>
      <c r="BH11">
        <f t="shared" si="9"/>
        <v>21.333333333333332</v>
      </c>
      <c r="BN11">
        <f t="shared" si="10"/>
        <v>100</v>
      </c>
      <c r="BO11">
        <f t="shared" si="11"/>
        <v>100</v>
      </c>
      <c r="BP11">
        <f t="shared" si="12"/>
        <v>100</v>
      </c>
      <c r="BQ11">
        <f t="shared" si="13"/>
        <v>66.666666666666657</v>
      </c>
      <c r="BR11">
        <f t="shared" si="14"/>
        <v>75</v>
      </c>
      <c r="BS11">
        <f t="shared" si="15"/>
        <v>17.241379310344829</v>
      </c>
      <c r="BT11">
        <f t="shared" si="16"/>
        <v>14.285714285714285</v>
      </c>
      <c r="BU11">
        <f t="shared" si="17"/>
        <v>-2.1276595744680851</v>
      </c>
      <c r="BV11">
        <f t="shared" si="18"/>
        <v>38.461538461538467</v>
      </c>
      <c r="BW11">
        <f t="shared" si="19"/>
        <v>42.857142857142854</v>
      </c>
      <c r="BX11">
        <f t="shared" si="20"/>
        <v>9.0909090909090917</v>
      </c>
      <c r="BY11">
        <f t="shared" si="21"/>
        <v>-16.666666666666664</v>
      </c>
      <c r="BZ11">
        <f t="shared" si="22"/>
        <v>15.789473684210526</v>
      </c>
      <c r="CA11">
        <f t="shared" si="23"/>
        <v>-8.1081081081081088</v>
      </c>
      <c r="CB11">
        <f t="shared" si="24"/>
        <v>0</v>
      </c>
      <c r="CD11">
        <f t="shared" si="25"/>
        <v>100</v>
      </c>
      <c r="CE11">
        <f t="shared" si="26"/>
        <v>52.969348659003828</v>
      </c>
      <c r="CF11">
        <f t="shared" si="27"/>
        <v>16.873197724261555</v>
      </c>
      <c r="CG11">
        <f t="shared" si="28"/>
        <v>11.760461760461761</v>
      </c>
      <c r="CH11">
        <f t="shared" si="29"/>
        <v>2.560455192034139</v>
      </c>
      <c r="CM11">
        <f t="shared" si="1"/>
        <v>36.832692667152259</v>
      </c>
    </row>
    <row r="12" spans="1:1115">
      <c r="A12">
        <v>9</v>
      </c>
      <c r="B12" t="s">
        <v>55</v>
      </c>
      <c r="C12">
        <v>1</v>
      </c>
      <c r="D12" t="s">
        <v>46</v>
      </c>
      <c r="E12">
        <v>11.6</v>
      </c>
      <c r="F12">
        <v>13.9</v>
      </c>
      <c r="G12">
        <v>10.7</v>
      </c>
      <c r="H12">
        <v>8.9</v>
      </c>
      <c r="I12">
        <v>9.9</v>
      </c>
      <c r="J12">
        <v>3.6</v>
      </c>
      <c r="K12">
        <v>5.5</v>
      </c>
      <c r="L12">
        <v>9</v>
      </c>
      <c r="M12">
        <v>3.2</v>
      </c>
      <c r="N12">
        <v>6.4</v>
      </c>
      <c r="O12">
        <v>4.2</v>
      </c>
      <c r="P12">
        <v>7.6</v>
      </c>
      <c r="Q12">
        <v>5.6</v>
      </c>
      <c r="R12">
        <v>2.4</v>
      </c>
      <c r="S12">
        <v>6.4</v>
      </c>
      <c r="T12">
        <f t="shared" si="2"/>
        <v>7.2600000000000007</v>
      </c>
      <c r="U12">
        <f t="shared" si="3"/>
        <v>12.066666666666668</v>
      </c>
      <c r="V12">
        <f t="shared" si="4"/>
        <v>7.4666666666666677</v>
      </c>
      <c r="W12">
        <f t="shared" si="5"/>
        <v>5.8999999999999995</v>
      </c>
      <c r="X12">
        <f t="shared" si="6"/>
        <v>6.0666666666666673</v>
      </c>
      <c r="Y12">
        <f t="shared" si="7"/>
        <v>4.8</v>
      </c>
      <c r="AA12">
        <v>2</v>
      </c>
      <c r="AB12">
        <v>4</v>
      </c>
      <c r="AC12">
        <v>0</v>
      </c>
      <c r="AD12">
        <v>0</v>
      </c>
      <c r="AE12">
        <v>6</v>
      </c>
      <c r="AF12">
        <v>6</v>
      </c>
      <c r="AG12">
        <v>4</v>
      </c>
      <c r="AH12">
        <v>4</v>
      </c>
      <c r="AI12">
        <v>12</v>
      </c>
      <c r="AJ12">
        <v>12</v>
      </c>
      <c r="AK12">
        <v>10</v>
      </c>
      <c r="AL12">
        <v>8</v>
      </c>
      <c r="AM12">
        <v>10</v>
      </c>
      <c r="AN12">
        <v>12</v>
      </c>
      <c r="AO12">
        <v>8</v>
      </c>
      <c r="AQ12">
        <v>15</v>
      </c>
      <c r="AR12">
        <v>17</v>
      </c>
      <c r="AS12">
        <v>17</v>
      </c>
      <c r="AT12">
        <v>20</v>
      </c>
      <c r="AU12">
        <v>13</v>
      </c>
      <c r="AV12">
        <v>11</v>
      </c>
      <c r="AW12">
        <v>15</v>
      </c>
      <c r="AX12">
        <v>10</v>
      </c>
      <c r="AY12">
        <v>16</v>
      </c>
      <c r="AZ12">
        <v>11</v>
      </c>
      <c r="BA12">
        <v>11</v>
      </c>
      <c r="BB12">
        <v>10</v>
      </c>
      <c r="BC12">
        <v>8</v>
      </c>
      <c r="BD12">
        <v>4</v>
      </c>
      <c r="BE12">
        <v>19</v>
      </c>
      <c r="BF12">
        <f t="shared" si="8"/>
        <v>13.133333333333333</v>
      </c>
      <c r="BH12">
        <f t="shared" si="9"/>
        <v>16.333333333333332</v>
      </c>
      <c r="BN12">
        <f t="shared" si="10"/>
        <v>76.470588235294116</v>
      </c>
      <c r="BO12">
        <f t="shared" si="11"/>
        <v>61.904761904761905</v>
      </c>
      <c r="BP12">
        <f t="shared" si="12"/>
        <v>100</v>
      </c>
      <c r="BQ12">
        <f t="shared" si="13"/>
        <v>100</v>
      </c>
      <c r="BR12">
        <f t="shared" si="14"/>
        <v>36.84210526315789</v>
      </c>
      <c r="BS12">
        <f t="shared" si="15"/>
        <v>29.411764705882355</v>
      </c>
      <c r="BT12">
        <f t="shared" si="16"/>
        <v>57.894736842105267</v>
      </c>
      <c r="BU12">
        <f t="shared" si="17"/>
        <v>42.857142857142854</v>
      </c>
      <c r="BV12">
        <f t="shared" si="18"/>
        <v>14.285714285714285</v>
      </c>
      <c r="BW12">
        <f t="shared" si="19"/>
        <v>-4.3478260869565215</v>
      </c>
      <c r="BX12">
        <f t="shared" si="20"/>
        <v>4.7619047619047619</v>
      </c>
      <c r="BY12">
        <f t="shared" si="21"/>
        <v>11.111111111111111</v>
      </c>
      <c r="BZ12">
        <f t="shared" si="22"/>
        <v>-11.111111111111111</v>
      </c>
      <c r="CA12">
        <f t="shared" si="23"/>
        <v>-50</v>
      </c>
      <c r="CB12">
        <f t="shared" si="24"/>
        <v>40.74074074074074</v>
      </c>
      <c r="CD12">
        <f t="shared" si="25"/>
        <v>79.458450046685343</v>
      </c>
      <c r="CE12">
        <f t="shared" si="26"/>
        <v>55.417956656346746</v>
      </c>
      <c r="CF12">
        <f t="shared" si="27"/>
        <v>38.345864661654133</v>
      </c>
      <c r="CG12">
        <f t="shared" si="28"/>
        <v>3.8417299286864499</v>
      </c>
      <c r="CH12">
        <f t="shared" si="29"/>
        <v>-6.7901234567901243</v>
      </c>
      <c r="CM12">
        <f t="shared" si="1"/>
        <v>34.054775567316511</v>
      </c>
    </row>
    <row r="13" spans="1:1115">
      <c r="A13">
        <v>10</v>
      </c>
      <c r="B13" t="s">
        <v>56</v>
      </c>
      <c r="C13">
        <v>1</v>
      </c>
      <c r="D13" t="s">
        <v>48</v>
      </c>
      <c r="E13">
        <v>6.5</v>
      </c>
      <c r="F13">
        <v>4</v>
      </c>
      <c r="G13">
        <v>6.4</v>
      </c>
      <c r="H13">
        <v>7.8</v>
      </c>
      <c r="I13">
        <v>12</v>
      </c>
      <c r="J13">
        <v>7.2</v>
      </c>
      <c r="K13">
        <v>4.7</v>
      </c>
      <c r="L13">
        <v>11.9</v>
      </c>
      <c r="M13">
        <v>9.8000000000000007</v>
      </c>
      <c r="N13">
        <v>1.4</v>
      </c>
      <c r="O13">
        <v>4.5999999999999996</v>
      </c>
      <c r="P13">
        <v>7.1</v>
      </c>
      <c r="Q13">
        <v>4.2</v>
      </c>
      <c r="R13">
        <v>7</v>
      </c>
      <c r="S13">
        <v>6.4</v>
      </c>
      <c r="T13">
        <f t="shared" si="2"/>
        <v>6.7333333333333343</v>
      </c>
      <c r="U13">
        <f t="shared" si="3"/>
        <v>5.6333333333333329</v>
      </c>
      <c r="V13">
        <f t="shared" si="4"/>
        <v>9</v>
      </c>
      <c r="W13">
        <f t="shared" si="5"/>
        <v>8.8000000000000007</v>
      </c>
      <c r="X13">
        <f t="shared" si="6"/>
        <v>4.3666666666666663</v>
      </c>
      <c r="Y13">
        <f t="shared" si="7"/>
        <v>5.8666666666666671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</v>
      </c>
      <c r="AK13">
        <v>8</v>
      </c>
      <c r="AL13">
        <v>10</v>
      </c>
      <c r="AM13">
        <v>6</v>
      </c>
      <c r="AN13">
        <v>8</v>
      </c>
      <c r="AO13">
        <v>16</v>
      </c>
      <c r="AQ13">
        <v>13</v>
      </c>
      <c r="AR13">
        <v>7</v>
      </c>
      <c r="AS13">
        <v>13</v>
      </c>
      <c r="AT13">
        <v>11</v>
      </c>
      <c r="AU13">
        <v>8</v>
      </c>
      <c r="AV13">
        <v>8</v>
      </c>
      <c r="AW13">
        <v>8</v>
      </c>
      <c r="AX13">
        <v>14</v>
      </c>
      <c r="AY13">
        <v>11</v>
      </c>
      <c r="AZ13">
        <v>7</v>
      </c>
      <c r="BA13">
        <v>7</v>
      </c>
      <c r="BB13">
        <v>12</v>
      </c>
      <c r="BC13">
        <v>10</v>
      </c>
      <c r="BD13">
        <v>9</v>
      </c>
      <c r="BE13">
        <v>10</v>
      </c>
      <c r="BF13">
        <f t="shared" si="8"/>
        <v>9.8666666666666671</v>
      </c>
      <c r="BH13">
        <f t="shared" si="9"/>
        <v>11</v>
      </c>
      <c r="BN13">
        <f t="shared" si="10"/>
        <v>100</v>
      </c>
      <c r="BO13">
        <f t="shared" si="11"/>
        <v>55.555555555555557</v>
      </c>
      <c r="BP13">
        <f t="shared" si="12"/>
        <v>100</v>
      </c>
      <c r="BQ13">
        <f t="shared" si="13"/>
        <v>100</v>
      </c>
      <c r="BR13">
        <f t="shared" si="14"/>
        <v>100</v>
      </c>
      <c r="BS13">
        <f t="shared" si="15"/>
        <v>100</v>
      </c>
      <c r="BT13">
        <f t="shared" si="16"/>
        <v>100</v>
      </c>
      <c r="BU13">
        <f t="shared" si="17"/>
        <v>100</v>
      </c>
      <c r="BV13">
        <f t="shared" si="18"/>
        <v>100</v>
      </c>
      <c r="BW13">
        <f t="shared" si="19"/>
        <v>-6.666666666666667</v>
      </c>
      <c r="BX13">
        <f t="shared" si="20"/>
        <v>-6.666666666666667</v>
      </c>
      <c r="BY13">
        <f t="shared" si="21"/>
        <v>9.0909090909090917</v>
      </c>
      <c r="BZ13">
        <f t="shared" si="22"/>
        <v>25</v>
      </c>
      <c r="CA13">
        <f t="shared" si="23"/>
        <v>5.8823529411764701</v>
      </c>
      <c r="CB13">
        <f t="shared" si="24"/>
        <v>-23.076923076923077</v>
      </c>
      <c r="CD13">
        <f t="shared" si="25"/>
        <v>85.185185185185176</v>
      </c>
      <c r="CE13">
        <f t="shared" si="26"/>
        <v>100</v>
      </c>
      <c r="CF13">
        <f t="shared" si="27"/>
        <v>100</v>
      </c>
      <c r="CG13">
        <f t="shared" si="28"/>
        <v>-1.4141414141414141</v>
      </c>
      <c r="CH13">
        <f t="shared" si="29"/>
        <v>2.6018099547511313</v>
      </c>
      <c r="CM13">
        <f t="shared" si="1"/>
        <v>57.274570745158982</v>
      </c>
    </row>
    <row r="14" spans="1:1115">
      <c r="A14">
        <v>16</v>
      </c>
      <c r="B14" t="s">
        <v>57</v>
      </c>
      <c r="C14">
        <v>1</v>
      </c>
      <c r="D14" t="s">
        <v>42</v>
      </c>
      <c r="E14">
        <v>21.3</v>
      </c>
      <c r="F14">
        <v>15.3</v>
      </c>
      <c r="G14">
        <v>16.2</v>
      </c>
      <c r="H14">
        <v>9.6</v>
      </c>
      <c r="I14">
        <v>4.3</v>
      </c>
      <c r="J14">
        <v>6.4</v>
      </c>
      <c r="K14">
        <v>6.6</v>
      </c>
      <c r="L14">
        <v>9.5</v>
      </c>
      <c r="M14">
        <v>3.6</v>
      </c>
      <c r="N14">
        <v>1.7</v>
      </c>
      <c r="O14">
        <v>1.3</v>
      </c>
      <c r="P14">
        <v>3.7</v>
      </c>
      <c r="Q14">
        <v>1.3</v>
      </c>
      <c r="R14">
        <v>2.2999999999999998</v>
      </c>
      <c r="S14">
        <v>8.5</v>
      </c>
      <c r="T14">
        <f t="shared" si="2"/>
        <v>7.4399999999999995</v>
      </c>
      <c r="U14">
        <f t="shared" si="3"/>
        <v>17.599999999999998</v>
      </c>
      <c r="V14">
        <f t="shared" si="4"/>
        <v>6.7666666666666657</v>
      </c>
      <c r="W14">
        <f t="shared" si="5"/>
        <v>6.5666666666666673</v>
      </c>
      <c r="X14">
        <f t="shared" si="6"/>
        <v>2.2333333333333334</v>
      </c>
      <c r="Y14">
        <f t="shared" si="7"/>
        <v>4.0333333333333332</v>
      </c>
      <c r="AA14">
        <v>0</v>
      </c>
      <c r="AB14">
        <v>0</v>
      </c>
      <c r="AC14">
        <v>0</v>
      </c>
      <c r="AD14">
        <v>0</v>
      </c>
      <c r="AE14">
        <v>4</v>
      </c>
      <c r="AF14">
        <v>0</v>
      </c>
      <c r="AG14">
        <v>6</v>
      </c>
      <c r="AH14">
        <v>2</v>
      </c>
      <c r="AI14">
        <v>14</v>
      </c>
      <c r="AJ14">
        <v>22</v>
      </c>
      <c r="AK14">
        <v>12</v>
      </c>
      <c r="AL14">
        <v>10</v>
      </c>
      <c r="AM14">
        <v>26</v>
      </c>
      <c r="AN14">
        <v>18</v>
      </c>
      <c r="AO14">
        <v>8</v>
      </c>
      <c r="AQ14">
        <v>0</v>
      </c>
      <c r="AR14">
        <v>0</v>
      </c>
      <c r="AS14">
        <v>21</v>
      </c>
      <c r="AT14">
        <v>10</v>
      </c>
      <c r="AU14">
        <v>15</v>
      </c>
      <c r="AV14">
        <v>17</v>
      </c>
      <c r="AW14">
        <v>22</v>
      </c>
      <c r="AX14">
        <v>35</v>
      </c>
      <c r="AY14">
        <v>3</v>
      </c>
      <c r="AZ14">
        <v>24</v>
      </c>
      <c r="BA14">
        <v>33</v>
      </c>
      <c r="BB14">
        <v>49</v>
      </c>
      <c r="BC14">
        <v>12</v>
      </c>
      <c r="BD14">
        <v>35</v>
      </c>
      <c r="BE14">
        <v>30</v>
      </c>
      <c r="BF14">
        <f t="shared" si="8"/>
        <v>20.399999999999999</v>
      </c>
      <c r="BH14">
        <f t="shared" si="9"/>
        <v>7</v>
      </c>
      <c r="BN14">
        <v>0</v>
      </c>
      <c r="BO14">
        <v>0</v>
      </c>
      <c r="BP14">
        <f t="shared" ref="BP14:CB17" si="30">(AS14-AC14)/(AS14+AC14)*100</f>
        <v>100</v>
      </c>
      <c r="BQ14">
        <f t="shared" si="30"/>
        <v>100</v>
      </c>
      <c r="BR14">
        <f t="shared" si="30"/>
        <v>57.894736842105267</v>
      </c>
      <c r="BS14">
        <f t="shared" si="30"/>
        <v>100</v>
      </c>
      <c r="BT14">
        <f t="shared" si="30"/>
        <v>57.142857142857139</v>
      </c>
      <c r="BU14">
        <f t="shared" si="30"/>
        <v>89.189189189189193</v>
      </c>
      <c r="BV14">
        <f t="shared" si="30"/>
        <v>-64.705882352941174</v>
      </c>
      <c r="BW14">
        <f t="shared" si="30"/>
        <v>4.3478260869565215</v>
      </c>
      <c r="BX14">
        <f t="shared" si="30"/>
        <v>46.666666666666664</v>
      </c>
      <c r="BY14">
        <f t="shared" si="30"/>
        <v>66.101694915254242</v>
      </c>
      <c r="BZ14">
        <f t="shared" si="30"/>
        <v>-36.84210526315789</v>
      </c>
      <c r="CA14">
        <f t="shared" si="30"/>
        <v>32.075471698113205</v>
      </c>
      <c r="CB14">
        <f t="shared" si="30"/>
        <v>57.894736842105267</v>
      </c>
      <c r="CD14">
        <f t="shared" si="25"/>
        <v>33.333333333333336</v>
      </c>
      <c r="CE14">
        <f t="shared" si="26"/>
        <v>85.964912280701753</v>
      </c>
      <c r="CF14">
        <f t="shared" si="27"/>
        <v>27.208721326368387</v>
      </c>
      <c r="CG14">
        <f t="shared" si="28"/>
        <v>39.038729222959141</v>
      </c>
      <c r="CH14">
        <f t="shared" si="29"/>
        <v>17.709367759020193</v>
      </c>
      <c r="CM14">
        <f t="shared" si="1"/>
        <v>40.651012784476571</v>
      </c>
    </row>
    <row r="15" spans="1:1115">
      <c r="A15">
        <v>13</v>
      </c>
      <c r="B15" t="s">
        <v>58</v>
      </c>
      <c r="C15">
        <v>1</v>
      </c>
      <c r="D15" t="s">
        <v>44</v>
      </c>
      <c r="E15">
        <v>13.3</v>
      </c>
      <c r="F15">
        <v>19</v>
      </c>
      <c r="G15">
        <v>9</v>
      </c>
      <c r="H15">
        <v>14.4</v>
      </c>
      <c r="I15">
        <v>14.5</v>
      </c>
      <c r="J15">
        <v>6.1</v>
      </c>
      <c r="K15">
        <v>2.2999999999999998</v>
      </c>
      <c r="L15">
        <v>4.0999999999999996</v>
      </c>
      <c r="M15">
        <v>8.9</v>
      </c>
      <c r="N15">
        <v>2.9</v>
      </c>
      <c r="O15">
        <v>0.7</v>
      </c>
      <c r="P15">
        <v>4.9000000000000004</v>
      </c>
      <c r="Q15">
        <v>0.3</v>
      </c>
      <c r="R15">
        <v>9.5</v>
      </c>
      <c r="S15">
        <v>1.2</v>
      </c>
      <c r="T15">
        <f t="shared" si="2"/>
        <v>7.4066666666666663</v>
      </c>
      <c r="U15">
        <f t="shared" si="3"/>
        <v>13.766666666666666</v>
      </c>
      <c r="V15">
        <f t="shared" si="4"/>
        <v>11.666666666666666</v>
      </c>
      <c r="W15">
        <f t="shared" si="5"/>
        <v>5.1000000000000005</v>
      </c>
      <c r="X15">
        <f t="shared" si="6"/>
        <v>2.8333333333333335</v>
      </c>
      <c r="Y15">
        <f t="shared" si="7"/>
        <v>3.6666666666666665</v>
      </c>
      <c r="AA15">
        <v>0</v>
      </c>
      <c r="AB15">
        <v>0</v>
      </c>
      <c r="AC15">
        <v>4</v>
      </c>
      <c r="AD15">
        <v>0</v>
      </c>
      <c r="AE15">
        <v>4</v>
      </c>
      <c r="AF15">
        <v>6</v>
      </c>
      <c r="AG15">
        <v>16</v>
      </c>
      <c r="AH15">
        <v>12</v>
      </c>
      <c r="AI15">
        <v>12</v>
      </c>
      <c r="AJ15">
        <v>20</v>
      </c>
      <c r="AK15">
        <v>26</v>
      </c>
      <c r="AL15">
        <v>10</v>
      </c>
      <c r="AM15">
        <v>28</v>
      </c>
      <c r="AN15">
        <v>8</v>
      </c>
      <c r="AO15">
        <v>16</v>
      </c>
      <c r="AQ15">
        <v>9</v>
      </c>
      <c r="AR15">
        <v>1</v>
      </c>
      <c r="AS15">
        <v>9</v>
      </c>
      <c r="AT15">
        <v>9</v>
      </c>
      <c r="AU15">
        <v>4</v>
      </c>
      <c r="AV15">
        <v>9</v>
      </c>
      <c r="AW15">
        <v>17</v>
      </c>
      <c r="AX15">
        <v>20</v>
      </c>
      <c r="AY15">
        <v>11</v>
      </c>
      <c r="AZ15">
        <v>22</v>
      </c>
      <c r="BA15">
        <v>20</v>
      </c>
      <c r="BB15">
        <v>13</v>
      </c>
      <c r="BC15">
        <v>13</v>
      </c>
      <c r="BD15">
        <v>20</v>
      </c>
      <c r="BE15">
        <v>21</v>
      </c>
      <c r="BF15">
        <f t="shared" si="8"/>
        <v>13.2</v>
      </c>
      <c r="BH15">
        <f t="shared" si="9"/>
        <v>6.333333333333333</v>
      </c>
      <c r="BN15">
        <f t="shared" si="10"/>
        <v>100</v>
      </c>
      <c r="BO15">
        <f>(AR15-AB15)/(AR15+AB15)*100</f>
        <v>100</v>
      </c>
      <c r="BP15">
        <f t="shared" si="30"/>
        <v>38.461538461538467</v>
      </c>
      <c r="BQ15">
        <f t="shared" si="30"/>
        <v>100</v>
      </c>
      <c r="BR15">
        <f t="shared" si="30"/>
        <v>0</v>
      </c>
      <c r="BS15">
        <f t="shared" si="30"/>
        <v>20</v>
      </c>
      <c r="BT15">
        <f t="shared" si="30"/>
        <v>3.0303030303030303</v>
      </c>
      <c r="BU15">
        <f t="shared" si="30"/>
        <v>25</v>
      </c>
      <c r="BV15">
        <f t="shared" si="30"/>
        <v>-4.3478260869565215</v>
      </c>
      <c r="BW15">
        <f t="shared" si="30"/>
        <v>4.7619047619047619</v>
      </c>
      <c r="BX15">
        <f t="shared" si="30"/>
        <v>-13.043478260869565</v>
      </c>
      <c r="BY15">
        <f t="shared" si="30"/>
        <v>13.043478260869565</v>
      </c>
      <c r="BZ15">
        <f t="shared" si="30"/>
        <v>-36.585365853658537</v>
      </c>
      <c r="CA15">
        <f t="shared" si="30"/>
        <v>42.857142857142854</v>
      </c>
      <c r="CB15">
        <f t="shared" si="30"/>
        <v>13.513513513513514</v>
      </c>
      <c r="CD15">
        <f t="shared" si="25"/>
        <v>79.487179487179489</v>
      </c>
      <c r="CE15">
        <f t="shared" si="26"/>
        <v>40</v>
      </c>
      <c r="CF15">
        <f t="shared" si="27"/>
        <v>7.8941589811155026</v>
      </c>
      <c r="CG15">
        <f t="shared" si="28"/>
        <v>1.587301587301587</v>
      </c>
      <c r="CH15">
        <f t="shared" si="29"/>
        <v>6.5950968389992779</v>
      </c>
      <c r="CM15">
        <f t="shared" si="1"/>
        <v>27.112747378919167</v>
      </c>
    </row>
    <row r="16" spans="1:1115">
      <c r="A16" s="4">
        <v>14</v>
      </c>
      <c r="B16" s="5" t="s">
        <v>161</v>
      </c>
      <c r="C16" s="4">
        <v>1</v>
      </c>
      <c r="D16" s="5" t="s">
        <v>42</v>
      </c>
      <c r="E16" s="4">
        <v>10.9</v>
      </c>
      <c r="F16" s="4">
        <v>7.8</v>
      </c>
      <c r="G16" s="4">
        <v>8.6999999999999993</v>
      </c>
      <c r="H16" s="4">
        <v>9.1999999999999993</v>
      </c>
      <c r="I16" s="4">
        <v>11.5</v>
      </c>
      <c r="J16" s="4">
        <v>14.1</v>
      </c>
      <c r="K16" s="4">
        <v>13.9</v>
      </c>
      <c r="L16" s="4">
        <v>11.6</v>
      </c>
      <c r="M16" s="4">
        <v>13.1</v>
      </c>
      <c r="N16" s="4">
        <v>12.9</v>
      </c>
      <c r="O16" s="4">
        <v>13</v>
      </c>
      <c r="P16" s="4">
        <v>14.5</v>
      </c>
      <c r="Q16" s="4">
        <v>12</v>
      </c>
      <c r="R16" s="4">
        <v>16.899999999999999</v>
      </c>
      <c r="S16" s="4">
        <v>10.6</v>
      </c>
      <c r="T16">
        <f t="shared" si="2"/>
        <v>12.046666666666665</v>
      </c>
      <c r="U16">
        <f t="shared" si="3"/>
        <v>9.1333333333333329</v>
      </c>
      <c r="V16">
        <f t="shared" si="4"/>
        <v>11.6</v>
      </c>
      <c r="W16">
        <f t="shared" si="5"/>
        <v>12.866666666666667</v>
      </c>
      <c r="X16">
        <f t="shared" si="6"/>
        <v>13.466666666666667</v>
      </c>
      <c r="Y16">
        <f t="shared" si="7"/>
        <v>13.166666666666666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6</v>
      </c>
      <c r="AN16" s="4">
        <v>2</v>
      </c>
      <c r="AO16" s="4">
        <v>2</v>
      </c>
      <c r="AP16" s="14"/>
      <c r="AQ16" s="4">
        <v>8</v>
      </c>
      <c r="AR16" s="4">
        <v>8</v>
      </c>
      <c r="AS16" s="4">
        <v>10</v>
      </c>
      <c r="AT16" s="4">
        <v>22</v>
      </c>
      <c r="AU16" s="4">
        <v>9</v>
      </c>
      <c r="AV16" s="4">
        <v>18</v>
      </c>
      <c r="AW16" s="4">
        <v>5</v>
      </c>
      <c r="AX16" s="4">
        <v>7</v>
      </c>
      <c r="AY16" s="4">
        <v>7</v>
      </c>
      <c r="AZ16" s="4">
        <v>5</v>
      </c>
      <c r="BA16" s="4">
        <v>6</v>
      </c>
      <c r="BB16" s="4">
        <v>7</v>
      </c>
      <c r="BC16" s="4">
        <v>6</v>
      </c>
      <c r="BD16" s="4">
        <v>2</v>
      </c>
      <c r="BE16" s="4">
        <v>17</v>
      </c>
      <c r="BF16">
        <f t="shared" si="8"/>
        <v>9.1333333333333329</v>
      </c>
      <c r="BH16">
        <f t="shared" si="9"/>
        <v>8.6666666666666661</v>
      </c>
      <c r="BM16" s="5"/>
      <c r="BN16">
        <f t="shared" si="10"/>
        <v>100</v>
      </c>
      <c r="BO16">
        <f>(AR16-AB16)/(AR16+AB16)*100</f>
        <v>100</v>
      </c>
      <c r="BP16">
        <f t="shared" si="30"/>
        <v>100</v>
      </c>
      <c r="BQ16">
        <f t="shared" si="30"/>
        <v>100</v>
      </c>
      <c r="BR16">
        <f t="shared" si="30"/>
        <v>100</v>
      </c>
      <c r="BS16">
        <f t="shared" si="30"/>
        <v>100</v>
      </c>
      <c r="BT16">
        <f t="shared" si="30"/>
        <v>100</v>
      </c>
      <c r="BU16">
        <f t="shared" si="30"/>
        <v>100</v>
      </c>
      <c r="BV16">
        <f t="shared" si="30"/>
        <v>100</v>
      </c>
      <c r="BW16">
        <f t="shared" si="30"/>
        <v>100</v>
      </c>
      <c r="BX16">
        <f t="shared" si="30"/>
        <v>100</v>
      </c>
      <c r="BY16">
        <f t="shared" si="30"/>
        <v>100</v>
      </c>
      <c r="BZ16">
        <f t="shared" si="30"/>
        <v>0</v>
      </c>
      <c r="CA16">
        <f t="shared" si="30"/>
        <v>0</v>
      </c>
      <c r="CB16">
        <f t="shared" si="30"/>
        <v>78.94736842105263</v>
      </c>
      <c r="CD16">
        <f t="shared" si="25"/>
        <v>100</v>
      </c>
      <c r="CE16">
        <f t="shared" si="26"/>
        <v>100</v>
      </c>
      <c r="CF16">
        <f t="shared" si="27"/>
        <v>100</v>
      </c>
      <c r="CG16">
        <f t="shared" si="28"/>
        <v>100</v>
      </c>
      <c r="CH16">
        <f t="shared" si="29"/>
        <v>26.315789473684209</v>
      </c>
      <c r="CI16" s="5"/>
      <c r="CJ16" s="4"/>
      <c r="CK16" s="4"/>
      <c r="CL16" s="4"/>
      <c r="CM16">
        <f t="shared" si="1"/>
        <v>85.26315789473685</v>
      </c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</row>
    <row r="17" spans="1:1115">
      <c r="A17" s="4">
        <v>13</v>
      </c>
      <c r="B17" s="5" t="s">
        <v>162</v>
      </c>
      <c r="C17" s="4">
        <v>1</v>
      </c>
      <c r="D17" s="5" t="s">
        <v>44</v>
      </c>
      <c r="E17" s="4">
        <v>6.4</v>
      </c>
      <c r="F17" s="4">
        <v>5.2</v>
      </c>
      <c r="G17" s="4">
        <v>0.8</v>
      </c>
      <c r="H17" s="4">
        <v>4.7</v>
      </c>
      <c r="I17" s="4">
        <v>1.2</v>
      </c>
      <c r="J17" s="4">
        <v>0</v>
      </c>
      <c r="K17" s="4">
        <v>0.9</v>
      </c>
      <c r="L17" s="4">
        <v>0.9</v>
      </c>
      <c r="M17" s="4">
        <v>0.7</v>
      </c>
      <c r="N17" s="4">
        <v>2.5</v>
      </c>
      <c r="O17" s="4">
        <v>3.5</v>
      </c>
      <c r="P17" s="4">
        <v>2</v>
      </c>
      <c r="Q17" s="4">
        <v>4.3</v>
      </c>
      <c r="R17" s="4">
        <v>3.2</v>
      </c>
      <c r="S17" s="4">
        <v>0</v>
      </c>
      <c r="T17">
        <f t="shared" si="2"/>
        <v>2.42</v>
      </c>
      <c r="U17">
        <f t="shared" si="3"/>
        <v>4.1333333333333337</v>
      </c>
      <c r="V17">
        <f t="shared" si="4"/>
        <v>1.9666666666666668</v>
      </c>
      <c r="W17">
        <f t="shared" si="5"/>
        <v>0.83333333333333337</v>
      </c>
      <c r="X17">
        <f t="shared" si="6"/>
        <v>2.6666666666666665</v>
      </c>
      <c r="Y17">
        <f t="shared" si="7"/>
        <v>2.5</v>
      </c>
      <c r="AA17" s="4">
        <v>0</v>
      </c>
      <c r="AB17" s="4">
        <v>2</v>
      </c>
      <c r="AC17" s="4">
        <v>2</v>
      </c>
      <c r="AD17" s="4">
        <v>4</v>
      </c>
      <c r="AE17" s="4">
        <v>8</v>
      </c>
      <c r="AF17" s="4">
        <v>22</v>
      </c>
      <c r="AG17" s="4">
        <v>16</v>
      </c>
      <c r="AH17" s="4">
        <v>10</v>
      </c>
      <c r="AI17" s="4">
        <v>18</v>
      </c>
      <c r="AJ17" s="4">
        <v>20</v>
      </c>
      <c r="AK17" s="4">
        <v>14</v>
      </c>
      <c r="AL17" s="4">
        <v>14</v>
      </c>
      <c r="AM17" s="4">
        <v>8</v>
      </c>
      <c r="AN17" s="4">
        <v>8</v>
      </c>
      <c r="AO17" s="4">
        <v>18</v>
      </c>
      <c r="AP17" s="14"/>
      <c r="AQ17" s="4">
        <v>30</v>
      </c>
      <c r="AR17" s="4">
        <v>24</v>
      </c>
      <c r="AS17" s="4">
        <v>18</v>
      </c>
      <c r="AT17" s="4">
        <v>22</v>
      </c>
      <c r="AU17" s="4">
        <v>19</v>
      </c>
      <c r="AV17" s="4">
        <v>21</v>
      </c>
      <c r="AW17" s="4">
        <v>11</v>
      </c>
      <c r="AX17" s="4">
        <v>18</v>
      </c>
      <c r="AY17" s="4">
        <v>13</v>
      </c>
      <c r="AZ17" s="4">
        <v>11</v>
      </c>
      <c r="BA17" s="4">
        <v>27</v>
      </c>
      <c r="BB17" s="4">
        <v>14</v>
      </c>
      <c r="BC17" s="4">
        <v>12</v>
      </c>
      <c r="BD17" s="4">
        <v>10</v>
      </c>
      <c r="BE17" s="4">
        <v>7</v>
      </c>
      <c r="BF17">
        <f t="shared" si="8"/>
        <v>17.133333333333333</v>
      </c>
      <c r="BH17">
        <f t="shared" si="9"/>
        <v>24</v>
      </c>
      <c r="BM17" s="5"/>
      <c r="BN17">
        <f t="shared" si="10"/>
        <v>100</v>
      </c>
      <c r="BO17">
        <f>(AR17-AB17)/(AR17+AB17)*100</f>
        <v>84.615384615384613</v>
      </c>
      <c r="BP17">
        <f t="shared" si="30"/>
        <v>80</v>
      </c>
      <c r="BQ17">
        <f t="shared" si="30"/>
        <v>69.230769230769226</v>
      </c>
      <c r="BR17">
        <f t="shared" si="30"/>
        <v>40.74074074074074</v>
      </c>
      <c r="BS17">
        <f t="shared" si="30"/>
        <v>-2.3255813953488373</v>
      </c>
      <c r="BT17">
        <f t="shared" si="30"/>
        <v>-18.518518518518519</v>
      </c>
      <c r="BU17">
        <f t="shared" si="30"/>
        <v>28.571428571428569</v>
      </c>
      <c r="BV17">
        <f t="shared" si="30"/>
        <v>-16.129032258064516</v>
      </c>
      <c r="BW17">
        <f t="shared" si="30"/>
        <v>-29.032258064516132</v>
      </c>
      <c r="BX17">
        <f t="shared" si="30"/>
        <v>31.707317073170731</v>
      </c>
      <c r="BY17">
        <f t="shared" si="30"/>
        <v>0</v>
      </c>
      <c r="BZ17">
        <f t="shared" si="30"/>
        <v>20</v>
      </c>
      <c r="CA17">
        <f t="shared" si="30"/>
        <v>11.111111111111111</v>
      </c>
      <c r="CB17">
        <f t="shared" si="30"/>
        <v>-44</v>
      </c>
      <c r="CD17">
        <f t="shared" si="25"/>
        <v>88.205128205128219</v>
      </c>
      <c r="CE17">
        <f t="shared" si="26"/>
        <v>35.881976192053706</v>
      </c>
      <c r="CF17">
        <f t="shared" si="27"/>
        <v>-2.025374068384822</v>
      </c>
      <c r="CG17">
        <f t="shared" si="28"/>
        <v>0.89168633621819993</v>
      </c>
      <c r="CH17">
        <f t="shared" si="29"/>
        <v>-4.2962962962962967</v>
      </c>
      <c r="CI17" s="5"/>
      <c r="CJ17" s="4"/>
      <c r="CK17" s="4"/>
      <c r="CL17" s="4"/>
      <c r="CM17">
        <f t="shared" si="1"/>
        <v>23.731424073743799</v>
      </c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</row>
    <row r="18" spans="1:1115">
      <c r="A18" s="4">
        <v>16</v>
      </c>
      <c r="B18" s="5" t="s">
        <v>163</v>
      </c>
      <c r="C18" s="4">
        <v>1</v>
      </c>
      <c r="D18" s="5" t="s">
        <v>46</v>
      </c>
      <c r="E18" s="4">
        <v>3.2</v>
      </c>
      <c r="F18" s="4">
        <v>7.4</v>
      </c>
      <c r="G18" s="4">
        <v>6.3</v>
      </c>
      <c r="H18" s="4">
        <v>7.8</v>
      </c>
      <c r="I18" s="4">
        <v>4</v>
      </c>
      <c r="J18" s="4">
        <v>6.3</v>
      </c>
      <c r="K18" s="4">
        <v>8.9</v>
      </c>
      <c r="L18" s="4">
        <v>5</v>
      </c>
      <c r="M18" s="4">
        <v>9.4</v>
      </c>
      <c r="N18" s="4">
        <v>4.5</v>
      </c>
      <c r="O18" s="4">
        <v>10.5</v>
      </c>
      <c r="P18" s="4">
        <v>6.9</v>
      </c>
      <c r="Q18" s="4">
        <v>5.4</v>
      </c>
      <c r="R18" s="4">
        <v>1.2</v>
      </c>
      <c r="S18" s="4">
        <v>5.5</v>
      </c>
      <c r="T18">
        <f t="shared" si="2"/>
        <v>6.1533333333333342</v>
      </c>
      <c r="U18">
        <f t="shared" si="3"/>
        <v>5.6333333333333337</v>
      </c>
      <c r="V18">
        <f t="shared" si="4"/>
        <v>6.0333333333333341</v>
      </c>
      <c r="W18">
        <f t="shared" si="5"/>
        <v>7.7666666666666666</v>
      </c>
      <c r="X18">
        <f t="shared" si="6"/>
        <v>7.3</v>
      </c>
      <c r="Y18">
        <f t="shared" si="7"/>
        <v>4.0333333333333341</v>
      </c>
      <c r="AA18" s="4">
        <v>2</v>
      </c>
      <c r="AB18" s="4">
        <v>0</v>
      </c>
      <c r="AC18" s="4">
        <v>2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2</v>
      </c>
      <c r="AJ18" s="4">
        <v>8</v>
      </c>
      <c r="AK18" s="4">
        <v>0</v>
      </c>
      <c r="AL18" s="4">
        <v>10</v>
      </c>
      <c r="AM18" s="4">
        <v>6</v>
      </c>
      <c r="AN18" s="4">
        <v>0</v>
      </c>
      <c r="AO18" s="4">
        <v>0</v>
      </c>
      <c r="AP18" s="14"/>
      <c r="AQ18" s="4">
        <v>7</v>
      </c>
      <c r="AR18" s="4">
        <v>11</v>
      </c>
      <c r="AS18" s="4">
        <v>11</v>
      </c>
      <c r="AT18" s="4">
        <v>11</v>
      </c>
      <c r="AU18" s="4">
        <v>6</v>
      </c>
      <c r="AV18" s="4">
        <v>6</v>
      </c>
      <c r="AW18" s="4">
        <v>11</v>
      </c>
      <c r="AX18" s="4">
        <v>7</v>
      </c>
      <c r="AY18" s="4">
        <v>6</v>
      </c>
      <c r="AZ18" s="4">
        <v>7</v>
      </c>
      <c r="BA18" s="4">
        <v>4</v>
      </c>
      <c r="BB18" s="4">
        <v>7</v>
      </c>
      <c r="BC18" s="4">
        <v>4</v>
      </c>
      <c r="BD18" s="4">
        <v>4</v>
      </c>
      <c r="BE18" s="4">
        <v>5</v>
      </c>
      <c r="BF18">
        <f t="shared" si="8"/>
        <v>7.1333333333333337</v>
      </c>
      <c r="BH18">
        <f t="shared" si="9"/>
        <v>9.6666666666666661</v>
      </c>
      <c r="BM18" s="5"/>
      <c r="BN18">
        <f t="shared" si="10"/>
        <v>55.555555555555557</v>
      </c>
      <c r="BO18">
        <f t="shared" ref="BO18:BO41" si="31">(AR18-AB18)/(AR18+AB18)*100</f>
        <v>100</v>
      </c>
      <c r="BP18">
        <f t="shared" ref="BP18:BP41" si="32">(AS18-AC18)/(AS18+AC18)*100</f>
        <v>69.230769230769226</v>
      </c>
      <c r="BQ18">
        <f t="shared" ref="BQ18:BQ41" si="33">(AT18-AD18)/(AT18+AD18)*100</f>
        <v>100</v>
      </c>
      <c r="BR18">
        <f t="shared" ref="BR18:BR41" si="34">(AU18-AE18)/(AU18+AE18)*100</f>
        <v>100</v>
      </c>
      <c r="BS18">
        <f t="shared" ref="BS18:BS41" si="35">(AV18-AF18)/(AV18+AF18)*100</f>
        <v>100</v>
      </c>
      <c r="BT18">
        <f t="shared" ref="BT18:BT41" si="36">(AW18-AG18)/(AW18+AG18)*100</f>
        <v>100</v>
      </c>
      <c r="BU18">
        <f t="shared" ref="BU18:BU41" si="37">(AX18-AH18)/(AX18+AH18)*100</f>
        <v>100</v>
      </c>
      <c r="BV18">
        <f t="shared" ref="BV18:BV41" si="38">(AY18-AI18)/(AY18+AI18)*100</f>
        <v>50</v>
      </c>
      <c r="BW18">
        <f t="shared" ref="BW18:BW41" si="39">(AZ18-AJ18)/(AZ18+AJ18)*100</f>
        <v>-6.666666666666667</v>
      </c>
      <c r="BX18">
        <f t="shared" ref="BX18:BX41" si="40">(BA18-AK18)/(BA18+AK18)*100</f>
        <v>100</v>
      </c>
      <c r="BY18">
        <f t="shared" ref="BY18:BY41" si="41">(BB18-AL18)/(BB18+AL18)*100</f>
        <v>-17.647058823529413</v>
      </c>
      <c r="BZ18">
        <f t="shared" ref="BZ18:BZ41" si="42">(BC18-AM18)/(BC18+AM18)*100</f>
        <v>-20</v>
      </c>
      <c r="CA18">
        <f t="shared" ref="CA18:CA41" si="43">(BD18-AN18)/(BD18+AN18)*100</f>
        <v>100</v>
      </c>
      <c r="CB18">
        <f t="shared" ref="CB18:CB33" si="44">(BE18-AO18)/(BE18+AO18)*100</f>
        <v>100</v>
      </c>
      <c r="CD18">
        <f t="shared" si="25"/>
        <v>74.928774928774928</v>
      </c>
      <c r="CE18">
        <f t="shared" si="26"/>
        <v>100</v>
      </c>
      <c r="CF18">
        <f t="shared" si="27"/>
        <v>83.333333333333329</v>
      </c>
      <c r="CG18">
        <f t="shared" si="28"/>
        <v>25.22875816993464</v>
      </c>
      <c r="CH18">
        <f t="shared" si="29"/>
        <v>60</v>
      </c>
      <c r="CI18" s="5"/>
      <c r="CJ18" s="4"/>
      <c r="CK18" s="4"/>
      <c r="CL18" s="4"/>
      <c r="CM18">
        <f t="shared" si="1"/>
        <v>68.698173286408576</v>
      </c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</row>
    <row r="19" spans="1:1115">
      <c r="A19" s="4">
        <v>15</v>
      </c>
      <c r="B19" s="5" t="s">
        <v>164</v>
      </c>
      <c r="C19" s="4">
        <v>1</v>
      </c>
      <c r="D19" s="5" t="s">
        <v>48</v>
      </c>
      <c r="E19" s="4">
        <v>14.8</v>
      </c>
      <c r="F19" s="4">
        <v>4.2</v>
      </c>
      <c r="G19" s="4">
        <v>10.199999999999999</v>
      </c>
      <c r="H19" s="4">
        <v>11.3</v>
      </c>
      <c r="I19" s="4">
        <v>9.6</v>
      </c>
      <c r="J19" s="4">
        <v>6.4</v>
      </c>
      <c r="K19" s="4">
        <v>10.6</v>
      </c>
      <c r="L19" s="4">
        <v>2.2999999999999998</v>
      </c>
      <c r="M19" s="4">
        <v>14.2</v>
      </c>
      <c r="N19" s="4">
        <v>8</v>
      </c>
      <c r="O19" s="4">
        <v>13.8</v>
      </c>
      <c r="P19" s="4">
        <v>9.5</v>
      </c>
      <c r="Q19" s="4">
        <v>11.5</v>
      </c>
      <c r="R19" s="4">
        <v>14.8</v>
      </c>
      <c r="S19" s="4">
        <v>6</v>
      </c>
      <c r="T19">
        <f t="shared" si="2"/>
        <v>9.8133333333333326</v>
      </c>
      <c r="U19">
        <f t="shared" si="3"/>
        <v>9.7333333333333325</v>
      </c>
      <c r="V19">
        <f t="shared" si="4"/>
        <v>9.1</v>
      </c>
      <c r="W19">
        <f t="shared" si="5"/>
        <v>9.0333333333333332</v>
      </c>
      <c r="X19">
        <f t="shared" si="6"/>
        <v>10.433333333333334</v>
      </c>
      <c r="Y19">
        <f t="shared" si="7"/>
        <v>10.766666666666666</v>
      </c>
      <c r="AA19" s="4">
        <v>0</v>
      </c>
      <c r="AB19" s="4">
        <v>0</v>
      </c>
      <c r="AC19" s="4">
        <v>2</v>
      </c>
      <c r="AD19" s="4">
        <v>0</v>
      </c>
      <c r="AE19" s="4">
        <v>4</v>
      </c>
      <c r="AF19" s="4">
        <v>6</v>
      </c>
      <c r="AG19" s="4">
        <v>4</v>
      </c>
      <c r="AH19" s="4">
        <v>6</v>
      </c>
      <c r="AI19" s="4">
        <v>10</v>
      </c>
      <c r="AJ19" s="4">
        <v>2</v>
      </c>
      <c r="AK19" s="4">
        <v>4</v>
      </c>
      <c r="AL19" s="4">
        <v>4</v>
      </c>
      <c r="AM19" s="4">
        <v>6</v>
      </c>
      <c r="AN19" s="4">
        <v>4</v>
      </c>
      <c r="AO19" s="4">
        <v>10</v>
      </c>
      <c r="AP19" s="14"/>
      <c r="AQ19" s="4">
        <v>13</v>
      </c>
      <c r="AR19" s="4">
        <v>13</v>
      </c>
      <c r="AS19" s="4">
        <v>12</v>
      </c>
      <c r="AT19" s="4">
        <v>7</v>
      </c>
      <c r="AU19" s="4">
        <v>9</v>
      </c>
      <c r="AV19" s="4">
        <v>13</v>
      </c>
      <c r="AW19" s="4">
        <v>6</v>
      </c>
      <c r="AX19" s="4">
        <v>10</v>
      </c>
      <c r="AY19" s="4">
        <v>9</v>
      </c>
      <c r="AZ19" s="4">
        <v>7</v>
      </c>
      <c r="BA19" s="4">
        <v>15</v>
      </c>
      <c r="BB19" s="4">
        <v>6</v>
      </c>
      <c r="BC19" s="4">
        <v>7</v>
      </c>
      <c r="BD19" s="4">
        <v>6</v>
      </c>
      <c r="BE19" s="4">
        <v>10</v>
      </c>
      <c r="BF19">
        <f t="shared" si="8"/>
        <v>9.5333333333333332</v>
      </c>
      <c r="BH19">
        <f t="shared" si="9"/>
        <v>12.666666666666666</v>
      </c>
      <c r="BM19" s="5"/>
      <c r="BN19">
        <f t="shared" si="10"/>
        <v>100</v>
      </c>
      <c r="BO19">
        <f t="shared" si="31"/>
        <v>100</v>
      </c>
      <c r="BP19">
        <f t="shared" si="32"/>
        <v>71.428571428571431</v>
      </c>
      <c r="BQ19">
        <f t="shared" si="33"/>
        <v>100</v>
      </c>
      <c r="BR19">
        <f t="shared" si="34"/>
        <v>38.461538461538467</v>
      </c>
      <c r="BS19">
        <f t="shared" si="35"/>
        <v>36.84210526315789</v>
      </c>
      <c r="BT19">
        <f t="shared" si="36"/>
        <v>20</v>
      </c>
      <c r="BU19">
        <f t="shared" si="37"/>
        <v>25</v>
      </c>
      <c r="BV19">
        <f t="shared" si="38"/>
        <v>-5.2631578947368416</v>
      </c>
      <c r="BW19">
        <f t="shared" si="39"/>
        <v>55.555555555555557</v>
      </c>
      <c r="BX19">
        <f t="shared" si="40"/>
        <v>57.894736842105267</v>
      </c>
      <c r="BY19">
        <f t="shared" si="41"/>
        <v>20</v>
      </c>
      <c r="BZ19">
        <f t="shared" si="42"/>
        <v>7.6923076923076925</v>
      </c>
      <c r="CA19">
        <f t="shared" si="43"/>
        <v>20</v>
      </c>
      <c r="CB19">
        <f t="shared" si="44"/>
        <v>0</v>
      </c>
      <c r="CD19">
        <f t="shared" si="25"/>
        <v>90.476190476190482</v>
      </c>
      <c r="CE19">
        <f t="shared" si="26"/>
        <v>58.434547908232112</v>
      </c>
      <c r="CF19">
        <f t="shared" si="27"/>
        <v>13.245614035087719</v>
      </c>
      <c r="CG19">
        <f t="shared" si="28"/>
        <v>44.48343079922028</v>
      </c>
      <c r="CH19">
        <f t="shared" si="29"/>
        <v>9.2307692307692317</v>
      </c>
      <c r="CI19" s="5"/>
      <c r="CJ19" s="4"/>
      <c r="CK19" s="4"/>
      <c r="CL19" s="4"/>
      <c r="CM19">
        <f t="shared" si="1"/>
        <v>43.174110489899974</v>
      </c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</row>
    <row r="20" spans="1:1115">
      <c r="A20" s="4">
        <v>17</v>
      </c>
      <c r="B20" s="5" t="s">
        <v>165</v>
      </c>
      <c r="C20" s="4">
        <v>1</v>
      </c>
      <c r="D20" s="5" t="s">
        <v>42</v>
      </c>
      <c r="E20" s="4">
        <v>7</v>
      </c>
      <c r="F20" s="4">
        <v>3.9</v>
      </c>
      <c r="G20" s="4">
        <v>1.9</v>
      </c>
      <c r="H20" s="4">
        <v>4.5</v>
      </c>
      <c r="I20" s="4">
        <v>0.4</v>
      </c>
      <c r="J20" s="4">
        <v>1.7</v>
      </c>
      <c r="K20" s="4">
        <v>6.8</v>
      </c>
      <c r="L20" s="4">
        <v>2.2000000000000002</v>
      </c>
      <c r="M20" s="4">
        <v>8.9</v>
      </c>
      <c r="N20" s="4">
        <v>0</v>
      </c>
      <c r="O20" s="4">
        <v>3.3</v>
      </c>
      <c r="P20" s="4">
        <v>1.1000000000000001</v>
      </c>
      <c r="Q20" s="4">
        <v>10</v>
      </c>
      <c r="R20" s="4">
        <v>4.9000000000000004</v>
      </c>
      <c r="S20" s="4">
        <v>7.3</v>
      </c>
      <c r="T20">
        <f t="shared" si="2"/>
        <v>4.26</v>
      </c>
      <c r="U20">
        <f t="shared" si="3"/>
        <v>4.2666666666666666</v>
      </c>
      <c r="V20">
        <f t="shared" si="4"/>
        <v>2.2000000000000002</v>
      </c>
      <c r="W20">
        <f t="shared" si="5"/>
        <v>5.9666666666666659</v>
      </c>
      <c r="X20">
        <f t="shared" si="6"/>
        <v>1.4666666666666668</v>
      </c>
      <c r="Y20">
        <f t="shared" si="7"/>
        <v>7.3999999999999995</v>
      </c>
      <c r="AA20" s="4">
        <v>0</v>
      </c>
      <c r="AB20" s="4">
        <v>2</v>
      </c>
      <c r="AC20" s="4">
        <v>2</v>
      </c>
      <c r="AD20" s="4">
        <v>4</v>
      </c>
      <c r="AE20" s="4">
        <v>6</v>
      </c>
      <c r="AF20" s="4">
        <v>26</v>
      </c>
      <c r="AG20" s="4">
        <v>14</v>
      </c>
      <c r="AH20" s="4">
        <v>6</v>
      </c>
      <c r="AI20" s="4">
        <v>6</v>
      </c>
      <c r="AJ20" s="4">
        <v>12</v>
      </c>
      <c r="AK20" s="4">
        <v>22</v>
      </c>
      <c r="AL20" s="4">
        <v>6</v>
      </c>
      <c r="AM20" s="4">
        <v>12</v>
      </c>
      <c r="AN20" s="4">
        <v>12</v>
      </c>
      <c r="AO20" s="4">
        <v>14</v>
      </c>
      <c r="AP20" s="14"/>
      <c r="AQ20" s="4">
        <v>15</v>
      </c>
      <c r="AR20" s="4">
        <v>30</v>
      </c>
      <c r="AS20" s="4">
        <v>32</v>
      </c>
      <c r="AT20" s="4">
        <v>39</v>
      </c>
      <c r="AU20" s="4">
        <v>22</v>
      </c>
      <c r="AV20" s="4">
        <v>12</v>
      </c>
      <c r="AW20" s="4">
        <v>39</v>
      </c>
      <c r="AX20" s="4">
        <v>27</v>
      </c>
      <c r="AY20" s="4">
        <v>7</v>
      </c>
      <c r="AZ20" s="4">
        <v>20</v>
      </c>
      <c r="BA20" s="4">
        <v>16</v>
      </c>
      <c r="BB20" s="4">
        <v>9</v>
      </c>
      <c r="BC20" s="4">
        <v>22</v>
      </c>
      <c r="BD20" s="4">
        <v>11</v>
      </c>
      <c r="BE20" s="4">
        <v>25</v>
      </c>
      <c r="BF20">
        <f t="shared" si="8"/>
        <v>21.733333333333334</v>
      </c>
      <c r="BH20">
        <f t="shared" si="9"/>
        <v>25.666666666666668</v>
      </c>
      <c r="BM20" s="5"/>
      <c r="BN20">
        <f t="shared" si="10"/>
        <v>100</v>
      </c>
      <c r="BO20">
        <f t="shared" si="31"/>
        <v>87.5</v>
      </c>
      <c r="BP20">
        <f t="shared" si="32"/>
        <v>88.235294117647058</v>
      </c>
      <c r="BQ20">
        <f t="shared" si="33"/>
        <v>81.395348837209298</v>
      </c>
      <c r="BR20">
        <f t="shared" si="34"/>
        <v>57.142857142857139</v>
      </c>
      <c r="BS20">
        <f t="shared" si="35"/>
        <v>-36.84210526315789</v>
      </c>
      <c r="BT20">
        <f t="shared" si="36"/>
        <v>47.169811320754718</v>
      </c>
      <c r="BU20">
        <f t="shared" si="37"/>
        <v>63.636363636363633</v>
      </c>
      <c r="BV20">
        <f t="shared" si="38"/>
        <v>7.6923076923076925</v>
      </c>
      <c r="BW20">
        <f t="shared" si="39"/>
        <v>25</v>
      </c>
      <c r="BX20">
        <f t="shared" si="40"/>
        <v>-15.789473684210526</v>
      </c>
      <c r="BY20">
        <f t="shared" si="41"/>
        <v>20</v>
      </c>
      <c r="BZ20">
        <f t="shared" si="42"/>
        <v>29.411764705882355</v>
      </c>
      <c r="CA20">
        <f t="shared" si="43"/>
        <v>-4.3478260869565215</v>
      </c>
      <c r="CB20">
        <f t="shared" si="44"/>
        <v>28.205128205128204</v>
      </c>
      <c r="CD20">
        <f t="shared" si="25"/>
        <v>91.911764705882362</v>
      </c>
      <c r="CE20">
        <f t="shared" si="26"/>
        <v>33.898700238969518</v>
      </c>
      <c r="CF20">
        <f t="shared" si="27"/>
        <v>39.499494216475348</v>
      </c>
      <c r="CG20">
        <f t="shared" si="28"/>
        <v>9.7368421052631575</v>
      </c>
      <c r="CH20">
        <f t="shared" si="29"/>
        <v>17.756355608018012</v>
      </c>
      <c r="CI20" s="5"/>
      <c r="CJ20" s="4"/>
      <c r="CK20" s="4"/>
      <c r="CL20" s="4"/>
      <c r="CM20">
        <f t="shared" si="1"/>
        <v>38.56063137492167</v>
      </c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</row>
    <row r="21" spans="1:1115">
      <c r="A21" s="4">
        <v>18</v>
      </c>
      <c r="B21" s="5" t="s">
        <v>166</v>
      </c>
      <c r="C21" s="4">
        <v>1</v>
      </c>
      <c r="D21" s="5" t="s">
        <v>44</v>
      </c>
      <c r="E21" s="4">
        <v>14.6</v>
      </c>
      <c r="F21" s="4">
        <v>12.5</v>
      </c>
      <c r="G21" s="4">
        <v>7.8</v>
      </c>
      <c r="H21" s="4">
        <v>10.1</v>
      </c>
      <c r="I21" s="4">
        <v>2.4</v>
      </c>
      <c r="J21" s="4">
        <v>8.5</v>
      </c>
      <c r="K21" s="4">
        <v>0.8</v>
      </c>
      <c r="L21" s="4">
        <v>5.0999999999999996</v>
      </c>
      <c r="M21" s="4">
        <v>2.8</v>
      </c>
      <c r="N21" s="4">
        <v>3.3</v>
      </c>
      <c r="O21" s="4">
        <v>5.8</v>
      </c>
      <c r="P21" s="4">
        <v>5.0999999999999996</v>
      </c>
      <c r="Q21" s="4">
        <v>3</v>
      </c>
      <c r="R21" s="4">
        <v>21.7</v>
      </c>
      <c r="S21" s="4">
        <v>1.9</v>
      </c>
      <c r="T21">
        <f t="shared" si="2"/>
        <v>7.0266666666666664</v>
      </c>
      <c r="U21">
        <f t="shared" si="3"/>
        <v>11.633333333333333</v>
      </c>
      <c r="V21">
        <f t="shared" si="4"/>
        <v>7</v>
      </c>
      <c r="W21">
        <f t="shared" si="5"/>
        <v>2.9</v>
      </c>
      <c r="X21">
        <f t="shared" si="6"/>
        <v>4.7333333333333334</v>
      </c>
      <c r="Y21">
        <f t="shared" si="7"/>
        <v>8.8666666666666654</v>
      </c>
      <c r="AA21" s="4">
        <v>2</v>
      </c>
      <c r="AB21" s="4">
        <v>2</v>
      </c>
      <c r="AC21" s="4">
        <v>4</v>
      </c>
      <c r="AD21" s="4">
        <v>2</v>
      </c>
      <c r="AE21" s="4">
        <v>12</v>
      </c>
      <c r="AF21" s="4">
        <v>10</v>
      </c>
      <c r="AG21" s="4">
        <v>8</v>
      </c>
      <c r="AH21" s="4">
        <v>12</v>
      </c>
      <c r="AI21" s="4">
        <v>12</v>
      </c>
      <c r="AJ21" s="4">
        <v>8</v>
      </c>
      <c r="AK21" s="4">
        <v>4</v>
      </c>
      <c r="AL21" s="4">
        <v>6</v>
      </c>
      <c r="AM21" s="4">
        <v>12</v>
      </c>
      <c r="AN21" s="4">
        <v>0</v>
      </c>
      <c r="AO21" s="4">
        <v>10</v>
      </c>
      <c r="AP21" s="14"/>
      <c r="AQ21" s="4">
        <v>8</v>
      </c>
      <c r="AR21" s="4">
        <v>21</v>
      </c>
      <c r="AS21" s="4">
        <v>24</v>
      </c>
      <c r="AT21" s="4">
        <v>29</v>
      </c>
      <c r="AU21" s="4">
        <v>30</v>
      </c>
      <c r="AV21" s="4">
        <v>25</v>
      </c>
      <c r="AW21" s="4">
        <v>29</v>
      </c>
      <c r="AX21" s="4">
        <v>15</v>
      </c>
      <c r="AY21" s="4">
        <v>20</v>
      </c>
      <c r="AZ21" s="4">
        <v>16</v>
      </c>
      <c r="BA21" s="4">
        <v>25</v>
      </c>
      <c r="BB21" s="4">
        <v>27</v>
      </c>
      <c r="BC21" s="4">
        <v>5</v>
      </c>
      <c r="BD21" s="4">
        <v>22</v>
      </c>
      <c r="BE21" s="4">
        <v>17</v>
      </c>
      <c r="BF21">
        <f t="shared" si="8"/>
        <v>20.866666666666667</v>
      </c>
      <c r="BH21">
        <f t="shared" si="9"/>
        <v>17.666666666666668</v>
      </c>
      <c r="BM21" s="5"/>
      <c r="BN21">
        <f t="shared" si="10"/>
        <v>60</v>
      </c>
      <c r="BO21">
        <f t="shared" si="31"/>
        <v>82.608695652173907</v>
      </c>
      <c r="BP21">
        <f t="shared" si="32"/>
        <v>71.428571428571431</v>
      </c>
      <c r="BQ21">
        <f t="shared" si="33"/>
        <v>87.096774193548384</v>
      </c>
      <c r="BR21">
        <f t="shared" si="34"/>
        <v>42.857142857142854</v>
      </c>
      <c r="BS21">
        <f t="shared" si="35"/>
        <v>42.857142857142854</v>
      </c>
      <c r="BT21">
        <f t="shared" si="36"/>
        <v>56.756756756756758</v>
      </c>
      <c r="BU21">
        <f t="shared" si="37"/>
        <v>11.111111111111111</v>
      </c>
      <c r="BV21">
        <f t="shared" si="38"/>
        <v>25</v>
      </c>
      <c r="BW21">
        <f t="shared" si="39"/>
        <v>33.333333333333329</v>
      </c>
      <c r="BX21">
        <f t="shared" si="40"/>
        <v>72.41379310344827</v>
      </c>
      <c r="BY21">
        <f t="shared" si="41"/>
        <v>63.636363636363633</v>
      </c>
      <c r="BZ21">
        <f t="shared" si="42"/>
        <v>-41.17647058823529</v>
      </c>
      <c r="CA21">
        <f t="shared" si="43"/>
        <v>100</v>
      </c>
      <c r="CB21">
        <f t="shared" si="44"/>
        <v>25.925925925925924</v>
      </c>
      <c r="CD21">
        <f t="shared" si="25"/>
        <v>71.345755693581779</v>
      </c>
      <c r="CE21">
        <f t="shared" si="26"/>
        <v>57.603686635944705</v>
      </c>
      <c r="CF21">
        <f t="shared" si="27"/>
        <v>30.955955955955957</v>
      </c>
      <c r="CG21">
        <f t="shared" si="28"/>
        <v>56.461163357715073</v>
      </c>
      <c r="CH21">
        <f t="shared" si="29"/>
        <v>28.249818445896878</v>
      </c>
      <c r="CI21" s="5"/>
      <c r="CJ21" s="4"/>
      <c r="CK21" s="4"/>
      <c r="CL21" s="4"/>
      <c r="CM21">
        <f t="shared" si="1"/>
        <v>48.923276017818885</v>
      </c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</row>
    <row r="22" spans="1:1115">
      <c r="A22" s="4">
        <v>20</v>
      </c>
      <c r="B22" s="5" t="s">
        <v>167</v>
      </c>
      <c r="C22" s="4">
        <v>1</v>
      </c>
      <c r="D22" s="5" t="s">
        <v>46</v>
      </c>
      <c r="E22" s="4">
        <v>4.9000000000000004</v>
      </c>
      <c r="F22" s="4">
        <v>7.1</v>
      </c>
      <c r="G22" s="4">
        <v>6.9</v>
      </c>
      <c r="H22" s="4">
        <v>10.9</v>
      </c>
      <c r="I22" s="4">
        <v>13.4</v>
      </c>
      <c r="J22" s="4">
        <v>7.5</v>
      </c>
      <c r="K22" s="4">
        <v>17</v>
      </c>
      <c r="L22" s="4">
        <v>5</v>
      </c>
      <c r="M22" s="4">
        <v>4.8</v>
      </c>
      <c r="N22" s="4">
        <v>2.6</v>
      </c>
      <c r="O22" s="4">
        <v>5.4</v>
      </c>
      <c r="P22" s="4">
        <v>5.9</v>
      </c>
      <c r="Q22" s="4">
        <v>0.7</v>
      </c>
      <c r="R22" s="4">
        <v>8.6</v>
      </c>
      <c r="S22" s="4">
        <v>8.6</v>
      </c>
      <c r="T22">
        <f t="shared" si="2"/>
        <v>7.2866666666666653</v>
      </c>
      <c r="U22">
        <f t="shared" si="3"/>
        <v>6.3</v>
      </c>
      <c r="V22">
        <f t="shared" si="4"/>
        <v>10.6</v>
      </c>
      <c r="W22">
        <f t="shared" si="5"/>
        <v>8.9333333333333336</v>
      </c>
      <c r="X22">
        <f t="shared" si="6"/>
        <v>4.6333333333333337</v>
      </c>
      <c r="Y22">
        <f t="shared" si="7"/>
        <v>5.9666666666666659</v>
      </c>
      <c r="AA22" s="4">
        <v>2</v>
      </c>
      <c r="AB22" s="4">
        <v>0</v>
      </c>
      <c r="AC22" s="4">
        <v>4</v>
      </c>
      <c r="AD22" s="4">
        <v>4</v>
      </c>
      <c r="AE22" s="4">
        <v>4</v>
      </c>
      <c r="AF22" s="4">
        <v>4</v>
      </c>
      <c r="AG22" s="4">
        <v>0</v>
      </c>
      <c r="AH22" s="4">
        <v>12</v>
      </c>
      <c r="AI22" s="4">
        <v>8</v>
      </c>
      <c r="AJ22" s="4">
        <v>4</v>
      </c>
      <c r="AK22" s="4">
        <v>6</v>
      </c>
      <c r="AL22" s="4">
        <v>8</v>
      </c>
      <c r="AM22" s="4">
        <v>6</v>
      </c>
      <c r="AN22" s="4">
        <v>2</v>
      </c>
      <c r="AO22" s="4">
        <v>12</v>
      </c>
      <c r="AP22" s="14"/>
      <c r="AQ22" s="4">
        <v>12</v>
      </c>
      <c r="AR22" s="4">
        <v>6</v>
      </c>
      <c r="AS22" s="4">
        <v>10</v>
      </c>
      <c r="AT22" s="4">
        <v>16</v>
      </c>
      <c r="AU22" s="4">
        <v>5</v>
      </c>
      <c r="AV22" s="4">
        <v>11</v>
      </c>
      <c r="AW22" s="4">
        <v>7</v>
      </c>
      <c r="AX22" s="4">
        <v>4</v>
      </c>
      <c r="AY22" s="4">
        <v>9</v>
      </c>
      <c r="AZ22" s="4">
        <v>5</v>
      </c>
      <c r="BA22" s="4">
        <v>4</v>
      </c>
      <c r="BB22" s="4">
        <v>6</v>
      </c>
      <c r="BC22" s="4">
        <v>5</v>
      </c>
      <c r="BD22" s="4">
        <v>7</v>
      </c>
      <c r="BE22" s="4">
        <v>7</v>
      </c>
      <c r="BF22">
        <f t="shared" si="8"/>
        <v>7.6</v>
      </c>
      <c r="BH22">
        <f t="shared" si="9"/>
        <v>9.3333333333333339</v>
      </c>
      <c r="BM22" s="5"/>
      <c r="BN22">
        <f t="shared" si="10"/>
        <v>71.428571428571431</v>
      </c>
      <c r="BO22">
        <f t="shared" si="31"/>
        <v>100</v>
      </c>
      <c r="BP22">
        <f t="shared" si="32"/>
        <v>42.857142857142854</v>
      </c>
      <c r="BQ22">
        <f t="shared" si="33"/>
        <v>60</v>
      </c>
      <c r="BR22">
        <f t="shared" si="34"/>
        <v>11.111111111111111</v>
      </c>
      <c r="BS22">
        <f t="shared" si="35"/>
        <v>46.666666666666664</v>
      </c>
      <c r="BT22">
        <f t="shared" si="36"/>
        <v>100</v>
      </c>
      <c r="BU22">
        <f t="shared" si="37"/>
        <v>-50</v>
      </c>
      <c r="BV22">
        <f t="shared" si="38"/>
        <v>5.8823529411764701</v>
      </c>
      <c r="BW22">
        <f t="shared" si="39"/>
        <v>11.111111111111111</v>
      </c>
      <c r="BX22">
        <f t="shared" si="40"/>
        <v>-20</v>
      </c>
      <c r="BY22">
        <f t="shared" si="41"/>
        <v>-14.285714285714285</v>
      </c>
      <c r="BZ22">
        <f t="shared" si="42"/>
        <v>-9.0909090909090917</v>
      </c>
      <c r="CA22">
        <f t="shared" si="43"/>
        <v>55.555555555555557</v>
      </c>
      <c r="CB22">
        <f t="shared" si="44"/>
        <v>-26.315789473684209</v>
      </c>
      <c r="CD22">
        <f t="shared" si="25"/>
        <v>71.428571428571431</v>
      </c>
      <c r="CE22">
        <f t="shared" si="26"/>
        <v>39.25925925925926</v>
      </c>
      <c r="CF22">
        <f t="shared" si="27"/>
        <v>18.627450980392158</v>
      </c>
      <c r="CG22">
        <f t="shared" si="28"/>
        <v>-7.7248677248677247</v>
      </c>
      <c r="CH22">
        <f t="shared" si="29"/>
        <v>6.7162856636540846</v>
      </c>
      <c r="CI22" s="5"/>
      <c r="CJ22" s="4"/>
      <c r="CK22" s="4"/>
      <c r="CL22" s="4"/>
      <c r="CM22">
        <f t="shared" si="1"/>
        <v>25.661339921401844</v>
      </c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</row>
    <row r="23" spans="1:1115">
      <c r="A23" s="4">
        <v>19</v>
      </c>
      <c r="B23" s="5" t="s">
        <v>168</v>
      </c>
      <c r="C23" s="4">
        <v>1</v>
      </c>
      <c r="D23" s="5" t="s">
        <v>48</v>
      </c>
      <c r="E23" s="4">
        <v>1.6</v>
      </c>
      <c r="F23" s="4">
        <v>0.7</v>
      </c>
      <c r="G23" s="4">
        <v>0.4</v>
      </c>
      <c r="H23" s="4">
        <v>4.4000000000000004</v>
      </c>
      <c r="I23" s="4">
        <v>0.6</v>
      </c>
      <c r="J23" s="4">
        <v>2.8</v>
      </c>
      <c r="K23" s="4">
        <v>3</v>
      </c>
      <c r="L23" s="4">
        <v>3.7</v>
      </c>
      <c r="M23" s="4">
        <v>2.5</v>
      </c>
      <c r="N23" s="4">
        <v>4.7</v>
      </c>
      <c r="O23" s="4">
        <v>4.3</v>
      </c>
      <c r="P23" s="4">
        <v>2.9</v>
      </c>
      <c r="Q23" s="4">
        <v>8.4</v>
      </c>
      <c r="R23" s="4">
        <v>6.6</v>
      </c>
      <c r="S23" s="4">
        <v>5.8</v>
      </c>
      <c r="T23">
        <f t="shared" si="2"/>
        <v>3.4933333333333332</v>
      </c>
      <c r="U23">
        <f t="shared" si="3"/>
        <v>0.89999999999999991</v>
      </c>
      <c r="V23">
        <f t="shared" si="4"/>
        <v>2.6</v>
      </c>
      <c r="W23">
        <f t="shared" si="5"/>
        <v>3.0666666666666664</v>
      </c>
      <c r="X23">
        <f t="shared" si="6"/>
        <v>3.9666666666666668</v>
      </c>
      <c r="Y23">
        <f t="shared" si="7"/>
        <v>6.9333333333333336</v>
      </c>
      <c r="AA23" s="4">
        <v>0</v>
      </c>
      <c r="AB23" s="4">
        <v>2</v>
      </c>
      <c r="AC23" s="4">
        <v>4</v>
      </c>
      <c r="AD23" s="4">
        <v>8</v>
      </c>
      <c r="AE23" s="4">
        <v>4</v>
      </c>
      <c r="AF23" s="4">
        <v>0</v>
      </c>
      <c r="AG23" s="4">
        <v>6</v>
      </c>
      <c r="AH23" s="4">
        <v>2</v>
      </c>
      <c r="AI23" s="4">
        <v>6</v>
      </c>
      <c r="AJ23" s="4">
        <v>14</v>
      </c>
      <c r="AK23" s="4">
        <v>14</v>
      </c>
      <c r="AL23" s="4">
        <v>0</v>
      </c>
      <c r="AM23" s="4">
        <v>10</v>
      </c>
      <c r="AN23" s="4">
        <v>10</v>
      </c>
      <c r="AO23" s="4">
        <v>6</v>
      </c>
      <c r="AP23" s="14"/>
      <c r="AQ23" s="4">
        <v>18</v>
      </c>
      <c r="AR23" s="4">
        <v>15</v>
      </c>
      <c r="AS23" s="4">
        <v>10</v>
      </c>
      <c r="AT23" s="4">
        <v>26</v>
      </c>
      <c r="AU23" s="4">
        <v>21</v>
      </c>
      <c r="AV23" s="4">
        <v>13</v>
      </c>
      <c r="AW23" s="4">
        <v>13</v>
      </c>
      <c r="AX23" s="4">
        <v>8</v>
      </c>
      <c r="AY23" s="4">
        <v>4</v>
      </c>
      <c r="AZ23" s="4">
        <v>6</v>
      </c>
      <c r="BA23" s="4">
        <v>4</v>
      </c>
      <c r="BB23" s="4">
        <v>16</v>
      </c>
      <c r="BC23" s="4">
        <v>8</v>
      </c>
      <c r="BD23" s="4">
        <v>5</v>
      </c>
      <c r="BE23" s="4">
        <v>3</v>
      </c>
      <c r="BF23">
        <f t="shared" si="8"/>
        <v>11.333333333333334</v>
      </c>
      <c r="BH23">
        <f t="shared" si="9"/>
        <v>14.333333333333334</v>
      </c>
      <c r="BM23" s="5"/>
      <c r="BN23">
        <f t="shared" si="10"/>
        <v>100</v>
      </c>
      <c r="BO23">
        <f t="shared" si="31"/>
        <v>76.470588235294116</v>
      </c>
      <c r="BP23">
        <f t="shared" si="32"/>
        <v>42.857142857142854</v>
      </c>
      <c r="BQ23">
        <f t="shared" si="33"/>
        <v>52.941176470588239</v>
      </c>
      <c r="BR23">
        <f t="shared" si="34"/>
        <v>68</v>
      </c>
      <c r="BS23">
        <f t="shared" si="35"/>
        <v>100</v>
      </c>
      <c r="BT23">
        <f t="shared" si="36"/>
        <v>36.84210526315789</v>
      </c>
      <c r="BU23">
        <f t="shared" si="37"/>
        <v>60</v>
      </c>
      <c r="BV23">
        <f t="shared" si="38"/>
        <v>-20</v>
      </c>
      <c r="BW23">
        <f t="shared" si="39"/>
        <v>-40</v>
      </c>
      <c r="BX23">
        <f t="shared" si="40"/>
        <v>-55.555555555555557</v>
      </c>
      <c r="BY23">
        <f t="shared" si="41"/>
        <v>100</v>
      </c>
      <c r="BZ23">
        <f t="shared" si="42"/>
        <v>-11.111111111111111</v>
      </c>
      <c r="CA23">
        <f t="shared" si="43"/>
        <v>-33.333333333333329</v>
      </c>
      <c r="CB23">
        <f t="shared" si="44"/>
        <v>-33.333333333333329</v>
      </c>
      <c r="CD23">
        <f t="shared" si="25"/>
        <v>73.109243697478988</v>
      </c>
      <c r="CE23">
        <f t="shared" si="26"/>
        <v>73.647058823529406</v>
      </c>
      <c r="CF23">
        <f t="shared" si="27"/>
        <v>25.614035087719298</v>
      </c>
      <c r="CG23">
        <f t="shared" si="28"/>
        <v>1.481481481481481</v>
      </c>
      <c r="CH23">
        <f t="shared" si="29"/>
        <v>-25.925925925925924</v>
      </c>
      <c r="CI23" s="5"/>
      <c r="CJ23" s="4"/>
      <c r="CK23" s="4"/>
      <c r="CL23" s="4"/>
      <c r="CM23">
        <f t="shared" si="1"/>
        <v>29.585178632856657</v>
      </c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</row>
    <row r="24" spans="1:1115">
      <c r="A24" s="4">
        <v>21</v>
      </c>
      <c r="B24" s="5" t="s">
        <v>169</v>
      </c>
      <c r="C24" s="4">
        <v>1</v>
      </c>
      <c r="D24" s="5" t="s">
        <v>42</v>
      </c>
      <c r="E24" s="4">
        <v>22.9</v>
      </c>
      <c r="F24" s="4">
        <v>10</v>
      </c>
      <c r="G24" s="4">
        <v>4.3</v>
      </c>
      <c r="H24" s="4">
        <v>13.8</v>
      </c>
      <c r="I24" s="4">
        <v>10.199999999999999</v>
      </c>
      <c r="J24" s="4">
        <v>11.2</v>
      </c>
      <c r="K24" s="4">
        <v>6.5</v>
      </c>
      <c r="L24" s="4">
        <v>8.6</v>
      </c>
      <c r="M24" s="4">
        <v>7.1</v>
      </c>
      <c r="N24" s="4">
        <v>8.5</v>
      </c>
      <c r="O24" s="4">
        <v>10.3</v>
      </c>
      <c r="P24" s="4">
        <v>10.1</v>
      </c>
      <c r="Q24" s="4">
        <v>6.3</v>
      </c>
      <c r="R24" s="4">
        <v>1.8</v>
      </c>
      <c r="S24" s="4">
        <v>7.9</v>
      </c>
      <c r="T24">
        <f t="shared" si="2"/>
        <v>9.3000000000000007</v>
      </c>
      <c r="U24">
        <f t="shared" si="3"/>
        <v>12.399999999999999</v>
      </c>
      <c r="V24">
        <f t="shared" si="4"/>
        <v>11.733333333333334</v>
      </c>
      <c r="W24">
        <f t="shared" si="5"/>
        <v>7.3999999999999995</v>
      </c>
      <c r="X24">
        <f t="shared" si="6"/>
        <v>9.6333333333333329</v>
      </c>
      <c r="Y24">
        <f t="shared" si="7"/>
        <v>5.333333333333333</v>
      </c>
      <c r="AA24" s="4">
        <v>0</v>
      </c>
      <c r="AB24" s="4">
        <v>2</v>
      </c>
      <c r="AC24" s="4">
        <v>2</v>
      </c>
      <c r="AD24" s="4">
        <v>0</v>
      </c>
      <c r="AE24" s="4">
        <v>0</v>
      </c>
      <c r="AF24" s="4">
        <v>2</v>
      </c>
      <c r="AG24" s="4">
        <v>0</v>
      </c>
      <c r="AH24" s="4">
        <v>0</v>
      </c>
      <c r="AI24" s="4">
        <v>4</v>
      </c>
      <c r="AJ24" s="4">
        <v>4</v>
      </c>
      <c r="AK24" s="4">
        <v>4</v>
      </c>
      <c r="AL24" s="4">
        <v>2</v>
      </c>
      <c r="AM24" s="4">
        <v>8</v>
      </c>
      <c r="AN24" s="4">
        <v>4</v>
      </c>
      <c r="AO24" s="4">
        <v>6</v>
      </c>
      <c r="AP24" s="14"/>
      <c r="AQ24" s="4">
        <v>21</v>
      </c>
      <c r="AR24" s="4">
        <v>9</v>
      </c>
      <c r="AS24" s="4">
        <v>25</v>
      </c>
      <c r="AT24" s="4">
        <v>22</v>
      </c>
      <c r="AU24" s="4">
        <v>20</v>
      </c>
      <c r="AV24" s="4">
        <v>15</v>
      </c>
      <c r="AW24" s="4">
        <v>15</v>
      </c>
      <c r="AX24" s="4">
        <v>20</v>
      </c>
      <c r="AY24" s="4">
        <v>24</v>
      </c>
      <c r="AZ24" s="4">
        <v>24</v>
      </c>
      <c r="BA24" s="4">
        <v>15</v>
      </c>
      <c r="BB24" s="4">
        <v>17</v>
      </c>
      <c r="BC24" s="4">
        <v>30</v>
      </c>
      <c r="BD24" s="4">
        <v>17</v>
      </c>
      <c r="BE24" s="4">
        <v>6</v>
      </c>
      <c r="BF24">
        <f t="shared" si="8"/>
        <v>18.666666666666668</v>
      </c>
      <c r="BH24">
        <f t="shared" si="9"/>
        <v>18.333333333333332</v>
      </c>
      <c r="BM24" s="5"/>
      <c r="BN24">
        <f t="shared" si="10"/>
        <v>100</v>
      </c>
      <c r="BO24">
        <f t="shared" si="31"/>
        <v>63.636363636363633</v>
      </c>
      <c r="BP24">
        <f t="shared" si="32"/>
        <v>85.18518518518519</v>
      </c>
      <c r="BQ24">
        <f t="shared" si="33"/>
        <v>100</v>
      </c>
      <c r="BR24">
        <f t="shared" si="34"/>
        <v>100</v>
      </c>
      <c r="BS24">
        <f t="shared" si="35"/>
        <v>76.470588235294116</v>
      </c>
      <c r="BT24">
        <f t="shared" si="36"/>
        <v>100</v>
      </c>
      <c r="BU24">
        <f t="shared" si="37"/>
        <v>100</v>
      </c>
      <c r="BV24">
        <f t="shared" si="38"/>
        <v>71.428571428571431</v>
      </c>
      <c r="BW24">
        <f t="shared" si="39"/>
        <v>71.428571428571431</v>
      </c>
      <c r="BX24">
        <f t="shared" si="40"/>
        <v>57.894736842105267</v>
      </c>
      <c r="BY24">
        <f t="shared" si="41"/>
        <v>78.94736842105263</v>
      </c>
      <c r="BZ24">
        <f t="shared" si="42"/>
        <v>57.894736842105267</v>
      </c>
      <c r="CA24">
        <f t="shared" si="43"/>
        <v>61.904761904761905</v>
      </c>
      <c r="CB24">
        <f t="shared" si="44"/>
        <v>0</v>
      </c>
      <c r="CD24">
        <f t="shared" si="25"/>
        <v>82.94051627384961</v>
      </c>
      <c r="CE24">
        <f t="shared" si="26"/>
        <v>92.156862745098053</v>
      </c>
      <c r="CF24">
        <f t="shared" si="27"/>
        <v>90.476190476190482</v>
      </c>
      <c r="CG24">
        <f t="shared" si="28"/>
        <v>69.423558897243112</v>
      </c>
      <c r="CH24">
        <f t="shared" si="29"/>
        <v>39.933166248955722</v>
      </c>
      <c r="CI24" s="5"/>
      <c r="CJ24" s="4"/>
      <c r="CK24" s="4"/>
      <c r="CL24" s="4"/>
      <c r="CM24">
        <f t="shared" si="1"/>
        <v>74.986058928267397</v>
      </c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</row>
    <row r="25" spans="1:1115">
      <c r="A25" s="4">
        <v>22</v>
      </c>
      <c r="B25" s="5" t="s">
        <v>170</v>
      </c>
      <c r="C25" s="4">
        <v>1</v>
      </c>
      <c r="D25" s="5" t="s">
        <v>44</v>
      </c>
      <c r="E25" s="4">
        <v>11.9</v>
      </c>
      <c r="F25" s="4">
        <v>5.8</v>
      </c>
      <c r="G25" s="4">
        <v>6.8</v>
      </c>
      <c r="H25" s="4">
        <v>9</v>
      </c>
      <c r="I25" s="4">
        <v>8.8000000000000007</v>
      </c>
      <c r="J25" s="4">
        <v>5.8</v>
      </c>
      <c r="K25" s="4">
        <v>9.3000000000000007</v>
      </c>
      <c r="L25" s="4">
        <v>2.9</v>
      </c>
      <c r="M25" s="4">
        <v>8.6999999999999993</v>
      </c>
      <c r="N25" s="4">
        <v>6.6</v>
      </c>
      <c r="O25" s="4">
        <v>9.9</v>
      </c>
      <c r="P25" s="4">
        <v>6.7</v>
      </c>
      <c r="Q25" s="4">
        <v>3.5</v>
      </c>
      <c r="R25" s="4">
        <v>8.3000000000000007</v>
      </c>
      <c r="S25" s="4">
        <v>4.2</v>
      </c>
      <c r="T25">
        <f t="shared" si="2"/>
        <v>7.2133333333333329</v>
      </c>
      <c r="U25">
        <f t="shared" si="3"/>
        <v>8.1666666666666661</v>
      </c>
      <c r="V25">
        <f t="shared" si="4"/>
        <v>7.8666666666666671</v>
      </c>
      <c r="W25">
        <f t="shared" si="5"/>
        <v>6.9666666666666659</v>
      </c>
      <c r="X25">
        <f t="shared" si="6"/>
        <v>7.7333333333333334</v>
      </c>
      <c r="Y25">
        <f t="shared" si="7"/>
        <v>5.333333333333333</v>
      </c>
      <c r="AA25" s="4">
        <v>0</v>
      </c>
      <c r="AB25" s="4">
        <v>0</v>
      </c>
      <c r="AC25" s="4">
        <v>2</v>
      </c>
      <c r="AD25" s="4">
        <v>0</v>
      </c>
      <c r="AE25" s="4">
        <v>4</v>
      </c>
      <c r="AF25" s="4">
        <v>4</v>
      </c>
      <c r="AG25" s="4">
        <v>2</v>
      </c>
      <c r="AH25" s="4">
        <v>2</v>
      </c>
      <c r="AI25" s="4">
        <v>2</v>
      </c>
      <c r="AJ25" s="4">
        <v>2</v>
      </c>
      <c r="AK25" s="4">
        <v>0</v>
      </c>
      <c r="AL25" s="4">
        <v>0</v>
      </c>
      <c r="AM25" s="4">
        <v>4</v>
      </c>
      <c r="AN25" s="4">
        <v>2</v>
      </c>
      <c r="AO25" s="4">
        <v>4</v>
      </c>
      <c r="AP25" s="14"/>
      <c r="AQ25" s="4">
        <v>25</v>
      </c>
      <c r="AR25" s="4">
        <v>19</v>
      </c>
      <c r="AS25" s="4">
        <v>27</v>
      </c>
      <c r="AT25" s="4">
        <v>25</v>
      </c>
      <c r="AU25" s="4">
        <v>36</v>
      </c>
      <c r="AV25" s="4">
        <v>20</v>
      </c>
      <c r="AW25" s="4">
        <v>29</v>
      </c>
      <c r="AX25" s="4">
        <v>25</v>
      </c>
      <c r="AY25" s="4">
        <v>22</v>
      </c>
      <c r="AZ25" s="4">
        <v>25</v>
      </c>
      <c r="BA25" s="4">
        <v>31</v>
      </c>
      <c r="BB25" s="4">
        <v>24</v>
      </c>
      <c r="BC25" s="4">
        <v>34</v>
      </c>
      <c r="BD25" s="4">
        <v>17</v>
      </c>
      <c r="BE25" s="4">
        <v>26</v>
      </c>
      <c r="BF25">
        <f t="shared" si="8"/>
        <v>25.666666666666668</v>
      </c>
      <c r="BH25">
        <f t="shared" si="9"/>
        <v>23.666666666666668</v>
      </c>
      <c r="BM25" s="5"/>
      <c r="BN25">
        <f t="shared" si="10"/>
        <v>100</v>
      </c>
      <c r="BO25">
        <f t="shared" si="31"/>
        <v>100</v>
      </c>
      <c r="BP25">
        <f t="shared" si="32"/>
        <v>86.206896551724128</v>
      </c>
      <c r="BQ25">
        <f t="shared" si="33"/>
        <v>100</v>
      </c>
      <c r="BR25">
        <f t="shared" si="34"/>
        <v>80</v>
      </c>
      <c r="BS25">
        <f t="shared" si="35"/>
        <v>66.666666666666657</v>
      </c>
      <c r="BT25">
        <f t="shared" si="36"/>
        <v>87.096774193548384</v>
      </c>
      <c r="BU25">
        <f t="shared" si="37"/>
        <v>85.18518518518519</v>
      </c>
      <c r="BV25">
        <f t="shared" si="38"/>
        <v>83.333333333333343</v>
      </c>
      <c r="BW25">
        <f t="shared" si="39"/>
        <v>85.18518518518519</v>
      </c>
      <c r="BX25">
        <f t="shared" si="40"/>
        <v>100</v>
      </c>
      <c r="BY25">
        <f t="shared" si="41"/>
        <v>100</v>
      </c>
      <c r="BZ25">
        <f t="shared" si="42"/>
        <v>78.94736842105263</v>
      </c>
      <c r="CA25">
        <f t="shared" si="43"/>
        <v>78.94736842105263</v>
      </c>
      <c r="CB25">
        <f t="shared" si="44"/>
        <v>73.333333333333329</v>
      </c>
      <c r="CD25">
        <f t="shared" si="25"/>
        <v>95.402298850574709</v>
      </c>
      <c r="CE25">
        <f t="shared" si="26"/>
        <v>82.222222222222214</v>
      </c>
      <c r="CF25">
        <f t="shared" si="27"/>
        <v>85.205097570688977</v>
      </c>
      <c r="CG25">
        <f t="shared" si="28"/>
        <v>95.061728395061735</v>
      </c>
      <c r="CH25">
        <f t="shared" si="29"/>
        <v>77.076023391812853</v>
      </c>
      <c r="CI25" s="5"/>
      <c r="CJ25" s="4"/>
      <c r="CK25" s="4"/>
      <c r="CL25" s="4"/>
      <c r="CM25">
        <f t="shared" si="1"/>
        <v>86.993474086072112</v>
      </c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</row>
    <row r="26" spans="1:1115">
      <c r="A26" s="4">
        <v>24</v>
      </c>
      <c r="B26" s="5" t="s">
        <v>171</v>
      </c>
      <c r="C26" s="4">
        <v>1</v>
      </c>
      <c r="D26" s="5" t="s">
        <v>46</v>
      </c>
      <c r="E26" s="4">
        <v>11.5</v>
      </c>
      <c r="F26" s="4">
        <v>12.4</v>
      </c>
      <c r="G26" s="4">
        <v>12.1</v>
      </c>
      <c r="H26" s="4">
        <v>10</v>
      </c>
      <c r="I26" s="4">
        <v>6.2</v>
      </c>
      <c r="J26" s="4">
        <v>14</v>
      </c>
      <c r="K26" s="4">
        <v>7.2</v>
      </c>
      <c r="L26" s="4">
        <v>4.5999999999999996</v>
      </c>
      <c r="M26" s="4">
        <v>16.600000000000001</v>
      </c>
      <c r="N26" s="4">
        <v>3.5</v>
      </c>
      <c r="O26" s="4">
        <v>6.6</v>
      </c>
      <c r="P26" s="4">
        <v>2.2000000000000002</v>
      </c>
      <c r="Q26" s="4">
        <v>5.7</v>
      </c>
      <c r="R26" s="4">
        <v>3.4</v>
      </c>
      <c r="S26" s="4">
        <v>4.0999999999999996</v>
      </c>
      <c r="T26">
        <f t="shared" si="2"/>
        <v>8.0066666666666659</v>
      </c>
      <c r="U26">
        <f t="shared" si="3"/>
        <v>12</v>
      </c>
      <c r="V26">
        <f t="shared" si="4"/>
        <v>10.066666666666666</v>
      </c>
      <c r="W26">
        <f t="shared" si="5"/>
        <v>9.4666666666666668</v>
      </c>
      <c r="X26">
        <f t="shared" si="6"/>
        <v>4.1000000000000005</v>
      </c>
      <c r="Y26">
        <f t="shared" si="7"/>
        <v>4.3999999999999995</v>
      </c>
      <c r="AA26" s="4">
        <v>2</v>
      </c>
      <c r="AB26" s="4">
        <v>0</v>
      </c>
      <c r="AC26" s="4">
        <v>0</v>
      </c>
      <c r="AD26" s="4">
        <v>0</v>
      </c>
      <c r="AE26" s="4">
        <v>0</v>
      </c>
      <c r="AF26" s="4">
        <v>2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2</v>
      </c>
      <c r="AM26" s="4">
        <v>4</v>
      </c>
      <c r="AN26" s="4">
        <v>6</v>
      </c>
      <c r="AO26" s="4">
        <v>6</v>
      </c>
      <c r="AP26" s="14"/>
      <c r="AQ26" s="4">
        <v>18</v>
      </c>
      <c r="AR26" s="4">
        <v>5</v>
      </c>
      <c r="AS26" s="4">
        <v>4</v>
      </c>
      <c r="AT26" s="4">
        <v>15</v>
      </c>
      <c r="AU26" s="4">
        <v>7</v>
      </c>
      <c r="AV26" s="4">
        <v>10</v>
      </c>
      <c r="AW26" s="4">
        <v>5</v>
      </c>
      <c r="AX26" s="4">
        <v>14</v>
      </c>
      <c r="AY26" s="4">
        <v>6</v>
      </c>
      <c r="AZ26" s="4">
        <v>7</v>
      </c>
      <c r="BA26" s="4">
        <v>9</v>
      </c>
      <c r="BB26" s="4">
        <v>6</v>
      </c>
      <c r="BC26" s="4">
        <v>10</v>
      </c>
      <c r="BD26" s="4">
        <v>3</v>
      </c>
      <c r="BE26" s="4">
        <v>7</v>
      </c>
      <c r="BF26">
        <f t="shared" si="8"/>
        <v>8.4</v>
      </c>
      <c r="BH26">
        <f t="shared" si="9"/>
        <v>9</v>
      </c>
      <c r="BM26" s="5"/>
      <c r="BN26">
        <f t="shared" si="10"/>
        <v>80</v>
      </c>
      <c r="BO26">
        <f t="shared" si="31"/>
        <v>100</v>
      </c>
      <c r="BP26">
        <f t="shared" si="32"/>
        <v>100</v>
      </c>
      <c r="BQ26">
        <f t="shared" si="33"/>
        <v>100</v>
      </c>
      <c r="BR26">
        <f t="shared" si="34"/>
        <v>100</v>
      </c>
      <c r="BS26">
        <f t="shared" si="35"/>
        <v>66.666666666666657</v>
      </c>
      <c r="BT26">
        <f t="shared" si="36"/>
        <v>100</v>
      </c>
      <c r="BU26">
        <f t="shared" si="37"/>
        <v>100</v>
      </c>
      <c r="BV26">
        <f t="shared" si="38"/>
        <v>100</v>
      </c>
      <c r="BW26">
        <f t="shared" si="39"/>
        <v>100</v>
      </c>
      <c r="BX26">
        <f t="shared" si="40"/>
        <v>100</v>
      </c>
      <c r="BY26">
        <f t="shared" si="41"/>
        <v>50</v>
      </c>
      <c r="BZ26">
        <f t="shared" si="42"/>
        <v>42.857142857142854</v>
      </c>
      <c r="CA26">
        <f t="shared" si="43"/>
        <v>-33.333333333333329</v>
      </c>
      <c r="CB26">
        <f t="shared" si="44"/>
        <v>7.6923076923076925</v>
      </c>
      <c r="CD26">
        <f t="shared" si="25"/>
        <v>93.333333333333329</v>
      </c>
      <c r="CE26">
        <f t="shared" si="26"/>
        <v>88.888888888888872</v>
      </c>
      <c r="CF26">
        <f t="shared" si="27"/>
        <v>100</v>
      </c>
      <c r="CG26">
        <f t="shared" si="28"/>
        <v>83.333333333333329</v>
      </c>
      <c r="CH26">
        <f t="shared" si="29"/>
        <v>5.7387057387057396</v>
      </c>
      <c r="CI26" s="5"/>
      <c r="CJ26" s="4"/>
      <c r="CK26" s="4"/>
      <c r="CL26" s="4"/>
      <c r="CM26">
        <f t="shared" si="1"/>
        <v>74.258852258852258</v>
      </c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</row>
    <row r="27" spans="1:1115">
      <c r="A27" s="4">
        <v>23</v>
      </c>
      <c r="B27" s="5" t="s">
        <v>172</v>
      </c>
      <c r="C27" s="4">
        <v>1</v>
      </c>
      <c r="D27" s="5" t="s">
        <v>48</v>
      </c>
      <c r="E27" s="4">
        <v>3.2</v>
      </c>
      <c r="F27" s="4">
        <v>1.5</v>
      </c>
      <c r="G27" s="4">
        <v>2.7</v>
      </c>
      <c r="H27" s="4">
        <v>6.8</v>
      </c>
      <c r="I27" s="4">
        <v>2.2999999999999998</v>
      </c>
      <c r="J27" s="4">
        <v>6.7</v>
      </c>
      <c r="K27" s="4">
        <v>2.2999999999999998</v>
      </c>
      <c r="L27" s="4">
        <v>1.8</v>
      </c>
      <c r="M27" s="4">
        <v>3.4</v>
      </c>
      <c r="N27" s="4">
        <v>6.8</v>
      </c>
      <c r="O27" s="4">
        <v>1.6</v>
      </c>
      <c r="P27" s="4">
        <v>1.3</v>
      </c>
      <c r="Q27" s="4">
        <v>4.7</v>
      </c>
      <c r="R27" s="4">
        <v>8.5</v>
      </c>
      <c r="S27" s="4">
        <v>1.1000000000000001</v>
      </c>
      <c r="T27">
        <f t="shared" si="2"/>
        <v>3.6466666666666669</v>
      </c>
      <c r="U27">
        <f t="shared" si="3"/>
        <v>2.4666666666666668</v>
      </c>
      <c r="V27">
        <f t="shared" si="4"/>
        <v>5.2666666666666666</v>
      </c>
      <c r="W27">
        <f t="shared" si="5"/>
        <v>2.5</v>
      </c>
      <c r="X27">
        <f t="shared" si="6"/>
        <v>3.2333333333333338</v>
      </c>
      <c r="Y27">
        <f t="shared" si="7"/>
        <v>4.7666666666666666</v>
      </c>
      <c r="AA27" s="4">
        <v>0</v>
      </c>
      <c r="AB27" s="4">
        <v>0</v>
      </c>
      <c r="AC27" s="4">
        <v>0</v>
      </c>
      <c r="AD27" s="4">
        <v>0</v>
      </c>
      <c r="AE27" s="4">
        <v>8</v>
      </c>
      <c r="AF27" s="4">
        <v>2</v>
      </c>
      <c r="AG27" s="4">
        <v>8</v>
      </c>
      <c r="AH27" s="4">
        <v>2</v>
      </c>
      <c r="AI27" s="4">
        <v>8</v>
      </c>
      <c r="AJ27" s="4">
        <v>12</v>
      </c>
      <c r="AK27" s="4">
        <v>14</v>
      </c>
      <c r="AL27" s="4">
        <v>14</v>
      </c>
      <c r="AM27" s="4">
        <v>6</v>
      </c>
      <c r="AN27" s="4">
        <v>8</v>
      </c>
      <c r="AO27" s="4">
        <v>16</v>
      </c>
      <c r="AP27" s="14"/>
      <c r="AQ27" s="4">
        <v>16</v>
      </c>
      <c r="AR27" s="4">
        <v>13</v>
      </c>
      <c r="AS27" s="4">
        <v>16</v>
      </c>
      <c r="AT27" s="4">
        <v>7</v>
      </c>
      <c r="AU27" s="4">
        <v>16</v>
      </c>
      <c r="AV27" s="4">
        <v>15</v>
      </c>
      <c r="AW27" s="4">
        <v>5</v>
      </c>
      <c r="AX27" s="4">
        <v>15</v>
      </c>
      <c r="AY27" s="4">
        <v>10</v>
      </c>
      <c r="AZ27" s="4">
        <v>8</v>
      </c>
      <c r="BA27" s="4">
        <v>8</v>
      </c>
      <c r="BB27" s="4">
        <v>10</v>
      </c>
      <c r="BC27" s="4">
        <v>9</v>
      </c>
      <c r="BD27" s="4">
        <v>9</v>
      </c>
      <c r="BE27" s="4">
        <v>4</v>
      </c>
      <c r="BF27">
        <f t="shared" si="8"/>
        <v>10.733333333333333</v>
      </c>
      <c r="BH27">
        <f t="shared" si="9"/>
        <v>15</v>
      </c>
      <c r="BM27" s="5"/>
      <c r="BN27">
        <f t="shared" si="10"/>
        <v>100</v>
      </c>
      <c r="BO27">
        <f t="shared" si="31"/>
        <v>100</v>
      </c>
      <c r="BP27">
        <f t="shared" si="32"/>
        <v>100</v>
      </c>
      <c r="BQ27">
        <f t="shared" si="33"/>
        <v>100</v>
      </c>
      <c r="BR27">
        <f t="shared" si="34"/>
        <v>33.333333333333329</v>
      </c>
      <c r="BS27">
        <f t="shared" si="35"/>
        <v>76.470588235294116</v>
      </c>
      <c r="BT27">
        <f t="shared" si="36"/>
        <v>-23.076923076923077</v>
      </c>
      <c r="BU27">
        <f t="shared" si="37"/>
        <v>76.470588235294116</v>
      </c>
      <c r="BV27">
        <f t="shared" si="38"/>
        <v>11.111111111111111</v>
      </c>
      <c r="BW27">
        <f t="shared" si="39"/>
        <v>-20</v>
      </c>
      <c r="BX27">
        <f t="shared" si="40"/>
        <v>-27.27272727272727</v>
      </c>
      <c r="BY27">
        <f t="shared" si="41"/>
        <v>-16.666666666666664</v>
      </c>
      <c r="BZ27">
        <f t="shared" si="42"/>
        <v>20</v>
      </c>
      <c r="CA27">
        <f t="shared" si="43"/>
        <v>5.8823529411764701</v>
      </c>
      <c r="CB27">
        <f t="shared" si="44"/>
        <v>-60</v>
      </c>
      <c r="CD27">
        <f t="shared" si="25"/>
        <v>100</v>
      </c>
      <c r="CE27">
        <f t="shared" si="26"/>
        <v>69.93464052287581</v>
      </c>
      <c r="CF27">
        <f t="shared" si="27"/>
        <v>21.501592089827383</v>
      </c>
      <c r="CG27">
        <f t="shared" si="28"/>
        <v>-21.313131313131311</v>
      </c>
      <c r="CH27">
        <f t="shared" si="29"/>
        <v>-11.372549019607844</v>
      </c>
      <c r="CI27" s="5"/>
      <c r="CJ27" s="4"/>
      <c r="CK27" s="4"/>
      <c r="CL27" s="4"/>
      <c r="CM27">
        <f t="shared" si="1"/>
        <v>31.7501104559928</v>
      </c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</row>
    <row r="28" spans="1:1115">
      <c r="A28">
        <v>2</v>
      </c>
      <c r="B28" t="s">
        <v>185</v>
      </c>
      <c r="C28">
        <v>1</v>
      </c>
      <c r="D28" t="s">
        <v>42</v>
      </c>
      <c r="E28">
        <v>15.2</v>
      </c>
      <c r="F28">
        <v>27.6</v>
      </c>
      <c r="G28">
        <v>15.9</v>
      </c>
      <c r="H28">
        <v>11.6</v>
      </c>
      <c r="I28">
        <v>20.3</v>
      </c>
      <c r="J28">
        <v>18.3</v>
      </c>
      <c r="K28">
        <v>12.3</v>
      </c>
      <c r="L28">
        <v>16.2</v>
      </c>
      <c r="M28">
        <v>16.600000000000001</v>
      </c>
      <c r="N28">
        <v>23</v>
      </c>
      <c r="O28">
        <v>12.9</v>
      </c>
      <c r="P28">
        <v>5.7</v>
      </c>
      <c r="Q28">
        <v>26.7</v>
      </c>
      <c r="R28">
        <v>5.2</v>
      </c>
      <c r="S28">
        <v>18.2</v>
      </c>
      <c r="T28">
        <f t="shared" si="2"/>
        <v>16.379999999999995</v>
      </c>
      <c r="U28">
        <f t="shared" si="3"/>
        <v>19.566666666666666</v>
      </c>
      <c r="V28">
        <f t="shared" si="4"/>
        <v>16.733333333333334</v>
      </c>
      <c r="W28">
        <f t="shared" si="5"/>
        <v>15.033333333333333</v>
      </c>
      <c r="X28">
        <f t="shared" si="6"/>
        <v>13.866666666666667</v>
      </c>
      <c r="Y28">
        <f t="shared" si="7"/>
        <v>16.7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</v>
      </c>
      <c r="AO28">
        <v>0</v>
      </c>
      <c r="AQ28">
        <v>6</v>
      </c>
      <c r="AR28">
        <v>1</v>
      </c>
      <c r="AS28">
        <v>3</v>
      </c>
      <c r="AT28">
        <v>3</v>
      </c>
      <c r="AU28">
        <v>4</v>
      </c>
      <c r="AV28">
        <v>5</v>
      </c>
      <c r="AW28">
        <v>8</v>
      </c>
      <c r="AX28">
        <v>5</v>
      </c>
      <c r="AY28">
        <v>6</v>
      </c>
      <c r="AZ28">
        <v>3</v>
      </c>
      <c r="BA28">
        <v>5</v>
      </c>
      <c r="BB28">
        <v>3</v>
      </c>
      <c r="BC28">
        <v>3</v>
      </c>
      <c r="BD28">
        <v>5</v>
      </c>
      <c r="BE28">
        <v>2</v>
      </c>
      <c r="BF28">
        <f t="shared" si="8"/>
        <v>4.1333333333333337</v>
      </c>
      <c r="BH28">
        <f t="shared" si="9"/>
        <v>3.3333333333333335</v>
      </c>
      <c r="BN28">
        <f t="shared" si="10"/>
        <v>100</v>
      </c>
      <c r="BO28">
        <f t="shared" si="31"/>
        <v>100</v>
      </c>
      <c r="BP28">
        <f t="shared" si="32"/>
        <v>100</v>
      </c>
      <c r="BQ28">
        <f t="shared" si="33"/>
        <v>100</v>
      </c>
      <c r="BR28">
        <f t="shared" si="34"/>
        <v>100</v>
      </c>
      <c r="BS28">
        <f t="shared" si="35"/>
        <v>100</v>
      </c>
      <c r="BT28">
        <f t="shared" si="36"/>
        <v>100</v>
      </c>
      <c r="BU28">
        <f t="shared" si="37"/>
        <v>100</v>
      </c>
      <c r="BV28">
        <f t="shared" si="38"/>
        <v>100</v>
      </c>
      <c r="BW28">
        <f t="shared" si="39"/>
        <v>100</v>
      </c>
      <c r="BX28">
        <f t="shared" si="40"/>
        <v>100</v>
      </c>
      <c r="BY28">
        <f t="shared" si="41"/>
        <v>100</v>
      </c>
      <c r="BZ28">
        <f t="shared" si="42"/>
        <v>100</v>
      </c>
      <c r="CA28">
        <f t="shared" si="43"/>
        <v>42.857142857142854</v>
      </c>
      <c r="CB28">
        <f t="shared" si="44"/>
        <v>100</v>
      </c>
      <c r="CD28">
        <f t="shared" si="25"/>
        <v>100</v>
      </c>
      <c r="CE28">
        <f t="shared" si="26"/>
        <v>100</v>
      </c>
      <c r="CF28">
        <f t="shared" si="27"/>
        <v>100</v>
      </c>
      <c r="CG28">
        <f t="shared" si="28"/>
        <v>100</v>
      </c>
      <c r="CH28">
        <f t="shared" si="29"/>
        <v>80.952380952380949</v>
      </c>
      <c r="CM28">
        <f t="shared" si="1"/>
        <v>96.19047619047619</v>
      </c>
    </row>
    <row r="29" spans="1:1115">
      <c r="A29">
        <v>1</v>
      </c>
      <c r="B29" t="s">
        <v>186</v>
      </c>
      <c r="C29">
        <v>1</v>
      </c>
      <c r="D29" t="s">
        <v>44</v>
      </c>
      <c r="E29">
        <v>17.600000000000001</v>
      </c>
      <c r="F29">
        <v>11</v>
      </c>
      <c r="G29">
        <v>9.9</v>
      </c>
      <c r="H29">
        <v>9.9</v>
      </c>
      <c r="I29">
        <v>18.600000000000001</v>
      </c>
      <c r="J29">
        <v>9.6999999999999993</v>
      </c>
      <c r="K29">
        <v>13.8</v>
      </c>
      <c r="L29">
        <v>7.9</v>
      </c>
      <c r="M29">
        <v>14.4</v>
      </c>
      <c r="N29">
        <v>12.7</v>
      </c>
      <c r="O29">
        <v>12.8</v>
      </c>
      <c r="P29">
        <v>17.7</v>
      </c>
      <c r="Q29">
        <v>30</v>
      </c>
      <c r="R29">
        <v>19.600000000000001</v>
      </c>
      <c r="S29">
        <v>17.100000000000001</v>
      </c>
      <c r="T29">
        <f t="shared" si="2"/>
        <v>14.846666666666666</v>
      </c>
      <c r="U29">
        <f t="shared" si="3"/>
        <v>12.833333333333334</v>
      </c>
      <c r="V29">
        <f t="shared" si="4"/>
        <v>12.733333333333334</v>
      </c>
      <c r="W29">
        <f t="shared" si="5"/>
        <v>12.033333333333333</v>
      </c>
      <c r="X29">
        <f t="shared" si="6"/>
        <v>14.4</v>
      </c>
      <c r="Y29">
        <f t="shared" si="7"/>
        <v>22.233333333333334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0</v>
      </c>
      <c r="AQ29">
        <v>7</v>
      </c>
      <c r="AR29">
        <v>5</v>
      </c>
      <c r="AS29">
        <v>8</v>
      </c>
      <c r="AT29">
        <v>6</v>
      </c>
      <c r="AU29">
        <v>13</v>
      </c>
      <c r="AV29">
        <v>11</v>
      </c>
      <c r="AW29">
        <v>8</v>
      </c>
      <c r="AX29">
        <v>2</v>
      </c>
      <c r="AY29">
        <v>7</v>
      </c>
      <c r="AZ29">
        <v>6</v>
      </c>
      <c r="BA29">
        <v>2</v>
      </c>
      <c r="BB29">
        <v>0</v>
      </c>
      <c r="BC29">
        <v>1</v>
      </c>
      <c r="BD29">
        <v>7</v>
      </c>
      <c r="BE29">
        <v>3</v>
      </c>
      <c r="BF29">
        <f t="shared" si="8"/>
        <v>5.7333333333333334</v>
      </c>
      <c r="BH29">
        <f t="shared" si="9"/>
        <v>6.666666666666667</v>
      </c>
      <c r="BN29">
        <f t="shared" si="10"/>
        <v>100</v>
      </c>
      <c r="BO29">
        <f t="shared" si="31"/>
        <v>100</v>
      </c>
      <c r="BP29">
        <f t="shared" si="32"/>
        <v>60</v>
      </c>
      <c r="BQ29">
        <f t="shared" si="33"/>
        <v>100</v>
      </c>
      <c r="BR29">
        <f t="shared" si="34"/>
        <v>100</v>
      </c>
      <c r="BS29">
        <f t="shared" si="35"/>
        <v>100</v>
      </c>
      <c r="BT29">
        <f t="shared" si="36"/>
        <v>60</v>
      </c>
      <c r="BU29">
        <f t="shared" si="37"/>
        <v>100</v>
      </c>
      <c r="BV29">
        <f t="shared" si="38"/>
        <v>100</v>
      </c>
      <c r="BW29">
        <f t="shared" si="39"/>
        <v>100</v>
      </c>
      <c r="BX29">
        <f t="shared" si="40"/>
        <v>0</v>
      </c>
      <c r="BY29">
        <v>0</v>
      </c>
      <c r="BZ29">
        <f t="shared" si="42"/>
        <v>100</v>
      </c>
      <c r="CA29">
        <f t="shared" si="43"/>
        <v>100</v>
      </c>
      <c r="CB29">
        <f t="shared" si="44"/>
        <v>100</v>
      </c>
      <c r="CD29">
        <f t="shared" si="25"/>
        <v>86.666666666666671</v>
      </c>
      <c r="CE29">
        <f t="shared" si="26"/>
        <v>100</v>
      </c>
      <c r="CF29">
        <f t="shared" si="27"/>
        <v>86.666666666666671</v>
      </c>
      <c r="CG29">
        <f t="shared" si="28"/>
        <v>33.333333333333336</v>
      </c>
      <c r="CH29">
        <f t="shared" si="29"/>
        <v>100</v>
      </c>
      <c r="CM29">
        <f t="shared" si="1"/>
        <v>81.333333333333329</v>
      </c>
    </row>
    <row r="30" spans="1:1115">
      <c r="A30">
        <v>3</v>
      </c>
      <c r="B30" t="s">
        <v>187</v>
      </c>
      <c r="C30">
        <v>1</v>
      </c>
      <c r="D30" t="s">
        <v>46</v>
      </c>
      <c r="E30">
        <v>16.399999999999999</v>
      </c>
      <c r="F30">
        <v>15.1</v>
      </c>
      <c r="G30">
        <v>6.2</v>
      </c>
      <c r="H30">
        <v>14.7</v>
      </c>
      <c r="I30">
        <v>21</v>
      </c>
      <c r="J30">
        <v>21.2</v>
      </c>
      <c r="K30">
        <v>13.3</v>
      </c>
      <c r="L30">
        <v>24.2</v>
      </c>
      <c r="M30">
        <v>18.899999999999999</v>
      </c>
      <c r="N30">
        <v>11.8</v>
      </c>
      <c r="O30">
        <v>4.3</v>
      </c>
      <c r="P30">
        <v>18.100000000000001</v>
      </c>
      <c r="Q30">
        <v>14.6</v>
      </c>
      <c r="R30">
        <v>17.5</v>
      </c>
      <c r="S30">
        <v>16.8</v>
      </c>
      <c r="T30">
        <f t="shared" si="2"/>
        <v>15.606666666666667</v>
      </c>
      <c r="U30">
        <f t="shared" si="3"/>
        <v>12.566666666666668</v>
      </c>
      <c r="V30">
        <f t="shared" si="4"/>
        <v>18.966666666666669</v>
      </c>
      <c r="W30">
        <f t="shared" si="5"/>
        <v>18.8</v>
      </c>
      <c r="X30">
        <f t="shared" si="6"/>
        <v>11.4</v>
      </c>
      <c r="Y30">
        <f t="shared" si="7"/>
        <v>16.3</v>
      </c>
      <c r="AA30">
        <v>0</v>
      </c>
      <c r="AB30">
        <v>4</v>
      </c>
      <c r="AC30">
        <v>0</v>
      </c>
      <c r="AD30">
        <v>0</v>
      </c>
      <c r="AE30">
        <v>2</v>
      </c>
      <c r="AF30">
        <v>0</v>
      </c>
      <c r="AG30">
        <v>2</v>
      </c>
      <c r="AH30">
        <v>0</v>
      </c>
      <c r="AI30">
        <v>2</v>
      </c>
      <c r="AJ30">
        <v>4</v>
      </c>
      <c r="AK30">
        <v>2</v>
      </c>
      <c r="AL30">
        <v>0</v>
      </c>
      <c r="AM30">
        <v>0</v>
      </c>
      <c r="AN30">
        <v>0</v>
      </c>
      <c r="AO30">
        <v>8</v>
      </c>
      <c r="AQ30">
        <v>9</v>
      </c>
      <c r="AR30">
        <v>10</v>
      </c>
      <c r="AS30">
        <v>5</v>
      </c>
      <c r="AT30">
        <v>13</v>
      </c>
      <c r="AU30">
        <v>15</v>
      </c>
      <c r="AV30">
        <v>5</v>
      </c>
      <c r="AW30">
        <v>1</v>
      </c>
      <c r="AX30">
        <v>9</v>
      </c>
      <c r="AY30">
        <v>7</v>
      </c>
      <c r="AZ30">
        <v>5</v>
      </c>
      <c r="BA30">
        <v>9</v>
      </c>
      <c r="BB30">
        <v>3</v>
      </c>
      <c r="BC30">
        <v>2</v>
      </c>
      <c r="BD30">
        <v>13</v>
      </c>
      <c r="BE30">
        <v>9</v>
      </c>
      <c r="BF30">
        <f t="shared" si="8"/>
        <v>7.666666666666667</v>
      </c>
      <c r="BH30">
        <f t="shared" si="9"/>
        <v>8</v>
      </c>
      <c r="BN30">
        <f t="shared" si="10"/>
        <v>100</v>
      </c>
      <c r="BO30">
        <f t="shared" si="31"/>
        <v>42.857142857142854</v>
      </c>
      <c r="BP30">
        <f t="shared" si="32"/>
        <v>100</v>
      </c>
      <c r="BQ30">
        <f t="shared" si="33"/>
        <v>100</v>
      </c>
      <c r="BR30">
        <f t="shared" si="34"/>
        <v>76.470588235294116</v>
      </c>
      <c r="BS30">
        <f t="shared" si="35"/>
        <v>100</v>
      </c>
      <c r="BT30">
        <f t="shared" si="36"/>
        <v>-33.333333333333329</v>
      </c>
      <c r="BU30">
        <f t="shared" si="37"/>
        <v>100</v>
      </c>
      <c r="BV30">
        <f t="shared" si="38"/>
        <v>55.555555555555557</v>
      </c>
      <c r="BW30">
        <f t="shared" si="39"/>
        <v>11.111111111111111</v>
      </c>
      <c r="BX30">
        <f t="shared" si="40"/>
        <v>63.636363636363633</v>
      </c>
      <c r="BY30">
        <f t="shared" si="41"/>
        <v>100</v>
      </c>
      <c r="BZ30">
        <f t="shared" si="42"/>
        <v>100</v>
      </c>
      <c r="CA30">
        <f t="shared" si="43"/>
        <v>100</v>
      </c>
      <c r="CB30">
        <f t="shared" si="44"/>
        <v>5.8823529411764701</v>
      </c>
      <c r="CD30">
        <f t="shared" si="25"/>
        <v>80.952380952380949</v>
      </c>
      <c r="CE30">
        <f t="shared" si="26"/>
        <v>92.156862745098053</v>
      </c>
      <c r="CF30">
        <f t="shared" si="27"/>
        <v>40.74074074074074</v>
      </c>
      <c r="CG30">
        <f t="shared" si="28"/>
        <v>58.249158249158249</v>
      </c>
      <c r="CH30">
        <f t="shared" si="29"/>
        <v>68.627450980392155</v>
      </c>
      <c r="CM30">
        <f t="shared" si="1"/>
        <v>68.145318733554035</v>
      </c>
    </row>
    <row r="31" spans="1:1115">
      <c r="A31">
        <v>4</v>
      </c>
      <c r="B31" t="s">
        <v>188</v>
      </c>
      <c r="C31">
        <v>1</v>
      </c>
      <c r="D31" t="s">
        <v>48</v>
      </c>
      <c r="E31">
        <v>3.3</v>
      </c>
      <c r="F31">
        <v>8</v>
      </c>
      <c r="G31">
        <v>14.7</v>
      </c>
      <c r="H31">
        <v>9</v>
      </c>
      <c r="I31">
        <v>16.2</v>
      </c>
      <c r="J31">
        <v>17.3</v>
      </c>
      <c r="K31">
        <v>13.9</v>
      </c>
      <c r="L31">
        <v>8.6999999999999993</v>
      </c>
      <c r="M31">
        <v>20.9</v>
      </c>
      <c r="N31">
        <v>10.8</v>
      </c>
      <c r="O31">
        <v>18</v>
      </c>
      <c r="P31">
        <v>8.1999999999999993</v>
      </c>
      <c r="Q31">
        <v>7.7</v>
      </c>
      <c r="R31">
        <v>10.6</v>
      </c>
      <c r="S31">
        <v>6.5</v>
      </c>
      <c r="T31">
        <f t="shared" si="2"/>
        <v>11.586666666666666</v>
      </c>
      <c r="U31">
        <f t="shared" si="3"/>
        <v>8.6666666666666661</v>
      </c>
      <c r="V31">
        <f t="shared" si="4"/>
        <v>14.166666666666666</v>
      </c>
      <c r="W31">
        <f t="shared" si="5"/>
        <v>14.5</v>
      </c>
      <c r="X31">
        <f t="shared" si="6"/>
        <v>12.333333333333334</v>
      </c>
      <c r="Y31">
        <f t="shared" si="7"/>
        <v>8.2666666666666675</v>
      </c>
      <c r="AA31">
        <v>0</v>
      </c>
      <c r="AB31">
        <v>2</v>
      </c>
      <c r="AC31">
        <v>2</v>
      </c>
      <c r="AD31">
        <v>4</v>
      </c>
      <c r="AE31">
        <v>4</v>
      </c>
      <c r="AF31">
        <v>2</v>
      </c>
      <c r="AG31">
        <v>6</v>
      </c>
      <c r="AH31">
        <v>12</v>
      </c>
      <c r="AI31">
        <v>4</v>
      </c>
      <c r="AJ31">
        <v>10</v>
      </c>
      <c r="AK31">
        <v>4</v>
      </c>
      <c r="AL31">
        <v>12</v>
      </c>
      <c r="AM31">
        <v>10</v>
      </c>
      <c r="AN31">
        <v>6</v>
      </c>
      <c r="AO31">
        <v>14</v>
      </c>
      <c r="AQ31">
        <v>14</v>
      </c>
      <c r="AR31">
        <v>7</v>
      </c>
      <c r="AS31">
        <v>8</v>
      </c>
      <c r="AT31">
        <v>7</v>
      </c>
      <c r="AU31">
        <v>8</v>
      </c>
      <c r="AV31">
        <v>10</v>
      </c>
      <c r="AW31">
        <v>5</v>
      </c>
      <c r="AX31">
        <v>9</v>
      </c>
      <c r="AY31">
        <v>6</v>
      </c>
      <c r="AZ31">
        <v>8</v>
      </c>
      <c r="BA31">
        <v>6</v>
      </c>
      <c r="BB31">
        <v>6</v>
      </c>
      <c r="BC31">
        <v>12</v>
      </c>
      <c r="BD31">
        <v>7</v>
      </c>
      <c r="BE31">
        <v>13</v>
      </c>
      <c r="BF31">
        <f t="shared" si="8"/>
        <v>8.4</v>
      </c>
      <c r="BH31">
        <f t="shared" si="9"/>
        <v>9.6666666666666661</v>
      </c>
      <c r="BN31">
        <f t="shared" si="10"/>
        <v>100</v>
      </c>
      <c r="BO31">
        <f t="shared" si="31"/>
        <v>55.555555555555557</v>
      </c>
      <c r="BP31">
        <f t="shared" si="32"/>
        <v>60</v>
      </c>
      <c r="BQ31">
        <f t="shared" si="33"/>
        <v>27.27272727272727</v>
      </c>
      <c r="BR31">
        <f t="shared" si="34"/>
        <v>33.333333333333329</v>
      </c>
      <c r="BS31">
        <f t="shared" si="35"/>
        <v>66.666666666666657</v>
      </c>
      <c r="BT31">
        <f t="shared" si="36"/>
        <v>-9.0909090909090917</v>
      </c>
      <c r="BU31">
        <f t="shared" si="37"/>
        <v>-14.285714285714285</v>
      </c>
      <c r="BV31">
        <f t="shared" si="38"/>
        <v>20</v>
      </c>
      <c r="BW31">
        <f t="shared" si="39"/>
        <v>-11.111111111111111</v>
      </c>
      <c r="BX31">
        <f t="shared" si="40"/>
        <v>20</v>
      </c>
      <c r="BY31">
        <f t="shared" si="41"/>
        <v>-33.333333333333329</v>
      </c>
      <c r="BZ31">
        <f t="shared" si="42"/>
        <v>9.0909090909090917</v>
      </c>
      <c r="CA31">
        <f t="shared" si="43"/>
        <v>7.6923076923076925</v>
      </c>
      <c r="CB31">
        <f t="shared" si="44"/>
        <v>-3.7037037037037033</v>
      </c>
      <c r="CD31">
        <f t="shared" si="25"/>
        <v>71.851851851851848</v>
      </c>
      <c r="CE31">
        <f t="shared" si="26"/>
        <v>42.424242424242415</v>
      </c>
      <c r="CF31">
        <f t="shared" si="27"/>
        <v>-1.1255411255411261</v>
      </c>
      <c r="CG31">
        <f t="shared" si="28"/>
        <v>-8.148148148148147</v>
      </c>
      <c r="CH31">
        <f t="shared" si="29"/>
        <v>4.359837693171027</v>
      </c>
      <c r="CM31">
        <f t="shared" si="1"/>
        <v>21.872448539115208</v>
      </c>
    </row>
    <row r="32" spans="1:1115">
      <c r="A32">
        <v>5</v>
      </c>
      <c r="B32" t="s">
        <v>189</v>
      </c>
      <c r="C32">
        <v>1</v>
      </c>
      <c r="D32" t="s">
        <v>42</v>
      </c>
      <c r="E32">
        <v>17.899999999999999</v>
      </c>
      <c r="F32">
        <v>21.4</v>
      </c>
      <c r="G32">
        <v>14.3</v>
      </c>
      <c r="H32">
        <v>10.9</v>
      </c>
      <c r="I32">
        <v>21.8</v>
      </c>
      <c r="J32">
        <v>8.1</v>
      </c>
      <c r="K32">
        <v>6.7</v>
      </c>
      <c r="L32">
        <v>15</v>
      </c>
      <c r="M32">
        <v>10.1</v>
      </c>
      <c r="N32">
        <v>9.3000000000000007</v>
      </c>
      <c r="O32">
        <v>5.5</v>
      </c>
      <c r="P32">
        <v>6.1</v>
      </c>
      <c r="Q32">
        <v>6.9</v>
      </c>
      <c r="R32">
        <v>12.9</v>
      </c>
      <c r="S32">
        <v>10.8</v>
      </c>
      <c r="T32">
        <f t="shared" si="2"/>
        <v>11.846666666666668</v>
      </c>
      <c r="U32">
        <f t="shared" si="3"/>
        <v>17.866666666666664</v>
      </c>
      <c r="V32">
        <f t="shared" si="4"/>
        <v>13.600000000000001</v>
      </c>
      <c r="W32">
        <f t="shared" si="5"/>
        <v>10.6</v>
      </c>
      <c r="X32">
        <f t="shared" si="6"/>
        <v>6.9666666666666659</v>
      </c>
      <c r="Y32">
        <f t="shared" si="7"/>
        <v>10.200000000000001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</v>
      </c>
      <c r="AJ32">
        <v>2</v>
      </c>
      <c r="AK32">
        <v>2</v>
      </c>
      <c r="AL32">
        <v>0</v>
      </c>
      <c r="AM32">
        <v>4</v>
      </c>
      <c r="AN32">
        <v>0</v>
      </c>
      <c r="AO32">
        <v>0</v>
      </c>
      <c r="AQ32">
        <v>18</v>
      </c>
      <c r="AR32">
        <v>11</v>
      </c>
      <c r="AS32">
        <v>22</v>
      </c>
      <c r="AT32">
        <v>20</v>
      </c>
      <c r="AU32">
        <v>24</v>
      </c>
      <c r="AV32">
        <v>22</v>
      </c>
      <c r="AW32">
        <v>35</v>
      </c>
      <c r="AX32">
        <v>13</v>
      </c>
      <c r="AY32">
        <v>21</v>
      </c>
      <c r="AZ32">
        <v>20</v>
      </c>
      <c r="BA32">
        <v>9</v>
      </c>
      <c r="BB32">
        <v>3</v>
      </c>
      <c r="BC32">
        <v>8</v>
      </c>
      <c r="BD32">
        <v>13</v>
      </c>
      <c r="BE32">
        <v>27</v>
      </c>
      <c r="BF32">
        <f t="shared" si="8"/>
        <v>17.733333333333334</v>
      </c>
      <c r="BH32">
        <f t="shared" si="9"/>
        <v>17</v>
      </c>
      <c r="BN32">
        <f t="shared" si="10"/>
        <v>100</v>
      </c>
      <c r="BO32">
        <f t="shared" si="31"/>
        <v>100</v>
      </c>
      <c r="BP32">
        <f t="shared" si="32"/>
        <v>100</v>
      </c>
      <c r="BQ32">
        <f t="shared" si="33"/>
        <v>100</v>
      </c>
      <c r="BR32">
        <f t="shared" si="34"/>
        <v>100</v>
      </c>
      <c r="BS32">
        <f t="shared" si="35"/>
        <v>100</v>
      </c>
      <c r="BT32">
        <f t="shared" si="36"/>
        <v>100</v>
      </c>
      <c r="BU32">
        <f t="shared" si="37"/>
        <v>100</v>
      </c>
      <c r="BV32">
        <f t="shared" si="38"/>
        <v>82.608695652173907</v>
      </c>
      <c r="BW32">
        <f t="shared" si="39"/>
        <v>81.818181818181827</v>
      </c>
      <c r="BX32">
        <f t="shared" si="40"/>
        <v>63.636363636363633</v>
      </c>
      <c r="BY32">
        <f t="shared" si="41"/>
        <v>100</v>
      </c>
      <c r="BZ32">
        <f t="shared" si="42"/>
        <v>33.333333333333329</v>
      </c>
      <c r="CA32">
        <f t="shared" si="43"/>
        <v>100</v>
      </c>
      <c r="CB32">
        <f t="shared" si="44"/>
        <v>100</v>
      </c>
      <c r="CD32">
        <f t="shared" si="25"/>
        <v>100</v>
      </c>
      <c r="CE32">
        <f t="shared" si="26"/>
        <v>100</v>
      </c>
      <c r="CF32">
        <f t="shared" si="27"/>
        <v>94.202898550724626</v>
      </c>
      <c r="CG32">
        <f t="shared" si="28"/>
        <v>81.818181818181827</v>
      </c>
      <c r="CH32">
        <f t="shared" si="29"/>
        <v>77.777777777777771</v>
      </c>
      <c r="CM32">
        <f t="shared" si="1"/>
        <v>90.759771629336853</v>
      </c>
    </row>
    <row r="33" spans="1:91">
      <c r="A33">
        <v>6</v>
      </c>
      <c r="B33" t="s">
        <v>190</v>
      </c>
      <c r="C33">
        <v>1</v>
      </c>
      <c r="D33" t="s">
        <v>44</v>
      </c>
      <c r="E33">
        <v>3.5</v>
      </c>
      <c r="F33">
        <v>3.7</v>
      </c>
      <c r="G33">
        <v>8.6</v>
      </c>
      <c r="H33">
        <v>7.5</v>
      </c>
      <c r="I33">
        <v>8.6</v>
      </c>
      <c r="J33">
        <v>11.7</v>
      </c>
      <c r="K33">
        <v>13.5</v>
      </c>
      <c r="L33">
        <v>14</v>
      </c>
      <c r="M33">
        <v>7.1</v>
      </c>
      <c r="N33">
        <v>13.5</v>
      </c>
      <c r="O33">
        <v>9.5</v>
      </c>
      <c r="P33">
        <v>12.2</v>
      </c>
      <c r="Q33">
        <v>20</v>
      </c>
      <c r="R33">
        <v>14.5</v>
      </c>
      <c r="S33">
        <v>8.1999999999999993</v>
      </c>
      <c r="T33">
        <f t="shared" si="2"/>
        <v>10.406666666666665</v>
      </c>
      <c r="U33">
        <f t="shared" si="3"/>
        <v>5.2666666666666666</v>
      </c>
      <c r="V33">
        <f t="shared" si="4"/>
        <v>9.2666666666666675</v>
      </c>
      <c r="W33">
        <f t="shared" si="5"/>
        <v>11.533333333333333</v>
      </c>
      <c r="X33">
        <f t="shared" si="6"/>
        <v>11.733333333333334</v>
      </c>
      <c r="Y33">
        <f t="shared" si="7"/>
        <v>14.233333333333334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6</v>
      </c>
      <c r="AQ33">
        <v>14</v>
      </c>
      <c r="AR33">
        <v>27</v>
      </c>
      <c r="AS33">
        <v>17</v>
      </c>
      <c r="AT33">
        <v>10</v>
      </c>
      <c r="AU33">
        <v>14</v>
      </c>
      <c r="AV33">
        <v>19</v>
      </c>
      <c r="AW33">
        <v>14</v>
      </c>
      <c r="AX33">
        <v>7</v>
      </c>
      <c r="AY33">
        <v>5</v>
      </c>
      <c r="AZ33">
        <v>10</v>
      </c>
      <c r="BA33">
        <v>5</v>
      </c>
      <c r="BB33">
        <v>8</v>
      </c>
      <c r="BC33">
        <v>6</v>
      </c>
      <c r="BD33">
        <v>3</v>
      </c>
      <c r="BE33">
        <v>11</v>
      </c>
      <c r="BF33">
        <f t="shared" si="8"/>
        <v>11.333333333333334</v>
      </c>
      <c r="BH33">
        <f t="shared" si="9"/>
        <v>19.333333333333332</v>
      </c>
      <c r="BN33">
        <f t="shared" si="10"/>
        <v>100</v>
      </c>
      <c r="BO33">
        <f t="shared" si="31"/>
        <v>100</v>
      </c>
      <c r="BP33">
        <f t="shared" si="32"/>
        <v>100</v>
      </c>
      <c r="BQ33">
        <f t="shared" si="33"/>
        <v>100</v>
      </c>
      <c r="BR33">
        <f t="shared" si="34"/>
        <v>100</v>
      </c>
      <c r="BS33">
        <f t="shared" si="35"/>
        <v>100</v>
      </c>
      <c r="BT33">
        <f t="shared" si="36"/>
        <v>100</v>
      </c>
      <c r="BU33">
        <f t="shared" si="37"/>
        <v>55.555555555555557</v>
      </c>
      <c r="BV33">
        <f t="shared" si="38"/>
        <v>100</v>
      </c>
      <c r="BW33">
        <f t="shared" si="39"/>
        <v>100</v>
      </c>
      <c r="BX33">
        <f t="shared" si="40"/>
        <v>100</v>
      </c>
      <c r="BY33">
        <f t="shared" si="41"/>
        <v>100</v>
      </c>
      <c r="BZ33">
        <f t="shared" si="42"/>
        <v>100</v>
      </c>
      <c r="CA33">
        <f t="shared" si="43"/>
        <v>100</v>
      </c>
      <c r="CB33">
        <f t="shared" si="44"/>
        <v>29.411764705882355</v>
      </c>
      <c r="CD33">
        <f t="shared" si="25"/>
        <v>100</v>
      </c>
      <c r="CE33">
        <f t="shared" si="26"/>
        <v>100</v>
      </c>
      <c r="CF33">
        <f t="shared" si="27"/>
        <v>85.185185185185176</v>
      </c>
      <c r="CG33">
        <f t="shared" si="28"/>
        <v>100</v>
      </c>
      <c r="CH33">
        <f t="shared" si="29"/>
        <v>76.470588235294116</v>
      </c>
      <c r="CM33">
        <f t="shared" si="1"/>
        <v>92.331154684095878</v>
      </c>
    </row>
    <row r="34" spans="1:91">
      <c r="A34">
        <v>8</v>
      </c>
      <c r="B34" t="s">
        <v>191</v>
      </c>
      <c r="C34">
        <v>1</v>
      </c>
      <c r="D34" t="s">
        <v>46</v>
      </c>
      <c r="E34">
        <v>13.3</v>
      </c>
      <c r="F34">
        <v>13.1</v>
      </c>
      <c r="G34">
        <v>6.5</v>
      </c>
      <c r="H34">
        <v>9.4</v>
      </c>
      <c r="I34">
        <v>12.7</v>
      </c>
      <c r="J34">
        <v>8.9</v>
      </c>
      <c r="K34">
        <v>11.9</v>
      </c>
      <c r="L34">
        <v>2.4</v>
      </c>
      <c r="M34">
        <v>7</v>
      </c>
      <c r="N34">
        <v>5</v>
      </c>
      <c r="O34">
        <v>4.8</v>
      </c>
      <c r="P34">
        <v>2.8</v>
      </c>
      <c r="Q34">
        <v>6.6</v>
      </c>
      <c r="R34">
        <v>10.3</v>
      </c>
      <c r="S34">
        <v>5.2</v>
      </c>
      <c r="T34">
        <f t="shared" si="2"/>
        <v>7.9933333333333332</v>
      </c>
      <c r="U34">
        <f t="shared" si="3"/>
        <v>10.966666666666667</v>
      </c>
      <c r="V34">
        <f t="shared" si="4"/>
        <v>10.333333333333334</v>
      </c>
      <c r="W34">
        <f t="shared" si="5"/>
        <v>7.1000000000000005</v>
      </c>
      <c r="X34">
        <f t="shared" si="6"/>
        <v>4.2</v>
      </c>
      <c r="Y34">
        <f t="shared" si="7"/>
        <v>7.3666666666666663</v>
      </c>
      <c r="AA34">
        <v>0</v>
      </c>
      <c r="AB34">
        <v>0</v>
      </c>
      <c r="AC34">
        <v>2</v>
      </c>
      <c r="AD34">
        <v>4</v>
      </c>
      <c r="AE34">
        <v>0</v>
      </c>
      <c r="AF34">
        <v>4</v>
      </c>
      <c r="AG34">
        <v>0</v>
      </c>
      <c r="AH34">
        <v>6</v>
      </c>
      <c r="AI34">
        <v>0</v>
      </c>
      <c r="AJ34">
        <v>0</v>
      </c>
      <c r="AK34">
        <v>6</v>
      </c>
      <c r="AL34">
        <v>0</v>
      </c>
      <c r="AM34">
        <v>2</v>
      </c>
      <c r="AN34">
        <v>0</v>
      </c>
      <c r="AO34">
        <v>6</v>
      </c>
      <c r="AQ34">
        <v>16</v>
      </c>
      <c r="AR34">
        <v>30</v>
      </c>
      <c r="AS34">
        <v>19</v>
      </c>
      <c r="AT34">
        <v>13</v>
      </c>
      <c r="AU34">
        <v>10</v>
      </c>
      <c r="AV34">
        <v>20</v>
      </c>
      <c r="AW34">
        <v>9</v>
      </c>
      <c r="AX34">
        <v>6</v>
      </c>
      <c r="AY34">
        <v>10</v>
      </c>
      <c r="AZ34">
        <v>18</v>
      </c>
      <c r="BA34">
        <v>3</v>
      </c>
      <c r="BB34">
        <v>6</v>
      </c>
      <c r="BC34">
        <v>6</v>
      </c>
      <c r="BD34">
        <v>6</v>
      </c>
      <c r="BE34">
        <v>6</v>
      </c>
      <c r="BF34">
        <f t="shared" si="8"/>
        <v>11.866666666666667</v>
      </c>
      <c r="BH34">
        <f t="shared" si="9"/>
        <v>21.666666666666668</v>
      </c>
      <c r="BN34">
        <f t="shared" si="10"/>
        <v>100</v>
      </c>
      <c r="BO34">
        <f t="shared" si="31"/>
        <v>100</v>
      </c>
      <c r="BP34">
        <f t="shared" si="32"/>
        <v>80.952380952380949</v>
      </c>
      <c r="BQ34">
        <f t="shared" si="33"/>
        <v>52.941176470588239</v>
      </c>
      <c r="BR34">
        <f t="shared" si="34"/>
        <v>100</v>
      </c>
      <c r="BS34">
        <f t="shared" si="35"/>
        <v>66.666666666666657</v>
      </c>
      <c r="BT34">
        <f t="shared" si="36"/>
        <v>100</v>
      </c>
      <c r="BU34">
        <f t="shared" si="37"/>
        <v>0</v>
      </c>
      <c r="BV34">
        <f t="shared" si="38"/>
        <v>100</v>
      </c>
      <c r="BW34">
        <f t="shared" si="39"/>
        <v>100</v>
      </c>
      <c r="BX34">
        <f t="shared" si="40"/>
        <v>-33.333333333333329</v>
      </c>
      <c r="BY34">
        <f t="shared" si="41"/>
        <v>100</v>
      </c>
      <c r="BZ34">
        <f t="shared" si="42"/>
        <v>50</v>
      </c>
      <c r="CA34">
        <f t="shared" si="43"/>
        <v>100</v>
      </c>
      <c r="CB34">
        <f>(BE34-AO34)/(BE34+AO34)*100</f>
        <v>0</v>
      </c>
      <c r="CD34">
        <f t="shared" si="25"/>
        <v>93.650793650793659</v>
      </c>
      <c r="CE34">
        <f t="shared" si="26"/>
        <v>73.202614379084963</v>
      </c>
      <c r="CF34">
        <f t="shared" si="27"/>
        <v>66.666666666666671</v>
      </c>
      <c r="CG34">
        <f t="shared" si="28"/>
        <v>55.555555555555564</v>
      </c>
      <c r="CH34">
        <f t="shared" si="29"/>
        <v>50</v>
      </c>
      <c r="CM34">
        <f t="shared" si="1"/>
        <v>67.815126050420162</v>
      </c>
    </row>
    <row r="35" spans="1:91">
      <c r="A35">
        <v>7</v>
      </c>
      <c r="B35" t="s">
        <v>192</v>
      </c>
      <c r="C35">
        <v>1</v>
      </c>
      <c r="D35" t="s">
        <v>48</v>
      </c>
      <c r="E35">
        <v>10.3</v>
      </c>
      <c r="F35">
        <v>4.8</v>
      </c>
      <c r="G35">
        <v>4.4000000000000004</v>
      </c>
      <c r="H35">
        <v>3.6</v>
      </c>
      <c r="I35">
        <v>6.2</v>
      </c>
      <c r="J35">
        <v>5.6</v>
      </c>
      <c r="K35">
        <v>2.4</v>
      </c>
      <c r="L35">
        <v>9.3000000000000007</v>
      </c>
      <c r="M35">
        <v>10.5</v>
      </c>
      <c r="N35">
        <v>10.6</v>
      </c>
      <c r="O35">
        <v>7.3</v>
      </c>
      <c r="P35">
        <v>9.6</v>
      </c>
      <c r="Q35">
        <v>7.8</v>
      </c>
      <c r="R35">
        <v>12.6</v>
      </c>
      <c r="S35">
        <v>5.7</v>
      </c>
      <c r="T35">
        <f t="shared" si="2"/>
        <v>7.3799999999999981</v>
      </c>
      <c r="U35">
        <f t="shared" si="3"/>
        <v>6.5</v>
      </c>
      <c r="V35">
        <f t="shared" si="4"/>
        <v>5.1333333333333337</v>
      </c>
      <c r="W35">
        <f t="shared" si="5"/>
        <v>7.4000000000000012</v>
      </c>
      <c r="X35">
        <f t="shared" si="6"/>
        <v>9.1666666666666661</v>
      </c>
      <c r="Y35">
        <f t="shared" si="7"/>
        <v>8.6999999999999993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2</v>
      </c>
      <c r="AO35">
        <v>0</v>
      </c>
      <c r="AQ35">
        <v>24</v>
      </c>
      <c r="AR35">
        <v>6</v>
      </c>
      <c r="AS35">
        <v>4</v>
      </c>
      <c r="AT35">
        <v>8</v>
      </c>
      <c r="AU35">
        <v>16</v>
      </c>
      <c r="AV35">
        <v>9</v>
      </c>
      <c r="AW35">
        <v>25</v>
      </c>
      <c r="AX35">
        <v>12</v>
      </c>
      <c r="AY35">
        <v>18</v>
      </c>
      <c r="AZ35">
        <v>8</v>
      </c>
      <c r="BA35">
        <v>11</v>
      </c>
      <c r="BB35">
        <v>5</v>
      </c>
      <c r="BC35">
        <v>9</v>
      </c>
      <c r="BD35">
        <v>13</v>
      </c>
      <c r="BE35">
        <v>8</v>
      </c>
      <c r="BF35">
        <f t="shared" si="8"/>
        <v>11.733333333333333</v>
      </c>
      <c r="BH35">
        <f t="shared" si="9"/>
        <v>11.333333333333334</v>
      </c>
      <c r="BN35">
        <f>(AQ35-AA35)/(AQ35+AA35)*100</f>
        <v>100</v>
      </c>
      <c r="BO35">
        <f t="shared" si="31"/>
        <v>100</v>
      </c>
      <c r="BP35">
        <f t="shared" si="32"/>
        <v>100</v>
      </c>
      <c r="BQ35">
        <f t="shared" si="33"/>
        <v>100</v>
      </c>
      <c r="BR35">
        <f t="shared" si="34"/>
        <v>100</v>
      </c>
      <c r="BS35">
        <f t="shared" si="35"/>
        <v>100</v>
      </c>
      <c r="BT35">
        <f t="shared" si="36"/>
        <v>100</v>
      </c>
      <c r="BU35">
        <f t="shared" si="37"/>
        <v>100</v>
      </c>
      <c r="BV35">
        <f t="shared" si="38"/>
        <v>100</v>
      </c>
      <c r="BW35">
        <f t="shared" si="39"/>
        <v>100</v>
      </c>
      <c r="BX35">
        <f t="shared" si="40"/>
        <v>100</v>
      </c>
      <c r="BY35">
        <f t="shared" si="41"/>
        <v>100</v>
      </c>
      <c r="BZ35">
        <f t="shared" si="42"/>
        <v>63.636363636363633</v>
      </c>
      <c r="CA35">
        <f t="shared" si="43"/>
        <v>73.333333333333329</v>
      </c>
      <c r="CB35">
        <f t="shared" ref="CB35:CB41" si="45">(BE35-AO35)/(BE35+AO35)*100</f>
        <v>100</v>
      </c>
      <c r="CD35">
        <f t="shared" si="25"/>
        <v>100</v>
      </c>
      <c r="CE35">
        <f t="shared" si="26"/>
        <v>100</v>
      </c>
      <c r="CF35">
        <f t="shared" si="27"/>
        <v>100</v>
      </c>
      <c r="CG35">
        <f t="shared" si="28"/>
        <v>100</v>
      </c>
      <c r="CH35">
        <f t="shared" si="29"/>
        <v>78.98989898989899</v>
      </c>
      <c r="CM35">
        <f t="shared" si="1"/>
        <v>95.797979797979806</v>
      </c>
    </row>
    <row r="36" spans="1:91">
      <c r="A36">
        <v>21</v>
      </c>
      <c r="B36" t="s">
        <v>263</v>
      </c>
      <c r="C36">
        <v>1</v>
      </c>
      <c r="D36" t="s">
        <v>42</v>
      </c>
      <c r="E36">
        <v>18.2</v>
      </c>
      <c r="F36">
        <v>20.6</v>
      </c>
      <c r="G36">
        <v>22.3</v>
      </c>
      <c r="H36">
        <v>19.3</v>
      </c>
      <c r="I36">
        <v>16.600000000000001</v>
      </c>
      <c r="J36">
        <v>16.100000000000001</v>
      </c>
      <c r="K36">
        <v>16.399999999999999</v>
      </c>
      <c r="L36">
        <v>18.7</v>
      </c>
      <c r="M36">
        <v>14.7</v>
      </c>
      <c r="N36">
        <v>9</v>
      </c>
      <c r="O36">
        <v>11.8</v>
      </c>
      <c r="P36">
        <v>12.3</v>
      </c>
      <c r="Q36">
        <v>10.5</v>
      </c>
      <c r="R36">
        <v>16</v>
      </c>
      <c r="S36">
        <v>13.9</v>
      </c>
      <c r="T36">
        <f t="shared" si="2"/>
        <v>15.76</v>
      </c>
      <c r="U36">
        <f t="shared" si="3"/>
        <v>20.366666666666664</v>
      </c>
      <c r="V36">
        <f t="shared" si="4"/>
        <v>17.333333333333336</v>
      </c>
      <c r="W36">
        <f t="shared" si="5"/>
        <v>16.599999999999998</v>
      </c>
      <c r="X36">
        <f t="shared" si="6"/>
        <v>11.033333333333333</v>
      </c>
      <c r="Y36">
        <f t="shared" si="7"/>
        <v>13.466666666666667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2</v>
      </c>
      <c r="AM36">
        <v>0</v>
      </c>
      <c r="AN36">
        <v>0</v>
      </c>
      <c r="AO36">
        <v>6</v>
      </c>
      <c r="AQ36">
        <v>2</v>
      </c>
      <c r="AR36">
        <v>5</v>
      </c>
      <c r="AS36">
        <v>6</v>
      </c>
      <c r="AT36">
        <v>4</v>
      </c>
      <c r="AU36">
        <v>6</v>
      </c>
      <c r="AV36">
        <v>6</v>
      </c>
      <c r="AW36">
        <v>5</v>
      </c>
      <c r="AX36">
        <v>6</v>
      </c>
      <c r="AY36">
        <v>4</v>
      </c>
      <c r="AZ36">
        <v>3</v>
      </c>
      <c r="BA36">
        <v>2</v>
      </c>
      <c r="BB36">
        <v>2</v>
      </c>
      <c r="BC36">
        <v>4</v>
      </c>
      <c r="BD36">
        <v>4</v>
      </c>
      <c r="BE36">
        <v>4</v>
      </c>
      <c r="BF36">
        <f t="shared" si="8"/>
        <v>4.2</v>
      </c>
      <c r="BH36">
        <f t="shared" si="9"/>
        <v>4.333333333333333</v>
      </c>
      <c r="BN36">
        <f t="shared" ref="BN36:BN40" si="46">(AQ36-AA36)/(AQ36+AA36)*100</f>
        <v>100</v>
      </c>
      <c r="BO36">
        <f t="shared" si="31"/>
        <v>100</v>
      </c>
      <c r="BP36">
        <f t="shared" si="32"/>
        <v>100</v>
      </c>
      <c r="BQ36">
        <f t="shared" si="33"/>
        <v>100</v>
      </c>
      <c r="BR36">
        <f t="shared" si="34"/>
        <v>100</v>
      </c>
      <c r="BS36">
        <f t="shared" si="35"/>
        <v>100</v>
      </c>
      <c r="BT36">
        <f t="shared" si="36"/>
        <v>100</v>
      </c>
      <c r="BU36">
        <f t="shared" si="37"/>
        <v>100</v>
      </c>
      <c r="BV36">
        <f t="shared" si="38"/>
        <v>100</v>
      </c>
      <c r="BW36">
        <f t="shared" si="39"/>
        <v>20</v>
      </c>
      <c r="BX36">
        <f t="shared" si="40"/>
        <v>0</v>
      </c>
      <c r="BY36">
        <f t="shared" si="41"/>
        <v>0</v>
      </c>
      <c r="BZ36">
        <f t="shared" si="42"/>
        <v>100</v>
      </c>
      <c r="CA36">
        <f t="shared" si="43"/>
        <v>100</v>
      </c>
      <c r="CB36">
        <f t="shared" si="45"/>
        <v>-20</v>
      </c>
      <c r="CD36">
        <f t="shared" si="25"/>
        <v>100</v>
      </c>
      <c r="CE36">
        <f t="shared" si="26"/>
        <v>100</v>
      </c>
      <c r="CF36">
        <f t="shared" si="27"/>
        <v>100</v>
      </c>
      <c r="CG36">
        <f t="shared" si="28"/>
        <v>6.666666666666667</v>
      </c>
      <c r="CH36">
        <f t="shared" si="29"/>
        <v>60</v>
      </c>
      <c r="CM36">
        <f t="shared" si="1"/>
        <v>73.333333333333329</v>
      </c>
    </row>
    <row r="37" spans="1:91">
      <c r="A37">
        <v>20</v>
      </c>
      <c r="B37" t="s">
        <v>264</v>
      </c>
      <c r="C37">
        <v>1</v>
      </c>
      <c r="D37" t="s">
        <v>44</v>
      </c>
      <c r="E37">
        <v>21.8</v>
      </c>
      <c r="F37">
        <v>20.399999999999999</v>
      </c>
      <c r="G37">
        <v>21.1</v>
      </c>
      <c r="H37">
        <v>22.8</v>
      </c>
      <c r="I37">
        <v>21.2</v>
      </c>
      <c r="J37">
        <v>20.8</v>
      </c>
      <c r="K37">
        <v>25.5</v>
      </c>
      <c r="L37">
        <v>22.4</v>
      </c>
      <c r="M37">
        <v>20.399999999999999</v>
      </c>
      <c r="N37">
        <v>23.3</v>
      </c>
      <c r="O37">
        <v>18.899999999999999</v>
      </c>
      <c r="P37">
        <v>14.6</v>
      </c>
      <c r="Q37">
        <v>21.1</v>
      </c>
      <c r="R37">
        <v>16.600000000000001</v>
      </c>
      <c r="S37">
        <v>15.4</v>
      </c>
      <c r="T37">
        <f t="shared" si="2"/>
        <v>20.420000000000005</v>
      </c>
      <c r="U37">
        <f t="shared" si="3"/>
        <v>21.1</v>
      </c>
      <c r="V37">
        <f t="shared" si="4"/>
        <v>21.599999999999998</v>
      </c>
      <c r="W37">
        <f t="shared" si="5"/>
        <v>22.766666666666666</v>
      </c>
      <c r="X37">
        <f t="shared" si="6"/>
        <v>18.933333333333334</v>
      </c>
      <c r="Y37">
        <f t="shared" si="7"/>
        <v>17.7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Q37">
        <v>8</v>
      </c>
      <c r="AR37">
        <v>6</v>
      </c>
      <c r="AS37">
        <v>8</v>
      </c>
      <c r="AT37">
        <v>14</v>
      </c>
      <c r="AU37">
        <v>11</v>
      </c>
      <c r="AV37">
        <v>21</v>
      </c>
      <c r="AW37">
        <v>4</v>
      </c>
      <c r="AX37">
        <v>11</v>
      </c>
      <c r="AY37">
        <v>20</v>
      </c>
      <c r="AZ37">
        <v>11</v>
      </c>
      <c r="BA37">
        <v>24</v>
      </c>
      <c r="BB37">
        <v>10</v>
      </c>
      <c r="BC37">
        <v>6</v>
      </c>
      <c r="BD37">
        <v>6</v>
      </c>
      <c r="BE37">
        <v>11</v>
      </c>
      <c r="BF37">
        <f t="shared" si="8"/>
        <v>11.4</v>
      </c>
      <c r="BH37">
        <f t="shared" si="9"/>
        <v>7.333333333333333</v>
      </c>
      <c r="BN37">
        <f t="shared" si="46"/>
        <v>100</v>
      </c>
      <c r="BO37">
        <f t="shared" si="31"/>
        <v>100</v>
      </c>
      <c r="BP37">
        <f t="shared" si="32"/>
        <v>100</v>
      </c>
      <c r="BQ37">
        <f t="shared" si="33"/>
        <v>100</v>
      </c>
      <c r="BR37">
        <f t="shared" si="34"/>
        <v>100</v>
      </c>
      <c r="BS37">
        <f t="shared" si="35"/>
        <v>100</v>
      </c>
      <c r="BT37">
        <f t="shared" si="36"/>
        <v>100</v>
      </c>
      <c r="BU37">
        <f t="shared" si="37"/>
        <v>100</v>
      </c>
      <c r="BV37">
        <f t="shared" si="38"/>
        <v>81.818181818181827</v>
      </c>
      <c r="BW37">
        <f t="shared" si="39"/>
        <v>100</v>
      </c>
      <c r="BX37">
        <f t="shared" si="40"/>
        <v>100</v>
      </c>
      <c r="BY37">
        <f t="shared" si="41"/>
        <v>100</v>
      </c>
      <c r="BZ37">
        <f t="shared" si="42"/>
        <v>100</v>
      </c>
      <c r="CA37">
        <f t="shared" si="43"/>
        <v>100</v>
      </c>
      <c r="CB37">
        <f t="shared" si="45"/>
        <v>69.230769230769226</v>
      </c>
      <c r="CD37">
        <f t="shared" si="25"/>
        <v>100</v>
      </c>
      <c r="CE37">
        <f t="shared" si="26"/>
        <v>100</v>
      </c>
      <c r="CF37">
        <f t="shared" si="27"/>
        <v>93.939393939393938</v>
      </c>
      <c r="CG37">
        <f t="shared" si="28"/>
        <v>100</v>
      </c>
      <c r="CH37">
        <f t="shared" si="29"/>
        <v>89.743589743589737</v>
      </c>
      <c r="CM37">
        <f t="shared" si="1"/>
        <v>96.736596736596752</v>
      </c>
    </row>
    <row r="38" spans="1:91">
      <c r="A38">
        <v>19</v>
      </c>
      <c r="B38" t="s">
        <v>265</v>
      </c>
      <c r="C38">
        <v>1</v>
      </c>
      <c r="D38" t="s">
        <v>46</v>
      </c>
      <c r="E38">
        <v>11.1</v>
      </c>
      <c r="F38">
        <v>15.7</v>
      </c>
      <c r="G38">
        <v>10.7</v>
      </c>
      <c r="H38">
        <v>11.3</v>
      </c>
      <c r="I38">
        <v>17.7</v>
      </c>
      <c r="J38">
        <v>13.4</v>
      </c>
      <c r="K38">
        <v>15.7</v>
      </c>
      <c r="L38">
        <v>17.2</v>
      </c>
      <c r="M38">
        <v>12.8</v>
      </c>
      <c r="N38">
        <v>15.8</v>
      </c>
      <c r="O38">
        <v>14.9</v>
      </c>
      <c r="P38">
        <v>16.8</v>
      </c>
      <c r="Q38">
        <v>18.7</v>
      </c>
      <c r="R38">
        <v>21.1</v>
      </c>
      <c r="S38">
        <v>20.9</v>
      </c>
      <c r="T38">
        <f t="shared" si="2"/>
        <v>15.586666666666668</v>
      </c>
      <c r="U38">
        <f t="shared" si="3"/>
        <v>12.5</v>
      </c>
      <c r="V38">
        <f t="shared" si="4"/>
        <v>14.133333333333333</v>
      </c>
      <c r="W38">
        <f t="shared" si="5"/>
        <v>15.233333333333334</v>
      </c>
      <c r="X38">
        <f t="shared" si="6"/>
        <v>15.833333333333334</v>
      </c>
      <c r="Y38">
        <f t="shared" si="7"/>
        <v>20.233333333333331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</v>
      </c>
      <c r="AG38">
        <v>0</v>
      </c>
      <c r="AH38">
        <v>2</v>
      </c>
      <c r="AI38">
        <v>0</v>
      </c>
      <c r="AJ38">
        <v>12</v>
      </c>
      <c r="AK38">
        <v>8</v>
      </c>
      <c r="AL38">
        <v>0</v>
      </c>
      <c r="AM38">
        <v>28</v>
      </c>
      <c r="AN38">
        <v>2</v>
      </c>
      <c r="AO38">
        <v>6</v>
      </c>
      <c r="AQ38">
        <v>14</v>
      </c>
      <c r="AR38">
        <v>8</v>
      </c>
      <c r="AS38">
        <v>17</v>
      </c>
      <c r="AT38">
        <v>7</v>
      </c>
      <c r="AU38">
        <v>11</v>
      </c>
      <c r="AV38">
        <v>15</v>
      </c>
      <c r="AW38">
        <v>15</v>
      </c>
      <c r="AX38">
        <v>18</v>
      </c>
      <c r="AY38">
        <v>10</v>
      </c>
      <c r="AZ38">
        <v>10</v>
      </c>
      <c r="BA38">
        <v>2</v>
      </c>
      <c r="BB38">
        <v>8</v>
      </c>
      <c r="BC38">
        <v>20</v>
      </c>
      <c r="BD38">
        <v>5</v>
      </c>
      <c r="BE38">
        <v>9</v>
      </c>
      <c r="BF38">
        <f t="shared" si="8"/>
        <v>11.266666666666667</v>
      </c>
      <c r="BH38">
        <f t="shared" si="9"/>
        <v>13</v>
      </c>
      <c r="BN38">
        <f t="shared" si="46"/>
        <v>100</v>
      </c>
      <c r="BO38">
        <f t="shared" si="31"/>
        <v>100</v>
      </c>
      <c r="BP38">
        <f t="shared" si="32"/>
        <v>100</v>
      </c>
      <c r="BQ38">
        <f t="shared" si="33"/>
        <v>100</v>
      </c>
      <c r="BR38">
        <f t="shared" si="34"/>
        <v>100</v>
      </c>
      <c r="BS38">
        <f t="shared" si="35"/>
        <v>76.470588235294116</v>
      </c>
      <c r="BT38">
        <f t="shared" si="36"/>
        <v>100</v>
      </c>
      <c r="BU38">
        <f t="shared" si="37"/>
        <v>80</v>
      </c>
      <c r="BV38">
        <f t="shared" si="38"/>
        <v>100</v>
      </c>
      <c r="BW38">
        <f t="shared" si="39"/>
        <v>-9.0909090909090917</v>
      </c>
      <c r="BX38">
        <f t="shared" si="40"/>
        <v>-60</v>
      </c>
      <c r="BY38">
        <f t="shared" si="41"/>
        <v>100</v>
      </c>
      <c r="BZ38">
        <f t="shared" si="42"/>
        <v>-16.666666666666664</v>
      </c>
      <c r="CA38">
        <f t="shared" si="43"/>
        <v>42.857142857142854</v>
      </c>
      <c r="CB38">
        <f t="shared" si="45"/>
        <v>20</v>
      </c>
      <c r="CD38">
        <f t="shared" si="25"/>
        <v>100</v>
      </c>
      <c r="CE38">
        <f t="shared" si="26"/>
        <v>92.156862745098053</v>
      </c>
      <c r="CF38">
        <f t="shared" si="27"/>
        <v>93.333333333333329</v>
      </c>
      <c r="CG38">
        <f t="shared" si="28"/>
        <v>10.303030303030303</v>
      </c>
      <c r="CH38">
        <f t="shared" si="29"/>
        <v>15.396825396825397</v>
      </c>
      <c r="CM38">
        <f t="shared" si="1"/>
        <v>62.238010355657416</v>
      </c>
    </row>
    <row r="39" spans="1:91">
      <c r="A39">
        <v>18</v>
      </c>
      <c r="B39" t="s">
        <v>266</v>
      </c>
      <c r="C39">
        <v>1</v>
      </c>
      <c r="D39" t="s">
        <v>48</v>
      </c>
      <c r="E39">
        <v>10.1</v>
      </c>
      <c r="F39">
        <v>8</v>
      </c>
      <c r="G39">
        <v>12.5</v>
      </c>
      <c r="H39">
        <v>23.8</v>
      </c>
      <c r="I39">
        <v>23.8</v>
      </c>
      <c r="J39">
        <v>17.899999999999999</v>
      </c>
      <c r="K39">
        <v>21.9</v>
      </c>
      <c r="L39">
        <v>27.4</v>
      </c>
      <c r="M39">
        <v>26.2</v>
      </c>
      <c r="N39">
        <v>17.2</v>
      </c>
      <c r="O39">
        <v>21.1</v>
      </c>
      <c r="P39">
        <v>14.7</v>
      </c>
      <c r="Q39">
        <v>17</v>
      </c>
      <c r="R39">
        <v>18.8</v>
      </c>
      <c r="S39">
        <v>18.2</v>
      </c>
      <c r="T39">
        <f t="shared" si="2"/>
        <v>18.573333333333331</v>
      </c>
      <c r="U39">
        <f t="shared" si="3"/>
        <v>10.200000000000001</v>
      </c>
      <c r="V39">
        <f t="shared" si="4"/>
        <v>21.833333333333332</v>
      </c>
      <c r="W39">
        <f t="shared" si="5"/>
        <v>25.166666666666668</v>
      </c>
      <c r="X39">
        <f t="shared" si="6"/>
        <v>17.666666666666668</v>
      </c>
      <c r="Y39">
        <f t="shared" si="7"/>
        <v>18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Q39">
        <v>6</v>
      </c>
      <c r="AR39">
        <v>7</v>
      </c>
      <c r="AS39">
        <v>9</v>
      </c>
      <c r="AT39">
        <v>4</v>
      </c>
      <c r="AU39">
        <v>7</v>
      </c>
      <c r="AV39">
        <v>5</v>
      </c>
      <c r="AW39">
        <v>2</v>
      </c>
      <c r="AX39">
        <v>4</v>
      </c>
      <c r="AY39">
        <v>4</v>
      </c>
      <c r="AZ39">
        <v>5</v>
      </c>
      <c r="BA39">
        <v>7</v>
      </c>
      <c r="BB39">
        <v>9</v>
      </c>
      <c r="BC39">
        <v>4</v>
      </c>
      <c r="BD39">
        <v>2</v>
      </c>
      <c r="BE39">
        <v>6</v>
      </c>
      <c r="BF39">
        <f t="shared" si="8"/>
        <v>5.4</v>
      </c>
      <c r="BH39">
        <f t="shared" si="9"/>
        <v>7.333333333333333</v>
      </c>
      <c r="BN39">
        <f t="shared" si="46"/>
        <v>100</v>
      </c>
      <c r="BO39">
        <f t="shared" si="31"/>
        <v>100</v>
      </c>
      <c r="BP39">
        <f t="shared" si="32"/>
        <v>100</v>
      </c>
      <c r="BQ39">
        <f t="shared" si="33"/>
        <v>100</v>
      </c>
      <c r="BR39">
        <f t="shared" si="34"/>
        <v>100</v>
      </c>
      <c r="BS39">
        <f t="shared" si="35"/>
        <v>100</v>
      </c>
      <c r="BT39">
        <f t="shared" si="36"/>
        <v>100</v>
      </c>
      <c r="BU39">
        <f t="shared" si="37"/>
        <v>100</v>
      </c>
      <c r="BV39">
        <f t="shared" si="38"/>
        <v>100</v>
      </c>
      <c r="BW39">
        <f t="shared" si="39"/>
        <v>100</v>
      </c>
      <c r="BX39">
        <f t="shared" si="40"/>
        <v>100</v>
      </c>
      <c r="BY39">
        <f t="shared" si="41"/>
        <v>100</v>
      </c>
      <c r="BZ39">
        <f t="shared" si="42"/>
        <v>100</v>
      </c>
      <c r="CA39">
        <f t="shared" si="43"/>
        <v>100</v>
      </c>
      <c r="CB39">
        <f t="shared" si="45"/>
        <v>100</v>
      </c>
      <c r="CD39">
        <f t="shared" si="25"/>
        <v>100</v>
      </c>
      <c r="CE39">
        <f t="shared" si="26"/>
        <v>100</v>
      </c>
      <c r="CF39">
        <f t="shared" si="27"/>
        <v>100</v>
      </c>
      <c r="CG39">
        <f t="shared" si="28"/>
        <v>100</v>
      </c>
      <c r="CH39">
        <f t="shared" si="29"/>
        <v>100</v>
      </c>
      <c r="CM39">
        <f t="shared" si="1"/>
        <v>100</v>
      </c>
    </row>
    <row r="40" spans="1:91">
      <c r="A40">
        <v>23</v>
      </c>
      <c r="B40" t="s">
        <v>267</v>
      </c>
      <c r="C40">
        <v>1</v>
      </c>
      <c r="D40" t="s">
        <v>42</v>
      </c>
      <c r="E40">
        <v>19.8</v>
      </c>
      <c r="F40">
        <v>11</v>
      </c>
      <c r="G40">
        <v>17.3</v>
      </c>
      <c r="H40">
        <v>20.3</v>
      </c>
      <c r="I40">
        <v>18.8</v>
      </c>
      <c r="J40">
        <v>17.600000000000001</v>
      </c>
      <c r="K40">
        <v>8.9</v>
      </c>
      <c r="L40">
        <v>15.5</v>
      </c>
      <c r="M40">
        <v>16.3</v>
      </c>
      <c r="N40">
        <v>20.100000000000001</v>
      </c>
      <c r="O40">
        <v>15.1</v>
      </c>
      <c r="P40">
        <v>5.3</v>
      </c>
      <c r="Q40">
        <v>15.2</v>
      </c>
      <c r="R40">
        <v>15.5</v>
      </c>
      <c r="S40">
        <v>23.2</v>
      </c>
      <c r="T40">
        <f t="shared" si="2"/>
        <v>15.993333333333334</v>
      </c>
      <c r="U40">
        <f t="shared" si="3"/>
        <v>16.033333333333335</v>
      </c>
      <c r="V40">
        <f t="shared" si="4"/>
        <v>18.900000000000002</v>
      </c>
      <c r="W40">
        <f t="shared" si="5"/>
        <v>13.566666666666668</v>
      </c>
      <c r="X40">
        <f t="shared" si="6"/>
        <v>13.5</v>
      </c>
      <c r="Y40">
        <f t="shared" si="7"/>
        <v>17.966666666666665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3</v>
      </c>
      <c r="AR40">
        <v>1</v>
      </c>
      <c r="AS40">
        <v>1</v>
      </c>
      <c r="AT40">
        <v>0</v>
      </c>
      <c r="AU40">
        <v>4</v>
      </c>
      <c r="AV40">
        <v>7</v>
      </c>
      <c r="AW40">
        <v>6</v>
      </c>
      <c r="AX40">
        <v>3</v>
      </c>
      <c r="AY40">
        <v>3</v>
      </c>
      <c r="AZ40">
        <v>8</v>
      </c>
      <c r="BA40">
        <v>2</v>
      </c>
      <c r="BB40">
        <v>4</v>
      </c>
      <c r="BC40">
        <v>2</v>
      </c>
      <c r="BD40">
        <v>2</v>
      </c>
      <c r="BE40">
        <v>3</v>
      </c>
      <c r="BF40">
        <f t="shared" si="8"/>
        <v>3.2666666666666666</v>
      </c>
      <c r="BH40">
        <f t="shared" si="9"/>
        <v>1.6666666666666667</v>
      </c>
      <c r="BN40">
        <f t="shared" si="46"/>
        <v>100</v>
      </c>
      <c r="BO40">
        <f t="shared" si="31"/>
        <v>100</v>
      </c>
      <c r="BP40">
        <f t="shared" si="32"/>
        <v>100</v>
      </c>
      <c r="BQ40">
        <v>0</v>
      </c>
      <c r="BR40">
        <f t="shared" si="34"/>
        <v>100</v>
      </c>
      <c r="BS40">
        <f t="shared" si="35"/>
        <v>100</v>
      </c>
      <c r="BT40">
        <f t="shared" si="36"/>
        <v>100</v>
      </c>
      <c r="BU40">
        <f t="shared" si="37"/>
        <v>100</v>
      </c>
      <c r="BV40">
        <f t="shared" si="38"/>
        <v>100</v>
      </c>
      <c r="BW40">
        <f t="shared" si="39"/>
        <v>100</v>
      </c>
      <c r="BX40">
        <f t="shared" si="40"/>
        <v>100</v>
      </c>
      <c r="BY40">
        <f t="shared" si="41"/>
        <v>100</v>
      </c>
      <c r="BZ40">
        <f t="shared" si="42"/>
        <v>100</v>
      </c>
      <c r="CA40">
        <f t="shared" si="43"/>
        <v>100</v>
      </c>
      <c r="CB40">
        <f t="shared" si="45"/>
        <v>100</v>
      </c>
      <c r="CD40">
        <f t="shared" si="25"/>
        <v>100</v>
      </c>
      <c r="CE40">
        <f t="shared" si="26"/>
        <v>66.666666666666671</v>
      </c>
      <c r="CF40">
        <f t="shared" si="27"/>
        <v>100</v>
      </c>
      <c r="CG40">
        <f t="shared" si="28"/>
        <v>100</v>
      </c>
      <c r="CH40">
        <f t="shared" si="29"/>
        <v>100</v>
      </c>
      <c r="CM40">
        <f t="shared" si="1"/>
        <v>93.333333333333329</v>
      </c>
    </row>
    <row r="41" spans="1:91">
      <c r="A41">
        <v>22</v>
      </c>
      <c r="B41" t="s">
        <v>268</v>
      </c>
      <c r="C41">
        <v>1</v>
      </c>
      <c r="D41" t="s">
        <v>44</v>
      </c>
      <c r="E41">
        <v>10.7</v>
      </c>
      <c r="F41">
        <v>14.3</v>
      </c>
      <c r="G41">
        <v>12.8</v>
      </c>
      <c r="H41">
        <v>16.399999999999999</v>
      </c>
      <c r="I41">
        <v>12.6</v>
      </c>
      <c r="J41">
        <v>11.3</v>
      </c>
      <c r="K41">
        <v>12.7</v>
      </c>
      <c r="L41">
        <v>17.5</v>
      </c>
      <c r="M41">
        <v>20</v>
      </c>
      <c r="N41">
        <v>23.3</v>
      </c>
      <c r="O41">
        <v>16.600000000000001</v>
      </c>
      <c r="P41">
        <v>16.2</v>
      </c>
      <c r="Q41">
        <v>15.3</v>
      </c>
      <c r="R41">
        <v>24.2</v>
      </c>
      <c r="S41">
        <v>16.600000000000001</v>
      </c>
      <c r="T41">
        <f>AVERAGE(E41:S41)</f>
        <v>16.033333333333335</v>
      </c>
      <c r="U41">
        <f t="shared" si="3"/>
        <v>12.6</v>
      </c>
      <c r="V41">
        <f t="shared" si="4"/>
        <v>13.433333333333332</v>
      </c>
      <c r="W41">
        <f t="shared" si="5"/>
        <v>16.733333333333334</v>
      </c>
      <c r="X41">
        <f t="shared" si="6"/>
        <v>18.700000000000003</v>
      </c>
      <c r="Y41">
        <f t="shared" si="7"/>
        <v>18.7</v>
      </c>
      <c r="AA41">
        <v>0</v>
      </c>
      <c r="AB41">
        <v>2</v>
      </c>
      <c r="AC41">
        <v>0</v>
      </c>
      <c r="AD41">
        <v>2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</v>
      </c>
      <c r="AN41">
        <v>2</v>
      </c>
      <c r="AO41">
        <v>0</v>
      </c>
      <c r="AQ41">
        <v>6</v>
      </c>
      <c r="AR41">
        <v>7</v>
      </c>
      <c r="AS41">
        <v>13</v>
      </c>
      <c r="AT41">
        <v>13</v>
      </c>
      <c r="AU41">
        <v>9</v>
      </c>
      <c r="AV41">
        <v>8</v>
      </c>
      <c r="AW41">
        <v>6</v>
      </c>
      <c r="AX41">
        <v>6</v>
      </c>
      <c r="AY41">
        <v>5</v>
      </c>
      <c r="AZ41">
        <v>4</v>
      </c>
      <c r="BA41">
        <v>3</v>
      </c>
      <c r="BB41">
        <v>4</v>
      </c>
      <c r="BC41">
        <v>12</v>
      </c>
      <c r="BD41">
        <v>4</v>
      </c>
      <c r="BE41">
        <v>8</v>
      </c>
      <c r="BF41">
        <f t="shared" si="8"/>
        <v>7.2</v>
      </c>
      <c r="BH41">
        <f t="shared" si="9"/>
        <v>8.6666666666666661</v>
      </c>
      <c r="BN41">
        <f>(AQ41-AA41)/(AQ41+AA41)*100</f>
        <v>100</v>
      </c>
      <c r="BO41">
        <f t="shared" si="31"/>
        <v>55.555555555555557</v>
      </c>
      <c r="BP41">
        <f t="shared" si="32"/>
        <v>100</v>
      </c>
      <c r="BQ41">
        <f t="shared" si="33"/>
        <v>73.333333333333329</v>
      </c>
      <c r="BR41">
        <f t="shared" si="34"/>
        <v>100</v>
      </c>
      <c r="BS41">
        <f t="shared" si="35"/>
        <v>60</v>
      </c>
      <c r="BT41">
        <f t="shared" si="36"/>
        <v>100</v>
      </c>
      <c r="BU41">
        <f t="shared" si="37"/>
        <v>100</v>
      </c>
      <c r="BV41">
        <f t="shared" si="38"/>
        <v>100</v>
      </c>
      <c r="BW41">
        <f t="shared" si="39"/>
        <v>100</v>
      </c>
      <c r="BX41">
        <f t="shared" si="40"/>
        <v>100</v>
      </c>
      <c r="BY41">
        <f t="shared" si="41"/>
        <v>100</v>
      </c>
      <c r="BZ41">
        <f t="shared" si="42"/>
        <v>50</v>
      </c>
      <c r="CA41">
        <f t="shared" si="43"/>
        <v>33.333333333333329</v>
      </c>
      <c r="CB41">
        <f t="shared" si="45"/>
        <v>100</v>
      </c>
      <c r="CD41">
        <f t="shared" si="25"/>
        <v>85.185185185185176</v>
      </c>
      <c r="CE41">
        <f t="shared" si="26"/>
        <v>77.777777777777771</v>
      </c>
      <c r="CF41">
        <f t="shared" si="27"/>
        <v>100</v>
      </c>
      <c r="CG41">
        <f t="shared" si="28"/>
        <v>100</v>
      </c>
      <c r="CH41">
        <f>AVERAGE(BZ41:CB41)</f>
        <v>61.111111111111107</v>
      </c>
      <c r="CM41">
        <f t="shared" si="1"/>
        <v>84.81481481481481</v>
      </c>
    </row>
    <row r="42" spans="1:91">
      <c r="E42" s="8">
        <f>AVERAGE(E2:E41)/30*100</f>
        <v>40.983333333333334</v>
      </c>
      <c r="F42" s="8">
        <f t="shared" ref="F42:S42" si="47">AVERAGE(F2:F41)/30*100</f>
        <v>35.1</v>
      </c>
      <c r="G42" s="8">
        <f t="shared" si="47"/>
        <v>31.475000000000009</v>
      </c>
      <c r="H42" s="8">
        <f t="shared" si="47"/>
        <v>34.216666666666676</v>
      </c>
      <c r="I42" s="8">
        <f t="shared" si="47"/>
        <v>34.625000000000007</v>
      </c>
      <c r="J42" s="8">
        <f t="shared" si="47"/>
        <v>32.85</v>
      </c>
      <c r="K42" s="8">
        <f t="shared" si="47"/>
        <v>31.008333333333326</v>
      </c>
      <c r="L42" s="8">
        <f t="shared" si="47"/>
        <v>29.908333333333324</v>
      </c>
      <c r="M42" s="8">
        <f t="shared" si="47"/>
        <v>33.31666666666667</v>
      </c>
      <c r="N42" s="8">
        <f t="shared" si="47"/>
        <v>30.06666666666667</v>
      </c>
      <c r="O42" s="8">
        <f t="shared" si="47"/>
        <v>26.966666666666679</v>
      </c>
      <c r="P42" s="8">
        <f t="shared" si="47"/>
        <v>25.241666666666667</v>
      </c>
      <c r="Q42" s="8">
        <f t="shared" si="47"/>
        <v>31.316666666666666</v>
      </c>
      <c r="R42" s="8">
        <f t="shared" si="47"/>
        <v>32.741666666666674</v>
      </c>
      <c r="S42" s="8">
        <f t="shared" si="47"/>
        <v>28.65</v>
      </c>
      <c r="T42" s="8">
        <f>AVERAGE(T2:T41)/30*100</f>
        <v>31.897777777777776</v>
      </c>
      <c r="U42" s="8"/>
      <c r="V42" s="8"/>
      <c r="W42" s="8"/>
      <c r="X42" s="8"/>
      <c r="Z42" s="8"/>
      <c r="AA42" s="8">
        <f>AVERAGE(AA2:AA41)</f>
        <v>0.35</v>
      </c>
      <c r="AB42" s="8">
        <f t="shared" ref="AB42:AO42" si="48">AVERAGE(AB2:AB41)</f>
        <v>1.35</v>
      </c>
      <c r="AC42" s="8">
        <f t="shared" si="48"/>
        <v>1.6</v>
      </c>
      <c r="AD42" s="8">
        <f t="shared" si="48"/>
        <v>2.15</v>
      </c>
      <c r="AE42" s="8">
        <f t="shared" si="48"/>
        <v>3.55</v>
      </c>
      <c r="AF42" s="8">
        <f t="shared" si="48"/>
        <v>4.5</v>
      </c>
      <c r="AG42" s="8">
        <f t="shared" si="48"/>
        <v>5.35</v>
      </c>
      <c r="AH42" s="8">
        <f t="shared" si="48"/>
        <v>5.3</v>
      </c>
      <c r="AI42" s="8">
        <f t="shared" si="48"/>
        <v>6.4</v>
      </c>
      <c r="AJ42" s="8">
        <f t="shared" si="48"/>
        <v>7.1</v>
      </c>
      <c r="AK42" s="8">
        <f t="shared" si="48"/>
        <v>6.85</v>
      </c>
      <c r="AL42" s="8">
        <f t="shared" si="48"/>
        <v>6.3</v>
      </c>
      <c r="AM42" s="8">
        <f t="shared" si="48"/>
        <v>7.65</v>
      </c>
      <c r="AN42" s="8">
        <f t="shared" si="48"/>
        <v>6.95</v>
      </c>
      <c r="AO42" s="8">
        <f t="shared" si="48"/>
        <v>7.8</v>
      </c>
      <c r="AQ42" s="8">
        <f>AVERAGE(AQ2:AQ41)</f>
        <v>13.85</v>
      </c>
      <c r="AR42" s="8">
        <f t="shared" ref="AR42" si="49">AVERAGE(AR2:AR41)</f>
        <v>12.324999999999999</v>
      </c>
      <c r="AS42" s="8">
        <f t="shared" ref="AS42" si="50">AVERAGE(AS2:AS41)</f>
        <v>15.125</v>
      </c>
      <c r="AT42" s="8">
        <f t="shared" ref="AT42" si="51">AVERAGE(AT2:AT41)</f>
        <v>14.475</v>
      </c>
      <c r="AU42" s="8">
        <f t="shared" ref="AU42" si="52">AVERAGE(AU2:AU41)</f>
        <v>14.75</v>
      </c>
      <c r="AV42" s="8">
        <f t="shared" ref="AV42" si="53">AVERAGE(AV2:AV41)</f>
        <v>14.35</v>
      </c>
      <c r="AW42" s="8">
        <f t="shared" ref="AW42" si="54">AVERAGE(AW2:AW41)</f>
        <v>13.85</v>
      </c>
      <c r="AX42" s="8">
        <f t="shared" ref="AX42" si="55">AVERAGE(AX2:AX41)</f>
        <v>13.8</v>
      </c>
      <c r="AY42" s="8">
        <f t="shared" ref="AY42" si="56">AVERAGE(AY2:AY41)</f>
        <v>12.324999999999999</v>
      </c>
      <c r="AZ42" s="8">
        <f t="shared" ref="AZ42" si="57">AVERAGE(AZ2:AZ41)</f>
        <v>12.05</v>
      </c>
      <c r="BA42" s="8">
        <f t="shared" ref="BA42" si="58">AVERAGE(BA2:BA41)</f>
        <v>13.2</v>
      </c>
      <c r="BB42" s="8">
        <f t="shared" ref="BB42" si="59">AVERAGE(BB2:BB41)</f>
        <v>12</v>
      </c>
      <c r="BC42" s="8">
        <f t="shared" ref="BC42" si="60">AVERAGE(BC2:BC41)</f>
        <v>11.85</v>
      </c>
      <c r="BD42" s="8">
        <f t="shared" ref="BD42" si="61">AVERAGE(BD2:BD41)</f>
        <v>11.625</v>
      </c>
      <c r="BE42" s="8">
        <f t="shared" ref="BE42" si="62">AVERAGE(BE2:BE41)</f>
        <v>13.2</v>
      </c>
      <c r="BN42" s="8">
        <f>AVERAGE(BN2:BN41)</f>
        <v>89.753034547152197</v>
      </c>
      <c r="BO42" s="8">
        <f t="shared" ref="BO42" si="63">AVERAGE(BO2:BO41)</f>
        <v>81.403394897967445</v>
      </c>
      <c r="BP42" s="8">
        <f t="shared" ref="BP42" si="64">AVERAGE(BP2:BP41)</f>
        <v>83.568459562374372</v>
      </c>
      <c r="BQ42" s="8">
        <f t="shared" ref="BQ42" si="65">AVERAGE(BQ2:BQ41)</f>
        <v>79.167416589705994</v>
      </c>
      <c r="BR42" s="8">
        <f t="shared" ref="BR42" si="66">AVERAGE(BR2:BR41)</f>
        <v>71.982601862400628</v>
      </c>
      <c r="BS42" s="8">
        <f t="shared" ref="BS42" si="67">AVERAGE(BS2:BS41)</f>
        <v>66.956748330653809</v>
      </c>
      <c r="BT42" s="8">
        <f t="shared" ref="BT42" si="68">AVERAGE(BT2:BT41)</f>
        <v>59.689241425963438</v>
      </c>
      <c r="BU42" s="8">
        <f t="shared" ref="BU42" si="69">AVERAGE(BU2:BU41)</f>
        <v>60.745336889612815</v>
      </c>
      <c r="BV42" s="8">
        <f t="shared" ref="BV42" si="70">AVERAGE(BV2:BV41)</f>
        <v>48.545750782157057</v>
      </c>
      <c r="BW42" s="8">
        <f t="shared" ref="BW42" si="71">AVERAGE(BW2:BW41)</f>
        <v>41.143021479715024</v>
      </c>
      <c r="BX42" s="8">
        <f t="shared" ref="BX42" si="72">AVERAGE(BX2:BX41)</f>
        <v>40.13020028350617</v>
      </c>
      <c r="BY42" s="8">
        <f t="shared" ref="BY42" si="73">AVERAGE(BY2:BY41)</f>
        <v>45.618442838367379</v>
      </c>
      <c r="BZ42" s="8">
        <f t="shared" ref="BZ42" si="74">AVERAGE(BZ2:BZ41)</f>
        <v>37.581030616287023</v>
      </c>
      <c r="CA42" s="8">
        <f t="shared" ref="CA42" si="75">AVERAGE(CA2:CA41)</f>
        <v>41.729477171295962</v>
      </c>
      <c r="CB42" s="8">
        <f t="shared" ref="CB42" si="76">AVERAGE(CB2:CB41)</f>
        <v>32.707401943987144</v>
      </c>
      <c r="CD42" s="8"/>
      <c r="CE42" s="8"/>
      <c r="CF42" s="8"/>
      <c r="CG42" s="8"/>
      <c r="CM42" s="8">
        <f>AVERAGE(CM2:CM41)</f>
        <v>58.714770614743102</v>
      </c>
    </row>
    <row r="43" spans="1:91">
      <c r="E43" s="8">
        <f>STDEV(E2:E41)/SQRT(40)/30*100</f>
        <v>3.3037350441833611</v>
      </c>
      <c r="F43" s="8">
        <f t="shared" ref="F43:R43" si="77">STDEV(F2:F41)/SQRT(40)/30*100</f>
        <v>3.4832975502190173</v>
      </c>
      <c r="G43" s="8">
        <f t="shared" si="77"/>
        <v>3.0991425957931997</v>
      </c>
      <c r="H43" s="8">
        <f t="shared" si="77"/>
        <v>2.7063697681464944</v>
      </c>
      <c r="I43" s="8">
        <f t="shared" si="77"/>
        <v>3.5844350820666087</v>
      </c>
      <c r="J43" s="8">
        <f t="shared" si="77"/>
        <v>2.9296828003286133</v>
      </c>
      <c r="K43" s="8">
        <f t="shared" si="77"/>
        <v>3.324271603698576</v>
      </c>
      <c r="L43" s="8">
        <f t="shared" si="77"/>
        <v>3.6597835063553048</v>
      </c>
      <c r="M43" s="8">
        <f t="shared" si="77"/>
        <v>3.4056043554178483</v>
      </c>
      <c r="N43" s="8">
        <f t="shared" si="77"/>
        <v>3.4669830559106432</v>
      </c>
      <c r="O43" s="8">
        <f t="shared" si="77"/>
        <v>2.9416887604797268</v>
      </c>
      <c r="P43" s="8">
        <f t="shared" si="77"/>
        <v>2.7265442969845193</v>
      </c>
      <c r="Q43" s="8">
        <f t="shared" si="77"/>
        <v>4.0060664467864706</v>
      </c>
      <c r="R43" s="8">
        <f t="shared" si="77"/>
        <v>3.5626562543830369</v>
      </c>
      <c r="S43" s="8">
        <f>STDEV(S2:S41)/SQRT(40)/30*100</f>
        <v>3.3487453533518257</v>
      </c>
      <c r="T43" s="8">
        <f>STDEV(T2:T41)/SQRT(40)</f>
        <v>0.76925637678174219</v>
      </c>
      <c r="U43" s="8"/>
      <c r="V43" s="8"/>
      <c r="W43" s="8"/>
      <c r="X43" s="8"/>
      <c r="Z43" s="8"/>
      <c r="AA43" s="8">
        <f>STDEV(AA2:AA41)/SQRT(40)</f>
        <v>0.12168686168889518</v>
      </c>
      <c r="AB43" s="8">
        <f t="shared" ref="AB43:AO43" si="78">STDEV(AB2:AB41)/SQRT(40)</f>
        <v>0.37476488355863585</v>
      </c>
      <c r="AC43" s="8">
        <f t="shared" si="78"/>
        <v>0.38028329520948534</v>
      </c>
      <c r="AD43" s="8">
        <f t="shared" si="78"/>
        <v>0.57906865985003264</v>
      </c>
      <c r="AE43" s="8">
        <f t="shared" si="78"/>
        <v>0.85481292000362763</v>
      </c>
      <c r="AF43" s="8">
        <f t="shared" si="78"/>
        <v>1.0346558947364193</v>
      </c>
      <c r="AG43" s="8">
        <f t="shared" si="78"/>
        <v>1.2097626382996132</v>
      </c>
      <c r="AH43" s="8">
        <f t="shared" si="78"/>
        <v>1.1713459275770253</v>
      </c>
      <c r="AI43" s="8">
        <f t="shared" si="78"/>
        <v>1.1749522630783007</v>
      </c>
      <c r="AJ43" s="8">
        <f t="shared" si="78"/>
        <v>1.1568081639602685</v>
      </c>
      <c r="AK43" s="8">
        <f t="shared" si="78"/>
        <v>1.1045070834702226</v>
      </c>
      <c r="AL43" s="8">
        <f t="shared" si="78"/>
        <v>1.1647603473104098</v>
      </c>
      <c r="AM43" s="8">
        <f t="shared" si="78"/>
        <v>1.2483578957564356</v>
      </c>
      <c r="AN43" s="8">
        <f t="shared" si="78"/>
        <v>1.254709078549634</v>
      </c>
      <c r="AO43" s="8">
        <f t="shared" si="78"/>
        <v>0.96290159786942264</v>
      </c>
      <c r="AQ43" s="8">
        <f>STDEV(AQ2:AQ41)/SQRT(40)</f>
        <v>1.3897749310497578</v>
      </c>
      <c r="AR43" s="8">
        <f t="shared" ref="AR43:BD43" si="79">STDEV(AR2:AR41)/SQRT(40)</f>
        <v>1.3589152442391839</v>
      </c>
      <c r="AS43" s="8">
        <f t="shared" si="79"/>
        <v>1.2573820482990106</v>
      </c>
      <c r="AT43" s="8">
        <f t="shared" si="79"/>
        <v>1.3233540817336176</v>
      </c>
      <c r="AU43" s="8">
        <f t="shared" si="79"/>
        <v>1.3505696803713838</v>
      </c>
      <c r="AV43" s="8">
        <f t="shared" si="79"/>
        <v>1.0092838283425758</v>
      </c>
      <c r="AW43" s="8">
        <f t="shared" si="79"/>
        <v>1.4791499637915742</v>
      </c>
      <c r="AX43" s="8">
        <f t="shared" si="79"/>
        <v>1.2891062298332405</v>
      </c>
      <c r="AY43" s="8">
        <f t="shared" si="79"/>
        <v>1.1003423127046441</v>
      </c>
      <c r="AZ43" s="8">
        <f t="shared" si="79"/>
        <v>1.1128330673993452</v>
      </c>
      <c r="BA43" s="8">
        <f t="shared" si="79"/>
        <v>1.5094573655660295</v>
      </c>
      <c r="BB43" s="8">
        <f t="shared" si="79"/>
        <v>1.5042674339426856</v>
      </c>
      <c r="BC43" s="8">
        <f t="shared" si="79"/>
        <v>1.27478002124449</v>
      </c>
      <c r="BD43" s="8">
        <f t="shared" si="79"/>
        <v>1.3395787225266584</v>
      </c>
      <c r="BE43" s="8">
        <f>STDEV(BE2:BE41)/SQRT(40)</f>
        <v>1.3923785220686036</v>
      </c>
      <c r="BN43" s="8">
        <f>STDEV(BN2:BN41)/SQRT(40)</f>
        <v>4.3355295811649697</v>
      </c>
      <c r="BO43" s="8">
        <f t="shared" ref="BO43:CB43" si="80">STDEV(BO2:BO41)/SQRT(40)</f>
        <v>4.4641586952730634</v>
      </c>
      <c r="BP43" s="8">
        <f t="shared" si="80"/>
        <v>3.403293441117103</v>
      </c>
      <c r="BQ43" s="8">
        <f t="shared" si="80"/>
        <v>4.8481446021309145</v>
      </c>
      <c r="BR43" s="8">
        <f t="shared" si="80"/>
        <v>5.2852803419585888</v>
      </c>
      <c r="BS43" s="8">
        <f t="shared" si="80"/>
        <v>5.6792249721780612</v>
      </c>
      <c r="BT43" s="8">
        <f t="shared" si="80"/>
        <v>7.4769814874927762</v>
      </c>
      <c r="BU43" s="8">
        <f t="shared" si="80"/>
        <v>6.8757898503111488</v>
      </c>
      <c r="BV43" s="8">
        <f t="shared" si="80"/>
        <v>7.5653626765369983</v>
      </c>
      <c r="BW43" s="8">
        <f t="shared" si="80"/>
        <v>7.5098337169373615</v>
      </c>
      <c r="BX43" s="8">
        <f t="shared" si="80"/>
        <v>7.680491862804212</v>
      </c>
      <c r="BY43" s="8">
        <f t="shared" si="80"/>
        <v>7.462411842118633</v>
      </c>
      <c r="BZ43" s="8">
        <f t="shared" si="80"/>
        <v>7.3051966945576527</v>
      </c>
      <c r="CA43" s="8">
        <f t="shared" si="80"/>
        <v>7.4982294906786118</v>
      </c>
      <c r="CB43" s="8">
        <f t="shared" si="80"/>
        <v>7.2695896885501288</v>
      </c>
      <c r="CD43" s="8"/>
      <c r="CE43" s="8"/>
      <c r="CF43" s="8"/>
      <c r="CG43" s="8"/>
      <c r="CM43" s="8">
        <f t="shared" ref="CM43" si="81">STDEV(CM2:CM41)/SQRT(40)</f>
        <v>4.164440413005063</v>
      </c>
    </row>
    <row r="46" spans="1:91">
      <c r="A46">
        <v>29</v>
      </c>
      <c r="B46" t="s">
        <v>41</v>
      </c>
      <c r="C46">
        <v>2</v>
      </c>
      <c r="D46" t="s">
        <v>42</v>
      </c>
      <c r="E46">
        <v>5.2</v>
      </c>
      <c r="F46">
        <v>17.7</v>
      </c>
      <c r="G46">
        <v>12</v>
      </c>
      <c r="H46">
        <v>12.4</v>
      </c>
      <c r="I46">
        <v>6.4</v>
      </c>
      <c r="J46">
        <v>11</v>
      </c>
      <c r="K46">
        <v>6.8</v>
      </c>
      <c r="L46">
        <v>7.2</v>
      </c>
      <c r="M46">
        <v>2.6</v>
      </c>
      <c r="N46">
        <v>4.4000000000000004</v>
      </c>
      <c r="O46">
        <v>7.7</v>
      </c>
      <c r="P46">
        <v>4</v>
      </c>
      <c r="Q46">
        <v>6.7</v>
      </c>
      <c r="R46">
        <v>7.4</v>
      </c>
      <c r="S46">
        <v>5.6</v>
      </c>
      <c r="T46">
        <f>AVERAGE(E46:S46)</f>
        <v>7.8066666666666666</v>
      </c>
      <c r="U46">
        <f>AVERAGE(E46:G46)</f>
        <v>11.633333333333333</v>
      </c>
      <c r="V46">
        <f>AVERAGE(H46:J46)</f>
        <v>9.9333333333333336</v>
      </c>
      <c r="W46">
        <f>AVERAGE(K46:M46)</f>
        <v>5.5333333333333341</v>
      </c>
      <c r="X46">
        <f>AVERAGE(N46:P46)</f>
        <v>5.3666666666666671</v>
      </c>
      <c r="Y46">
        <f>AVERAGE(Q46:S46)</f>
        <v>6.5666666666666673</v>
      </c>
      <c r="AA46">
        <v>8</v>
      </c>
      <c r="AB46">
        <v>4</v>
      </c>
      <c r="AC46">
        <v>4</v>
      </c>
      <c r="AD46">
        <v>8</v>
      </c>
      <c r="AE46">
        <v>12</v>
      </c>
      <c r="AF46">
        <v>10</v>
      </c>
      <c r="AG46">
        <v>6</v>
      </c>
      <c r="AH46">
        <v>8</v>
      </c>
      <c r="AI46">
        <v>12</v>
      </c>
      <c r="AJ46">
        <v>12</v>
      </c>
      <c r="AK46">
        <v>18</v>
      </c>
      <c r="AL46">
        <v>14</v>
      </c>
      <c r="AM46">
        <v>8</v>
      </c>
      <c r="AN46">
        <v>12</v>
      </c>
      <c r="AO46">
        <v>16</v>
      </c>
      <c r="AQ46">
        <v>13</v>
      </c>
      <c r="AR46">
        <v>16</v>
      </c>
      <c r="AS46">
        <v>17</v>
      </c>
      <c r="AT46">
        <v>17</v>
      </c>
      <c r="AU46">
        <v>13</v>
      </c>
      <c r="AV46">
        <v>11</v>
      </c>
      <c r="AW46">
        <v>15</v>
      </c>
      <c r="AX46">
        <v>16</v>
      </c>
      <c r="AY46">
        <v>11</v>
      </c>
      <c r="AZ46">
        <v>16</v>
      </c>
      <c r="BA46">
        <v>12</v>
      </c>
      <c r="BB46">
        <v>11</v>
      </c>
      <c r="BC46">
        <v>17</v>
      </c>
      <c r="BD46">
        <v>16</v>
      </c>
      <c r="BE46">
        <v>12</v>
      </c>
      <c r="BF46">
        <f>AVERAGE(AQ46:BE46)</f>
        <v>14.2</v>
      </c>
      <c r="BH46">
        <f>AVERAGE(AQ46:AS46)</f>
        <v>15.333333333333334</v>
      </c>
      <c r="BN46">
        <f>(AQ46-AA46)/(AQ46+AA46)*100</f>
        <v>23.809523809523807</v>
      </c>
      <c r="BO46">
        <f t="shared" ref="BO46:BO57" si="82">(AR46-AB46)/(AR46+AB46)*100</f>
        <v>60</v>
      </c>
      <c r="BP46">
        <f t="shared" ref="BP46:BP85" si="83">(AS46-AC46)/(AS46+AC46)*100</f>
        <v>61.904761904761905</v>
      </c>
      <c r="BQ46">
        <f t="shared" ref="BQ46:BQ85" si="84">(AT46-AD46)/(AT46+AD46)*100</f>
        <v>36</v>
      </c>
      <c r="BR46">
        <f t="shared" ref="BR46:BR85" si="85">(AU46-AE46)/(AU46+AE46)*100</f>
        <v>4</v>
      </c>
      <c r="BS46">
        <f t="shared" ref="BS46:BS85" si="86">(AV46-AF46)/(AV46+AF46)*100</f>
        <v>4.7619047619047619</v>
      </c>
      <c r="BT46">
        <f t="shared" ref="BT46:BT85" si="87">(AW46-AG46)/(AW46+AG46)*100</f>
        <v>42.857142857142854</v>
      </c>
      <c r="BU46">
        <f t="shared" ref="BU46:BU85" si="88">(AX46-AH46)/(AX46+AH46)*100</f>
        <v>33.333333333333329</v>
      </c>
      <c r="BV46">
        <f t="shared" ref="BV46:BV85" si="89">(AY46-AI46)/(AY46+AI46)*100</f>
        <v>-4.3478260869565215</v>
      </c>
      <c r="BW46">
        <f t="shared" ref="BW46:BW85" si="90">(AZ46-AJ46)/(AZ46+AJ46)*100</f>
        <v>14.285714285714285</v>
      </c>
      <c r="BX46">
        <f t="shared" ref="BX46:BX85" si="91">(BA46-AK46)/(BA46+AK46)*100</f>
        <v>-20</v>
      </c>
      <c r="BY46">
        <f t="shared" ref="BY46:BY72" si="92">(BB46-AL46)/(BB46+AL46)*100</f>
        <v>-12</v>
      </c>
      <c r="BZ46">
        <f t="shared" ref="BZ46:BZ85" si="93">(BC46-AM46)/(BC46+AM46)*100</f>
        <v>36</v>
      </c>
      <c r="CA46">
        <f t="shared" ref="CA46:CA85" si="94">(BD46-AN46)/(BD46+AN46)*100</f>
        <v>14.285714285714285</v>
      </c>
      <c r="CB46">
        <f t="shared" ref="CB46:CB77" si="95">(BE46-AO46)/(BE46+AO46)*100</f>
        <v>-14.285714285714285</v>
      </c>
      <c r="CD46">
        <f>AVERAGE(BN46:BP46)</f>
        <v>48.571428571428577</v>
      </c>
      <c r="CE46">
        <f>AVERAGE(BQ46:BS46)</f>
        <v>14.920634920634919</v>
      </c>
      <c r="CF46">
        <f>AVERAGE(BT46:BV46)</f>
        <v>23.947550034506552</v>
      </c>
      <c r="CG46">
        <f>AVERAGE(BW46:BY46)</f>
        <v>-5.9047619047619051</v>
      </c>
      <c r="CH46">
        <f>AVERAGE(BZ46:CB46)</f>
        <v>12</v>
      </c>
      <c r="CM46">
        <f t="shared" ref="CM46:CM85" si="96">AVERAGE(BN46:CB46)</f>
        <v>18.706970324361631</v>
      </c>
    </row>
    <row r="47" spans="1:91">
      <c r="A47">
        <v>31</v>
      </c>
      <c r="B47" t="s">
        <v>43</v>
      </c>
      <c r="C47">
        <v>2</v>
      </c>
      <c r="D47" t="s">
        <v>44</v>
      </c>
      <c r="E47">
        <v>19</v>
      </c>
      <c r="F47">
        <v>12.3</v>
      </c>
      <c r="G47">
        <v>23.6</v>
      </c>
      <c r="H47">
        <v>15.3</v>
      </c>
      <c r="I47">
        <v>13</v>
      </c>
      <c r="J47">
        <v>18.899999999999999</v>
      </c>
      <c r="K47">
        <v>8.5</v>
      </c>
      <c r="L47">
        <v>15.7</v>
      </c>
      <c r="M47">
        <v>13.9</v>
      </c>
      <c r="N47">
        <v>12.6</v>
      </c>
      <c r="O47">
        <v>21</v>
      </c>
      <c r="P47">
        <v>12.4</v>
      </c>
      <c r="Q47">
        <v>17</v>
      </c>
      <c r="R47">
        <v>10.7</v>
      </c>
      <c r="S47">
        <v>10.9</v>
      </c>
      <c r="T47">
        <f t="shared" ref="T47:T84" si="97">AVERAGE(E47:S47)</f>
        <v>14.986666666666666</v>
      </c>
      <c r="U47">
        <f t="shared" ref="U47:U85" si="98">AVERAGE(E47:G47)</f>
        <v>18.3</v>
      </c>
      <c r="V47">
        <f t="shared" ref="V47:V85" si="99">AVERAGE(H47:J47)</f>
        <v>15.733333333333334</v>
      </c>
      <c r="W47">
        <f t="shared" ref="W47:W85" si="100">AVERAGE(K47:M47)</f>
        <v>12.700000000000001</v>
      </c>
      <c r="X47">
        <f t="shared" ref="X47:X85" si="101">AVERAGE(N47:P47)</f>
        <v>15.333333333333334</v>
      </c>
      <c r="Y47">
        <f t="shared" ref="Y47:Y85" si="102">AVERAGE(Q47:S47)</f>
        <v>12.866666666666667</v>
      </c>
      <c r="AA47">
        <v>2</v>
      </c>
      <c r="AB47">
        <v>14</v>
      </c>
      <c r="AC47">
        <v>0</v>
      </c>
      <c r="AD47">
        <v>16</v>
      </c>
      <c r="AE47">
        <v>10</v>
      </c>
      <c r="AF47">
        <v>14</v>
      </c>
      <c r="AG47">
        <v>12</v>
      </c>
      <c r="AH47">
        <v>16</v>
      </c>
      <c r="AI47">
        <v>14</v>
      </c>
      <c r="AJ47">
        <v>6</v>
      </c>
      <c r="AK47">
        <v>8</v>
      </c>
      <c r="AL47">
        <v>6</v>
      </c>
      <c r="AM47">
        <v>8</v>
      </c>
      <c r="AN47">
        <v>18</v>
      </c>
      <c r="AO47">
        <v>8</v>
      </c>
      <c r="AQ47">
        <v>12</v>
      </c>
      <c r="AR47">
        <v>20</v>
      </c>
      <c r="AS47">
        <v>17</v>
      </c>
      <c r="AT47">
        <v>20</v>
      </c>
      <c r="AU47">
        <v>16</v>
      </c>
      <c r="AV47">
        <v>8</v>
      </c>
      <c r="AW47">
        <v>17</v>
      </c>
      <c r="AX47">
        <v>17</v>
      </c>
      <c r="AY47">
        <v>10</v>
      </c>
      <c r="AZ47">
        <v>11</v>
      </c>
      <c r="BA47">
        <v>6</v>
      </c>
      <c r="BB47">
        <v>11</v>
      </c>
      <c r="BC47">
        <v>14</v>
      </c>
      <c r="BD47">
        <v>15</v>
      </c>
      <c r="BE47">
        <v>12</v>
      </c>
      <c r="BF47">
        <f t="shared" ref="BF47:BF85" si="103">AVERAGE(AQ47:BE47)</f>
        <v>13.733333333333333</v>
      </c>
      <c r="BH47">
        <f t="shared" ref="BH47:BH85" si="104">AVERAGE(AQ47:AS47)</f>
        <v>16.333333333333332</v>
      </c>
      <c r="BN47">
        <f t="shared" ref="BN47:BN57" si="105">(AQ47-AA47)/(AQ47+AA47)*100</f>
        <v>71.428571428571431</v>
      </c>
      <c r="BO47">
        <f t="shared" si="82"/>
        <v>17.647058823529413</v>
      </c>
      <c r="BP47">
        <f t="shared" si="83"/>
        <v>100</v>
      </c>
      <c r="BQ47">
        <f t="shared" si="84"/>
        <v>11.111111111111111</v>
      </c>
      <c r="BR47">
        <f t="shared" si="85"/>
        <v>23.076923076923077</v>
      </c>
      <c r="BS47">
        <f t="shared" si="86"/>
        <v>-27.27272727272727</v>
      </c>
      <c r="BT47">
        <f t="shared" si="87"/>
        <v>17.241379310344829</v>
      </c>
      <c r="BU47">
        <f t="shared" si="88"/>
        <v>3.0303030303030303</v>
      </c>
      <c r="BV47">
        <f t="shared" si="89"/>
        <v>-16.666666666666664</v>
      </c>
      <c r="BW47">
        <f t="shared" si="90"/>
        <v>29.411764705882355</v>
      </c>
      <c r="BX47">
        <f t="shared" si="91"/>
        <v>-14.285714285714285</v>
      </c>
      <c r="BY47">
        <f t="shared" si="92"/>
        <v>29.411764705882355</v>
      </c>
      <c r="BZ47">
        <f t="shared" si="93"/>
        <v>27.27272727272727</v>
      </c>
      <c r="CA47">
        <f t="shared" si="94"/>
        <v>-9.0909090909090917</v>
      </c>
      <c r="CB47">
        <f t="shared" si="95"/>
        <v>20</v>
      </c>
      <c r="CD47">
        <f t="shared" ref="CD47:CD85" si="106">AVERAGE(BN47:BP47)</f>
        <v>63.02521008403361</v>
      </c>
      <c r="CE47">
        <f t="shared" ref="CE47:CE85" si="107">AVERAGE(BQ47:BS47)</f>
        <v>2.3051023051023058</v>
      </c>
      <c r="CF47">
        <f t="shared" ref="CF47:CF85" si="108">AVERAGE(BT47:BV47)</f>
        <v>1.2016718913270654</v>
      </c>
      <c r="CG47">
        <f t="shared" ref="CG47:CG85" si="109">AVERAGE(BW47:BY47)</f>
        <v>14.845938375350142</v>
      </c>
      <c r="CH47">
        <f t="shared" ref="CH47:CH84" si="110">AVERAGE(BZ47:CB47)</f>
        <v>12.727272727272727</v>
      </c>
      <c r="CM47">
        <f t="shared" si="96"/>
        <v>18.821039076617172</v>
      </c>
    </row>
    <row r="48" spans="1:91">
      <c r="A48">
        <v>30</v>
      </c>
      <c r="B48" t="s">
        <v>45</v>
      </c>
      <c r="C48">
        <v>2</v>
      </c>
      <c r="D48" t="s">
        <v>46</v>
      </c>
      <c r="E48">
        <v>10.6</v>
      </c>
      <c r="F48">
        <v>4.5999999999999996</v>
      </c>
      <c r="G48">
        <v>10.5</v>
      </c>
      <c r="H48">
        <v>6.1</v>
      </c>
      <c r="I48">
        <v>8.1</v>
      </c>
      <c r="J48">
        <v>8.1</v>
      </c>
      <c r="K48">
        <v>7.5</v>
      </c>
      <c r="L48">
        <v>13</v>
      </c>
      <c r="M48">
        <v>12.2</v>
      </c>
      <c r="N48">
        <v>4.4000000000000004</v>
      </c>
      <c r="O48">
        <v>9</v>
      </c>
      <c r="P48">
        <v>7.5</v>
      </c>
      <c r="Q48">
        <v>7.9</v>
      </c>
      <c r="R48">
        <v>13.9</v>
      </c>
      <c r="S48">
        <v>10.9</v>
      </c>
      <c r="T48">
        <f t="shared" si="97"/>
        <v>8.9533333333333349</v>
      </c>
      <c r="U48">
        <f t="shared" si="98"/>
        <v>8.5666666666666664</v>
      </c>
      <c r="V48">
        <f t="shared" si="99"/>
        <v>7.4333333333333327</v>
      </c>
      <c r="W48">
        <f t="shared" si="100"/>
        <v>10.9</v>
      </c>
      <c r="X48">
        <f t="shared" si="101"/>
        <v>6.9666666666666659</v>
      </c>
      <c r="Y48">
        <f t="shared" si="102"/>
        <v>10.9</v>
      </c>
      <c r="AA48">
        <v>0</v>
      </c>
      <c r="AB48">
        <v>4</v>
      </c>
      <c r="AC48">
        <v>10</v>
      </c>
      <c r="AD48">
        <v>14</v>
      </c>
      <c r="AE48">
        <v>8</v>
      </c>
      <c r="AF48">
        <v>12</v>
      </c>
      <c r="AG48">
        <v>20</v>
      </c>
      <c r="AH48">
        <v>8</v>
      </c>
      <c r="AI48">
        <v>8</v>
      </c>
      <c r="AJ48">
        <v>14</v>
      </c>
      <c r="AK48">
        <v>8</v>
      </c>
      <c r="AL48">
        <v>10</v>
      </c>
      <c r="AM48">
        <v>8</v>
      </c>
      <c r="AN48">
        <v>8</v>
      </c>
      <c r="AO48">
        <v>8</v>
      </c>
      <c r="AQ48">
        <v>15</v>
      </c>
      <c r="AR48">
        <v>18</v>
      </c>
      <c r="AS48">
        <v>14</v>
      </c>
      <c r="AT48">
        <v>9</v>
      </c>
      <c r="AU48">
        <v>9</v>
      </c>
      <c r="AV48">
        <v>11</v>
      </c>
      <c r="AW48">
        <v>10</v>
      </c>
      <c r="AX48">
        <v>9</v>
      </c>
      <c r="AY48">
        <v>7</v>
      </c>
      <c r="AZ48">
        <v>7</v>
      </c>
      <c r="BA48">
        <v>9</v>
      </c>
      <c r="BB48">
        <v>12</v>
      </c>
      <c r="BC48">
        <v>11</v>
      </c>
      <c r="BD48">
        <v>10</v>
      </c>
      <c r="BE48">
        <v>11</v>
      </c>
      <c r="BF48">
        <f t="shared" si="103"/>
        <v>10.8</v>
      </c>
      <c r="BH48">
        <f t="shared" si="104"/>
        <v>15.666666666666666</v>
      </c>
      <c r="BN48">
        <f t="shared" si="105"/>
        <v>100</v>
      </c>
      <c r="BO48">
        <f t="shared" si="82"/>
        <v>63.636363636363633</v>
      </c>
      <c r="BP48">
        <f t="shared" si="83"/>
        <v>16.666666666666664</v>
      </c>
      <c r="BQ48">
        <f t="shared" si="84"/>
        <v>-21.739130434782609</v>
      </c>
      <c r="BR48">
        <f t="shared" si="85"/>
        <v>5.8823529411764701</v>
      </c>
      <c r="BS48">
        <f t="shared" si="86"/>
        <v>-4.3478260869565215</v>
      </c>
      <c r="BT48">
        <f t="shared" si="87"/>
        <v>-33.333333333333329</v>
      </c>
      <c r="BU48">
        <f t="shared" si="88"/>
        <v>5.8823529411764701</v>
      </c>
      <c r="BV48">
        <f t="shared" si="89"/>
        <v>-6.666666666666667</v>
      </c>
      <c r="BW48">
        <f t="shared" si="90"/>
        <v>-33.333333333333329</v>
      </c>
      <c r="BX48">
        <f t="shared" si="91"/>
        <v>5.8823529411764701</v>
      </c>
      <c r="BY48">
        <f t="shared" si="92"/>
        <v>9.0909090909090917</v>
      </c>
      <c r="BZ48">
        <f t="shared" si="93"/>
        <v>15.789473684210526</v>
      </c>
      <c r="CA48">
        <f t="shared" si="94"/>
        <v>11.111111111111111</v>
      </c>
      <c r="CB48">
        <f t="shared" si="95"/>
        <v>15.789473684210526</v>
      </c>
      <c r="CD48">
        <f t="shared" si="106"/>
        <v>60.101010101010097</v>
      </c>
      <c r="CE48">
        <f t="shared" si="107"/>
        <v>-6.7348678601875536</v>
      </c>
      <c r="CF48">
        <f t="shared" si="108"/>
        <v>-11.37254901960784</v>
      </c>
      <c r="CG48">
        <f t="shared" si="109"/>
        <v>-6.1200237670825883</v>
      </c>
      <c r="CH48">
        <f t="shared" si="110"/>
        <v>14.230019493177387</v>
      </c>
      <c r="CM48">
        <f t="shared" si="96"/>
        <v>10.0207177894619</v>
      </c>
    </row>
    <row r="49" spans="1:1002">
      <c r="A49">
        <v>32</v>
      </c>
      <c r="B49" t="s">
        <v>47</v>
      </c>
      <c r="C49">
        <v>2</v>
      </c>
      <c r="D49" t="s">
        <v>48</v>
      </c>
      <c r="E49">
        <v>6.3</v>
      </c>
      <c r="F49">
        <v>2</v>
      </c>
      <c r="G49">
        <v>1.9</v>
      </c>
      <c r="H49">
        <v>11.2</v>
      </c>
      <c r="I49">
        <v>0.8</v>
      </c>
      <c r="J49">
        <v>4</v>
      </c>
      <c r="K49">
        <v>7.5</v>
      </c>
      <c r="L49">
        <v>0.4</v>
      </c>
      <c r="M49">
        <v>11.3</v>
      </c>
      <c r="N49">
        <v>13</v>
      </c>
      <c r="O49">
        <v>2.4</v>
      </c>
      <c r="P49">
        <v>4.4000000000000004</v>
      </c>
      <c r="Q49">
        <v>7.8</v>
      </c>
      <c r="R49">
        <v>7.2</v>
      </c>
      <c r="S49">
        <v>10.7</v>
      </c>
      <c r="T49">
        <f>AVERAGE(E49:S49)</f>
        <v>6.0600000000000005</v>
      </c>
      <c r="U49">
        <f t="shared" si="98"/>
        <v>3.4000000000000004</v>
      </c>
      <c r="V49">
        <f t="shared" si="99"/>
        <v>5.333333333333333</v>
      </c>
      <c r="W49">
        <f t="shared" si="100"/>
        <v>6.4000000000000012</v>
      </c>
      <c r="X49">
        <f t="shared" si="101"/>
        <v>6.6000000000000005</v>
      </c>
      <c r="Y49">
        <f t="shared" si="102"/>
        <v>8.5666666666666664</v>
      </c>
      <c r="AA49">
        <v>6</v>
      </c>
      <c r="AB49">
        <v>36</v>
      </c>
      <c r="AC49">
        <v>26</v>
      </c>
      <c r="AD49">
        <v>18</v>
      </c>
      <c r="AE49">
        <v>18</v>
      </c>
      <c r="AF49">
        <v>22</v>
      </c>
      <c r="AG49">
        <v>6</v>
      </c>
      <c r="AH49">
        <v>32</v>
      </c>
      <c r="AI49">
        <v>10</v>
      </c>
      <c r="AJ49">
        <v>14</v>
      </c>
      <c r="AK49">
        <v>14</v>
      </c>
      <c r="AL49">
        <v>10</v>
      </c>
      <c r="AM49">
        <v>12</v>
      </c>
      <c r="AN49">
        <v>10</v>
      </c>
      <c r="AO49">
        <v>12</v>
      </c>
      <c r="AQ49">
        <v>11</v>
      </c>
      <c r="AR49">
        <v>18</v>
      </c>
      <c r="AS49">
        <v>23</v>
      </c>
      <c r="AT49">
        <v>27</v>
      </c>
      <c r="AU49">
        <v>23</v>
      </c>
      <c r="AV49">
        <v>16</v>
      </c>
      <c r="AW49">
        <v>14</v>
      </c>
      <c r="AX49">
        <v>16</v>
      </c>
      <c r="AY49">
        <v>14</v>
      </c>
      <c r="AZ49">
        <v>22</v>
      </c>
      <c r="BA49">
        <v>12</v>
      </c>
      <c r="BB49">
        <v>11</v>
      </c>
      <c r="BC49">
        <v>11</v>
      </c>
      <c r="BD49">
        <v>11</v>
      </c>
      <c r="BE49">
        <v>8</v>
      </c>
      <c r="BF49">
        <f t="shared" si="103"/>
        <v>15.8</v>
      </c>
      <c r="BH49">
        <f t="shared" si="104"/>
        <v>17.333333333333332</v>
      </c>
      <c r="BN49">
        <f t="shared" si="105"/>
        <v>29.411764705882355</v>
      </c>
      <c r="BO49">
        <f t="shared" si="82"/>
        <v>-33.333333333333329</v>
      </c>
      <c r="BP49">
        <f t="shared" si="83"/>
        <v>-6.1224489795918364</v>
      </c>
      <c r="BQ49">
        <f t="shared" si="84"/>
        <v>20</v>
      </c>
      <c r="BR49">
        <f t="shared" si="85"/>
        <v>12.195121951219512</v>
      </c>
      <c r="BS49">
        <f t="shared" si="86"/>
        <v>-15.789473684210526</v>
      </c>
      <c r="BT49">
        <f t="shared" si="87"/>
        <v>40</v>
      </c>
      <c r="BU49">
        <f t="shared" si="88"/>
        <v>-33.333333333333329</v>
      </c>
      <c r="BV49">
        <f t="shared" si="89"/>
        <v>16.666666666666664</v>
      </c>
      <c r="BW49">
        <f t="shared" si="90"/>
        <v>22.222222222222221</v>
      </c>
      <c r="BX49">
        <f t="shared" si="91"/>
        <v>-7.6923076923076925</v>
      </c>
      <c r="BY49">
        <f t="shared" si="92"/>
        <v>4.7619047619047619</v>
      </c>
      <c r="BZ49">
        <f t="shared" si="93"/>
        <v>-4.3478260869565215</v>
      </c>
      <c r="CA49">
        <f t="shared" si="94"/>
        <v>4.7619047619047619</v>
      </c>
      <c r="CB49">
        <f t="shared" si="95"/>
        <v>-20</v>
      </c>
      <c r="CD49">
        <f t="shared" si="106"/>
        <v>-3.3480058690142704</v>
      </c>
      <c r="CE49">
        <f t="shared" si="107"/>
        <v>5.468549422336328</v>
      </c>
      <c r="CF49">
        <f t="shared" si="108"/>
        <v>7.7777777777777786</v>
      </c>
      <c r="CG49">
        <f t="shared" si="109"/>
        <v>6.4306064306064306</v>
      </c>
      <c r="CH49">
        <f t="shared" si="110"/>
        <v>-6.5286404416839199</v>
      </c>
      <c r="CM49">
        <f t="shared" si="96"/>
        <v>1.9600574640044688</v>
      </c>
    </row>
    <row r="50" spans="1:1002">
      <c r="A50">
        <v>36</v>
      </c>
      <c r="B50" t="s">
        <v>49</v>
      </c>
      <c r="C50">
        <v>2</v>
      </c>
      <c r="D50" t="s">
        <v>42</v>
      </c>
      <c r="E50">
        <v>10.9</v>
      </c>
      <c r="F50">
        <v>0.5</v>
      </c>
      <c r="G50">
        <v>2.4</v>
      </c>
      <c r="H50">
        <v>4.8</v>
      </c>
      <c r="I50">
        <v>4.5999999999999996</v>
      </c>
      <c r="J50">
        <v>5.2</v>
      </c>
      <c r="K50">
        <v>1.9</v>
      </c>
      <c r="L50">
        <v>2.8</v>
      </c>
      <c r="M50">
        <v>2.5</v>
      </c>
      <c r="N50">
        <v>6.6</v>
      </c>
      <c r="O50">
        <v>5.9</v>
      </c>
      <c r="P50">
        <v>3.7</v>
      </c>
      <c r="Q50">
        <v>6.3</v>
      </c>
      <c r="R50">
        <v>8.6</v>
      </c>
      <c r="S50">
        <v>6.1</v>
      </c>
      <c r="T50">
        <f t="shared" si="97"/>
        <v>4.8533333333333335</v>
      </c>
      <c r="U50">
        <f t="shared" si="98"/>
        <v>4.6000000000000005</v>
      </c>
      <c r="V50">
        <f t="shared" si="99"/>
        <v>4.8666666666666663</v>
      </c>
      <c r="W50">
        <f t="shared" si="100"/>
        <v>2.4</v>
      </c>
      <c r="X50">
        <f t="shared" si="101"/>
        <v>5.3999999999999995</v>
      </c>
      <c r="Y50">
        <f t="shared" si="102"/>
        <v>7</v>
      </c>
      <c r="AA50">
        <v>12</v>
      </c>
      <c r="AB50">
        <v>46</v>
      </c>
      <c r="AC50">
        <v>32</v>
      </c>
      <c r="AD50">
        <v>22</v>
      </c>
      <c r="AE50">
        <v>22</v>
      </c>
      <c r="AF50">
        <v>20</v>
      </c>
      <c r="AG50">
        <v>38</v>
      </c>
      <c r="AH50">
        <v>20</v>
      </c>
      <c r="AI50">
        <v>28</v>
      </c>
      <c r="AJ50">
        <v>28</v>
      </c>
      <c r="AK50">
        <v>14</v>
      </c>
      <c r="AL50">
        <v>34</v>
      </c>
      <c r="AM50">
        <v>24</v>
      </c>
      <c r="AN50">
        <v>12</v>
      </c>
      <c r="AO50">
        <v>24</v>
      </c>
      <c r="AQ50">
        <v>30</v>
      </c>
      <c r="AR50">
        <v>28</v>
      </c>
      <c r="AS50">
        <v>14</v>
      </c>
      <c r="AT50">
        <v>34</v>
      </c>
      <c r="AU50">
        <v>37</v>
      </c>
      <c r="AV50">
        <v>30</v>
      </c>
      <c r="AW50">
        <v>27</v>
      </c>
      <c r="AX50">
        <v>28</v>
      </c>
      <c r="AY50">
        <v>24</v>
      </c>
      <c r="AZ50">
        <v>35</v>
      </c>
      <c r="BA50">
        <v>18</v>
      </c>
      <c r="BB50">
        <v>31</v>
      </c>
      <c r="BC50">
        <v>22</v>
      </c>
      <c r="BD50">
        <v>19</v>
      </c>
      <c r="BE50">
        <v>16</v>
      </c>
      <c r="BF50">
        <f t="shared" si="103"/>
        <v>26.2</v>
      </c>
      <c r="BH50">
        <f t="shared" si="104"/>
        <v>24</v>
      </c>
      <c r="BN50">
        <f t="shared" si="105"/>
        <v>42.857142857142854</v>
      </c>
      <c r="BO50">
        <f t="shared" si="82"/>
        <v>-24.324324324324326</v>
      </c>
      <c r="BP50">
        <f t="shared" si="83"/>
        <v>-39.130434782608695</v>
      </c>
      <c r="BQ50">
        <f t="shared" si="84"/>
        <v>21.428571428571427</v>
      </c>
      <c r="BR50">
        <f t="shared" si="85"/>
        <v>25.423728813559322</v>
      </c>
      <c r="BS50">
        <f t="shared" si="86"/>
        <v>20</v>
      </c>
      <c r="BT50">
        <f t="shared" si="87"/>
        <v>-16.923076923076923</v>
      </c>
      <c r="BU50">
        <f t="shared" si="88"/>
        <v>16.666666666666664</v>
      </c>
      <c r="BV50">
        <f t="shared" si="89"/>
        <v>-7.6923076923076925</v>
      </c>
      <c r="BW50">
        <f t="shared" si="90"/>
        <v>11.111111111111111</v>
      </c>
      <c r="BX50">
        <f t="shared" si="91"/>
        <v>12.5</v>
      </c>
      <c r="BY50">
        <f t="shared" si="92"/>
        <v>-4.6153846153846159</v>
      </c>
      <c r="BZ50">
        <f t="shared" si="93"/>
        <v>-4.3478260869565215</v>
      </c>
      <c r="CA50">
        <f t="shared" si="94"/>
        <v>22.58064516129032</v>
      </c>
      <c r="CB50">
        <f t="shared" si="95"/>
        <v>-20</v>
      </c>
      <c r="CD50">
        <f t="shared" si="106"/>
        <v>-6.8658720832633895</v>
      </c>
      <c r="CE50">
        <f t="shared" si="107"/>
        <v>22.28410008071025</v>
      </c>
      <c r="CF50">
        <f t="shared" si="108"/>
        <v>-2.6495726495726504</v>
      </c>
      <c r="CG50">
        <f t="shared" si="109"/>
        <v>6.331908831908831</v>
      </c>
      <c r="CH50">
        <f t="shared" si="110"/>
        <v>-0.58906030855540104</v>
      </c>
      <c r="CM50">
        <f t="shared" si="96"/>
        <v>3.7023007742455283</v>
      </c>
    </row>
    <row r="51" spans="1:1002">
      <c r="A51">
        <v>35</v>
      </c>
      <c r="B51" t="s">
        <v>50</v>
      </c>
      <c r="C51">
        <v>2</v>
      </c>
      <c r="D51" t="s">
        <v>44</v>
      </c>
      <c r="E51">
        <v>13.8</v>
      </c>
      <c r="F51">
        <v>10.7</v>
      </c>
      <c r="G51">
        <v>8.6</v>
      </c>
      <c r="H51">
        <v>8</v>
      </c>
      <c r="I51">
        <v>3</v>
      </c>
      <c r="J51">
        <v>11.6</v>
      </c>
      <c r="K51">
        <v>8.5</v>
      </c>
      <c r="L51">
        <v>14.3</v>
      </c>
      <c r="M51">
        <v>10.8</v>
      </c>
      <c r="N51">
        <v>13.2</v>
      </c>
      <c r="O51">
        <v>11.3</v>
      </c>
      <c r="P51">
        <v>8</v>
      </c>
      <c r="Q51">
        <v>11.5</v>
      </c>
      <c r="R51">
        <v>10.8</v>
      </c>
      <c r="S51">
        <v>12</v>
      </c>
      <c r="T51">
        <f t="shared" si="97"/>
        <v>10.406666666666668</v>
      </c>
      <c r="U51">
        <f t="shared" si="98"/>
        <v>11.033333333333333</v>
      </c>
      <c r="V51">
        <f t="shared" si="99"/>
        <v>7.5333333333333341</v>
      </c>
      <c r="W51">
        <f t="shared" si="100"/>
        <v>11.200000000000001</v>
      </c>
      <c r="X51">
        <f t="shared" si="101"/>
        <v>10.833333333333334</v>
      </c>
      <c r="Y51">
        <f t="shared" si="102"/>
        <v>11.433333333333332</v>
      </c>
      <c r="AA51">
        <v>4</v>
      </c>
      <c r="AB51">
        <v>22</v>
      </c>
      <c r="AC51">
        <v>24</v>
      </c>
      <c r="AD51">
        <v>16</v>
      </c>
      <c r="AE51">
        <v>24</v>
      </c>
      <c r="AF51">
        <v>22</v>
      </c>
      <c r="AG51">
        <v>20</v>
      </c>
      <c r="AH51">
        <v>14</v>
      </c>
      <c r="AI51">
        <v>26</v>
      </c>
      <c r="AJ51">
        <v>10</v>
      </c>
      <c r="AK51">
        <v>14</v>
      </c>
      <c r="AL51">
        <v>10</v>
      </c>
      <c r="AM51">
        <v>10</v>
      </c>
      <c r="AN51">
        <v>12</v>
      </c>
      <c r="AO51">
        <v>18</v>
      </c>
      <c r="AQ51">
        <v>24</v>
      </c>
      <c r="AR51">
        <v>30</v>
      </c>
      <c r="AS51">
        <v>29</v>
      </c>
      <c r="AT51">
        <v>36</v>
      </c>
      <c r="AU51">
        <v>23</v>
      </c>
      <c r="AV51">
        <v>13</v>
      </c>
      <c r="AW51">
        <v>28</v>
      </c>
      <c r="AX51">
        <v>14</v>
      </c>
      <c r="AY51">
        <v>21</v>
      </c>
      <c r="AZ51">
        <v>22</v>
      </c>
      <c r="BA51">
        <v>25</v>
      </c>
      <c r="BB51">
        <v>23</v>
      </c>
      <c r="BC51">
        <v>17</v>
      </c>
      <c r="BD51">
        <v>21</v>
      </c>
      <c r="BE51">
        <v>21</v>
      </c>
      <c r="BF51">
        <f t="shared" si="103"/>
        <v>23.133333333333333</v>
      </c>
      <c r="BH51">
        <f t="shared" si="104"/>
        <v>27.666666666666668</v>
      </c>
      <c r="BN51">
        <f t="shared" si="105"/>
        <v>71.428571428571431</v>
      </c>
      <c r="BO51">
        <f t="shared" si="82"/>
        <v>15.384615384615385</v>
      </c>
      <c r="BP51">
        <f t="shared" si="83"/>
        <v>9.433962264150944</v>
      </c>
      <c r="BQ51">
        <f t="shared" si="84"/>
        <v>38.461538461538467</v>
      </c>
      <c r="BR51">
        <f t="shared" si="85"/>
        <v>-2.1276595744680851</v>
      </c>
      <c r="BS51">
        <f t="shared" si="86"/>
        <v>-25.714285714285712</v>
      </c>
      <c r="BT51">
        <f t="shared" si="87"/>
        <v>16.666666666666664</v>
      </c>
      <c r="BU51">
        <f t="shared" si="88"/>
        <v>0</v>
      </c>
      <c r="BV51">
        <f t="shared" si="89"/>
        <v>-10.638297872340425</v>
      </c>
      <c r="BW51">
        <f t="shared" si="90"/>
        <v>37.5</v>
      </c>
      <c r="BX51">
        <f t="shared" si="91"/>
        <v>28.205128205128204</v>
      </c>
      <c r="BY51">
        <f t="shared" si="92"/>
        <v>39.393939393939391</v>
      </c>
      <c r="BZ51">
        <f t="shared" si="93"/>
        <v>25.925925925925924</v>
      </c>
      <c r="CA51">
        <f t="shared" si="94"/>
        <v>27.27272727272727</v>
      </c>
      <c r="CB51">
        <f t="shared" si="95"/>
        <v>7.6923076923076925</v>
      </c>
      <c r="CD51">
        <f t="shared" si="106"/>
        <v>32.082383025779258</v>
      </c>
      <c r="CE51">
        <f t="shared" si="107"/>
        <v>3.5398643909282241</v>
      </c>
      <c r="CF51">
        <f t="shared" si="108"/>
        <v>2.0094562647754128</v>
      </c>
      <c r="CG51">
        <f t="shared" si="109"/>
        <v>35.033022533022532</v>
      </c>
      <c r="CH51">
        <f t="shared" si="110"/>
        <v>20.296986963653627</v>
      </c>
      <c r="CM51">
        <f t="shared" si="96"/>
        <v>18.592342635631812</v>
      </c>
    </row>
    <row r="52" spans="1:1002">
      <c r="A52">
        <v>34</v>
      </c>
      <c r="B52" t="s">
        <v>51</v>
      </c>
      <c r="C52">
        <v>2</v>
      </c>
      <c r="D52" t="s">
        <v>46</v>
      </c>
      <c r="E52">
        <v>19.3</v>
      </c>
      <c r="F52">
        <v>6.4</v>
      </c>
      <c r="G52">
        <v>11.5</v>
      </c>
      <c r="H52">
        <v>13.7</v>
      </c>
      <c r="I52">
        <v>15.5</v>
      </c>
      <c r="J52">
        <v>5.0999999999999996</v>
      </c>
      <c r="K52">
        <v>8.8000000000000007</v>
      </c>
      <c r="L52">
        <v>8.6</v>
      </c>
      <c r="M52">
        <v>6.9</v>
      </c>
      <c r="N52">
        <v>5.2</v>
      </c>
      <c r="O52">
        <v>5.8</v>
      </c>
      <c r="P52">
        <v>3.9</v>
      </c>
      <c r="Q52">
        <v>12.6</v>
      </c>
      <c r="R52">
        <v>6.9</v>
      </c>
      <c r="S52">
        <v>11.8</v>
      </c>
      <c r="T52">
        <f t="shared" si="97"/>
        <v>9.4666666666666668</v>
      </c>
      <c r="U52">
        <f t="shared" si="98"/>
        <v>12.4</v>
      </c>
      <c r="V52">
        <f t="shared" si="99"/>
        <v>11.433333333333332</v>
      </c>
      <c r="W52">
        <f t="shared" si="100"/>
        <v>8.1</v>
      </c>
      <c r="X52">
        <f t="shared" si="101"/>
        <v>4.9666666666666668</v>
      </c>
      <c r="Y52">
        <f t="shared" si="102"/>
        <v>10.433333333333334</v>
      </c>
      <c r="AA52">
        <v>0</v>
      </c>
      <c r="AB52">
        <v>2</v>
      </c>
      <c r="AC52">
        <v>12</v>
      </c>
      <c r="AD52">
        <v>4</v>
      </c>
      <c r="AE52">
        <v>10</v>
      </c>
      <c r="AF52">
        <v>14</v>
      </c>
      <c r="AG52">
        <v>10</v>
      </c>
      <c r="AH52">
        <v>14</v>
      </c>
      <c r="AI52">
        <v>12</v>
      </c>
      <c r="AJ52">
        <v>10</v>
      </c>
      <c r="AK52">
        <v>6</v>
      </c>
      <c r="AL52">
        <v>16</v>
      </c>
      <c r="AM52">
        <v>6</v>
      </c>
      <c r="AN52">
        <v>10</v>
      </c>
      <c r="AO52">
        <v>12</v>
      </c>
      <c r="AQ52">
        <v>19</v>
      </c>
      <c r="AR52">
        <v>9</v>
      </c>
      <c r="AS52">
        <v>20</v>
      </c>
      <c r="AT52">
        <v>14</v>
      </c>
      <c r="AU52">
        <v>20</v>
      </c>
      <c r="AV52">
        <v>17</v>
      </c>
      <c r="AW52">
        <v>18</v>
      </c>
      <c r="AX52">
        <v>15</v>
      </c>
      <c r="AY52">
        <v>13</v>
      </c>
      <c r="AZ52">
        <v>13</v>
      </c>
      <c r="BA52">
        <v>11</v>
      </c>
      <c r="BB52">
        <v>11</v>
      </c>
      <c r="BC52">
        <v>14</v>
      </c>
      <c r="BD52">
        <v>10</v>
      </c>
      <c r="BE52">
        <v>12</v>
      </c>
      <c r="BF52">
        <f t="shared" si="103"/>
        <v>14.4</v>
      </c>
      <c r="BH52">
        <f t="shared" si="104"/>
        <v>16</v>
      </c>
      <c r="BN52">
        <f t="shared" si="105"/>
        <v>100</v>
      </c>
      <c r="BO52">
        <f t="shared" si="82"/>
        <v>63.636363636363633</v>
      </c>
      <c r="BP52">
        <f t="shared" si="83"/>
        <v>25</v>
      </c>
      <c r="BQ52">
        <f t="shared" si="84"/>
        <v>55.555555555555557</v>
      </c>
      <c r="BR52">
        <f t="shared" si="85"/>
        <v>33.333333333333329</v>
      </c>
      <c r="BS52">
        <f t="shared" si="86"/>
        <v>9.67741935483871</v>
      </c>
      <c r="BT52">
        <f t="shared" si="87"/>
        <v>28.571428571428569</v>
      </c>
      <c r="BU52">
        <f t="shared" si="88"/>
        <v>3.4482758620689653</v>
      </c>
      <c r="BV52">
        <f t="shared" si="89"/>
        <v>4</v>
      </c>
      <c r="BW52">
        <f t="shared" si="90"/>
        <v>13.043478260869565</v>
      </c>
      <c r="BX52">
        <f t="shared" si="91"/>
        <v>29.411764705882355</v>
      </c>
      <c r="BY52">
        <f t="shared" si="92"/>
        <v>-18.518518518518519</v>
      </c>
      <c r="BZ52">
        <f t="shared" si="93"/>
        <v>40</v>
      </c>
      <c r="CA52">
        <f t="shared" si="94"/>
        <v>0</v>
      </c>
      <c r="CB52">
        <f t="shared" si="95"/>
        <v>0</v>
      </c>
      <c r="CD52">
        <f t="shared" si="106"/>
        <v>62.878787878787875</v>
      </c>
      <c r="CE52">
        <f t="shared" si="107"/>
        <v>32.85543608124253</v>
      </c>
      <c r="CF52">
        <f t="shared" si="108"/>
        <v>12.006568144499179</v>
      </c>
      <c r="CG52">
        <f t="shared" si="109"/>
        <v>7.9789081494111329</v>
      </c>
      <c r="CH52">
        <f t="shared" si="110"/>
        <v>13.333333333333334</v>
      </c>
      <c r="CM52">
        <f t="shared" si="96"/>
        <v>25.810606717454807</v>
      </c>
    </row>
    <row r="53" spans="1:1002">
      <c r="A53">
        <v>33</v>
      </c>
      <c r="B53" t="s">
        <v>52</v>
      </c>
      <c r="C53">
        <v>2</v>
      </c>
      <c r="D53" t="s">
        <v>48</v>
      </c>
      <c r="E53">
        <v>13.5</v>
      </c>
      <c r="F53">
        <v>13.4</v>
      </c>
      <c r="G53">
        <v>12.6</v>
      </c>
      <c r="H53">
        <v>21.9</v>
      </c>
      <c r="I53">
        <v>20.7</v>
      </c>
      <c r="J53">
        <v>21.3</v>
      </c>
      <c r="K53">
        <v>23.3</v>
      </c>
      <c r="L53">
        <v>23.2</v>
      </c>
      <c r="M53">
        <v>24.5</v>
      </c>
      <c r="N53">
        <v>24.1</v>
      </c>
      <c r="O53">
        <v>23.4</v>
      </c>
      <c r="P53">
        <v>22</v>
      </c>
      <c r="Q53">
        <v>21.7</v>
      </c>
      <c r="R53">
        <v>18.899999999999999</v>
      </c>
      <c r="S53">
        <v>22.4</v>
      </c>
      <c r="T53">
        <f t="shared" si="97"/>
        <v>20.459999999999994</v>
      </c>
      <c r="U53">
        <f t="shared" si="98"/>
        <v>13.166666666666666</v>
      </c>
      <c r="V53">
        <f t="shared" si="99"/>
        <v>21.299999999999997</v>
      </c>
      <c r="W53">
        <f t="shared" si="100"/>
        <v>23.666666666666668</v>
      </c>
      <c r="X53">
        <f t="shared" si="101"/>
        <v>23.166666666666668</v>
      </c>
      <c r="Y53">
        <f t="shared" si="102"/>
        <v>20.999999999999996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Q53">
        <v>24</v>
      </c>
      <c r="AR53">
        <v>22</v>
      </c>
      <c r="AS53">
        <v>29</v>
      </c>
      <c r="AT53">
        <v>14</v>
      </c>
      <c r="AU53">
        <v>17</v>
      </c>
      <c r="AV53">
        <v>12</v>
      </c>
      <c r="AW53">
        <v>28</v>
      </c>
      <c r="AX53">
        <v>9</v>
      </c>
      <c r="AY53">
        <v>25</v>
      </c>
      <c r="AZ53">
        <v>14</v>
      </c>
      <c r="BA53">
        <v>23</v>
      </c>
      <c r="BB53">
        <v>21</v>
      </c>
      <c r="BC53">
        <v>14</v>
      </c>
      <c r="BD53">
        <v>13</v>
      </c>
      <c r="BE53">
        <v>12</v>
      </c>
      <c r="BF53">
        <f t="shared" si="103"/>
        <v>18.466666666666665</v>
      </c>
      <c r="BH53">
        <f t="shared" si="104"/>
        <v>25</v>
      </c>
      <c r="BN53">
        <f t="shared" si="105"/>
        <v>100</v>
      </c>
      <c r="BO53">
        <f t="shared" si="82"/>
        <v>100</v>
      </c>
      <c r="BP53">
        <f t="shared" si="83"/>
        <v>100</v>
      </c>
      <c r="BQ53">
        <f t="shared" si="84"/>
        <v>100</v>
      </c>
      <c r="BR53">
        <f t="shared" si="85"/>
        <v>100</v>
      </c>
      <c r="BS53">
        <f t="shared" si="86"/>
        <v>100</v>
      </c>
      <c r="BT53">
        <f t="shared" si="87"/>
        <v>100</v>
      </c>
      <c r="BU53">
        <f t="shared" si="88"/>
        <v>100</v>
      </c>
      <c r="BV53">
        <f t="shared" si="89"/>
        <v>100</v>
      </c>
      <c r="BW53">
        <f t="shared" si="90"/>
        <v>100</v>
      </c>
      <c r="BX53">
        <f t="shared" si="91"/>
        <v>100</v>
      </c>
      <c r="BY53">
        <f t="shared" si="92"/>
        <v>100</v>
      </c>
      <c r="BZ53">
        <f t="shared" si="93"/>
        <v>100</v>
      </c>
      <c r="CA53">
        <f t="shared" si="94"/>
        <v>100</v>
      </c>
      <c r="CB53">
        <f t="shared" si="95"/>
        <v>100</v>
      </c>
      <c r="CD53">
        <f t="shared" si="106"/>
        <v>100</v>
      </c>
      <c r="CE53">
        <f t="shared" si="107"/>
        <v>100</v>
      </c>
      <c r="CF53">
        <f t="shared" si="108"/>
        <v>100</v>
      </c>
      <c r="CG53">
        <f t="shared" si="109"/>
        <v>100</v>
      </c>
      <c r="CH53">
        <f t="shared" si="110"/>
        <v>100</v>
      </c>
      <c r="CM53">
        <f t="shared" si="96"/>
        <v>100</v>
      </c>
    </row>
    <row r="54" spans="1:1002">
      <c r="A54">
        <v>39</v>
      </c>
      <c r="B54" t="s">
        <v>53</v>
      </c>
      <c r="C54">
        <v>2</v>
      </c>
      <c r="D54" t="s">
        <v>42</v>
      </c>
      <c r="E54">
        <v>17.399999999999999</v>
      </c>
      <c r="F54">
        <v>13.8</v>
      </c>
      <c r="G54">
        <v>23.8</v>
      </c>
      <c r="H54">
        <v>3.6</v>
      </c>
      <c r="I54">
        <v>5.4</v>
      </c>
      <c r="J54">
        <v>3.3</v>
      </c>
      <c r="K54">
        <v>2.4</v>
      </c>
      <c r="L54">
        <v>7.8</v>
      </c>
      <c r="M54">
        <v>19.899999999999999</v>
      </c>
      <c r="N54">
        <v>20.3</v>
      </c>
      <c r="O54">
        <v>3.5</v>
      </c>
      <c r="P54">
        <v>0.9</v>
      </c>
      <c r="Q54">
        <v>6.2</v>
      </c>
      <c r="R54">
        <v>8.5</v>
      </c>
      <c r="S54">
        <v>1.5</v>
      </c>
      <c r="T54">
        <f t="shared" si="97"/>
        <v>9.2200000000000006</v>
      </c>
      <c r="U54">
        <f t="shared" si="98"/>
        <v>18.333333333333332</v>
      </c>
      <c r="V54">
        <f t="shared" si="99"/>
        <v>4.1000000000000005</v>
      </c>
      <c r="W54">
        <f t="shared" si="100"/>
        <v>10.033333333333333</v>
      </c>
      <c r="X54">
        <f t="shared" si="101"/>
        <v>8.2333333333333325</v>
      </c>
      <c r="Y54">
        <f t="shared" si="102"/>
        <v>5.3999999999999995</v>
      </c>
      <c r="AA54">
        <v>4</v>
      </c>
      <c r="AB54">
        <v>2</v>
      </c>
      <c r="AC54">
        <v>0</v>
      </c>
      <c r="AD54">
        <v>8</v>
      </c>
      <c r="AE54">
        <v>6</v>
      </c>
      <c r="AF54">
        <v>12</v>
      </c>
      <c r="AG54">
        <v>16</v>
      </c>
      <c r="AH54">
        <v>0</v>
      </c>
      <c r="AI54">
        <v>0</v>
      </c>
      <c r="AJ54">
        <v>2</v>
      </c>
      <c r="AK54">
        <v>12</v>
      </c>
      <c r="AL54">
        <v>4</v>
      </c>
      <c r="AM54">
        <v>10</v>
      </c>
      <c r="AN54">
        <v>6</v>
      </c>
      <c r="AO54">
        <v>14</v>
      </c>
      <c r="AQ54">
        <v>10</v>
      </c>
      <c r="AR54">
        <v>17</v>
      </c>
      <c r="AS54">
        <v>8</v>
      </c>
      <c r="AT54">
        <v>20</v>
      </c>
      <c r="AU54">
        <v>12</v>
      </c>
      <c r="AV54">
        <v>15</v>
      </c>
      <c r="AW54">
        <v>13</v>
      </c>
      <c r="AX54">
        <v>13</v>
      </c>
      <c r="AY54">
        <v>6</v>
      </c>
      <c r="AZ54">
        <v>7</v>
      </c>
      <c r="BA54">
        <v>4</v>
      </c>
      <c r="BB54">
        <v>5</v>
      </c>
      <c r="BC54">
        <v>12</v>
      </c>
      <c r="BD54">
        <v>10</v>
      </c>
      <c r="BE54">
        <v>13</v>
      </c>
      <c r="BF54">
        <f t="shared" si="103"/>
        <v>11</v>
      </c>
      <c r="BH54">
        <f t="shared" si="104"/>
        <v>11.666666666666666</v>
      </c>
      <c r="BN54">
        <f t="shared" si="105"/>
        <v>42.857142857142854</v>
      </c>
      <c r="BO54">
        <f t="shared" si="82"/>
        <v>78.94736842105263</v>
      </c>
      <c r="BP54">
        <f t="shared" si="83"/>
        <v>100</v>
      </c>
      <c r="BQ54">
        <f t="shared" si="84"/>
        <v>42.857142857142854</v>
      </c>
      <c r="BR54">
        <f t="shared" si="85"/>
        <v>33.333333333333329</v>
      </c>
      <c r="BS54">
        <f t="shared" si="86"/>
        <v>11.111111111111111</v>
      </c>
      <c r="BT54">
        <f t="shared" si="87"/>
        <v>-10.344827586206897</v>
      </c>
      <c r="BU54">
        <f t="shared" si="88"/>
        <v>100</v>
      </c>
      <c r="BV54">
        <f t="shared" si="89"/>
        <v>100</v>
      </c>
      <c r="BW54">
        <f t="shared" si="90"/>
        <v>55.555555555555557</v>
      </c>
      <c r="BX54">
        <f t="shared" si="91"/>
        <v>-50</v>
      </c>
      <c r="BY54">
        <f t="shared" si="92"/>
        <v>11.111111111111111</v>
      </c>
      <c r="BZ54">
        <f t="shared" si="93"/>
        <v>9.0909090909090917</v>
      </c>
      <c r="CA54">
        <f t="shared" si="94"/>
        <v>25</v>
      </c>
      <c r="CB54">
        <f t="shared" si="95"/>
        <v>-3.7037037037037033</v>
      </c>
      <c r="CD54">
        <f t="shared" si="106"/>
        <v>73.934837092731826</v>
      </c>
      <c r="CE54">
        <f t="shared" si="107"/>
        <v>29.100529100529098</v>
      </c>
      <c r="CF54">
        <f t="shared" si="108"/>
        <v>63.218390804597703</v>
      </c>
      <c r="CG54">
        <f t="shared" si="109"/>
        <v>5.5555555555555562</v>
      </c>
      <c r="CH54">
        <f t="shared" si="110"/>
        <v>10.129068462401797</v>
      </c>
      <c r="CM54">
        <f t="shared" si="96"/>
        <v>36.387676203163196</v>
      </c>
    </row>
    <row r="55" spans="1:1002">
      <c r="A55">
        <v>40</v>
      </c>
      <c r="B55" t="s">
        <v>54</v>
      </c>
      <c r="C55">
        <v>2</v>
      </c>
      <c r="D55" t="s">
        <v>44</v>
      </c>
      <c r="E55">
        <v>20.5</v>
      </c>
      <c r="F55">
        <v>13.4</v>
      </c>
      <c r="G55">
        <v>10.9</v>
      </c>
      <c r="H55">
        <v>13.8</v>
      </c>
      <c r="I55">
        <v>7.1</v>
      </c>
      <c r="J55">
        <v>8.3000000000000007</v>
      </c>
      <c r="K55">
        <v>5.0999999999999996</v>
      </c>
      <c r="L55">
        <v>5.0999999999999996</v>
      </c>
      <c r="M55">
        <v>7</v>
      </c>
      <c r="N55">
        <v>5.8</v>
      </c>
      <c r="O55">
        <v>5.7</v>
      </c>
      <c r="P55">
        <v>11.7</v>
      </c>
      <c r="Q55">
        <v>10.4</v>
      </c>
      <c r="R55">
        <v>9.8000000000000007</v>
      </c>
      <c r="S55">
        <v>9.1999999999999993</v>
      </c>
      <c r="T55">
        <f t="shared" si="97"/>
        <v>9.586666666666666</v>
      </c>
      <c r="U55">
        <f t="shared" si="98"/>
        <v>14.933333333333332</v>
      </c>
      <c r="V55">
        <f t="shared" si="99"/>
        <v>9.7333333333333325</v>
      </c>
      <c r="W55">
        <f t="shared" si="100"/>
        <v>5.7333333333333334</v>
      </c>
      <c r="X55">
        <f t="shared" si="101"/>
        <v>7.7333333333333334</v>
      </c>
      <c r="Y55">
        <f t="shared" si="102"/>
        <v>9.8000000000000007</v>
      </c>
      <c r="AA55">
        <v>0</v>
      </c>
      <c r="AB55">
        <v>6</v>
      </c>
      <c r="AC55">
        <v>6</v>
      </c>
      <c r="AD55">
        <v>18</v>
      </c>
      <c r="AE55">
        <v>24</v>
      </c>
      <c r="AF55">
        <v>22</v>
      </c>
      <c r="AG55">
        <v>14</v>
      </c>
      <c r="AH55">
        <v>22</v>
      </c>
      <c r="AI55">
        <v>14</v>
      </c>
      <c r="AJ55">
        <v>18</v>
      </c>
      <c r="AK55">
        <v>28</v>
      </c>
      <c r="AL55">
        <v>16</v>
      </c>
      <c r="AM55">
        <v>20</v>
      </c>
      <c r="AN55">
        <v>10</v>
      </c>
      <c r="AO55">
        <v>14</v>
      </c>
      <c r="AQ55">
        <v>20</v>
      </c>
      <c r="AR55">
        <v>17</v>
      </c>
      <c r="AS55">
        <v>14</v>
      </c>
      <c r="AT55">
        <v>24</v>
      </c>
      <c r="AU55">
        <v>27</v>
      </c>
      <c r="AV55">
        <v>18</v>
      </c>
      <c r="AW55">
        <v>23</v>
      </c>
      <c r="AX55">
        <v>8</v>
      </c>
      <c r="AY55">
        <v>10</v>
      </c>
      <c r="AZ55">
        <v>27</v>
      </c>
      <c r="BA55">
        <v>6</v>
      </c>
      <c r="BB55">
        <v>15</v>
      </c>
      <c r="BC55">
        <v>25</v>
      </c>
      <c r="BD55">
        <v>18</v>
      </c>
      <c r="BE55">
        <v>20</v>
      </c>
      <c r="BF55">
        <f t="shared" si="103"/>
        <v>18.133333333333333</v>
      </c>
      <c r="BH55">
        <f t="shared" si="104"/>
        <v>17</v>
      </c>
      <c r="BN55">
        <f t="shared" si="105"/>
        <v>100</v>
      </c>
      <c r="BO55">
        <f t="shared" si="82"/>
        <v>47.826086956521742</v>
      </c>
      <c r="BP55">
        <f t="shared" si="83"/>
        <v>40</v>
      </c>
      <c r="BQ55">
        <f t="shared" si="84"/>
        <v>14.285714285714285</v>
      </c>
      <c r="BR55">
        <f t="shared" si="85"/>
        <v>5.8823529411764701</v>
      </c>
      <c r="BS55">
        <f t="shared" si="86"/>
        <v>-10</v>
      </c>
      <c r="BT55">
        <f t="shared" si="87"/>
        <v>24.324324324324326</v>
      </c>
      <c r="BU55">
        <f t="shared" si="88"/>
        <v>-46.666666666666664</v>
      </c>
      <c r="BV55">
        <f t="shared" si="89"/>
        <v>-16.666666666666664</v>
      </c>
      <c r="BW55">
        <f t="shared" si="90"/>
        <v>20</v>
      </c>
      <c r="BX55">
        <f t="shared" si="91"/>
        <v>-64.705882352941174</v>
      </c>
      <c r="BY55">
        <f t="shared" si="92"/>
        <v>-3.225806451612903</v>
      </c>
      <c r="BZ55">
        <f t="shared" si="93"/>
        <v>11.111111111111111</v>
      </c>
      <c r="CA55">
        <f t="shared" si="94"/>
        <v>28.571428571428569</v>
      </c>
      <c r="CB55">
        <f t="shared" si="95"/>
        <v>17.647058823529413</v>
      </c>
      <c r="CD55">
        <f t="shared" si="106"/>
        <v>62.608695652173914</v>
      </c>
      <c r="CE55">
        <f t="shared" si="107"/>
        <v>3.3893557422969187</v>
      </c>
      <c r="CF55">
        <f t="shared" si="108"/>
        <v>-13.003003003003002</v>
      </c>
      <c r="CG55">
        <f t="shared" si="109"/>
        <v>-15.977229601518026</v>
      </c>
      <c r="CH55">
        <f t="shared" si="110"/>
        <v>19.109866168689699</v>
      </c>
      <c r="CM55">
        <f t="shared" si="96"/>
        <v>11.225536991727902</v>
      </c>
    </row>
    <row r="56" spans="1:1002">
      <c r="A56">
        <v>38</v>
      </c>
      <c r="B56" t="s">
        <v>55</v>
      </c>
      <c r="C56">
        <v>2</v>
      </c>
      <c r="D56" t="s">
        <v>46</v>
      </c>
      <c r="E56">
        <v>5.4</v>
      </c>
      <c r="F56">
        <v>8.6</v>
      </c>
      <c r="G56">
        <v>11.2</v>
      </c>
      <c r="H56">
        <v>12.7</v>
      </c>
      <c r="I56">
        <v>4.9000000000000004</v>
      </c>
      <c r="J56">
        <v>11.5</v>
      </c>
      <c r="K56">
        <v>17.100000000000001</v>
      </c>
      <c r="L56">
        <v>9.3000000000000007</v>
      </c>
      <c r="M56">
        <v>12.7</v>
      </c>
      <c r="N56">
        <v>13.6</v>
      </c>
      <c r="O56">
        <v>7.5</v>
      </c>
      <c r="P56">
        <v>22.5</v>
      </c>
      <c r="Q56">
        <v>8.1999999999999993</v>
      </c>
      <c r="R56">
        <v>9.3000000000000007</v>
      </c>
      <c r="S56">
        <v>7.4</v>
      </c>
      <c r="T56">
        <f t="shared" si="97"/>
        <v>10.793333333333333</v>
      </c>
      <c r="U56">
        <f t="shared" si="98"/>
        <v>8.4</v>
      </c>
      <c r="V56">
        <f t="shared" si="99"/>
        <v>9.7000000000000011</v>
      </c>
      <c r="W56">
        <f t="shared" si="100"/>
        <v>13.033333333333333</v>
      </c>
      <c r="X56">
        <f t="shared" si="101"/>
        <v>14.533333333333333</v>
      </c>
      <c r="Y56">
        <f t="shared" si="102"/>
        <v>8.2999999999999989</v>
      </c>
      <c r="AA56">
        <v>6</v>
      </c>
      <c r="AB56">
        <v>2</v>
      </c>
      <c r="AC56">
        <v>6</v>
      </c>
      <c r="AD56">
        <v>6</v>
      </c>
      <c r="AE56">
        <v>8</v>
      </c>
      <c r="AF56">
        <v>6</v>
      </c>
      <c r="AG56">
        <v>4</v>
      </c>
      <c r="AH56">
        <v>12</v>
      </c>
      <c r="AI56">
        <v>8</v>
      </c>
      <c r="AJ56">
        <v>8</v>
      </c>
      <c r="AK56">
        <v>14</v>
      </c>
      <c r="AL56">
        <v>2</v>
      </c>
      <c r="AM56">
        <v>14</v>
      </c>
      <c r="AN56">
        <v>10</v>
      </c>
      <c r="AO56">
        <v>12</v>
      </c>
      <c r="AQ56">
        <v>13</v>
      </c>
      <c r="AR56">
        <v>6</v>
      </c>
      <c r="AS56">
        <v>17</v>
      </c>
      <c r="AT56">
        <v>13</v>
      </c>
      <c r="AU56">
        <v>19</v>
      </c>
      <c r="AV56">
        <v>13</v>
      </c>
      <c r="AW56">
        <v>13</v>
      </c>
      <c r="AX56">
        <v>9</v>
      </c>
      <c r="AY56">
        <v>14</v>
      </c>
      <c r="AZ56">
        <v>14</v>
      </c>
      <c r="BA56">
        <v>12</v>
      </c>
      <c r="BB56">
        <v>13</v>
      </c>
      <c r="BC56">
        <v>16</v>
      </c>
      <c r="BD56">
        <v>15</v>
      </c>
      <c r="BE56">
        <v>19</v>
      </c>
      <c r="BF56">
        <f t="shared" si="103"/>
        <v>13.733333333333333</v>
      </c>
      <c r="BH56">
        <f t="shared" si="104"/>
        <v>12</v>
      </c>
      <c r="BN56">
        <f t="shared" si="105"/>
        <v>36.84210526315789</v>
      </c>
      <c r="BO56">
        <f t="shared" si="82"/>
        <v>50</v>
      </c>
      <c r="BP56">
        <f t="shared" si="83"/>
        <v>47.826086956521742</v>
      </c>
      <c r="BQ56">
        <f t="shared" si="84"/>
        <v>36.84210526315789</v>
      </c>
      <c r="BR56">
        <f t="shared" si="85"/>
        <v>40.74074074074074</v>
      </c>
      <c r="BS56">
        <f t="shared" si="86"/>
        <v>36.84210526315789</v>
      </c>
      <c r="BT56">
        <f t="shared" si="87"/>
        <v>52.941176470588239</v>
      </c>
      <c r="BU56">
        <f t="shared" si="88"/>
        <v>-14.285714285714285</v>
      </c>
      <c r="BV56">
        <f t="shared" si="89"/>
        <v>27.27272727272727</v>
      </c>
      <c r="BW56">
        <f t="shared" si="90"/>
        <v>27.27272727272727</v>
      </c>
      <c r="BX56">
        <f t="shared" si="91"/>
        <v>-7.6923076923076925</v>
      </c>
      <c r="BY56">
        <f t="shared" si="92"/>
        <v>73.333333333333329</v>
      </c>
      <c r="BZ56">
        <f t="shared" si="93"/>
        <v>6.666666666666667</v>
      </c>
      <c r="CA56">
        <f t="shared" si="94"/>
        <v>20</v>
      </c>
      <c r="CB56">
        <f t="shared" si="95"/>
        <v>22.58064516129032</v>
      </c>
      <c r="CD56">
        <f t="shared" si="106"/>
        <v>44.88939740655988</v>
      </c>
      <c r="CE56">
        <f t="shared" si="107"/>
        <v>38.141650422352171</v>
      </c>
      <c r="CF56">
        <f t="shared" si="108"/>
        <v>21.97606315253374</v>
      </c>
      <c r="CG56">
        <f t="shared" si="109"/>
        <v>30.971250971250967</v>
      </c>
      <c r="CH56">
        <f t="shared" si="110"/>
        <v>16.415770609318997</v>
      </c>
      <c r="CM56">
        <f t="shared" si="96"/>
        <v>30.478826512403149</v>
      </c>
    </row>
    <row r="57" spans="1:1002">
      <c r="A57">
        <v>37</v>
      </c>
      <c r="B57" t="s">
        <v>56</v>
      </c>
      <c r="C57">
        <v>2</v>
      </c>
      <c r="D57" t="s">
        <v>48</v>
      </c>
      <c r="E57">
        <v>7.5</v>
      </c>
      <c r="F57">
        <v>7.7</v>
      </c>
      <c r="G57">
        <v>6.1</v>
      </c>
      <c r="H57">
        <v>1.5</v>
      </c>
      <c r="I57">
        <v>3.1</v>
      </c>
      <c r="J57">
        <v>3.7</v>
      </c>
      <c r="K57">
        <v>2.8</v>
      </c>
      <c r="L57">
        <v>3.7</v>
      </c>
      <c r="M57">
        <v>2.2999999999999998</v>
      </c>
      <c r="N57">
        <v>4.9000000000000004</v>
      </c>
      <c r="O57">
        <v>2.9</v>
      </c>
      <c r="P57">
        <v>4.2</v>
      </c>
      <c r="Q57">
        <v>8.1999999999999993</v>
      </c>
      <c r="R57">
        <v>5.5</v>
      </c>
      <c r="S57">
        <v>2.9</v>
      </c>
      <c r="T57">
        <f t="shared" si="97"/>
        <v>4.4666666666666668</v>
      </c>
      <c r="U57">
        <f t="shared" si="98"/>
        <v>7.0999999999999988</v>
      </c>
      <c r="V57">
        <f t="shared" si="99"/>
        <v>2.7666666666666671</v>
      </c>
      <c r="W57">
        <f t="shared" si="100"/>
        <v>2.9333333333333336</v>
      </c>
      <c r="X57">
        <f t="shared" si="101"/>
        <v>4</v>
      </c>
      <c r="Y57">
        <f t="shared" si="102"/>
        <v>5.5333333333333323</v>
      </c>
      <c r="AA57">
        <v>0</v>
      </c>
      <c r="AB57">
        <v>2</v>
      </c>
      <c r="AC57">
        <v>4</v>
      </c>
      <c r="AD57">
        <v>10</v>
      </c>
      <c r="AE57">
        <v>6</v>
      </c>
      <c r="AF57">
        <v>4</v>
      </c>
      <c r="AG57">
        <v>4</v>
      </c>
      <c r="AH57">
        <v>2</v>
      </c>
      <c r="AI57">
        <v>8</v>
      </c>
      <c r="AJ57">
        <v>10</v>
      </c>
      <c r="AK57">
        <v>6</v>
      </c>
      <c r="AL57">
        <v>10</v>
      </c>
      <c r="AM57">
        <v>8</v>
      </c>
      <c r="AN57">
        <v>4</v>
      </c>
      <c r="AO57">
        <v>8</v>
      </c>
      <c r="AQ57">
        <v>4</v>
      </c>
      <c r="AR57">
        <v>10</v>
      </c>
      <c r="AS57">
        <v>10</v>
      </c>
      <c r="AT57">
        <v>16</v>
      </c>
      <c r="AU57">
        <v>7</v>
      </c>
      <c r="AV57">
        <v>8</v>
      </c>
      <c r="AW57">
        <v>6</v>
      </c>
      <c r="AX57">
        <v>10</v>
      </c>
      <c r="AY57">
        <v>11</v>
      </c>
      <c r="AZ57">
        <v>9</v>
      </c>
      <c r="BA57">
        <v>7</v>
      </c>
      <c r="BB57">
        <v>10</v>
      </c>
      <c r="BC57">
        <v>12</v>
      </c>
      <c r="BD57">
        <v>7</v>
      </c>
      <c r="BE57">
        <v>9</v>
      </c>
      <c r="BF57">
        <f t="shared" si="103"/>
        <v>9.0666666666666664</v>
      </c>
      <c r="BH57">
        <f t="shared" si="104"/>
        <v>8</v>
      </c>
      <c r="BN57">
        <f t="shared" si="105"/>
        <v>100</v>
      </c>
      <c r="BO57">
        <f t="shared" si="82"/>
        <v>66.666666666666657</v>
      </c>
      <c r="BP57">
        <f t="shared" si="83"/>
        <v>42.857142857142854</v>
      </c>
      <c r="BQ57">
        <f t="shared" si="84"/>
        <v>23.076923076923077</v>
      </c>
      <c r="BR57">
        <f t="shared" si="85"/>
        <v>7.6923076923076925</v>
      </c>
      <c r="BS57">
        <f t="shared" si="86"/>
        <v>33.333333333333329</v>
      </c>
      <c r="BT57">
        <f t="shared" si="87"/>
        <v>20</v>
      </c>
      <c r="BU57">
        <f t="shared" si="88"/>
        <v>66.666666666666657</v>
      </c>
      <c r="BV57">
        <f t="shared" si="89"/>
        <v>15.789473684210526</v>
      </c>
      <c r="BW57">
        <f t="shared" si="90"/>
        <v>-5.2631578947368416</v>
      </c>
      <c r="BX57">
        <f t="shared" si="91"/>
        <v>7.6923076923076925</v>
      </c>
      <c r="BY57">
        <f t="shared" si="92"/>
        <v>0</v>
      </c>
      <c r="BZ57">
        <f t="shared" si="93"/>
        <v>20</v>
      </c>
      <c r="CA57">
        <f t="shared" si="94"/>
        <v>27.27272727272727</v>
      </c>
      <c r="CB57">
        <f t="shared" si="95"/>
        <v>5.8823529411764701</v>
      </c>
      <c r="CD57">
        <f t="shared" si="106"/>
        <v>69.841269841269835</v>
      </c>
      <c r="CE57">
        <f t="shared" si="107"/>
        <v>21.367521367521366</v>
      </c>
      <c r="CF57">
        <f t="shared" si="108"/>
        <v>34.152046783625728</v>
      </c>
      <c r="CG57">
        <f t="shared" si="109"/>
        <v>0.8097165991902836</v>
      </c>
      <c r="CH57">
        <f t="shared" si="110"/>
        <v>17.718360071301245</v>
      </c>
      <c r="CM57">
        <f t="shared" si="96"/>
        <v>28.77778293258169</v>
      </c>
    </row>
    <row r="58" spans="1:1002">
      <c r="A58">
        <v>42</v>
      </c>
      <c r="B58" t="s">
        <v>57</v>
      </c>
      <c r="C58">
        <v>2</v>
      </c>
      <c r="D58" t="s">
        <v>42</v>
      </c>
      <c r="E58">
        <v>9.1999999999999993</v>
      </c>
      <c r="F58">
        <v>11.7</v>
      </c>
      <c r="G58">
        <v>6.4</v>
      </c>
      <c r="H58">
        <v>11.2</v>
      </c>
      <c r="I58">
        <v>5.3</v>
      </c>
      <c r="J58">
        <v>2</v>
      </c>
      <c r="K58">
        <v>4.5</v>
      </c>
      <c r="L58">
        <v>3.2</v>
      </c>
      <c r="M58">
        <v>8.1</v>
      </c>
      <c r="N58">
        <v>3.1</v>
      </c>
      <c r="O58">
        <v>0.8</v>
      </c>
      <c r="P58">
        <v>0.9</v>
      </c>
      <c r="Q58">
        <v>1.4</v>
      </c>
      <c r="R58">
        <v>1.3</v>
      </c>
      <c r="S58">
        <v>2.4</v>
      </c>
      <c r="T58">
        <f t="shared" si="97"/>
        <v>4.7666666666666675</v>
      </c>
      <c r="U58">
        <f t="shared" si="98"/>
        <v>9.1</v>
      </c>
      <c r="V58">
        <f t="shared" si="99"/>
        <v>6.166666666666667</v>
      </c>
      <c r="W58">
        <f t="shared" si="100"/>
        <v>5.2666666666666666</v>
      </c>
      <c r="X58">
        <f t="shared" si="101"/>
        <v>1.6000000000000003</v>
      </c>
      <c r="Y58">
        <f t="shared" si="102"/>
        <v>1.7</v>
      </c>
      <c r="AA58">
        <v>0</v>
      </c>
      <c r="AB58">
        <v>0</v>
      </c>
      <c r="AC58">
        <v>6</v>
      </c>
      <c r="AD58">
        <v>0</v>
      </c>
      <c r="AE58">
        <v>6</v>
      </c>
      <c r="AF58">
        <v>14</v>
      </c>
      <c r="AG58">
        <v>2</v>
      </c>
      <c r="AH58">
        <v>6</v>
      </c>
      <c r="AI58">
        <v>2</v>
      </c>
      <c r="AJ58">
        <v>6</v>
      </c>
      <c r="AK58">
        <v>38</v>
      </c>
      <c r="AL58">
        <v>10</v>
      </c>
      <c r="AM58">
        <v>18</v>
      </c>
      <c r="AN58">
        <v>16</v>
      </c>
      <c r="AO58">
        <v>22</v>
      </c>
      <c r="AQ58">
        <v>20</v>
      </c>
      <c r="AR58">
        <v>16</v>
      </c>
      <c r="AS58">
        <v>7</v>
      </c>
      <c r="AT58">
        <v>7</v>
      </c>
      <c r="AU58">
        <v>25</v>
      </c>
      <c r="AV58">
        <v>18</v>
      </c>
      <c r="AW58">
        <v>9</v>
      </c>
      <c r="AX58">
        <v>13</v>
      </c>
      <c r="AY58">
        <v>10</v>
      </c>
      <c r="AZ58">
        <v>5</v>
      </c>
      <c r="BA58">
        <v>4</v>
      </c>
      <c r="BB58">
        <v>21</v>
      </c>
      <c r="BC58">
        <v>7</v>
      </c>
      <c r="BD58">
        <v>4</v>
      </c>
      <c r="BE58">
        <v>8</v>
      </c>
      <c r="BF58">
        <f t="shared" si="103"/>
        <v>11.6</v>
      </c>
      <c r="BH58">
        <f t="shared" si="104"/>
        <v>14.333333333333334</v>
      </c>
      <c r="BN58">
        <v>0</v>
      </c>
      <c r="BO58">
        <v>0</v>
      </c>
      <c r="BP58">
        <f t="shared" si="83"/>
        <v>7.6923076923076925</v>
      </c>
      <c r="BQ58">
        <f t="shared" si="84"/>
        <v>100</v>
      </c>
      <c r="BR58">
        <f t="shared" si="85"/>
        <v>61.29032258064516</v>
      </c>
      <c r="BS58">
        <f t="shared" si="86"/>
        <v>12.5</v>
      </c>
      <c r="BT58">
        <f t="shared" si="87"/>
        <v>63.636363636363633</v>
      </c>
      <c r="BU58">
        <f t="shared" si="88"/>
        <v>36.84210526315789</v>
      </c>
      <c r="BV58">
        <f t="shared" si="89"/>
        <v>66.666666666666657</v>
      </c>
      <c r="BW58">
        <f t="shared" si="90"/>
        <v>-9.0909090909090917</v>
      </c>
      <c r="BX58">
        <f t="shared" si="91"/>
        <v>-80.952380952380949</v>
      </c>
      <c r="BY58">
        <f t="shared" si="92"/>
        <v>35.483870967741936</v>
      </c>
      <c r="BZ58">
        <f t="shared" si="93"/>
        <v>-44</v>
      </c>
      <c r="CA58">
        <f t="shared" si="94"/>
        <v>-60</v>
      </c>
      <c r="CB58">
        <f t="shared" si="95"/>
        <v>-46.666666666666664</v>
      </c>
      <c r="CD58">
        <f t="shared" si="106"/>
        <v>2.5641025641025643</v>
      </c>
      <c r="CE58">
        <f t="shared" si="107"/>
        <v>57.93010752688172</v>
      </c>
      <c r="CF58">
        <f t="shared" si="108"/>
        <v>55.715045188729391</v>
      </c>
      <c r="CG58">
        <f t="shared" si="109"/>
        <v>-18.186473025182703</v>
      </c>
      <c r="CH58">
        <f t="shared" si="110"/>
        <v>-50.222222222222221</v>
      </c>
      <c r="CM58">
        <f t="shared" si="96"/>
        <v>9.560112006461754</v>
      </c>
    </row>
    <row r="59" spans="1:1002">
      <c r="A59">
        <v>43</v>
      </c>
      <c r="B59" t="s">
        <v>58</v>
      </c>
      <c r="C59">
        <v>2</v>
      </c>
      <c r="D59" t="s">
        <v>44</v>
      </c>
      <c r="E59">
        <v>18.399999999999999</v>
      </c>
      <c r="F59">
        <v>14.5</v>
      </c>
      <c r="G59">
        <v>6.8</v>
      </c>
      <c r="H59">
        <v>5.0999999999999996</v>
      </c>
      <c r="I59">
        <v>9.1</v>
      </c>
      <c r="J59">
        <v>9</v>
      </c>
      <c r="K59">
        <v>2.9</v>
      </c>
      <c r="L59">
        <v>5.9</v>
      </c>
      <c r="M59">
        <v>5.4</v>
      </c>
      <c r="N59">
        <v>12.6</v>
      </c>
      <c r="O59">
        <v>4.4000000000000004</v>
      </c>
      <c r="P59">
        <v>5.7</v>
      </c>
      <c r="Q59">
        <v>14.1</v>
      </c>
      <c r="R59">
        <v>12.3</v>
      </c>
      <c r="S59">
        <v>7.3</v>
      </c>
      <c r="T59">
        <f t="shared" si="97"/>
        <v>8.9</v>
      </c>
      <c r="U59">
        <f t="shared" si="98"/>
        <v>13.233333333333333</v>
      </c>
      <c r="V59">
        <f t="shared" si="99"/>
        <v>7.7333333333333334</v>
      </c>
      <c r="W59">
        <f t="shared" si="100"/>
        <v>4.7333333333333334</v>
      </c>
      <c r="X59">
        <f t="shared" si="101"/>
        <v>7.5666666666666664</v>
      </c>
      <c r="Y59">
        <f t="shared" si="102"/>
        <v>11.233333333333333</v>
      </c>
      <c r="AA59">
        <v>0</v>
      </c>
      <c r="AB59">
        <v>4</v>
      </c>
      <c r="AC59">
        <v>12</v>
      </c>
      <c r="AD59">
        <v>12</v>
      </c>
      <c r="AE59">
        <v>14</v>
      </c>
      <c r="AF59">
        <v>10</v>
      </c>
      <c r="AG59">
        <v>12</v>
      </c>
      <c r="AH59">
        <v>20</v>
      </c>
      <c r="AI59">
        <v>18</v>
      </c>
      <c r="AJ59">
        <v>8</v>
      </c>
      <c r="AK59">
        <v>14</v>
      </c>
      <c r="AL59">
        <v>20</v>
      </c>
      <c r="AM59">
        <v>6</v>
      </c>
      <c r="AN59">
        <v>18</v>
      </c>
      <c r="AO59">
        <v>22</v>
      </c>
      <c r="AQ59">
        <v>11</v>
      </c>
      <c r="AR59">
        <v>11</v>
      </c>
      <c r="AS59">
        <v>10</v>
      </c>
      <c r="AT59">
        <v>9</v>
      </c>
      <c r="AU59">
        <v>7</v>
      </c>
      <c r="AV59">
        <v>11</v>
      </c>
      <c r="AW59">
        <v>9</v>
      </c>
      <c r="AX59">
        <v>7</v>
      </c>
      <c r="AY59">
        <v>10</v>
      </c>
      <c r="AZ59">
        <v>18</v>
      </c>
      <c r="BA59">
        <v>19</v>
      </c>
      <c r="BB59">
        <v>16</v>
      </c>
      <c r="BC59">
        <v>14</v>
      </c>
      <c r="BD59">
        <v>24</v>
      </c>
      <c r="BE59">
        <v>19</v>
      </c>
      <c r="BF59">
        <f t="shared" si="103"/>
        <v>13</v>
      </c>
      <c r="BH59">
        <f t="shared" si="104"/>
        <v>10.666666666666666</v>
      </c>
      <c r="BN59">
        <f t="shared" ref="BN59:BN85" si="111">(AQ59-AA59)/(AQ59+AA59)*100</f>
        <v>100</v>
      </c>
      <c r="BO59">
        <f t="shared" ref="BO59:BO85" si="112">(AR59-AB59)/(AR59+AB59)*100</f>
        <v>46.666666666666664</v>
      </c>
      <c r="BP59">
        <f t="shared" si="83"/>
        <v>-9.0909090909090917</v>
      </c>
      <c r="BQ59">
        <f t="shared" si="84"/>
        <v>-14.285714285714285</v>
      </c>
      <c r="BR59">
        <f t="shared" si="85"/>
        <v>-33.333333333333329</v>
      </c>
      <c r="BS59">
        <f t="shared" si="86"/>
        <v>4.7619047619047619</v>
      </c>
      <c r="BT59">
        <f t="shared" si="87"/>
        <v>-14.285714285714285</v>
      </c>
      <c r="BU59">
        <f t="shared" si="88"/>
        <v>-48.148148148148145</v>
      </c>
      <c r="BV59">
        <f t="shared" si="89"/>
        <v>-28.571428571428569</v>
      </c>
      <c r="BW59">
        <f t="shared" si="90"/>
        <v>38.461538461538467</v>
      </c>
      <c r="BX59">
        <f t="shared" si="91"/>
        <v>15.151515151515152</v>
      </c>
      <c r="BY59">
        <f t="shared" si="92"/>
        <v>-11.111111111111111</v>
      </c>
      <c r="BZ59">
        <f t="shared" si="93"/>
        <v>40</v>
      </c>
      <c r="CA59">
        <f t="shared" si="94"/>
        <v>14.285714285714285</v>
      </c>
      <c r="CB59">
        <f t="shared" si="95"/>
        <v>-7.3170731707317067</v>
      </c>
      <c r="CD59">
        <f t="shared" si="106"/>
        <v>45.858585858585855</v>
      </c>
      <c r="CE59">
        <f t="shared" si="107"/>
        <v>-14.285714285714285</v>
      </c>
      <c r="CF59">
        <f t="shared" si="108"/>
        <v>-30.335097001763668</v>
      </c>
      <c r="CG59">
        <f t="shared" si="109"/>
        <v>14.167314167314169</v>
      </c>
      <c r="CH59">
        <f t="shared" si="110"/>
        <v>15.656213704994192</v>
      </c>
      <c r="CM59">
        <f t="shared" si="96"/>
        <v>6.2122604886832526</v>
      </c>
    </row>
    <row r="60" spans="1:1002">
      <c r="A60" s="4">
        <v>40</v>
      </c>
      <c r="B60" s="5" t="s">
        <v>161</v>
      </c>
      <c r="C60" s="4">
        <v>2</v>
      </c>
      <c r="D60" s="5" t="s">
        <v>42</v>
      </c>
      <c r="E60" s="4">
        <v>11.3</v>
      </c>
      <c r="F60" s="4">
        <v>9.4</v>
      </c>
      <c r="G60" s="4">
        <v>17.600000000000001</v>
      </c>
      <c r="H60" s="4">
        <v>7</v>
      </c>
      <c r="I60" s="4">
        <v>6.9</v>
      </c>
      <c r="J60" s="4">
        <v>5.4</v>
      </c>
      <c r="K60" s="4">
        <v>7.4</v>
      </c>
      <c r="L60" s="4">
        <v>17.3</v>
      </c>
      <c r="M60" s="4">
        <v>12.4</v>
      </c>
      <c r="N60" s="4">
        <v>10.9</v>
      </c>
      <c r="O60" s="4">
        <v>8.6999999999999993</v>
      </c>
      <c r="P60" s="4">
        <v>10.5</v>
      </c>
      <c r="Q60" s="4">
        <v>4.0999999999999996</v>
      </c>
      <c r="R60" s="4">
        <v>4.3</v>
      </c>
      <c r="S60" s="4">
        <v>10.4</v>
      </c>
      <c r="T60">
        <f t="shared" si="97"/>
        <v>9.5733333333333341</v>
      </c>
      <c r="U60">
        <f t="shared" si="98"/>
        <v>12.766666666666667</v>
      </c>
      <c r="V60">
        <f t="shared" si="99"/>
        <v>6.4333333333333336</v>
      </c>
      <c r="W60">
        <f t="shared" si="100"/>
        <v>12.366666666666667</v>
      </c>
      <c r="X60">
        <f t="shared" si="101"/>
        <v>10.033333333333333</v>
      </c>
      <c r="Y60">
        <f t="shared" si="102"/>
        <v>6.2666666666666657</v>
      </c>
      <c r="Z60" s="4"/>
      <c r="AA60" s="4">
        <v>0</v>
      </c>
      <c r="AB60" s="4">
        <v>6</v>
      </c>
      <c r="AC60" s="4">
        <v>2</v>
      </c>
      <c r="AD60" s="4">
        <v>6</v>
      </c>
      <c r="AE60" s="4">
        <v>14</v>
      </c>
      <c r="AF60" s="4">
        <v>16</v>
      </c>
      <c r="AG60" s="4">
        <v>8</v>
      </c>
      <c r="AH60" s="4">
        <v>6</v>
      </c>
      <c r="AI60" s="4">
        <v>2</v>
      </c>
      <c r="AJ60" s="4">
        <v>10</v>
      </c>
      <c r="AK60" s="4">
        <v>14</v>
      </c>
      <c r="AL60" s="4">
        <v>8</v>
      </c>
      <c r="AM60" s="4">
        <v>6</v>
      </c>
      <c r="AN60" s="4">
        <v>2</v>
      </c>
      <c r="AO60" s="4">
        <v>8</v>
      </c>
      <c r="AP60" s="4"/>
      <c r="AQ60" s="4">
        <v>15</v>
      </c>
      <c r="AR60" s="4">
        <v>6</v>
      </c>
      <c r="AS60" s="4">
        <v>16</v>
      </c>
      <c r="AT60" s="4">
        <v>8</v>
      </c>
      <c r="AU60" s="4">
        <v>17</v>
      </c>
      <c r="AV60" s="4">
        <v>14</v>
      </c>
      <c r="AW60" s="4">
        <v>7</v>
      </c>
      <c r="AX60" s="4">
        <v>10</v>
      </c>
      <c r="AY60" s="4">
        <v>4</v>
      </c>
      <c r="AZ60" s="4">
        <v>2</v>
      </c>
      <c r="BA60" s="4">
        <v>13</v>
      </c>
      <c r="BB60" s="4">
        <v>3</v>
      </c>
      <c r="BC60" s="4">
        <v>20</v>
      </c>
      <c r="BD60" s="4">
        <v>6</v>
      </c>
      <c r="BE60" s="4">
        <v>3</v>
      </c>
      <c r="BF60">
        <f t="shared" si="103"/>
        <v>9.6</v>
      </c>
      <c r="BH60">
        <f t="shared" si="104"/>
        <v>12.333333333333334</v>
      </c>
      <c r="BM60" s="4"/>
      <c r="BN60">
        <f t="shared" si="111"/>
        <v>100</v>
      </c>
      <c r="BO60">
        <f t="shared" si="112"/>
        <v>0</v>
      </c>
      <c r="BP60">
        <f t="shared" si="83"/>
        <v>77.777777777777786</v>
      </c>
      <c r="BQ60">
        <f t="shared" si="84"/>
        <v>14.285714285714285</v>
      </c>
      <c r="BR60">
        <f t="shared" si="85"/>
        <v>9.67741935483871</v>
      </c>
      <c r="BS60">
        <f t="shared" si="86"/>
        <v>-6.666666666666667</v>
      </c>
      <c r="BT60">
        <f t="shared" si="87"/>
        <v>-6.666666666666667</v>
      </c>
      <c r="BU60">
        <f t="shared" si="88"/>
        <v>25</v>
      </c>
      <c r="BV60">
        <f t="shared" si="89"/>
        <v>33.333333333333329</v>
      </c>
      <c r="BW60">
        <f t="shared" si="90"/>
        <v>-66.666666666666657</v>
      </c>
      <c r="BX60">
        <f t="shared" si="91"/>
        <v>-3.7037037037037033</v>
      </c>
      <c r="BY60">
        <f t="shared" si="92"/>
        <v>-45.454545454545453</v>
      </c>
      <c r="BZ60">
        <f t="shared" si="93"/>
        <v>53.846153846153847</v>
      </c>
      <c r="CA60">
        <f t="shared" si="94"/>
        <v>50</v>
      </c>
      <c r="CB60">
        <f t="shared" si="95"/>
        <v>-45.454545454545453</v>
      </c>
      <c r="CD60">
        <f t="shared" si="106"/>
        <v>59.25925925925926</v>
      </c>
      <c r="CE60">
        <f t="shared" si="107"/>
        <v>5.7654889912954426</v>
      </c>
      <c r="CF60">
        <f t="shared" si="108"/>
        <v>17.222222222222218</v>
      </c>
      <c r="CG60">
        <f t="shared" si="109"/>
        <v>-38.60830527497194</v>
      </c>
      <c r="CH60">
        <f t="shared" si="110"/>
        <v>19.463869463869461</v>
      </c>
      <c r="CI60" s="4"/>
      <c r="CJ60" s="4"/>
      <c r="CK60" s="4"/>
      <c r="CL60" s="4"/>
      <c r="CM60">
        <f t="shared" si="96"/>
        <v>12.620506932334887</v>
      </c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5"/>
      <c r="EO60" s="5"/>
      <c r="EP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</row>
    <row r="61" spans="1:1002">
      <c r="A61" s="4">
        <v>38</v>
      </c>
      <c r="B61" s="5" t="s">
        <v>162</v>
      </c>
      <c r="C61" s="4">
        <v>2</v>
      </c>
      <c r="D61" s="5" t="s">
        <v>44</v>
      </c>
      <c r="E61" s="4">
        <v>0</v>
      </c>
      <c r="F61" s="4">
        <v>0</v>
      </c>
      <c r="G61" s="4">
        <v>0</v>
      </c>
      <c r="H61" s="4">
        <v>0</v>
      </c>
      <c r="I61" s="4">
        <v>0.9</v>
      </c>
      <c r="J61" s="4">
        <v>0.5</v>
      </c>
      <c r="K61" s="4">
        <v>0</v>
      </c>
      <c r="L61" s="4">
        <v>1.1000000000000001</v>
      </c>
      <c r="M61" s="4">
        <v>0</v>
      </c>
      <c r="N61" s="4">
        <v>0.4</v>
      </c>
      <c r="O61" s="4">
        <v>0</v>
      </c>
      <c r="P61" s="4">
        <v>0.4</v>
      </c>
      <c r="Q61" s="4">
        <v>0.4</v>
      </c>
      <c r="R61" s="4">
        <v>2.1</v>
      </c>
      <c r="S61" s="4">
        <v>0</v>
      </c>
      <c r="T61">
        <f t="shared" si="97"/>
        <v>0.38666666666666666</v>
      </c>
      <c r="U61">
        <f t="shared" si="98"/>
        <v>0</v>
      </c>
      <c r="V61">
        <f t="shared" si="99"/>
        <v>0.46666666666666662</v>
      </c>
      <c r="W61">
        <f t="shared" si="100"/>
        <v>0.3666666666666667</v>
      </c>
      <c r="X61">
        <f t="shared" si="101"/>
        <v>0.26666666666666666</v>
      </c>
      <c r="Y61">
        <f t="shared" si="102"/>
        <v>0.83333333333333337</v>
      </c>
      <c r="Z61" s="4"/>
      <c r="AA61" s="4">
        <v>4</v>
      </c>
      <c r="AB61" s="4">
        <v>12</v>
      </c>
      <c r="AC61" s="4">
        <v>18</v>
      </c>
      <c r="AD61" s="4">
        <v>22</v>
      </c>
      <c r="AE61" s="4">
        <v>28</v>
      </c>
      <c r="AF61" s="4">
        <v>32</v>
      </c>
      <c r="AG61" s="4">
        <v>36</v>
      </c>
      <c r="AH61" s="4">
        <v>24</v>
      </c>
      <c r="AI61" s="4">
        <v>34</v>
      </c>
      <c r="AJ61" s="4">
        <v>26</v>
      </c>
      <c r="AK61" s="4">
        <v>14</v>
      </c>
      <c r="AL61" s="4">
        <v>26</v>
      </c>
      <c r="AM61" s="4">
        <v>30</v>
      </c>
      <c r="AN61" s="4">
        <v>26</v>
      </c>
      <c r="AO61" s="4">
        <v>32</v>
      </c>
      <c r="AP61" s="4"/>
      <c r="AQ61" s="4">
        <v>22</v>
      </c>
      <c r="AR61" s="4">
        <v>27</v>
      </c>
      <c r="AS61" s="4">
        <v>20</v>
      </c>
      <c r="AT61" s="4">
        <v>21</v>
      </c>
      <c r="AU61" s="4">
        <v>33</v>
      </c>
      <c r="AV61" s="4">
        <v>23</v>
      </c>
      <c r="AW61" s="4">
        <v>27</v>
      </c>
      <c r="AX61" s="4">
        <v>28</v>
      </c>
      <c r="AY61" s="4">
        <v>26</v>
      </c>
      <c r="AZ61" s="4">
        <v>14</v>
      </c>
      <c r="BA61" s="4">
        <v>17</v>
      </c>
      <c r="BB61" s="4">
        <v>15</v>
      </c>
      <c r="BC61" s="4">
        <v>26</v>
      </c>
      <c r="BD61" s="4">
        <v>27</v>
      </c>
      <c r="BE61" s="4">
        <v>25</v>
      </c>
      <c r="BF61">
        <f t="shared" si="103"/>
        <v>23.4</v>
      </c>
      <c r="BH61">
        <f t="shared" si="104"/>
        <v>23</v>
      </c>
      <c r="BM61" s="4"/>
      <c r="BN61">
        <f t="shared" si="111"/>
        <v>69.230769230769226</v>
      </c>
      <c r="BO61">
        <f t="shared" si="112"/>
        <v>38.461538461538467</v>
      </c>
      <c r="BP61">
        <f t="shared" si="83"/>
        <v>5.2631578947368416</v>
      </c>
      <c r="BQ61">
        <f t="shared" si="84"/>
        <v>-2.3255813953488373</v>
      </c>
      <c r="BR61">
        <f t="shared" si="85"/>
        <v>8.1967213114754092</v>
      </c>
      <c r="BS61">
        <f t="shared" si="86"/>
        <v>-16.363636363636363</v>
      </c>
      <c r="BT61">
        <f t="shared" si="87"/>
        <v>-14.285714285714285</v>
      </c>
      <c r="BU61">
        <f t="shared" si="88"/>
        <v>7.6923076923076925</v>
      </c>
      <c r="BV61">
        <f t="shared" si="89"/>
        <v>-13.333333333333334</v>
      </c>
      <c r="BW61">
        <f t="shared" si="90"/>
        <v>-30</v>
      </c>
      <c r="BX61">
        <f t="shared" si="91"/>
        <v>9.67741935483871</v>
      </c>
      <c r="BY61">
        <f t="shared" si="92"/>
        <v>-26.829268292682929</v>
      </c>
      <c r="BZ61">
        <f t="shared" si="93"/>
        <v>-7.1428571428571423</v>
      </c>
      <c r="CA61">
        <f t="shared" si="94"/>
        <v>1.8867924528301887</v>
      </c>
      <c r="CB61">
        <f t="shared" si="95"/>
        <v>-12.280701754385964</v>
      </c>
      <c r="CD61">
        <f t="shared" si="106"/>
        <v>37.651821862348179</v>
      </c>
      <c r="CE61">
        <f t="shared" si="107"/>
        <v>-3.4974988158365972</v>
      </c>
      <c r="CF61">
        <f t="shared" si="108"/>
        <v>-6.6422466422466426</v>
      </c>
      <c r="CG61">
        <f t="shared" si="109"/>
        <v>-15.717282979281407</v>
      </c>
      <c r="CH61">
        <f t="shared" si="110"/>
        <v>-5.845588814804306</v>
      </c>
      <c r="CI61" s="4"/>
      <c r="CJ61" s="4"/>
      <c r="CK61" s="4"/>
      <c r="CL61" s="4"/>
      <c r="CM61">
        <f t="shared" si="96"/>
        <v>1.1898409220358463</v>
      </c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5"/>
      <c r="EO61" s="5"/>
      <c r="EP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</row>
    <row r="62" spans="1:1002">
      <c r="A62" s="4">
        <v>37</v>
      </c>
      <c r="B62" s="5" t="s">
        <v>163</v>
      </c>
      <c r="C62" s="4">
        <v>2</v>
      </c>
      <c r="D62" s="5" t="s">
        <v>46</v>
      </c>
      <c r="E62" s="4">
        <v>4.5999999999999996</v>
      </c>
      <c r="F62" s="4">
        <v>6</v>
      </c>
      <c r="G62" s="4">
        <v>7.9</v>
      </c>
      <c r="H62" s="4">
        <v>13.4</v>
      </c>
      <c r="I62" s="4">
        <v>5.7</v>
      </c>
      <c r="J62" s="4">
        <v>7.3</v>
      </c>
      <c r="K62" s="4">
        <v>2.2999999999999998</v>
      </c>
      <c r="L62" s="4">
        <v>9.5</v>
      </c>
      <c r="M62" s="4">
        <v>8</v>
      </c>
      <c r="N62" s="4">
        <v>5.4</v>
      </c>
      <c r="O62" s="4">
        <v>3.9</v>
      </c>
      <c r="P62" s="4">
        <v>2.2000000000000002</v>
      </c>
      <c r="Q62" s="4">
        <v>3</v>
      </c>
      <c r="R62" s="4">
        <v>4.5</v>
      </c>
      <c r="S62" s="4">
        <v>2.7</v>
      </c>
      <c r="T62">
        <f t="shared" si="97"/>
        <v>5.7600000000000007</v>
      </c>
      <c r="U62">
        <f t="shared" si="98"/>
        <v>6.166666666666667</v>
      </c>
      <c r="V62">
        <f t="shared" si="99"/>
        <v>8.8000000000000007</v>
      </c>
      <c r="W62">
        <f t="shared" si="100"/>
        <v>6.6000000000000005</v>
      </c>
      <c r="X62">
        <f t="shared" si="101"/>
        <v>3.8333333333333335</v>
      </c>
      <c r="Y62">
        <f t="shared" si="102"/>
        <v>3.4</v>
      </c>
      <c r="Z62" s="4"/>
      <c r="AA62" s="4">
        <v>0</v>
      </c>
      <c r="AB62" s="4">
        <v>0</v>
      </c>
      <c r="AC62" s="4">
        <v>2</v>
      </c>
      <c r="AD62" s="4">
        <v>6</v>
      </c>
      <c r="AE62" s="4">
        <v>8</v>
      </c>
      <c r="AF62" s="4">
        <v>4</v>
      </c>
      <c r="AG62" s="4">
        <v>2</v>
      </c>
      <c r="AH62" s="4">
        <v>10</v>
      </c>
      <c r="AI62" s="4">
        <v>8</v>
      </c>
      <c r="AJ62" s="4">
        <v>24</v>
      </c>
      <c r="AK62" s="4">
        <v>8</v>
      </c>
      <c r="AL62" s="4">
        <v>8</v>
      </c>
      <c r="AM62" s="4">
        <v>8</v>
      </c>
      <c r="AN62" s="4">
        <v>16</v>
      </c>
      <c r="AO62" s="4">
        <v>8</v>
      </c>
      <c r="AP62" s="4"/>
      <c r="AQ62" s="4">
        <v>15</v>
      </c>
      <c r="AR62" s="4">
        <v>10</v>
      </c>
      <c r="AS62" s="4">
        <v>14</v>
      </c>
      <c r="AT62" s="4">
        <v>7</v>
      </c>
      <c r="AU62" s="4">
        <v>7</v>
      </c>
      <c r="AV62" s="4">
        <v>12</v>
      </c>
      <c r="AW62" s="4">
        <v>11</v>
      </c>
      <c r="AX62" s="4">
        <v>17</v>
      </c>
      <c r="AY62" s="4">
        <v>13</v>
      </c>
      <c r="AZ62" s="4">
        <v>17</v>
      </c>
      <c r="BA62" s="4">
        <v>14</v>
      </c>
      <c r="BB62" s="4">
        <v>12</v>
      </c>
      <c r="BC62" s="4">
        <v>11</v>
      </c>
      <c r="BD62" s="4">
        <v>15</v>
      </c>
      <c r="BE62" s="4">
        <v>16</v>
      </c>
      <c r="BF62">
        <f t="shared" si="103"/>
        <v>12.733333333333333</v>
      </c>
      <c r="BH62">
        <f t="shared" si="104"/>
        <v>13</v>
      </c>
      <c r="BM62" s="4"/>
      <c r="BN62">
        <f t="shared" si="111"/>
        <v>100</v>
      </c>
      <c r="BO62">
        <f t="shared" si="112"/>
        <v>100</v>
      </c>
      <c r="BP62">
        <f t="shared" si="83"/>
        <v>75</v>
      </c>
      <c r="BQ62">
        <f t="shared" si="84"/>
        <v>7.6923076923076925</v>
      </c>
      <c r="BR62">
        <f t="shared" si="85"/>
        <v>-6.666666666666667</v>
      </c>
      <c r="BS62">
        <f t="shared" si="86"/>
        <v>50</v>
      </c>
      <c r="BT62">
        <f t="shared" si="87"/>
        <v>69.230769230769226</v>
      </c>
      <c r="BU62">
        <f t="shared" si="88"/>
        <v>25.925925925925924</v>
      </c>
      <c r="BV62">
        <f t="shared" si="89"/>
        <v>23.809523809523807</v>
      </c>
      <c r="BW62">
        <f t="shared" si="90"/>
        <v>-17.073170731707318</v>
      </c>
      <c r="BX62">
        <f t="shared" si="91"/>
        <v>27.27272727272727</v>
      </c>
      <c r="BY62">
        <f t="shared" si="92"/>
        <v>20</v>
      </c>
      <c r="BZ62">
        <f t="shared" si="93"/>
        <v>15.789473684210526</v>
      </c>
      <c r="CA62">
        <f t="shared" si="94"/>
        <v>-3.225806451612903</v>
      </c>
      <c r="CB62">
        <f t="shared" si="95"/>
        <v>33.333333333333329</v>
      </c>
      <c r="CD62">
        <f t="shared" si="106"/>
        <v>91.666666666666671</v>
      </c>
      <c r="CE62">
        <f t="shared" si="107"/>
        <v>17.008547008547009</v>
      </c>
      <c r="CF62">
        <f t="shared" si="108"/>
        <v>39.655406322072984</v>
      </c>
      <c r="CG62">
        <f t="shared" si="109"/>
        <v>10.06651884700665</v>
      </c>
      <c r="CH62">
        <f t="shared" si="110"/>
        <v>15.299000188643651</v>
      </c>
      <c r="CI62" s="4"/>
      <c r="CJ62" s="4"/>
      <c r="CK62" s="4"/>
      <c r="CL62" s="4"/>
      <c r="CM62">
        <f t="shared" si="96"/>
        <v>34.739227806587387</v>
      </c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5"/>
      <c r="EO62" s="5"/>
      <c r="EP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</row>
    <row r="63" spans="1:1002">
      <c r="A63" s="4">
        <v>39</v>
      </c>
      <c r="B63" s="5" t="s">
        <v>164</v>
      </c>
      <c r="C63" s="4">
        <v>2</v>
      </c>
      <c r="D63" s="5" t="s">
        <v>48</v>
      </c>
      <c r="E63" s="4">
        <v>13.8</v>
      </c>
      <c r="F63" s="4">
        <v>9.9</v>
      </c>
      <c r="G63" s="4">
        <v>11.8</v>
      </c>
      <c r="H63" s="4">
        <v>9.1</v>
      </c>
      <c r="I63" s="4">
        <v>7.9</v>
      </c>
      <c r="J63" s="4">
        <v>14.9</v>
      </c>
      <c r="K63" s="4">
        <v>13</v>
      </c>
      <c r="L63" s="4">
        <v>7.3</v>
      </c>
      <c r="M63" s="4">
        <v>7.3</v>
      </c>
      <c r="N63" s="4">
        <v>8.8000000000000007</v>
      </c>
      <c r="O63" s="4">
        <v>7.8</v>
      </c>
      <c r="P63" s="4">
        <v>6.8</v>
      </c>
      <c r="Q63" s="4">
        <v>9.4</v>
      </c>
      <c r="R63" s="4">
        <v>5.3</v>
      </c>
      <c r="S63" s="4">
        <v>6.8</v>
      </c>
      <c r="T63">
        <f t="shared" si="97"/>
        <v>9.3266666666666662</v>
      </c>
      <c r="U63">
        <f t="shared" si="98"/>
        <v>11.833333333333334</v>
      </c>
      <c r="V63">
        <f t="shared" si="99"/>
        <v>10.633333333333333</v>
      </c>
      <c r="W63">
        <f t="shared" si="100"/>
        <v>9.2000000000000011</v>
      </c>
      <c r="X63">
        <f t="shared" si="101"/>
        <v>7.8000000000000007</v>
      </c>
      <c r="Y63">
        <f t="shared" si="102"/>
        <v>7.166666666666667</v>
      </c>
      <c r="Z63" s="4"/>
      <c r="AA63" s="4">
        <v>0</v>
      </c>
      <c r="AB63" s="4">
        <v>12</v>
      </c>
      <c r="AC63" s="4">
        <v>0</v>
      </c>
      <c r="AD63" s="4">
        <v>2</v>
      </c>
      <c r="AE63" s="4">
        <v>6</v>
      </c>
      <c r="AF63" s="4">
        <v>10</v>
      </c>
      <c r="AG63" s="4">
        <v>10</v>
      </c>
      <c r="AH63" s="4">
        <v>6</v>
      </c>
      <c r="AI63" s="4">
        <v>6</v>
      </c>
      <c r="AJ63" s="4">
        <v>6</v>
      </c>
      <c r="AK63" s="4">
        <v>10</v>
      </c>
      <c r="AL63" s="4">
        <v>6</v>
      </c>
      <c r="AM63" s="4">
        <v>4</v>
      </c>
      <c r="AN63" s="4">
        <v>8</v>
      </c>
      <c r="AO63" s="4">
        <v>2</v>
      </c>
      <c r="AP63" s="4"/>
      <c r="AQ63" s="4">
        <v>11</v>
      </c>
      <c r="AR63" s="4">
        <v>15</v>
      </c>
      <c r="AS63" s="4">
        <v>9</v>
      </c>
      <c r="AT63" s="4">
        <v>16</v>
      </c>
      <c r="AU63" s="4">
        <v>14</v>
      </c>
      <c r="AV63" s="4">
        <v>13</v>
      </c>
      <c r="AW63" s="4">
        <v>5</v>
      </c>
      <c r="AX63" s="4">
        <v>8</v>
      </c>
      <c r="AY63" s="4">
        <v>11</v>
      </c>
      <c r="AZ63" s="4">
        <v>10</v>
      </c>
      <c r="BA63" s="4">
        <v>8</v>
      </c>
      <c r="BB63" s="4">
        <v>5</v>
      </c>
      <c r="BC63" s="4">
        <v>8</v>
      </c>
      <c r="BD63" s="4">
        <v>3</v>
      </c>
      <c r="BE63" s="4">
        <v>8</v>
      </c>
      <c r="BF63">
        <f t="shared" si="103"/>
        <v>9.6</v>
      </c>
      <c r="BH63">
        <f t="shared" si="104"/>
        <v>11.666666666666666</v>
      </c>
      <c r="BM63" s="4"/>
      <c r="BN63">
        <f t="shared" si="111"/>
        <v>100</v>
      </c>
      <c r="BO63">
        <f t="shared" si="112"/>
        <v>11.111111111111111</v>
      </c>
      <c r="BP63">
        <f t="shared" si="83"/>
        <v>100</v>
      </c>
      <c r="BQ63">
        <f t="shared" si="84"/>
        <v>77.777777777777786</v>
      </c>
      <c r="BR63">
        <f t="shared" si="85"/>
        <v>40</v>
      </c>
      <c r="BS63">
        <f t="shared" si="86"/>
        <v>13.043478260869565</v>
      </c>
      <c r="BT63">
        <f t="shared" si="87"/>
        <v>-33.333333333333329</v>
      </c>
      <c r="BU63">
        <f t="shared" si="88"/>
        <v>14.285714285714285</v>
      </c>
      <c r="BV63">
        <f t="shared" si="89"/>
        <v>29.411764705882355</v>
      </c>
      <c r="BW63">
        <f t="shared" si="90"/>
        <v>25</v>
      </c>
      <c r="BX63">
        <f t="shared" si="91"/>
        <v>-11.111111111111111</v>
      </c>
      <c r="BY63">
        <f t="shared" si="92"/>
        <v>-9.0909090909090917</v>
      </c>
      <c r="BZ63">
        <f t="shared" si="93"/>
        <v>33.333333333333329</v>
      </c>
      <c r="CA63">
        <f t="shared" si="94"/>
        <v>-45.454545454545453</v>
      </c>
      <c r="CB63">
        <f t="shared" si="95"/>
        <v>60</v>
      </c>
      <c r="CD63">
        <f t="shared" si="106"/>
        <v>70.370370370370367</v>
      </c>
      <c r="CE63">
        <f t="shared" si="107"/>
        <v>43.60708534621579</v>
      </c>
      <c r="CF63">
        <f t="shared" si="108"/>
        <v>3.4547152194211037</v>
      </c>
      <c r="CG63">
        <f t="shared" si="109"/>
        <v>1.5993265993265993</v>
      </c>
      <c r="CH63">
        <f t="shared" si="110"/>
        <v>15.959595959595958</v>
      </c>
      <c r="CI63" s="4"/>
      <c r="CJ63" s="4"/>
      <c r="CK63" s="4"/>
      <c r="CL63" s="4"/>
      <c r="CM63">
        <f t="shared" si="96"/>
        <v>26.998218698985969</v>
      </c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5"/>
      <c r="EO63" s="5"/>
      <c r="EP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</row>
    <row r="64" spans="1:1002">
      <c r="A64" s="4">
        <v>43</v>
      </c>
      <c r="B64" s="5" t="s">
        <v>165</v>
      </c>
      <c r="C64" s="4">
        <v>2</v>
      </c>
      <c r="D64" s="5" t="s">
        <v>42</v>
      </c>
      <c r="E64" s="4">
        <v>17.2</v>
      </c>
      <c r="F64" s="4">
        <v>6</v>
      </c>
      <c r="G64" s="4">
        <v>2.2999999999999998</v>
      </c>
      <c r="H64" s="4">
        <v>3.5</v>
      </c>
      <c r="I64" s="4">
        <v>1.5</v>
      </c>
      <c r="J64" s="4">
        <v>4.0999999999999996</v>
      </c>
      <c r="K64" s="4">
        <v>3.4</v>
      </c>
      <c r="L64" s="4">
        <v>0.5</v>
      </c>
      <c r="M64" s="4">
        <v>2.5</v>
      </c>
      <c r="N64" s="4">
        <v>2.5</v>
      </c>
      <c r="O64" s="4">
        <v>3</v>
      </c>
      <c r="P64" s="4">
        <v>2.7</v>
      </c>
      <c r="Q64" s="4">
        <v>8.6999999999999993</v>
      </c>
      <c r="R64" s="4">
        <v>2.5</v>
      </c>
      <c r="S64" s="4">
        <v>3</v>
      </c>
      <c r="T64">
        <f t="shared" si="97"/>
        <v>4.2266666666666675</v>
      </c>
      <c r="U64">
        <f t="shared" si="98"/>
        <v>8.5</v>
      </c>
      <c r="V64">
        <f t="shared" si="99"/>
        <v>3.0333333333333332</v>
      </c>
      <c r="W64">
        <f t="shared" si="100"/>
        <v>2.1333333333333333</v>
      </c>
      <c r="X64">
        <f t="shared" si="101"/>
        <v>2.7333333333333329</v>
      </c>
      <c r="Y64">
        <f t="shared" si="102"/>
        <v>4.7333333333333334</v>
      </c>
      <c r="Z64" s="4"/>
      <c r="AA64" s="4">
        <v>0</v>
      </c>
      <c r="AB64" s="4">
        <v>6</v>
      </c>
      <c r="AC64" s="4">
        <v>20</v>
      </c>
      <c r="AD64" s="4">
        <v>16</v>
      </c>
      <c r="AE64" s="4">
        <v>14</v>
      </c>
      <c r="AF64" s="4">
        <v>32</v>
      </c>
      <c r="AG64" s="4">
        <v>28</v>
      </c>
      <c r="AH64" s="4">
        <v>44</v>
      </c>
      <c r="AI64" s="4">
        <v>18</v>
      </c>
      <c r="AJ64" s="4">
        <v>26</v>
      </c>
      <c r="AK64" s="4">
        <v>32</v>
      </c>
      <c r="AL64" s="4">
        <v>38</v>
      </c>
      <c r="AM64" s="4">
        <v>20</v>
      </c>
      <c r="AN64" s="4">
        <v>26</v>
      </c>
      <c r="AO64" s="4">
        <v>8</v>
      </c>
      <c r="AP64" s="4"/>
      <c r="AQ64" s="4">
        <v>46</v>
      </c>
      <c r="AR64" s="4">
        <v>44</v>
      </c>
      <c r="AS64" s="4">
        <v>25</v>
      </c>
      <c r="AT64" s="4">
        <v>25</v>
      </c>
      <c r="AU64" s="4">
        <v>32</v>
      </c>
      <c r="AV64" s="4">
        <v>30</v>
      </c>
      <c r="AW64" s="4">
        <v>33</v>
      </c>
      <c r="AX64" s="4">
        <v>27</v>
      </c>
      <c r="AY64" s="4">
        <v>24</v>
      </c>
      <c r="AZ64" s="4">
        <v>25</v>
      </c>
      <c r="BA64" s="4">
        <v>15</v>
      </c>
      <c r="BB64" s="4">
        <v>17</v>
      </c>
      <c r="BC64" s="4">
        <v>19</v>
      </c>
      <c r="BD64" s="4">
        <v>19</v>
      </c>
      <c r="BE64" s="4">
        <v>6</v>
      </c>
      <c r="BF64">
        <f t="shared" si="103"/>
        <v>25.8</v>
      </c>
      <c r="BH64">
        <f t="shared" si="104"/>
        <v>38.333333333333336</v>
      </c>
      <c r="BM64" s="4"/>
      <c r="BN64">
        <f t="shared" si="111"/>
        <v>100</v>
      </c>
      <c r="BO64">
        <f t="shared" si="112"/>
        <v>76</v>
      </c>
      <c r="BP64">
        <f t="shared" si="83"/>
        <v>11.111111111111111</v>
      </c>
      <c r="BQ64">
        <f t="shared" si="84"/>
        <v>21.951219512195124</v>
      </c>
      <c r="BR64">
        <f t="shared" si="85"/>
        <v>39.130434782608695</v>
      </c>
      <c r="BS64">
        <f t="shared" si="86"/>
        <v>-3.225806451612903</v>
      </c>
      <c r="BT64">
        <f t="shared" si="87"/>
        <v>8.1967213114754092</v>
      </c>
      <c r="BU64">
        <f t="shared" si="88"/>
        <v>-23.943661971830984</v>
      </c>
      <c r="BV64">
        <f t="shared" si="89"/>
        <v>14.285714285714285</v>
      </c>
      <c r="BW64">
        <f t="shared" si="90"/>
        <v>-1.9607843137254901</v>
      </c>
      <c r="BX64">
        <f t="shared" si="91"/>
        <v>-36.170212765957451</v>
      </c>
      <c r="BY64">
        <f t="shared" si="92"/>
        <v>-38.181818181818187</v>
      </c>
      <c r="BZ64">
        <f t="shared" si="93"/>
        <v>-2.5641025641025639</v>
      </c>
      <c r="CA64">
        <f t="shared" si="94"/>
        <v>-15.555555555555555</v>
      </c>
      <c r="CB64">
        <f t="shared" si="95"/>
        <v>-14.285714285714285</v>
      </c>
      <c r="CD64">
        <f t="shared" si="106"/>
        <v>62.370370370370374</v>
      </c>
      <c r="CE64">
        <f t="shared" si="107"/>
        <v>19.285282614396973</v>
      </c>
      <c r="CF64">
        <f t="shared" si="108"/>
        <v>-0.48707545821376347</v>
      </c>
      <c r="CG64">
        <f t="shared" si="109"/>
        <v>-25.437605087167043</v>
      </c>
      <c r="CH64">
        <f t="shared" si="110"/>
        <v>-10.801790801790801</v>
      </c>
      <c r="CI64" s="4"/>
      <c r="CJ64" s="4"/>
      <c r="CK64" s="4"/>
      <c r="CL64" s="4"/>
      <c r="CM64">
        <f t="shared" si="96"/>
        <v>8.9858363275191486</v>
      </c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5"/>
      <c r="EO64" s="5"/>
      <c r="EP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</row>
    <row r="65" spans="1:1002">
      <c r="A65" s="4">
        <v>42</v>
      </c>
      <c r="B65" s="5" t="s">
        <v>166</v>
      </c>
      <c r="C65" s="4">
        <v>2</v>
      </c>
      <c r="D65" s="5" t="s">
        <v>44</v>
      </c>
      <c r="E65" s="4">
        <v>11</v>
      </c>
      <c r="F65" s="4">
        <v>2</v>
      </c>
      <c r="G65" s="4">
        <v>4.7</v>
      </c>
      <c r="H65" s="4">
        <v>1</v>
      </c>
      <c r="I65" s="4">
        <v>2</v>
      </c>
      <c r="J65" s="4">
        <v>3.3</v>
      </c>
      <c r="K65" s="4">
        <v>2.2000000000000002</v>
      </c>
      <c r="L65" s="4">
        <v>4.5</v>
      </c>
      <c r="M65" s="4">
        <v>15.5</v>
      </c>
      <c r="N65" s="4">
        <v>3.8</v>
      </c>
      <c r="O65" s="4">
        <v>1.6</v>
      </c>
      <c r="P65" s="4">
        <v>9.9</v>
      </c>
      <c r="Q65" s="4">
        <v>9.1999999999999993</v>
      </c>
      <c r="R65" s="4">
        <v>5.6</v>
      </c>
      <c r="S65" s="4">
        <v>4.0999999999999996</v>
      </c>
      <c r="T65">
        <f t="shared" si="97"/>
        <v>5.3599999999999994</v>
      </c>
      <c r="U65">
        <f t="shared" si="98"/>
        <v>5.8999999999999995</v>
      </c>
      <c r="V65">
        <f t="shared" si="99"/>
        <v>2.1</v>
      </c>
      <c r="W65">
        <f t="shared" si="100"/>
        <v>7.3999999999999995</v>
      </c>
      <c r="X65">
        <f t="shared" si="101"/>
        <v>5.1000000000000005</v>
      </c>
      <c r="Y65">
        <f t="shared" si="102"/>
        <v>6.3</v>
      </c>
      <c r="Z65" s="4"/>
      <c r="AA65" s="4">
        <v>2</v>
      </c>
      <c r="AB65" s="4">
        <v>4</v>
      </c>
      <c r="AC65" s="4">
        <v>6</v>
      </c>
      <c r="AD65" s="4">
        <v>8</v>
      </c>
      <c r="AE65" s="4">
        <v>24</v>
      </c>
      <c r="AF65" s="4">
        <v>12</v>
      </c>
      <c r="AG65" s="4">
        <v>14</v>
      </c>
      <c r="AH65" s="4">
        <v>16</v>
      </c>
      <c r="AI65" s="4">
        <v>6</v>
      </c>
      <c r="AJ65" s="4">
        <v>12</v>
      </c>
      <c r="AK65" s="4">
        <v>28</v>
      </c>
      <c r="AL65" s="4">
        <v>6</v>
      </c>
      <c r="AM65" s="4">
        <v>8</v>
      </c>
      <c r="AN65" s="4">
        <v>20</v>
      </c>
      <c r="AO65" s="4">
        <v>24</v>
      </c>
      <c r="AP65" s="4"/>
      <c r="AQ65" s="4">
        <v>16</v>
      </c>
      <c r="AR65" s="4">
        <v>12</v>
      </c>
      <c r="AS65" s="4">
        <v>29</v>
      </c>
      <c r="AT65" s="4">
        <v>31</v>
      </c>
      <c r="AU65" s="4">
        <v>15</v>
      </c>
      <c r="AV65" s="4">
        <v>25</v>
      </c>
      <c r="AW65" s="4">
        <v>26</v>
      </c>
      <c r="AX65" s="4">
        <v>13</v>
      </c>
      <c r="AY65" s="4">
        <v>22</v>
      </c>
      <c r="AZ65" s="4">
        <v>1</v>
      </c>
      <c r="BA65" s="4">
        <v>12</v>
      </c>
      <c r="BB65" s="4">
        <v>23</v>
      </c>
      <c r="BC65" s="4">
        <v>2</v>
      </c>
      <c r="BD65" s="4">
        <v>19</v>
      </c>
      <c r="BE65" s="4">
        <v>14</v>
      </c>
      <c r="BF65">
        <f t="shared" si="103"/>
        <v>17.333333333333332</v>
      </c>
      <c r="BH65">
        <f t="shared" si="104"/>
        <v>19</v>
      </c>
      <c r="BM65" s="4"/>
      <c r="BN65">
        <f t="shared" si="111"/>
        <v>77.777777777777786</v>
      </c>
      <c r="BO65">
        <f t="shared" si="112"/>
        <v>50</v>
      </c>
      <c r="BP65">
        <f t="shared" si="83"/>
        <v>65.714285714285708</v>
      </c>
      <c r="BQ65">
        <f t="shared" si="84"/>
        <v>58.974358974358978</v>
      </c>
      <c r="BR65">
        <f t="shared" si="85"/>
        <v>-23.076923076923077</v>
      </c>
      <c r="BS65">
        <f t="shared" si="86"/>
        <v>35.135135135135137</v>
      </c>
      <c r="BT65">
        <f t="shared" si="87"/>
        <v>30</v>
      </c>
      <c r="BU65">
        <f t="shared" si="88"/>
        <v>-10.344827586206897</v>
      </c>
      <c r="BV65">
        <f t="shared" si="89"/>
        <v>57.142857142857139</v>
      </c>
      <c r="BW65">
        <f t="shared" si="90"/>
        <v>-84.615384615384613</v>
      </c>
      <c r="BX65">
        <f t="shared" si="91"/>
        <v>-40</v>
      </c>
      <c r="BY65">
        <f t="shared" si="92"/>
        <v>58.620689655172406</v>
      </c>
      <c r="BZ65">
        <f t="shared" si="93"/>
        <v>-60</v>
      </c>
      <c r="CA65">
        <f t="shared" si="94"/>
        <v>-2.5641025641025639</v>
      </c>
      <c r="CB65">
        <f t="shared" si="95"/>
        <v>-26.315789473684209</v>
      </c>
      <c r="CD65">
        <f t="shared" si="106"/>
        <v>64.497354497354493</v>
      </c>
      <c r="CE65">
        <f t="shared" si="107"/>
        <v>23.677523677523681</v>
      </c>
      <c r="CF65">
        <f t="shared" si="108"/>
        <v>25.599343185550083</v>
      </c>
      <c r="CG65">
        <f t="shared" si="109"/>
        <v>-21.998231653404066</v>
      </c>
      <c r="CH65">
        <f t="shared" si="110"/>
        <v>-29.626630679262259</v>
      </c>
      <c r="CI65" s="4"/>
      <c r="CJ65" s="4"/>
      <c r="CK65" s="4"/>
      <c r="CL65" s="4"/>
      <c r="CM65">
        <f t="shared" si="96"/>
        <v>12.429871805552381</v>
      </c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5"/>
      <c r="EO65" s="5"/>
      <c r="EP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</row>
    <row r="66" spans="1:1002">
      <c r="A66" s="4">
        <v>41</v>
      </c>
      <c r="B66" s="5" t="s">
        <v>167</v>
      </c>
      <c r="C66" s="4">
        <v>2</v>
      </c>
      <c r="D66" s="5" t="s">
        <v>46</v>
      </c>
      <c r="E66" s="4">
        <v>2.9</v>
      </c>
      <c r="F66" s="4">
        <v>5</v>
      </c>
      <c r="G66" s="4">
        <v>4.7</v>
      </c>
      <c r="H66" s="4">
        <v>12.8</v>
      </c>
      <c r="I66" s="4">
        <v>10.3</v>
      </c>
      <c r="J66" s="4">
        <v>6.1</v>
      </c>
      <c r="K66" s="4">
        <v>8.6999999999999993</v>
      </c>
      <c r="L66" s="4">
        <v>6.2</v>
      </c>
      <c r="M66" s="4">
        <v>9.5</v>
      </c>
      <c r="N66" s="4">
        <v>4.8</v>
      </c>
      <c r="O66" s="4">
        <v>3.9</v>
      </c>
      <c r="P66" s="4">
        <v>9.4</v>
      </c>
      <c r="Q66" s="4">
        <v>10.5</v>
      </c>
      <c r="R66" s="4">
        <v>8</v>
      </c>
      <c r="S66" s="4">
        <v>8</v>
      </c>
      <c r="T66">
        <f t="shared" si="97"/>
        <v>7.3866666666666676</v>
      </c>
      <c r="U66">
        <f t="shared" si="98"/>
        <v>4.2</v>
      </c>
      <c r="V66">
        <f t="shared" si="99"/>
        <v>9.7333333333333343</v>
      </c>
      <c r="W66">
        <f t="shared" si="100"/>
        <v>8.1333333333333329</v>
      </c>
      <c r="X66">
        <f t="shared" si="101"/>
        <v>6.0333333333333341</v>
      </c>
      <c r="Y66">
        <f t="shared" si="102"/>
        <v>8.8333333333333339</v>
      </c>
      <c r="Z66" s="4"/>
      <c r="AA66" s="4">
        <v>0</v>
      </c>
      <c r="AB66" s="4">
        <v>2</v>
      </c>
      <c r="AC66" s="4">
        <v>6</v>
      </c>
      <c r="AD66" s="4">
        <v>0</v>
      </c>
      <c r="AE66" s="4">
        <v>6</v>
      </c>
      <c r="AF66" s="4">
        <v>10</v>
      </c>
      <c r="AG66" s="4">
        <v>8</v>
      </c>
      <c r="AH66" s="4">
        <v>4</v>
      </c>
      <c r="AI66" s="4">
        <v>2</v>
      </c>
      <c r="AJ66" s="4">
        <v>8</v>
      </c>
      <c r="AK66" s="4">
        <v>22</v>
      </c>
      <c r="AL66" s="4">
        <v>0</v>
      </c>
      <c r="AM66" s="4">
        <v>0</v>
      </c>
      <c r="AN66" s="4">
        <v>4</v>
      </c>
      <c r="AO66" s="4">
        <v>16</v>
      </c>
      <c r="AP66" s="4"/>
      <c r="AQ66" s="4">
        <v>11</v>
      </c>
      <c r="AR66" s="4">
        <v>9</v>
      </c>
      <c r="AS66" s="4">
        <v>15</v>
      </c>
      <c r="AT66" s="4">
        <v>14</v>
      </c>
      <c r="AU66" s="4">
        <v>7</v>
      </c>
      <c r="AV66" s="4">
        <v>7</v>
      </c>
      <c r="AW66" s="4">
        <v>7</v>
      </c>
      <c r="AX66" s="4">
        <v>6</v>
      </c>
      <c r="AY66" s="4">
        <v>17</v>
      </c>
      <c r="AZ66" s="4">
        <v>3</v>
      </c>
      <c r="BA66" s="4">
        <v>10</v>
      </c>
      <c r="BB66" s="4">
        <v>9</v>
      </c>
      <c r="BC66" s="4">
        <v>11</v>
      </c>
      <c r="BD66" s="4">
        <v>14</v>
      </c>
      <c r="BE66" s="4">
        <v>6</v>
      </c>
      <c r="BF66">
        <f t="shared" si="103"/>
        <v>9.7333333333333325</v>
      </c>
      <c r="BH66">
        <f t="shared" si="104"/>
        <v>11.666666666666666</v>
      </c>
      <c r="BM66" s="4"/>
      <c r="BN66">
        <f t="shared" si="111"/>
        <v>100</v>
      </c>
      <c r="BO66">
        <f t="shared" si="112"/>
        <v>63.636363636363633</v>
      </c>
      <c r="BP66">
        <f t="shared" si="83"/>
        <v>42.857142857142854</v>
      </c>
      <c r="BQ66">
        <f t="shared" si="84"/>
        <v>100</v>
      </c>
      <c r="BR66">
        <f t="shared" si="85"/>
        <v>7.6923076923076925</v>
      </c>
      <c r="BS66">
        <f t="shared" si="86"/>
        <v>-17.647058823529413</v>
      </c>
      <c r="BT66">
        <f t="shared" si="87"/>
        <v>-6.666666666666667</v>
      </c>
      <c r="BU66">
        <f t="shared" si="88"/>
        <v>20</v>
      </c>
      <c r="BV66">
        <f t="shared" si="89"/>
        <v>78.94736842105263</v>
      </c>
      <c r="BW66">
        <f t="shared" si="90"/>
        <v>-45.454545454545453</v>
      </c>
      <c r="BX66">
        <f t="shared" si="91"/>
        <v>-37.5</v>
      </c>
      <c r="BY66">
        <f t="shared" si="92"/>
        <v>100</v>
      </c>
      <c r="BZ66">
        <f t="shared" si="93"/>
        <v>100</v>
      </c>
      <c r="CA66">
        <f t="shared" si="94"/>
        <v>55.555555555555557</v>
      </c>
      <c r="CB66">
        <f t="shared" si="95"/>
        <v>-45.454545454545453</v>
      </c>
      <c r="CD66">
        <f t="shared" si="106"/>
        <v>68.831168831168824</v>
      </c>
      <c r="CE66">
        <f t="shared" si="107"/>
        <v>30.01508295625943</v>
      </c>
      <c r="CF66">
        <f t="shared" si="108"/>
        <v>30.760233918128652</v>
      </c>
      <c r="CG66">
        <f t="shared" si="109"/>
        <v>5.6818181818181825</v>
      </c>
      <c r="CH66">
        <f t="shared" si="110"/>
        <v>36.700336700336699</v>
      </c>
      <c r="CI66" s="4"/>
      <c r="CJ66" s="4"/>
      <c r="CK66" s="4"/>
      <c r="CL66" s="4"/>
      <c r="CM66">
        <f t="shared" si="96"/>
        <v>34.397728117542357</v>
      </c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5"/>
      <c r="EO66" s="5"/>
      <c r="EP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</row>
    <row r="67" spans="1:1002">
      <c r="A67" s="4">
        <v>44</v>
      </c>
      <c r="B67" s="5" t="s">
        <v>168</v>
      </c>
      <c r="C67" s="4">
        <v>2</v>
      </c>
      <c r="D67" s="5" t="s">
        <v>48</v>
      </c>
      <c r="E67" s="4">
        <v>2.8</v>
      </c>
      <c r="F67" s="4">
        <v>2.6</v>
      </c>
      <c r="G67" s="4">
        <v>3.1</v>
      </c>
      <c r="H67" s="4">
        <v>2.5</v>
      </c>
      <c r="I67" s="4">
        <v>1.8</v>
      </c>
      <c r="J67" s="4">
        <v>1.5</v>
      </c>
      <c r="K67" s="4">
        <v>1.2</v>
      </c>
      <c r="L67" s="4">
        <v>3.5</v>
      </c>
      <c r="M67" s="4">
        <v>6.3</v>
      </c>
      <c r="N67" s="4">
        <v>4.5999999999999996</v>
      </c>
      <c r="O67" s="4">
        <v>2.6</v>
      </c>
      <c r="P67" s="4">
        <v>0.9</v>
      </c>
      <c r="Q67" s="4">
        <v>16.399999999999999</v>
      </c>
      <c r="R67" s="4">
        <v>4.9000000000000004</v>
      </c>
      <c r="S67" s="4">
        <v>5.8</v>
      </c>
      <c r="T67">
        <f t="shared" si="97"/>
        <v>4.0333333333333332</v>
      </c>
      <c r="U67">
        <f t="shared" si="98"/>
        <v>2.8333333333333335</v>
      </c>
      <c r="V67">
        <f t="shared" si="99"/>
        <v>1.9333333333333333</v>
      </c>
      <c r="W67">
        <f t="shared" si="100"/>
        <v>3.6666666666666665</v>
      </c>
      <c r="X67">
        <f t="shared" si="101"/>
        <v>2.6999999999999997</v>
      </c>
      <c r="Y67">
        <f t="shared" si="102"/>
        <v>9.0333333333333332</v>
      </c>
      <c r="Z67" s="4"/>
      <c r="AA67" s="4">
        <v>8</v>
      </c>
      <c r="AB67" s="4">
        <v>10</v>
      </c>
      <c r="AC67" s="4">
        <v>6</v>
      </c>
      <c r="AD67" s="4">
        <v>16</v>
      </c>
      <c r="AE67" s="4">
        <v>6</v>
      </c>
      <c r="AF67" s="4">
        <v>6</v>
      </c>
      <c r="AG67" s="4">
        <v>14</v>
      </c>
      <c r="AH67" s="4">
        <v>12</v>
      </c>
      <c r="AI67" s="4">
        <v>18</v>
      </c>
      <c r="AJ67" s="4">
        <v>8</v>
      </c>
      <c r="AK67" s="4">
        <v>18</v>
      </c>
      <c r="AL67" s="4">
        <v>12</v>
      </c>
      <c r="AM67" s="4">
        <v>10</v>
      </c>
      <c r="AN67" s="4">
        <v>12</v>
      </c>
      <c r="AO67" s="4">
        <v>6</v>
      </c>
      <c r="AP67" s="4"/>
      <c r="AQ67" s="4">
        <v>15</v>
      </c>
      <c r="AR67" s="4">
        <v>17</v>
      </c>
      <c r="AS67" s="4">
        <v>15</v>
      </c>
      <c r="AT67" s="4">
        <v>17</v>
      </c>
      <c r="AU67" s="4">
        <v>12</v>
      </c>
      <c r="AV67" s="4">
        <v>12</v>
      </c>
      <c r="AW67" s="4">
        <v>15</v>
      </c>
      <c r="AX67" s="4">
        <v>15</v>
      </c>
      <c r="AY67" s="4">
        <v>10</v>
      </c>
      <c r="AZ67" s="4">
        <v>10</v>
      </c>
      <c r="BA67" s="4">
        <v>10</v>
      </c>
      <c r="BB67" s="4">
        <v>9</v>
      </c>
      <c r="BC67" s="4">
        <v>14</v>
      </c>
      <c r="BD67" s="4">
        <v>13</v>
      </c>
      <c r="BE67" s="4">
        <v>13</v>
      </c>
      <c r="BF67">
        <f t="shared" si="103"/>
        <v>13.133333333333333</v>
      </c>
      <c r="BH67">
        <f t="shared" si="104"/>
        <v>15.666666666666666</v>
      </c>
      <c r="BM67" s="4"/>
      <c r="BN67">
        <f t="shared" si="111"/>
        <v>30.434782608695656</v>
      </c>
      <c r="BO67">
        <f t="shared" si="112"/>
        <v>25.925925925925924</v>
      </c>
      <c r="BP67">
        <f t="shared" si="83"/>
        <v>42.857142857142854</v>
      </c>
      <c r="BQ67">
        <f t="shared" si="84"/>
        <v>3.0303030303030303</v>
      </c>
      <c r="BR67">
        <f t="shared" si="85"/>
        <v>33.333333333333329</v>
      </c>
      <c r="BS67">
        <f t="shared" si="86"/>
        <v>33.333333333333329</v>
      </c>
      <c r="BT67">
        <f t="shared" si="87"/>
        <v>3.4482758620689653</v>
      </c>
      <c r="BU67">
        <f t="shared" si="88"/>
        <v>11.111111111111111</v>
      </c>
      <c r="BV67">
        <f t="shared" si="89"/>
        <v>-28.571428571428569</v>
      </c>
      <c r="BW67">
        <f t="shared" si="90"/>
        <v>11.111111111111111</v>
      </c>
      <c r="BX67">
        <f t="shared" si="91"/>
        <v>-28.571428571428569</v>
      </c>
      <c r="BY67">
        <f t="shared" si="92"/>
        <v>-14.285714285714285</v>
      </c>
      <c r="BZ67">
        <f t="shared" si="93"/>
        <v>16.666666666666664</v>
      </c>
      <c r="CA67">
        <f t="shared" si="94"/>
        <v>4</v>
      </c>
      <c r="CB67">
        <f t="shared" si="95"/>
        <v>36.84210526315789</v>
      </c>
      <c r="CD67">
        <f t="shared" si="106"/>
        <v>33.072617130588149</v>
      </c>
      <c r="CE67">
        <f t="shared" si="107"/>
        <v>23.232323232323228</v>
      </c>
      <c r="CF67">
        <f t="shared" si="108"/>
        <v>-4.6706805327494978</v>
      </c>
      <c r="CG67">
        <f t="shared" si="109"/>
        <v>-10.582010582010581</v>
      </c>
      <c r="CH67">
        <f t="shared" si="110"/>
        <v>19.169590643274852</v>
      </c>
      <c r="CI67" s="4"/>
      <c r="CJ67" s="4"/>
      <c r="CK67" s="4"/>
      <c r="CL67" s="4"/>
      <c r="CM67">
        <f t="shared" si="96"/>
        <v>12.044367978285228</v>
      </c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5"/>
      <c r="EO67" s="5"/>
      <c r="EP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</row>
    <row r="68" spans="1:1002">
      <c r="A68" s="4">
        <v>46</v>
      </c>
      <c r="B68" s="5" t="s">
        <v>169</v>
      </c>
      <c r="C68" s="4">
        <v>2</v>
      </c>
      <c r="D68" s="5" t="s">
        <v>42</v>
      </c>
      <c r="E68" s="4">
        <v>26</v>
      </c>
      <c r="F68" s="4">
        <v>13.5</v>
      </c>
      <c r="G68" s="4">
        <v>0</v>
      </c>
      <c r="H68" s="4">
        <v>3</v>
      </c>
      <c r="I68" s="4">
        <v>0.8</v>
      </c>
      <c r="J68" s="4">
        <v>2.1</v>
      </c>
      <c r="K68" s="4">
        <v>4.5999999999999996</v>
      </c>
      <c r="L68" s="4">
        <v>3.5</v>
      </c>
      <c r="M68" s="4">
        <v>6.4</v>
      </c>
      <c r="N68" s="4">
        <v>4.5</v>
      </c>
      <c r="O68" s="4">
        <v>2.8</v>
      </c>
      <c r="P68" s="4">
        <v>6.3</v>
      </c>
      <c r="Q68" s="4">
        <v>0.3</v>
      </c>
      <c r="R68" s="4">
        <v>1.2</v>
      </c>
      <c r="S68" s="4">
        <v>1.3</v>
      </c>
      <c r="T68">
        <f t="shared" si="97"/>
        <v>5.0866666666666669</v>
      </c>
      <c r="U68">
        <f t="shared" si="98"/>
        <v>13.166666666666666</v>
      </c>
      <c r="V68">
        <f t="shared" si="99"/>
        <v>1.9666666666666668</v>
      </c>
      <c r="W68">
        <f t="shared" si="100"/>
        <v>4.833333333333333</v>
      </c>
      <c r="X68">
        <f t="shared" si="101"/>
        <v>4.5333333333333332</v>
      </c>
      <c r="Y68">
        <f t="shared" si="102"/>
        <v>0.93333333333333324</v>
      </c>
      <c r="Z68" s="4"/>
      <c r="AA68" s="4">
        <v>0</v>
      </c>
      <c r="AB68" s="4">
        <v>0</v>
      </c>
      <c r="AC68" s="4">
        <v>4</v>
      </c>
      <c r="AD68" s="4">
        <v>10</v>
      </c>
      <c r="AE68" s="4">
        <v>10</v>
      </c>
      <c r="AF68" s="4">
        <v>10</v>
      </c>
      <c r="AG68" s="4">
        <v>6</v>
      </c>
      <c r="AH68" s="4">
        <v>8</v>
      </c>
      <c r="AI68" s="4">
        <v>14</v>
      </c>
      <c r="AJ68" s="4">
        <v>16</v>
      </c>
      <c r="AK68" s="4">
        <v>12</v>
      </c>
      <c r="AL68" s="4">
        <v>6</v>
      </c>
      <c r="AM68" s="4">
        <v>18</v>
      </c>
      <c r="AN68" s="4">
        <v>22</v>
      </c>
      <c r="AO68" s="4">
        <v>18</v>
      </c>
      <c r="AP68" s="4"/>
      <c r="AQ68" s="4">
        <v>20</v>
      </c>
      <c r="AR68" s="4">
        <v>16</v>
      </c>
      <c r="AS68" s="4">
        <v>18</v>
      </c>
      <c r="AT68" s="4">
        <v>19</v>
      </c>
      <c r="AU68" s="4">
        <v>15</v>
      </c>
      <c r="AV68" s="4">
        <v>13</v>
      </c>
      <c r="AW68" s="4">
        <v>14</v>
      </c>
      <c r="AX68" s="4">
        <v>17</v>
      </c>
      <c r="AY68" s="4">
        <v>19</v>
      </c>
      <c r="AZ68" s="4">
        <v>19</v>
      </c>
      <c r="BA68" s="4">
        <v>14</v>
      </c>
      <c r="BB68" s="4">
        <v>11</v>
      </c>
      <c r="BC68" s="4">
        <v>9</v>
      </c>
      <c r="BD68" s="4">
        <v>9</v>
      </c>
      <c r="BE68" s="4">
        <v>14</v>
      </c>
      <c r="BF68">
        <f t="shared" si="103"/>
        <v>15.133333333333333</v>
      </c>
      <c r="BH68">
        <f t="shared" si="104"/>
        <v>18</v>
      </c>
      <c r="BM68" s="4"/>
      <c r="BN68">
        <f t="shared" si="111"/>
        <v>100</v>
      </c>
      <c r="BO68">
        <f t="shared" si="112"/>
        <v>100</v>
      </c>
      <c r="BP68">
        <f t="shared" si="83"/>
        <v>63.636363636363633</v>
      </c>
      <c r="BQ68">
        <f t="shared" si="84"/>
        <v>31.03448275862069</v>
      </c>
      <c r="BR68">
        <f t="shared" si="85"/>
        <v>20</v>
      </c>
      <c r="BS68">
        <f t="shared" si="86"/>
        <v>13.043478260869565</v>
      </c>
      <c r="BT68">
        <f t="shared" si="87"/>
        <v>40</v>
      </c>
      <c r="BU68">
        <f t="shared" si="88"/>
        <v>36</v>
      </c>
      <c r="BV68">
        <f t="shared" si="89"/>
        <v>15.151515151515152</v>
      </c>
      <c r="BW68">
        <f t="shared" si="90"/>
        <v>8.5714285714285712</v>
      </c>
      <c r="BX68">
        <f t="shared" si="91"/>
        <v>7.6923076923076925</v>
      </c>
      <c r="BY68">
        <f t="shared" si="92"/>
        <v>29.411764705882355</v>
      </c>
      <c r="BZ68">
        <f t="shared" si="93"/>
        <v>-33.333333333333329</v>
      </c>
      <c r="CA68">
        <f t="shared" si="94"/>
        <v>-41.935483870967744</v>
      </c>
      <c r="CB68">
        <f t="shared" si="95"/>
        <v>-12.5</v>
      </c>
      <c r="CD68">
        <f t="shared" si="106"/>
        <v>87.878787878787875</v>
      </c>
      <c r="CE68">
        <f t="shared" si="107"/>
        <v>21.359320339830088</v>
      </c>
      <c r="CF68">
        <f t="shared" si="108"/>
        <v>30.383838383838384</v>
      </c>
      <c r="CG68">
        <f t="shared" si="109"/>
        <v>15.225166989872873</v>
      </c>
      <c r="CH68">
        <f t="shared" si="110"/>
        <v>-29.256272401433691</v>
      </c>
      <c r="CI68" s="4"/>
      <c r="CJ68" s="4"/>
      <c r="CK68" s="4"/>
      <c r="CL68" s="4"/>
      <c r="CM68">
        <f t="shared" si="96"/>
        <v>25.118168238179106</v>
      </c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5"/>
      <c r="EO68" s="5"/>
      <c r="EP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</row>
    <row r="69" spans="1:1002">
      <c r="A69" s="4">
        <v>47</v>
      </c>
      <c r="B69" s="5" t="s">
        <v>170</v>
      </c>
      <c r="C69" s="4">
        <v>2</v>
      </c>
      <c r="D69" s="5" t="s">
        <v>44</v>
      </c>
      <c r="E69" s="4">
        <v>7.9</v>
      </c>
      <c r="F69" s="4">
        <v>6.6</v>
      </c>
      <c r="G69" s="4">
        <v>1.8</v>
      </c>
      <c r="H69" s="4">
        <v>2.5</v>
      </c>
      <c r="I69" s="4">
        <v>6.4</v>
      </c>
      <c r="J69" s="4">
        <v>3.7</v>
      </c>
      <c r="K69" s="4">
        <v>0.8</v>
      </c>
      <c r="L69" s="4">
        <v>4.4000000000000004</v>
      </c>
      <c r="M69" s="4">
        <v>4.0999999999999996</v>
      </c>
      <c r="N69" s="4">
        <v>2.6</v>
      </c>
      <c r="O69" s="4">
        <v>6.8</v>
      </c>
      <c r="P69" s="4">
        <v>3.6</v>
      </c>
      <c r="Q69" s="4">
        <v>5.2</v>
      </c>
      <c r="R69" s="4">
        <v>2.6</v>
      </c>
      <c r="S69" s="4">
        <v>3.9</v>
      </c>
      <c r="T69">
        <f t="shared" si="97"/>
        <v>4.1933333333333334</v>
      </c>
      <c r="U69">
        <f t="shared" si="98"/>
        <v>5.4333333333333336</v>
      </c>
      <c r="V69">
        <f t="shared" si="99"/>
        <v>4.2</v>
      </c>
      <c r="W69">
        <f t="shared" si="100"/>
        <v>3.1</v>
      </c>
      <c r="X69">
        <f t="shared" si="101"/>
        <v>4.333333333333333</v>
      </c>
      <c r="Y69">
        <f t="shared" si="102"/>
        <v>3.9000000000000004</v>
      </c>
      <c r="Z69" s="4"/>
      <c r="AA69" s="4">
        <v>4</v>
      </c>
      <c r="AB69" s="4">
        <v>0</v>
      </c>
      <c r="AC69" s="4">
        <v>2</v>
      </c>
      <c r="AD69" s="4">
        <v>8</v>
      </c>
      <c r="AE69" s="4">
        <v>2</v>
      </c>
      <c r="AF69" s="4">
        <v>8</v>
      </c>
      <c r="AG69" s="4">
        <v>28</v>
      </c>
      <c r="AH69" s="4">
        <v>10</v>
      </c>
      <c r="AI69" s="4">
        <v>10</v>
      </c>
      <c r="AJ69" s="4">
        <v>6</v>
      </c>
      <c r="AK69" s="4">
        <v>10</v>
      </c>
      <c r="AL69" s="4">
        <v>10</v>
      </c>
      <c r="AM69" s="4">
        <v>8</v>
      </c>
      <c r="AN69" s="4">
        <v>18</v>
      </c>
      <c r="AO69" s="4">
        <v>26</v>
      </c>
      <c r="AP69" s="4"/>
      <c r="AQ69" s="4">
        <v>26</v>
      </c>
      <c r="AR69" s="4">
        <v>30</v>
      </c>
      <c r="AS69" s="4">
        <v>31</v>
      </c>
      <c r="AT69" s="4">
        <v>30</v>
      </c>
      <c r="AU69" s="4">
        <v>29</v>
      </c>
      <c r="AV69" s="4">
        <v>41</v>
      </c>
      <c r="AW69" s="4">
        <v>19</v>
      </c>
      <c r="AX69" s="4">
        <v>22</v>
      </c>
      <c r="AY69" s="4">
        <v>27</v>
      </c>
      <c r="AZ69" s="4">
        <v>21</v>
      </c>
      <c r="BA69" s="4">
        <v>21</v>
      </c>
      <c r="BB69" s="4">
        <v>30</v>
      </c>
      <c r="BC69" s="4">
        <v>7</v>
      </c>
      <c r="BD69" s="4">
        <v>35</v>
      </c>
      <c r="BE69" s="4">
        <v>15</v>
      </c>
      <c r="BF69">
        <f t="shared" si="103"/>
        <v>25.6</v>
      </c>
      <c r="BH69">
        <f t="shared" si="104"/>
        <v>29</v>
      </c>
      <c r="BM69" s="4"/>
      <c r="BN69">
        <f t="shared" si="111"/>
        <v>73.333333333333329</v>
      </c>
      <c r="BO69">
        <f t="shared" si="112"/>
        <v>100</v>
      </c>
      <c r="BP69">
        <f t="shared" si="83"/>
        <v>87.878787878787875</v>
      </c>
      <c r="BQ69">
        <f t="shared" si="84"/>
        <v>57.894736842105267</v>
      </c>
      <c r="BR69">
        <f t="shared" si="85"/>
        <v>87.096774193548384</v>
      </c>
      <c r="BS69">
        <f t="shared" si="86"/>
        <v>67.346938775510196</v>
      </c>
      <c r="BT69">
        <f t="shared" si="87"/>
        <v>-19.148936170212767</v>
      </c>
      <c r="BU69">
        <f t="shared" si="88"/>
        <v>37.5</v>
      </c>
      <c r="BV69">
        <f t="shared" si="89"/>
        <v>45.945945945945951</v>
      </c>
      <c r="BW69">
        <f t="shared" si="90"/>
        <v>55.555555555555557</v>
      </c>
      <c r="BX69">
        <f t="shared" si="91"/>
        <v>35.483870967741936</v>
      </c>
      <c r="BY69">
        <f t="shared" si="92"/>
        <v>50</v>
      </c>
      <c r="BZ69">
        <f t="shared" si="93"/>
        <v>-6.666666666666667</v>
      </c>
      <c r="CA69">
        <f t="shared" si="94"/>
        <v>32.075471698113205</v>
      </c>
      <c r="CB69">
        <f t="shared" si="95"/>
        <v>-26.829268292682929</v>
      </c>
      <c r="CD69">
        <f t="shared" si="106"/>
        <v>87.070707070707059</v>
      </c>
      <c r="CE69">
        <f t="shared" si="107"/>
        <v>70.779483270387956</v>
      </c>
      <c r="CF69">
        <f t="shared" si="108"/>
        <v>21.432336591911064</v>
      </c>
      <c r="CG69">
        <f t="shared" si="109"/>
        <v>47.013142174432495</v>
      </c>
      <c r="CH69">
        <f t="shared" si="110"/>
        <v>-0.47348775374546409</v>
      </c>
      <c r="CI69" s="4"/>
      <c r="CJ69" s="4"/>
      <c r="CK69" s="4"/>
      <c r="CL69" s="4"/>
      <c r="CM69">
        <f t="shared" si="96"/>
        <v>45.164436270738626</v>
      </c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5"/>
      <c r="EO69" s="5"/>
      <c r="EP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</row>
    <row r="70" spans="1:1002">
      <c r="A70" s="4">
        <v>48</v>
      </c>
      <c r="B70" s="5" t="s">
        <v>171</v>
      </c>
      <c r="C70" s="4">
        <v>2</v>
      </c>
      <c r="D70" s="5" t="s">
        <v>46</v>
      </c>
      <c r="E70" s="4">
        <v>15.7</v>
      </c>
      <c r="F70" s="4">
        <v>9.1</v>
      </c>
      <c r="G70" s="4">
        <v>15</v>
      </c>
      <c r="H70" s="4">
        <v>15.4</v>
      </c>
      <c r="I70" s="4">
        <v>12.1</v>
      </c>
      <c r="J70" s="4">
        <v>13.6</v>
      </c>
      <c r="K70" s="4">
        <v>12.2</v>
      </c>
      <c r="L70" s="4">
        <v>9.8000000000000007</v>
      </c>
      <c r="M70" s="4">
        <v>5.6</v>
      </c>
      <c r="N70" s="4">
        <v>7.1</v>
      </c>
      <c r="O70" s="4">
        <v>7</v>
      </c>
      <c r="P70" s="4">
        <v>10.7</v>
      </c>
      <c r="Q70" s="4">
        <v>11.9</v>
      </c>
      <c r="R70" s="4">
        <v>13.8</v>
      </c>
      <c r="S70" s="4">
        <v>4.7</v>
      </c>
      <c r="T70">
        <f t="shared" si="97"/>
        <v>10.913333333333332</v>
      </c>
      <c r="U70">
        <f t="shared" si="98"/>
        <v>13.266666666666666</v>
      </c>
      <c r="V70">
        <f t="shared" si="99"/>
        <v>13.700000000000001</v>
      </c>
      <c r="W70">
        <f t="shared" si="100"/>
        <v>9.2000000000000011</v>
      </c>
      <c r="X70">
        <f t="shared" si="101"/>
        <v>8.2666666666666657</v>
      </c>
      <c r="Y70">
        <f t="shared" si="102"/>
        <v>10.133333333333335</v>
      </c>
      <c r="Z70" s="4"/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2</v>
      </c>
      <c r="AL70" s="4">
        <v>0</v>
      </c>
      <c r="AM70" s="4">
        <v>0</v>
      </c>
      <c r="AN70" s="4">
        <v>4</v>
      </c>
      <c r="AO70" s="4">
        <v>0</v>
      </c>
      <c r="AP70" s="4"/>
      <c r="AQ70" s="4">
        <v>12</v>
      </c>
      <c r="AR70" s="4">
        <v>11</v>
      </c>
      <c r="AS70" s="4">
        <v>10</v>
      </c>
      <c r="AT70" s="4">
        <v>8</v>
      </c>
      <c r="AU70" s="4">
        <v>11</v>
      </c>
      <c r="AV70" s="4">
        <v>4</v>
      </c>
      <c r="AW70" s="4">
        <v>2</v>
      </c>
      <c r="AX70" s="4">
        <v>6</v>
      </c>
      <c r="AY70" s="4">
        <v>3</v>
      </c>
      <c r="AZ70" s="4">
        <v>7</v>
      </c>
      <c r="BA70" s="4">
        <v>7</v>
      </c>
      <c r="BB70" s="4">
        <v>2</v>
      </c>
      <c r="BC70" s="4">
        <v>5</v>
      </c>
      <c r="BD70" s="4">
        <v>7</v>
      </c>
      <c r="BE70" s="4">
        <v>4</v>
      </c>
      <c r="BF70">
        <f t="shared" si="103"/>
        <v>6.6</v>
      </c>
      <c r="BH70">
        <f t="shared" si="104"/>
        <v>11</v>
      </c>
      <c r="BM70" s="4"/>
      <c r="BN70">
        <f t="shared" si="111"/>
        <v>100</v>
      </c>
      <c r="BO70">
        <f t="shared" si="112"/>
        <v>100</v>
      </c>
      <c r="BP70">
        <f t="shared" si="83"/>
        <v>100</v>
      </c>
      <c r="BQ70">
        <f t="shared" si="84"/>
        <v>100</v>
      </c>
      <c r="BR70">
        <f t="shared" si="85"/>
        <v>100</v>
      </c>
      <c r="BS70">
        <f t="shared" si="86"/>
        <v>100</v>
      </c>
      <c r="BT70">
        <f t="shared" si="87"/>
        <v>100</v>
      </c>
      <c r="BU70">
        <f t="shared" si="88"/>
        <v>100</v>
      </c>
      <c r="BV70">
        <f t="shared" si="89"/>
        <v>100</v>
      </c>
      <c r="BW70">
        <f t="shared" si="90"/>
        <v>100</v>
      </c>
      <c r="BX70">
        <f t="shared" si="91"/>
        <v>55.555555555555557</v>
      </c>
      <c r="BY70">
        <f t="shared" si="92"/>
        <v>100</v>
      </c>
      <c r="BZ70">
        <f t="shared" si="93"/>
        <v>100</v>
      </c>
      <c r="CA70">
        <f t="shared" si="94"/>
        <v>27.27272727272727</v>
      </c>
      <c r="CB70">
        <f t="shared" si="95"/>
        <v>100</v>
      </c>
      <c r="CD70">
        <f t="shared" si="106"/>
        <v>100</v>
      </c>
      <c r="CE70">
        <f t="shared" si="107"/>
        <v>100</v>
      </c>
      <c r="CF70">
        <f t="shared" si="108"/>
        <v>100</v>
      </c>
      <c r="CG70">
        <f t="shared" si="109"/>
        <v>85.185185185185176</v>
      </c>
      <c r="CH70">
        <f t="shared" si="110"/>
        <v>75.757575757575751</v>
      </c>
      <c r="CI70" s="4"/>
      <c r="CJ70" s="4"/>
      <c r="CK70" s="4"/>
      <c r="CL70" s="4"/>
      <c r="CM70">
        <f t="shared" si="96"/>
        <v>92.188552188552194</v>
      </c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5"/>
      <c r="EO70" s="5"/>
      <c r="EP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</row>
    <row r="71" spans="1:1002">
      <c r="A71" s="4">
        <v>45</v>
      </c>
      <c r="B71" s="5" t="s">
        <v>172</v>
      </c>
      <c r="C71" s="4">
        <v>2</v>
      </c>
      <c r="D71" s="5" t="s">
        <v>48</v>
      </c>
      <c r="E71" s="4">
        <v>2.9</v>
      </c>
      <c r="F71" s="4">
        <v>6.1</v>
      </c>
      <c r="G71" s="4">
        <v>5</v>
      </c>
      <c r="H71" s="4">
        <v>3.6</v>
      </c>
      <c r="I71" s="4">
        <v>7.2</v>
      </c>
      <c r="J71" s="4">
        <v>5.6</v>
      </c>
      <c r="K71" s="4">
        <v>2.1</v>
      </c>
      <c r="L71" s="4">
        <v>0.7</v>
      </c>
      <c r="M71" s="4">
        <v>8.1</v>
      </c>
      <c r="N71" s="4">
        <v>6.4</v>
      </c>
      <c r="O71" s="4">
        <v>4.0999999999999996</v>
      </c>
      <c r="P71" s="4">
        <v>4.3</v>
      </c>
      <c r="Q71" s="4">
        <v>1.1000000000000001</v>
      </c>
      <c r="R71" s="4">
        <v>2.7</v>
      </c>
      <c r="S71" s="4">
        <v>1.8</v>
      </c>
      <c r="T71">
        <f t="shared" si="97"/>
        <v>4.1133333333333333</v>
      </c>
      <c r="U71">
        <f t="shared" si="98"/>
        <v>4.666666666666667</v>
      </c>
      <c r="V71">
        <f t="shared" si="99"/>
        <v>5.4666666666666659</v>
      </c>
      <c r="W71">
        <f t="shared" si="100"/>
        <v>3.6333333333333329</v>
      </c>
      <c r="X71">
        <f t="shared" si="101"/>
        <v>4.9333333333333336</v>
      </c>
      <c r="Y71">
        <f t="shared" si="102"/>
        <v>1.8666666666666669</v>
      </c>
      <c r="Z71" s="4"/>
      <c r="AA71" s="4">
        <v>2</v>
      </c>
      <c r="AB71" s="4">
        <v>4</v>
      </c>
      <c r="AC71" s="4">
        <v>2</v>
      </c>
      <c r="AD71" s="4">
        <v>2</v>
      </c>
      <c r="AE71" s="4">
        <v>8</v>
      </c>
      <c r="AF71" s="4">
        <v>16</v>
      </c>
      <c r="AG71" s="4">
        <v>6</v>
      </c>
      <c r="AH71" s="4">
        <v>14</v>
      </c>
      <c r="AI71" s="4">
        <v>4</v>
      </c>
      <c r="AJ71" s="4">
        <v>0</v>
      </c>
      <c r="AK71" s="4">
        <v>8</v>
      </c>
      <c r="AL71" s="4">
        <v>8</v>
      </c>
      <c r="AM71" s="4">
        <v>12</v>
      </c>
      <c r="AN71" s="4">
        <v>10</v>
      </c>
      <c r="AO71" s="4">
        <v>10</v>
      </c>
      <c r="AP71" s="4"/>
      <c r="AQ71" s="4">
        <v>20</v>
      </c>
      <c r="AR71" s="4">
        <v>24</v>
      </c>
      <c r="AS71" s="4">
        <v>12</v>
      </c>
      <c r="AT71" s="4">
        <v>7</v>
      </c>
      <c r="AU71" s="4">
        <v>19</v>
      </c>
      <c r="AV71" s="4">
        <v>8</v>
      </c>
      <c r="AW71" s="4">
        <v>14</v>
      </c>
      <c r="AX71" s="4">
        <v>11</v>
      </c>
      <c r="AY71" s="4">
        <v>13</v>
      </c>
      <c r="AZ71" s="4">
        <v>11</v>
      </c>
      <c r="BA71" s="4">
        <v>15</v>
      </c>
      <c r="BB71" s="4">
        <v>14</v>
      </c>
      <c r="BC71" s="4">
        <v>14</v>
      </c>
      <c r="BD71" s="4">
        <v>11</v>
      </c>
      <c r="BE71" s="4">
        <v>6</v>
      </c>
      <c r="BF71">
        <f t="shared" si="103"/>
        <v>13.266666666666667</v>
      </c>
      <c r="BH71">
        <f t="shared" si="104"/>
        <v>18.666666666666668</v>
      </c>
      <c r="BM71" s="4"/>
      <c r="BN71">
        <f t="shared" si="111"/>
        <v>81.818181818181827</v>
      </c>
      <c r="BO71">
        <f t="shared" si="112"/>
        <v>71.428571428571431</v>
      </c>
      <c r="BP71">
        <f t="shared" si="83"/>
        <v>71.428571428571431</v>
      </c>
      <c r="BQ71">
        <f t="shared" si="84"/>
        <v>55.555555555555557</v>
      </c>
      <c r="BR71">
        <f t="shared" si="85"/>
        <v>40.74074074074074</v>
      </c>
      <c r="BS71">
        <f t="shared" si="86"/>
        <v>-33.333333333333329</v>
      </c>
      <c r="BT71">
        <f t="shared" si="87"/>
        <v>40</v>
      </c>
      <c r="BU71">
        <f t="shared" si="88"/>
        <v>-12</v>
      </c>
      <c r="BV71">
        <f t="shared" si="89"/>
        <v>52.941176470588239</v>
      </c>
      <c r="BW71">
        <f t="shared" si="90"/>
        <v>100</v>
      </c>
      <c r="BX71">
        <f t="shared" si="91"/>
        <v>30.434782608695656</v>
      </c>
      <c r="BY71">
        <f t="shared" si="92"/>
        <v>27.27272727272727</v>
      </c>
      <c r="BZ71">
        <f t="shared" si="93"/>
        <v>7.6923076923076925</v>
      </c>
      <c r="CA71">
        <f t="shared" si="94"/>
        <v>4.7619047619047619</v>
      </c>
      <c r="CB71">
        <f t="shared" si="95"/>
        <v>-25</v>
      </c>
      <c r="CD71">
        <f t="shared" si="106"/>
        <v>74.891774891774901</v>
      </c>
      <c r="CE71">
        <f t="shared" si="107"/>
        <v>20.987654320987659</v>
      </c>
      <c r="CF71">
        <f t="shared" si="108"/>
        <v>26.980392156862745</v>
      </c>
      <c r="CG71">
        <f t="shared" si="109"/>
        <v>52.569169960474312</v>
      </c>
      <c r="CH71">
        <f t="shared" si="110"/>
        <v>-4.1819291819291822</v>
      </c>
      <c r="CI71" s="4"/>
      <c r="CJ71" s="4"/>
      <c r="CK71" s="4"/>
      <c r="CL71" s="4"/>
      <c r="CM71">
        <f t="shared" si="96"/>
        <v>34.249412429634091</v>
      </c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5"/>
      <c r="EO71" s="5"/>
      <c r="EP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</row>
    <row r="72" spans="1:1002">
      <c r="A72">
        <v>10</v>
      </c>
      <c r="B72" t="s">
        <v>185</v>
      </c>
      <c r="C72">
        <v>2</v>
      </c>
      <c r="D72" t="s">
        <v>42</v>
      </c>
      <c r="E72">
        <v>7.4</v>
      </c>
      <c r="F72">
        <v>3.1</v>
      </c>
      <c r="G72">
        <v>23.6</v>
      </c>
      <c r="H72">
        <v>20.5</v>
      </c>
      <c r="I72">
        <v>17.5</v>
      </c>
      <c r="J72">
        <v>13.8</v>
      </c>
      <c r="K72">
        <v>5.3</v>
      </c>
      <c r="L72">
        <v>3.5</v>
      </c>
      <c r="M72">
        <v>9.3000000000000007</v>
      </c>
      <c r="N72">
        <v>8.5</v>
      </c>
      <c r="O72">
        <v>5.5</v>
      </c>
      <c r="P72">
        <v>1.4</v>
      </c>
      <c r="Q72">
        <v>4</v>
      </c>
      <c r="R72">
        <v>2</v>
      </c>
      <c r="S72">
        <v>10.199999999999999</v>
      </c>
      <c r="T72">
        <f t="shared" si="97"/>
        <v>9.0399999999999991</v>
      </c>
      <c r="U72">
        <f t="shared" si="98"/>
        <v>11.366666666666667</v>
      </c>
      <c r="V72">
        <f t="shared" si="99"/>
        <v>17.266666666666666</v>
      </c>
      <c r="W72">
        <f t="shared" si="100"/>
        <v>6.0333333333333341</v>
      </c>
      <c r="X72">
        <f t="shared" si="101"/>
        <v>5.1333333333333337</v>
      </c>
      <c r="Y72">
        <f t="shared" si="102"/>
        <v>5.3999999999999995</v>
      </c>
      <c r="AA72">
        <v>0</v>
      </c>
      <c r="AB72">
        <v>0</v>
      </c>
      <c r="AC72">
        <v>0</v>
      </c>
      <c r="AD72">
        <v>2</v>
      </c>
      <c r="AE72">
        <v>2</v>
      </c>
      <c r="AF72">
        <v>6</v>
      </c>
      <c r="AG72">
        <v>0</v>
      </c>
      <c r="AH72">
        <v>6</v>
      </c>
      <c r="AI72">
        <v>2</v>
      </c>
      <c r="AJ72">
        <v>2</v>
      </c>
      <c r="AK72">
        <v>4</v>
      </c>
      <c r="AL72">
        <v>4</v>
      </c>
      <c r="AM72">
        <v>10</v>
      </c>
      <c r="AN72">
        <v>4</v>
      </c>
      <c r="AO72">
        <v>2</v>
      </c>
      <c r="AQ72">
        <v>7</v>
      </c>
      <c r="AR72">
        <v>5</v>
      </c>
      <c r="AS72">
        <v>7</v>
      </c>
      <c r="AT72">
        <v>9</v>
      </c>
      <c r="AU72">
        <v>5</v>
      </c>
      <c r="AV72">
        <v>8</v>
      </c>
      <c r="AW72">
        <v>10</v>
      </c>
      <c r="AX72">
        <v>8</v>
      </c>
      <c r="AY72">
        <v>8</v>
      </c>
      <c r="AZ72">
        <v>7</v>
      </c>
      <c r="BA72">
        <v>11</v>
      </c>
      <c r="BB72">
        <v>4</v>
      </c>
      <c r="BC72">
        <v>7</v>
      </c>
      <c r="BD72">
        <v>10</v>
      </c>
      <c r="BE72">
        <v>9</v>
      </c>
      <c r="BF72">
        <f t="shared" si="103"/>
        <v>7.666666666666667</v>
      </c>
      <c r="BH72">
        <f t="shared" si="104"/>
        <v>6.333333333333333</v>
      </c>
      <c r="BN72">
        <f t="shared" si="111"/>
        <v>100</v>
      </c>
      <c r="BO72">
        <f t="shared" si="112"/>
        <v>100</v>
      </c>
      <c r="BP72">
        <f t="shared" si="83"/>
        <v>100</v>
      </c>
      <c r="BQ72">
        <f t="shared" si="84"/>
        <v>63.636363636363633</v>
      </c>
      <c r="BR72">
        <f t="shared" si="85"/>
        <v>42.857142857142854</v>
      </c>
      <c r="BS72">
        <f t="shared" si="86"/>
        <v>14.285714285714285</v>
      </c>
      <c r="BT72">
        <f t="shared" si="87"/>
        <v>100</v>
      </c>
      <c r="BU72">
        <f t="shared" si="88"/>
        <v>14.285714285714285</v>
      </c>
      <c r="BV72">
        <f t="shared" si="89"/>
        <v>60</v>
      </c>
      <c r="BW72">
        <f t="shared" si="90"/>
        <v>55.555555555555557</v>
      </c>
      <c r="BX72">
        <f t="shared" si="91"/>
        <v>46.666666666666664</v>
      </c>
      <c r="BY72">
        <f t="shared" si="92"/>
        <v>0</v>
      </c>
      <c r="BZ72">
        <f t="shared" si="93"/>
        <v>-17.647058823529413</v>
      </c>
      <c r="CA72">
        <f t="shared" si="94"/>
        <v>42.857142857142854</v>
      </c>
      <c r="CB72">
        <f t="shared" si="95"/>
        <v>63.636363636363633</v>
      </c>
      <c r="CD72">
        <f t="shared" si="106"/>
        <v>100</v>
      </c>
      <c r="CE72">
        <f t="shared" si="107"/>
        <v>40.259740259740255</v>
      </c>
      <c r="CF72">
        <f t="shared" si="108"/>
        <v>58.095238095238095</v>
      </c>
      <c r="CG72">
        <f t="shared" si="109"/>
        <v>34.074074074074076</v>
      </c>
      <c r="CH72">
        <f t="shared" si="110"/>
        <v>29.615482556659021</v>
      </c>
      <c r="CM72">
        <f t="shared" si="96"/>
        <v>52.408906997142289</v>
      </c>
    </row>
    <row r="73" spans="1:1002">
      <c r="A73">
        <v>11</v>
      </c>
      <c r="B73" t="s">
        <v>186</v>
      </c>
      <c r="C73">
        <v>2</v>
      </c>
      <c r="D73" t="s">
        <v>44</v>
      </c>
      <c r="E73">
        <v>22.5</v>
      </c>
      <c r="F73">
        <v>23.4</v>
      </c>
      <c r="G73">
        <v>14.2</v>
      </c>
      <c r="H73">
        <v>20.2</v>
      </c>
      <c r="I73">
        <v>20.7</v>
      </c>
      <c r="J73">
        <v>25.2</v>
      </c>
      <c r="K73">
        <v>20</v>
      </c>
      <c r="L73">
        <v>16.100000000000001</v>
      </c>
      <c r="M73">
        <v>22.1</v>
      </c>
      <c r="N73">
        <v>15.9</v>
      </c>
      <c r="O73">
        <v>16.5</v>
      </c>
      <c r="P73">
        <v>26.1</v>
      </c>
      <c r="Q73">
        <v>15.4</v>
      </c>
      <c r="R73">
        <v>23.9</v>
      </c>
      <c r="S73">
        <v>8.8000000000000007</v>
      </c>
      <c r="T73">
        <f t="shared" si="97"/>
        <v>19.399999999999995</v>
      </c>
      <c r="U73">
        <f t="shared" si="98"/>
        <v>20.033333333333331</v>
      </c>
      <c r="V73">
        <f t="shared" si="99"/>
        <v>22.033333333333331</v>
      </c>
      <c r="W73">
        <f t="shared" si="100"/>
        <v>19.400000000000002</v>
      </c>
      <c r="X73">
        <f t="shared" si="101"/>
        <v>19.5</v>
      </c>
      <c r="Y73">
        <f t="shared" si="102"/>
        <v>16.033333333333331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  <c r="AG73">
        <v>2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6</v>
      </c>
      <c r="AN73">
        <v>0</v>
      </c>
      <c r="AO73">
        <v>4</v>
      </c>
      <c r="AQ73">
        <v>17</v>
      </c>
      <c r="AR73">
        <v>19</v>
      </c>
      <c r="AS73">
        <v>15</v>
      </c>
      <c r="AT73">
        <v>11</v>
      </c>
      <c r="AU73">
        <v>11</v>
      </c>
      <c r="AV73">
        <v>12</v>
      </c>
      <c r="AW73">
        <v>5</v>
      </c>
      <c r="AX73">
        <v>10</v>
      </c>
      <c r="AY73">
        <v>4</v>
      </c>
      <c r="AZ73">
        <v>10</v>
      </c>
      <c r="BA73">
        <v>8</v>
      </c>
      <c r="BB73">
        <v>2</v>
      </c>
      <c r="BC73">
        <v>6</v>
      </c>
      <c r="BD73">
        <v>4</v>
      </c>
      <c r="BE73">
        <v>3</v>
      </c>
      <c r="BF73">
        <f t="shared" si="103"/>
        <v>9.1333333333333329</v>
      </c>
      <c r="BH73">
        <f t="shared" si="104"/>
        <v>17</v>
      </c>
      <c r="BN73">
        <f t="shared" si="111"/>
        <v>100</v>
      </c>
      <c r="BO73">
        <f t="shared" si="112"/>
        <v>100</v>
      </c>
      <c r="BP73">
        <f t="shared" si="83"/>
        <v>100</v>
      </c>
      <c r="BQ73">
        <f t="shared" si="84"/>
        <v>69.230769230769226</v>
      </c>
      <c r="BR73">
        <f t="shared" si="85"/>
        <v>100</v>
      </c>
      <c r="BS73">
        <f t="shared" si="86"/>
        <v>100</v>
      </c>
      <c r="BT73">
        <f t="shared" si="87"/>
        <v>42.857142857142854</v>
      </c>
      <c r="BU73">
        <f t="shared" si="88"/>
        <v>100</v>
      </c>
      <c r="BV73">
        <f t="shared" si="89"/>
        <v>100</v>
      </c>
      <c r="BW73">
        <f t="shared" si="90"/>
        <v>100</v>
      </c>
      <c r="BX73">
        <f t="shared" si="91"/>
        <v>60</v>
      </c>
      <c r="BY73">
        <v>0</v>
      </c>
      <c r="BZ73">
        <f t="shared" si="93"/>
        <v>0</v>
      </c>
      <c r="CA73">
        <f t="shared" si="94"/>
        <v>100</v>
      </c>
      <c r="CB73">
        <f t="shared" si="95"/>
        <v>-14.285714285714285</v>
      </c>
      <c r="CD73">
        <f t="shared" si="106"/>
        <v>100</v>
      </c>
      <c r="CE73">
        <f t="shared" si="107"/>
        <v>89.743589743589737</v>
      </c>
      <c r="CF73">
        <f t="shared" si="108"/>
        <v>80.952380952380949</v>
      </c>
      <c r="CG73">
        <f t="shared" si="109"/>
        <v>53.333333333333336</v>
      </c>
      <c r="CH73">
        <f t="shared" si="110"/>
        <v>28.571428571428573</v>
      </c>
      <c r="CM73">
        <f t="shared" si="96"/>
        <v>70.520146520146525</v>
      </c>
    </row>
    <row r="74" spans="1:1002">
      <c r="A74">
        <v>9</v>
      </c>
      <c r="B74" t="s">
        <v>187</v>
      </c>
      <c r="C74">
        <v>2</v>
      </c>
      <c r="D74" t="s">
        <v>46</v>
      </c>
      <c r="E74">
        <v>20.8</v>
      </c>
      <c r="F74">
        <v>14.4</v>
      </c>
      <c r="G74">
        <v>19.3</v>
      </c>
      <c r="H74">
        <v>23.8</v>
      </c>
      <c r="I74">
        <v>20.6</v>
      </c>
      <c r="J74">
        <v>10.7</v>
      </c>
      <c r="K74">
        <v>26.6</v>
      </c>
      <c r="L74">
        <v>21.3</v>
      </c>
      <c r="M74">
        <v>13.3</v>
      </c>
      <c r="N74">
        <v>17.8</v>
      </c>
      <c r="O74">
        <v>13.4</v>
      </c>
      <c r="P74">
        <v>11.1</v>
      </c>
      <c r="Q74">
        <v>14.8</v>
      </c>
      <c r="R74">
        <v>23.3</v>
      </c>
      <c r="S74">
        <v>25.4</v>
      </c>
      <c r="T74">
        <f t="shared" si="97"/>
        <v>18.440000000000005</v>
      </c>
      <c r="U74">
        <f t="shared" si="98"/>
        <v>18.166666666666668</v>
      </c>
      <c r="V74">
        <f t="shared" si="99"/>
        <v>18.366666666666671</v>
      </c>
      <c r="W74">
        <f t="shared" si="100"/>
        <v>20.400000000000002</v>
      </c>
      <c r="X74">
        <f t="shared" si="101"/>
        <v>14.100000000000001</v>
      </c>
      <c r="Y74">
        <f t="shared" si="102"/>
        <v>21.166666666666668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2</v>
      </c>
      <c r="AI74">
        <v>2</v>
      </c>
      <c r="AJ74">
        <v>2</v>
      </c>
      <c r="AK74">
        <v>4</v>
      </c>
      <c r="AL74">
        <v>2</v>
      </c>
      <c r="AM74">
        <v>14</v>
      </c>
      <c r="AN74">
        <v>0</v>
      </c>
      <c r="AO74">
        <v>0</v>
      </c>
      <c r="AQ74">
        <v>16</v>
      </c>
      <c r="AR74">
        <v>16</v>
      </c>
      <c r="AS74">
        <v>1</v>
      </c>
      <c r="AT74">
        <v>3</v>
      </c>
      <c r="AU74">
        <v>5</v>
      </c>
      <c r="AV74">
        <v>11</v>
      </c>
      <c r="AW74">
        <v>4</v>
      </c>
      <c r="AX74">
        <v>5</v>
      </c>
      <c r="AY74">
        <v>3</v>
      </c>
      <c r="AZ74">
        <v>5</v>
      </c>
      <c r="BA74">
        <v>7</v>
      </c>
      <c r="BB74">
        <v>4</v>
      </c>
      <c r="BC74">
        <v>5</v>
      </c>
      <c r="BD74">
        <v>0</v>
      </c>
      <c r="BE74">
        <v>0</v>
      </c>
      <c r="BF74">
        <f t="shared" si="103"/>
        <v>5.666666666666667</v>
      </c>
      <c r="BH74">
        <f t="shared" si="104"/>
        <v>11</v>
      </c>
      <c r="BN74">
        <f t="shared" si="111"/>
        <v>100</v>
      </c>
      <c r="BO74">
        <f t="shared" si="112"/>
        <v>100</v>
      </c>
      <c r="BP74">
        <f t="shared" si="83"/>
        <v>100</v>
      </c>
      <c r="BQ74">
        <f t="shared" si="84"/>
        <v>100</v>
      </c>
      <c r="BR74">
        <f t="shared" si="85"/>
        <v>100</v>
      </c>
      <c r="BS74">
        <f t="shared" si="86"/>
        <v>69.230769230769226</v>
      </c>
      <c r="BT74">
        <f t="shared" si="87"/>
        <v>100</v>
      </c>
      <c r="BU74">
        <f t="shared" si="88"/>
        <v>42.857142857142854</v>
      </c>
      <c r="BV74">
        <f t="shared" si="89"/>
        <v>20</v>
      </c>
      <c r="BW74">
        <f t="shared" si="90"/>
        <v>42.857142857142854</v>
      </c>
      <c r="BX74">
        <f t="shared" si="91"/>
        <v>27.27272727272727</v>
      </c>
      <c r="BY74">
        <f t="shared" ref="BY74:BY85" si="113">(BB74-AL74)/(BB74+AL74)*100</f>
        <v>33.333333333333329</v>
      </c>
      <c r="BZ74">
        <f t="shared" si="93"/>
        <v>-47.368421052631575</v>
      </c>
      <c r="CA74">
        <v>0</v>
      </c>
      <c r="CB74">
        <v>0</v>
      </c>
      <c r="CD74">
        <f t="shared" si="106"/>
        <v>100</v>
      </c>
      <c r="CE74">
        <f t="shared" si="107"/>
        <v>89.743589743589737</v>
      </c>
      <c r="CF74">
        <f t="shared" si="108"/>
        <v>54.285714285714285</v>
      </c>
      <c r="CG74">
        <f t="shared" si="109"/>
        <v>34.487734487734485</v>
      </c>
      <c r="CH74">
        <f t="shared" si="110"/>
        <v>-15.789473684210526</v>
      </c>
      <c r="CM74">
        <f t="shared" si="96"/>
        <v>52.54551296656561</v>
      </c>
    </row>
    <row r="75" spans="1:1002">
      <c r="A75">
        <v>12</v>
      </c>
      <c r="B75" t="s">
        <v>188</v>
      </c>
      <c r="C75">
        <v>2</v>
      </c>
      <c r="D75" t="s">
        <v>48</v>
      </c>
      <c r="E75">
        <v>4.4000000000000004</v>
      </c>
      <c r="F75">
        <v>16.2</v>
      </c>
      <c r="G75">
        <v>14.3</v>
      </c>
      <c r="H75">
        <v>8</v>
      </c>
      <c r="I75">
        <v>17.399999999999999</v>
      </c>
      <c r="J75">
        <v>9.6</v>
      </c>
      <c r="K75">
        <v>11.1</v>
      </c>
      <c r="L75">
        <v>17.600000000000001</v>
      </c>
      <c r="M75">
        <v>8.5</v>
      </c>
      <c r="N75">
        <v>6</v>
      </c>
      <c r="O75">
        <v>2.1</v>
      </c>
      <c r="P75">
        <v>7.8</v>
      </c>
      <c r="Q75">
        <v>10</v>
      </c>
      <c r="R75">
        <v>6.4</v>
      </c>
      <c r="S75">
        <v>13.9</v>
      </c>
      <c r="T75">
        <f t="shared" si="97"/>
        <v>10.220000000000001</v>
      </c>
      <c r="U75">
        <f t="shared" si="98"/>
        <v>11.633333333333335</v>
      </c>
      <c r="V75">
        <f t="shared" si="99"/>
        <v>11.666666666666666</v>
      </c>
      <c r="W75">
        <f t="shared" si="100"/>
        <v>12.4</v>
      </c>
      <c r="X75">
        <f t="shared" si="101"/>
        <v>5.3</v>
      </c>
      <c r="Y75">
        <f t="shared" si="102"/>
        <v>10.1</v>
      </c>
      <c r="AA75">
        <v>2</v>
      </c>
      <c r="AB75">
        <v>8</v>
      </c>
      <c r="AC75">
        <v>10</v>
      </c>
      <c r="AD75">
        <v>14</v>
      </c>
      <c r="AE75">
        <v>4</v>
      </c>
      <c r="AF75">
        <v>12</v>
      </c>
      <c r="AG75">
        <v>10</v>
      </c>
      <c r="AH75">
        <v>6</v>
      </c>
      <c r="AI75">
        <v>4</v>
      </c>
      <c r="AJ75">
        <v>12</v>
      </c>
      <c r="AK75">
        <v>2</v>
      </c>
      <c r="AL75">
        <v>8</v>
      </c>
      <c r="AM75">
        <v>10</v>
      </c>
      <c r="AN75">
        <v>6</v>
      </c>
      <c r="AO75">
        <v>6</v>
      </c>
      <c r="AQ75">
        <v>15</v>
      </c>
      <c r="AR75">
        <v>9</v>
      </c>
      <c r="AS75">
        <v>11</v>
      </c>
      <c r="AT75">
        <v>5</v>
      </c>
      <c r="AU75">
        <v>9</v>
      </c>
      <c r="AV75">
        <v>10</v>
      </c>
      <c r="AW75">
        <v>7</v>
      </c>
      <c r="AX75">
        <v>11</v>
      </c>
      <c r="AY75">
        <v>12</v>
      </c>
      <c r="AZ75">
        <v>12</v>
      </c>
      <c r="BA75">
        <v>9</v>
      </c>
      <c r="BB75">
        <v>9</v>
      </c>
      <c r="BC75">
        <v>13</v>
      </c>
      <c r="BD75">
        <v>2</v>
      </c>
      <c r="BE75">
        <v>5</v>
      </c>
      <c r="BF75">
        <f t="shared" si="103"/>
        <v>9.2666666666666675</v>
      </c>
      <c r="BH75">
        <f t="shared" si="104"/>
        <v>11.666666666666666</v>
      </c>
      <c r="BN75">
        <f t="shared" si="111"/>
        <v>76.470588235294116</v>
      </c>
      <c r="BO75">
        <f t="shared" si="112"/>
        <v>5.8823529411764701</v>
      </c>
      <c r="BP75">
        <f t="shared" si="83"/>
        <v>4.7619047619047619</v>
      </c>
      <c r="BQ75">
        <f t="shared" si="84"/>
        <v>-47.368421052631575</v>
      </c>
      <c r="BR75">
        <f t="shared" si="85"/>
        <v>38.461538461538467</v>
      </c>
      <c r="BS75">
        <f t="shared" si="86"/>
        <v>-9.0909090909090917</v>
      </c>
      <c r="BT75">
        <f t="shared" si="87"/>
        <v>-17.647058823529413</v>
      </c>
      <c r="BU75">
        <f t="shared" si="88"/>
        <v>29.411764705882355</v>
      </c>
      <c r="BV75">
        <f t="shared" si="89"/>
        <v>50</v>
      </c>
      <c r="BW75">
        <f t="shared" si="90"/>
        <v>0</v>
      </c>
      <c r="BX75">
        <f t="shared" si="91"/>
        <v>63.636363636363633</v>
      </c>
      <c r="BY75">
        <f t="shared" si="113"/>
        <v>5.8823529411764701</v>
      </c>
      <c r="BZ75">
        <f t="shared" si="93"/>
        <v>13.043478260869565</v>
      </c>
      <c r="CA75">
        <f t="shared" si="94"/>
        <v>-50</v>
      </c>
      <c r="CB75">
        <f t="shared" si="95"/>
        <v>-9.0909090909090917</v>
      </c>
      <c r="CD75">
        <f t="shared" si="106"/>
        <v>29.038281979458446</v>
      </c>
      <c r="CE75">
        <f t="shared" si="107"/>
        <v>-5.9992638940007339</v>
      </c>
      <c r="CF75">
        <f t="shared" si="108"/>
        <v>20.588235294117649</v>
      </c>
      <c r="CG75">
        <f t="shared" si="109"/>
        <v>23.172905525846701</v>
      </c>
      <c r="CH75">
        <f t="shared" si="110"/>
        <v>-15.349143610013178</v>
      </c>
      <c r="CM75">
        <f t="shared" si="96"/>
        <v>10.290203059081774</v>
      </c>
    </row>
    <row r="76" spans="1:1002">
      <c r="A76">
        <v>13</v>
      </c>
      <c r="B76" t="s">
        <v>189</v>
      </c>
      <c r="C76">
        <v>2</v>
      </c>
      <c r="D76" t="s">
        <v>42</v>
      </c>
      <c r="E76">
        <v>8.6</v>
      </c>
      <c r="F76">
        <v>3.6</v>
      </c>
      <c r="G76">
        <v>2.4</v>
      </c>
      <c r="H76">
        <v>1.3</v>
      </c>
      <c r="I76">
        <v>2.4</v>
      </c>
      <c r="J76">
        <v>2.9</v>
      </c>
      <c r="K76">
        <v>4.3</v>
      </c>
      <c r="L76">
        <v>2.1</v>
      </c>
      <c r="M76">
        <v>0.8</v>
      </c>
      <c r="N76">
        <v>4.5999999999999996</v>
      </c>
      <c r="O76">
        <v>3.5</v>
      </c>
      <c r="P76">
        <v>4.4000000000000004</v>
      </c>
      <c r="Q76">
        <v>8.6999999999999993</v>
      </c>
      <c r="R76">
        <v>0.8</v>
      </c>
      <c r="S76">
        <v>6.4</v>
      </c>
      <c r="T76">
        <f t="shared" si="97"/>
        <v>3.7866666666666662</v>
      </c>
      <c r="U76">
        <f t="shared" si="98"/>
        <v>4.8666666666666663</v>
      </c>
      <c r="V76">
        <f t="shared" si="99"/>
        <v>2.1999999999999997</v>
      </c>
      <c r="W76">
        <f t="shared" si="100"/>
        <v>2.4</v>
      </c>
      <c r="X76">
        <f t="shared" si="101"/>
        <v>4.166666666666667</v>
      </c>
      <c r="Y76">
        <f t="shared" si="102"/>
        <v>5.3</v>
      </c>
      <c r="AA76">
        <v>0</v>
      </c>
      <c r="AB76">
        <v>2</v>
      </c>
      <c r="AC76">
        <v>10</v>
      </c>
      <c r="AD76">
        <v>6</v>
      </c>
      <c r="AE76">
        <v>10</v>
      </c>
      <c r="AF76">
        <v>2</v>
      </c>
      <c r="AG76">
        <v>4</v>
      </c>
      <c r="AH76">
        <v>14</v>
      </c>
      <c r="AI76">
        <v>10</v>
      </c>
      <c r="AJ76">
        <v>6</v>
      </c>
      <c r="AK76">
        <v>10</v>
      </c>
      <c r="AL76">
        <v>2</v>
      </c>
      <c r="AM76">
        <v>10</v>
      </c>
      <c r="AN76">
        <v>34</v>
      </c>
      <c r="AO76">
        <v>16</v>
      </c>
      <c r="AQ76">
        <v>20</v>
      </c>
      <c r="AR76">
        <v>18</v>
      </c>
      <c r="AS76">
        <v>30</v>
      </c>
      <c r="AT76">
        <v>24</v>
      </c>
      <c r="AU76">
        <v>32</v>
      </c>
      <c r="AV76">
        <v>29</v>
      </c>
      <c r="AW76">
        <v>23</v>
      </c>
      <c r="AX76">
        <v>22</v>
      </c>
      <c r="AY76">
        <v>15</v>
      </c>
      <c r="AZ76">
        <v>16</v>
      </c>
      <c r="BA76">
        <v>22</v>
      </c>
      <c r="BB76">
        <v>2</v>
      </c>
      <c r="BC76">
        <v>25</v>
      </c>
      <c r="BD76">
        <v>25</v>
      </c>
      <c r="BE76">
        <v>17</v>
      </c>
      <c r="BF76">
        <f t="shared" si="103"/>
        <v>21.333333333333332</v>
      </c>
      <c r="BH76">
        <f t="shared" si="104"/>
        <v>22.666666666666668</v>
      </c>
      <c r="BN76">
        <f t="shared" si="111"/>
        <v>100</v>
      </c>
      <c r="BO76">
        <f t="shared" si="112"/>
        <v>80</v>
      </c>
      <c r="BP76">
        <f t="shared" si="83"/>
        <v>50</v>
      </c>
      <c r="BQ76">
        <f t="shared" si="84"/>
        <v>60</v>
      </c>
      <c r="BR76">
        <f t="shared" si="85"/>
        <v>52.380952380952387</v>
      </c>
      <c r="BS76">
        <f t="shared" si="86"/>
        <v>87.096774193548384</v>
      </c>
      <c r="BT76">
        <f t="shared" si="87"/>
        <v>70.370370370370367</v>
      </c>
      <c r="BU76">
        <f t="shared" si="88"/>
        <v>22.222222222222221</v>
      </c>
      <c r="BV76">
        <f t="shared" si="89"/>
        <v>20</v>
      </c>
      <c r="BW76">
        <f t="shared" si="90"/>
        <v>45.454545454545453</v>
      </c>
      <c r="BX76">
        <f t="shared" si="91"/>
        <v>37.5</v>
      </c>
      <c r="BY76">
        <f t="shared" si="113"/>
        <v>0</v>
      </c>
      <c r="BZ76">
        <f t="shared" si="93"/>
        <v>42.857142857142854</v>
      </c>
      <c r="CA76">
        <f t="shared" si="94"/>
        <v>-15.254237288135593</v>
      </c>
      <c r="CB76">
        <f t="shared" si="95"/>
        <v>3.0303030303030303</v>
      </c>
      <c r="CD76">
        <f t="shared" si="106"/>
        <v>76.666666666666671</v>
      </c>
      <c r="CE76">
        <f t="shared" si="107"/>
        <v>66.492575524833583</v>
      </c>
      <c r="CF76">
        <f t="shared" si="108"/>
        <v>37.53086419753086</v>
      </c>
      <c r="CG76">
        <f t="shared" si="109"/>
        <v>27.651515151515152</v>
      </c>
      <c r="CH76">
        <f t="shared" si="110"/>
        <v>10.211069533103432</v>
      </c>
      <c r="CM76">
        <f t="shared" si="96"/>
        <v>43.710538214729944</v>
      </c>
    </row>
    <row r="77" spans="1:1002">
      <c r="A77">
        <v>16</v>
      </c>
      <c r="B77" t="s">
        <v>190</v>
      </c>
      <c r="C77">
        <v>2</v>
      </c>
      <c r="D77" t="s">
        <v>44</v>
      </c>
      <c r="E77">
        <v>9.4</v>
      </c>
      <c r="F77">
        <v>3.8</v>
      </c>
      <c r="G77">
        <v>15.4</v>
      </c>
      <c r="H77">
        <v>14.5</v>
      </c>
      <c r="I77">
        <v>11.9</v>
      </c>
      <c r="J77">
        <v>7.5</v>
      </c>
      <c r="K77">
        <v>16.100000000000001</v>
      </c>
      <c r="L77">
        <v>13.8</v>
      </c>
      <c r="M77">
        <v>19.600000000000001</v>
      </c>
      <c r="N77">
        <v>23.2</v>
      </c>
      <c r="O77">
        <v>17.2</v>
      </c>
      <c r="P77">
        <v>16.399999999999999</v>
      </c>
      <c r="Q77">
        <v>22.3</v>
      </c>
      <c r="R77">
        <v>16.3</v>
      </c>
      <c r="S77">
        <v>19.399999999999999</v>
      </c>
      <c r="T77">
        <f t="shared" si="97"/>
        <v>15.120000000000001</v>
      </c>
      <c r="U77">
        <f t="shared" si="98"/>
        <v>9.5333333333333332</v>
      </c>
      <c r="V77">
        <f t="shared" si="99"/>
        <v>11.299999999999999</v>
      </c>
      <c r="W77">
        <f t="shared" si="100"/>
        <v>16.5</v>
      </c>
      <c r="X77">
        <f t="shared" si="101"/>
        <v>18.933333333333334</v>
      </c>
      <c r="Y77">
        <f t="shared" si="102"/>
        <v>19.333333333333332</v>
      </c>
      <c r="AA77">
        <v>0</v>
      </c>
      <c r="AB77">
        <v>2</v>
      </c>
      <c r="AC77">
        <v>2</v>
      </c>
      <c r="AD77">
        <v>0</v>
      </c>
      <c r="AE77">
        <v>0</v>
      </c>
      <c r="AF77">
        <v>0</v>
      </c>
      <c r="AG77">
        <v>2</v>
      </c>
      <c r="AH77">
        <v>2</v>
      </c>
      <c r="AI77">
        <v>0</v>
      </c>
      <c r="AJ77">
        <v>0</v>
      </c>
      <c r="AK77">
        <v>2</v>
      </c>
      <c r="AL77">
        <v>0</v>
      </c>
      <c r="AM77">
        <v>0</v>
      </c>
      <c r="AN77">
        <v>0</v>
      </c>
      <c r="AO77">
        <v>0</v>
      </c>
      <c r="AQ77">
        <v>20</v>
      </c>
      <c r="AR77">
        <v>19</v>
      </c>
      <c r="AS77">
        <v>19</v>
      </c>
      <c r="AT77">
        <v>7</v>
      </c>
      <c r="AU77">
        <v>19</v>
      </c>
      <c r="AV77">
        <v>12</v>
      </c>
      <c r="AW77">
        <v>22</v>
      </c>
      <c r="AX77">
        <v>21</v>
      </c>
      <c r="AY77">
        <v>6</v>
      </c>
      <c r="AZ77">
        <v>8</v>
      </c>
      <c r="BA77">
        <v>8</v>
      </c>
      <c r="BB77">
        <v>4</v>
      </c>
      <c r="BC77">
        <v>3</v>
      </c>
      <c r="BD77">
        <v>19</v>
      </c>
      <c r="BE77">
        <v>11</v>
      </c>
      <c r="BF77">
        <f t="shared" si="103"/>
        <v>13.2</v>
      </c>
      <c r="BH77">
        <f t="shared" si="104"/>
        <v>19.333333333333332</v>
      </c>
      <c r="BN77">
        <f t="shared" si="111"/>
        <v>100</v>
      </c>
      <c r="BO77">
        <f t="shared" si="112"/>
        <v>80.952380952380949</v>
      </c>
      <c r="BP77">
        <f t="shared" si="83"/>
        <v>80.952380952380949</v>
      </c>
      <c r="BQ77">
        <f t="shared" si="84"/>
        <v>100</v>
      </c>
      <c r="BR77">
        <f t="shared" si="85"/>
        <v>100</v>
      </c>
      <c r="BS77">
        <f t="shared" si="86"/>
        <v>100</v>
      </c>
      <c r="BT77">
        <f t="shared" si="87"/>
        <v>83.333333333333343</v>
      </c>
      <c r="BU77">
        <f t="shared" si="88"/>
        <v>82.608695652173907</v>
      </c>
      <c r="BV77">
        <f t="shared" si="89"/>
        <v>100</v>
      </c>
      <c r="BW77">
        <f t="shared" si="90"/>
        <v>100</v>
      </c>
      <c r="BX77">
        <f t="shared" si="91"/>
        <v>60</v>
      </c>
      <c r="BY77">
        <f t="shared" si="113"/>
        <v>100</v>
      </c>
      <c r="BZ77">
        <f t="shared" si="93"/>
        <v>100</v>
      </c>
      <c r="CA77">
        <f t="shared" si="94"/>
        <v>100</v>
      </c>
      <c r="CB77">
        <f t="shared" si="95"/>
        <v>100</v>
      </c>
      <c r="CD77">
        <f t="shared" si="106"/>
        <v>87.301587301587304</v>
      </c>
      <c r="CE77">
        <f t="shared" si="107"/>
        <v>100</v>
      </c>
      <c r="CF77">
        <f t="shared" si="108"/>
        <v>88.647342995169083</v>
      </c>
      <c r="CG77">
        <f t="shared" si="109"/>
        <v>86.666666666666671</v>
      </c>
      <c r="CH77">
        <f t="shared" si="110"/>
        <v>100</v>
      </c>
      <c r="CM77">
        <f t="shared" si="96"/>
        <v>92.523119392684606</v>
      </c>
    </row>
    <row r="78" spans="1:1002">
      <c r="A78">
        <v>14</v>
      </c>
      <c r="B78" t="s">
        <v>191</v>
      </c>
      <c r="C78">
        <v>2</v>
      </c>
      <c r="D78" t="s">
        <v>46</v>
      </c>
      <c r="E78">
        <v>10</v>
      </c>
      <c r="F78">
        <v>11.1</v>
      </c>
      <c r="G78">
        <v>13.1</v>
      </c>
      <c r="H78">
        <v>6.4</v>
      </c>
      <c r="I78">
        <v>12</v>
      </c>
      <c r="J78">
        <v>7.5</v>
      </c>
      <c r="K78">
        <v>9.1</v>
      </c>
      <c r="L78">
        <v>8.8000000000000007</v>
      </c>
      <c r="M78">
        <v>10.5</v>
      </c>
      <c r="N78">
        <v>12.4</v>
      </c>
      <c r="O78">
        <v>6.9</v>
      </c>
      <c r="P78">
        <v>7.2</v>
      </c>
      <c r="Q78">
        <v>17.100000000000001</v>
      </c>
      <c r="R78">
        <v>6.8</v>
      </c>
      <c r="S78">
        <v>6.4</v>
      </c>
      <c r="T78">
        <f t="shared" si="97"/>
        <v>9.6866666666666692</v>
      </c>
      <c r="U78">
        <f t="shared" si="98"/>
        <v>11.4</v>
      </c>
      <c r="V78">
        <f t="shared" si="99"/>
        <v>8.6333333333333329</v>
      </c>
      <c r="W78">
        <f t="shared" si="100"/>
        <v>9.4666666666666668</v>
      </c>
      <c r="X78">
        <f t="shared" si="101"/>
        <v>8.8333333333333339</v>
      </c>
      <c r="Y78">
        <f t="shared" si="102"/>
        <v>10.100000000000001</v>
      </c>
      <c r="AA78">
        <v>0</v>
      </c>
      <c r="AB78">
        <v>2</v>
      </c>
      <c r="AC78">
        <v>0</v>
      </c>
      <c r="AD78">
        <v>4</v>
      </c>
      <c r="AE78">
        <v>2</v>
      </c>
      <c r="AF78">
        <v>4</v>
      </c>
      <c r="AG78">
        <v>4</v>
      </c>
      <c r="AH78">
        <v>8</v>
      </c>
      <c r="AI78">
        <v>4</v>
      </c>
      <c r="AJ78">
        <v>0</v>
      </c>
      <c r="AK78">
        <v>4</v>
      </c>
      <c r="AL78">
        <v>8</v>
      </c>
      <c r="AM78">
        <v>0</v>
      </c>
      <c r="AN78">
        <v>12</v>
      </c>
      <c r="AO78">
        <v>0</v>
      </c>
      <c r="AQ78">
        <v>19</v>
      </c>
      <c r="AR78">
        <v>10</v>
      </c>
      <c r="AS78">
        <v>11</v>
      </c>
      <c r="AT78">
        <v>11</v>
      </c>
      <c r="AU78">
        <v>8</v>
      </c>
      <c r="AV78">
        <v>15</v>
      </c>
      <c r="AW78">
        <v>9</v>
      </c>
      <c r="AX78">
        <v>10</v>
      </c>
      <c r="AY78">
        <v>6</v>
      </c>
      <c r="AZ78">
        <v>6</v>
      </c>
      <c r="BA78">
        <v>5</v>
      </c>
      <c r="BB78">
        <v>13</v>
      </c>
      <c r="BC78">
        <v>7</v>
      </c>
      <c r="BD78">
        <v>8</v>
      </c>
      <c r="BE78">
        <v>9</v>
      </c>
      <c r="BF78">
        <f t="shared" si="103"/>
        <v>9.8000000000000007</v>
      </c>
      <c r="BH78">
        <f t="shared" si="104"/>
        <v>13.333333333333334</v>
      </c>
      <c r="BN78">
        <f t="shared" si="111"/>
        <v>100</v>
      </c>
      <c r="BO78">
        <f t="shared" si="112"/>
        <v>66.666666666666657</v>
      </c>
      <c r="BP78">
        <f t="shared" si="83"/>
        <v>100</v>
      </c>
      <c r="BQ78">
        <f t="shared" si="84"/>
        <v>46.666666666666664</v>
      </c>
      <c r="BR78">
        <f t="shared" si="85"/>
        <v>60</v>
      </c>
      <c r="BS78">
        <f t="shared" si="86"/>
        <v>57.894736842105267</v>
      </c>
      <c r="BT78">
        <f t="shared" si="87"/>
        <v>38.461538461538467</v>
      </c>
      <c r="BU78">
        <f t="shared" si="88"/>
        <v>11.111111111111111</v>
      </c>
      <c r="BV78">
        <f t="shared" si="89"/>
        <v>20</v>
      </c>
      <c r="BW78">
        <f t="shared" si="90"/>
        <v>100</v>
      </c>
      <c r="BX78">
        <f t="shared" si="91"/>
        <v>11.111111111111111</v>
      </c>
      <c r="BY78">
        <f t="shared" si="113"/>
        <v>23.809523809523807</v>
      </c>
      <c r="BZ78">
        <f t="shared" si="93"/>
        <v>100</v>
      </c>
      <c r="CA78">
        <f t="shared" si="94"/>
        <v>-20</v>
      </c>
      <c r="CB78">
        <f>(BE78-AO78)/(BE78+AO78)*100</f>
        <v>100</v>
      </c>
      <c r="CD78">
        <f t="shared" si="106"/>
        <v>88.888888888888872</v>
      </c>
      <c r="CE78">
        <f t="shared" si="107"/>
        <v>54.853801169590639</v>
      </c>
      <c r="CF78">
        <f t="shared" si="108"/>
        <v>23.190883190883195</v>
      </c>
      <c r="CG78">
        <f t="shared" si="109"/>
        <v>44.973544973544968</v>
      </c>
      <c r="CH78">
        <f t="shared" si="110"/>
        <v>60</v>
      </c>
      <c r="CM78">
        <f t="shared" si="96"/>
        <v>54.381423644581538</v>
      </c>
    </row>
    <row r="79" spans="1:1002">
      <c r="A79">
        <v>15</v>
      </c>
      <c r="B79" t="s">
        <v>192</v>
      </c>
      <c r="C79">
        <v>2</v>
      </c>
      <c r="D79" t="s">
        <v>48</v>
      </c>
      <c r="E79">
        <v>21.4</v>
      </c>
      <c r="F79">
        <v>16.600000000000001</v>
      </c>
      <c r="G79">
        <v>21.8</v>
      </c>
      <c r="H79">
        <v>18.8</v>
      </c>
      <c r="I79">
        <v>20.8</v>
      </c>
      <c r="J79">
        <v>16.899999999999999</v>
      </c>
      <c r="K79">
        <v>21.2</v>
      </c>
      <c r="L79">
        <v>21.1</v>
      </c>
      <c r="M79">
        <v>17</v>
      </c>
      <c r="N79">
        <v>16.600000000000001</v>
      </c>
      <c r="O79">
        <v>17.399999999999999</v>
      </c>
      <c r="P79">
        <v>15</v>
      </c>
      <c r="Q79">
        <v>17.2</v>
      </c>
      <c r="R79">
        <v>19.899999999999999</v>
      </c>
      <c r="S79">
        <v>12.2</v>
      </c>
      <c r="T79">
        <f t="shared" si="97"/>
        <v>18.259999999999994</v>
      </c>
      <c r="U79">
        <f t="shared" si="98"/>
        <v>19.933333333333334</v>
      </c>
      <c r="V79">
        <f t="shared" si="99"/>
        <v>18.833333333333332</v>
      </c>
      <c r="W79">
        <f t="shared" si="100"/>
        <v>19.766666666666666</v>
      </c>
      <c r="X79">
        <f t="shared" si="101"/>
        <v>16.333333333333332</v>
      </c>
      <c r="Y79">
        <f t="shared" si="102"/>
        <v>16.433333333333334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2</v>
      </c>
      <c r="AQ79">
        <v>13</v>
      </c>
      <c r="AR79">
        <v>14</v>
      </c>
      <c r="AS79">
        <v>17</v>
      </c>
      <c r="AT79">
        <v>18</v>
      </c>
      <c r="AU79">
        <v>21</v>
      </c>
      <c r="AV79">
        <v>28</v>
      </c>
      <c r="AW79">
        <v>17</v>
      </c>
      <c r="AX79">
        <v>15</v>
      </c>
      <c r="AY79">
        <v>12</v>
      </c>
      <c r="AZ79">
        <v>29</v>
      </c>
      <c r="BA79">
        <v>10</v>
      </c>
      <c r="BB79">
        <v>15</v>
      </c>
      <c r="BC79">
        <v>10</v>
      </c>
      <c r="BD79">
        <v>8</v>
      </c>
      <c r="BE79">
        <v>3</v>
      </c>
      <c r="BF79">
        <f t="shared" si="103"/>
        <v>15.333333333333334</v>
      </c>
      <c r="BH79">
        <f t="shared" si="104"/>
        <v>14.666666666666666</v>
      </c>
      <c r="BN79">
        <f t="shared" si="111"/>
        <v>100</v>
      </c>
      <c r="BO79">
        <f t="shared" si="112"/>
        <v>100</v>
      </c>
      <c r="BP79">
        <f t="shared" si="83"/>
        <v>100</v>
      </c>
      <c r="BQ79">
        <f t="shared" si="84"/>
        <v>100</v>
      </c>
      <c r="BR79">
        <f t="shared" si="85"/>
        <v>100</v>
      </c>
      <c r="BS79">
        <f t="shared" si="86"/>
        <v>100</v>
      </c>
      <c r="BT79">
        <f t="shared" si="87"/>
        <v>100</v>
      </c>
      <c r="BU79">
        <f t="shared" si="88"/>
        <v>100</v>
      </c>
      <c r="BV79">
        <f t="shared" si="89"/>
        <v>71.428571428571431</v>
      </c>
      <c r="BW79">
        <f t="shared" si="90"/>
        <v>87.096774193548384</v>
      </c>
      <c r="BX79">
        <f t="shared" si="91"/>
        <v>100</v>
      </c>
      <c r="BY79">
        <f t="shared" si="113"/>
        <v>100</v>
      </c>
      <c r="BZ79">
        <f t="shared" si="93"/>
        <v>100</v>
      </c>
      <c r="CA79">
        <f t="shared" si="94"/>
        <v>100</v>
      </c>
      <c r="CB79">
        <f>(BE79-AO79)/(BE79+AO79)*100</f>
        <v>20</v>
      </c>
      <c r="CD79">
        <f t="shared" si="106"/>
        <v>100</v>
      </c>
      <c r="CE79">
        <f t="shared" si="107"/>
        <v>100</v>
      </c>
      <c r="CF79">
        <f t="shared" si="108"/>
        <v>90.476190476190482</v>
      </c>
      <c r="CG79">
        <f t="shared" si="109"/>
        <v>95.6989247311828</v>
      </c>
      <c r="CH79">
        <f t="shared" si="110"/>
        <v>73.333333333333329</v>
      </c>
      <c r="CM79">
        <f t="shared" si="96"/>
        <v>91.901689708141319</v>
      </c>
    </row>
    <row r="80" spans="1:1002">
      <c r="A80">
        <v>37</v>
      </c>
      <c r="B80" t="s">
        <v>263</v>
      </c>
      <c r="C80">
        <v>2</v>
      </c>
      <c r="D80" t="s">
        <v>42</v>
      </c>
      <c r="E80">
        <v>18.600000000000001</v>
      </c>
      <c r="F80">
        <v>24.1</v>
      </c>
      <c r="G80">
        <v>20.7</v>
      </c>
      <c r="H80">
        <v>14</v>
      </c>
      <c r="I80">
        <v>15</v>
      </c>
      <c r="J80">
        <v>6.7</v>
      </c>
      <c r="K80">
        <v>12.5</v>
      </c>
      <c r="L80">
        <v>8.4</v>
      </c>
      <c r="M80">
        <v>11.7</v>
      </c>
      <c r="N80">
        <v>2</v>
      </c>
      <c r="O80">
        <v>13</v>
      </c>
      <c r="P80">
        <v>1.7</v>
      </c>
      <c r="Q80">
        <v>18.2</v>
      </c>
      <c r="R80">
        <v>1.2</v>
      </c>
      <c r="S80">
        <v>2.9</v>
      </c>
      <c r="T80">
        <f t="shared" si="97"/>
        <v>11.379999999999999</v>
      </c>
      <c r="U80">
        <f t="shared" si="98"/>
        <v>21.133333333333336</v>
      </c>
      <c r="V80">
        <f t="shared" si="99"/>
        <v>11.9</v>
      </c>
      <c r="W80">
        <f t="shared" si="100"/>
        <v>10.866666666666665</v>
      </c>
      <c r="X80">
        <f t="shared" si="101"/>
        <v>5.5666666666666664</v>
      </c>
      <c r="Y80">
        <f t="shared" si="102"/>
        <v>7.4333333333333327</v>
      </c>
      <c r="AA80">
        <v>0</v>
      </c>
      <c r="AB80">
        <v>0</v>
      </c>
      <c r="AC80">
        <v>0</v>
      </c>
      <c r="AD80">
        <v>2</v>
      </c>
      <c r="AE80">
        <v>2</v>
      </c>
      <c r="AF80">
        <v>6</v>
      </c>
      <c r="AG80">
        <v>4</v>
      </c>
      <c r="AH80">
        <v>0</v>
      </c>
      <c r="AI80">
        <v>2</v>
      </c>
      <c r="AJ80">
        <v>4</v>
      </c>
      <c r="AK80">
        <v>2</v>
      </c>
      <c r="AL80">
        <v>2</v>
      </c>
      <c r="AM80">
        <v>2</v>
      </c>
      <c r="AN80">
        <v>2</v>
      </c>
      <c r="AO80">
        <v>2</v>
      </c>
      <c r="AQ80">
        <v>8</v>
      </c>
      <c r="AR80">
        <v>4</v>
      </c>
      <c r="AS80">
        <v>0</v>
      </c>
      <c r="AT80">
        <v>7</v>
      </c>
      <c r="AU80">
        <v>1</v>
      </c>
      <c r="AV80">
        <v>6</v>
      </c>
      <c r="AW80">
        <v>6</v>
      </c>
      <c r="AX80">
        <v>4</v>
      </c>
      <c r="AY80">
        <v>3</v>
      </c>
      <c r="AZ80">
        <v>3</v>
      </c>
      <c r="BA80">
        <v>4</v>
      </c>
      <c r="BB80">
        <v>5</v>
      </c>
      <c r="BC80">
        <v>6</v>
      </c>
      <c r="BD80">
        <v>6</v>
      </c>
      <c r="BE80">
        <v>4</v>
      </c>
      <c r="BF80">
        <f t="shared" si="103"/>
        <v>4.4666666666666668</v>
      </c>
      <c r="BH80">
        <f t="shared" si="104"/>
        <v>4</v>
      </c>
      <c r="BN80">
        <f t="shared" si="111"/>
        <v>100</v>
      </c>
      <c r="BO80">
        <f t="shared" si="112"/>
        <v>100</v>
      </c>
      <c r="BP80">
        <v>0</v>
      </c>
      <c r="BQ80">
        <f t="shared" si="84"/>
        <v>55.555555555555557</v>
      </c>
      <c r="BR80">
        <f t="shared" si="85"/>
        <v>-33.333333333333329</v>
      </c>
      <c r="BS80">
        <f t="shared" si="86"/>
        <v>0</v>
      </c>
      <c r="BT80">
        <f t="shared" si="87"/>
        <v>20</v>
      </c>
      <c r="BU80">
        <f t="shared" si="88"/>
        <v>100</v>
      </c>
      <c r="BV80">
        <f t="shared" si="89"/>
        <v>20</v>
      </c>
      <c r="BW80">
        <f t="shared" si="90"/>
        <v>-14.285714285714285</v>
      </c>
      <c r="BX80">
        <f t="shared" si="91"/>
        <v>33.333333333333329</v>
      </c>
      <c r="BY80">
        <f t="shared" si="113"/>
        <v>42.857142857142854</v>
      </c>
      <c r="BZ80">
        <f t="shared" si="93"/>
        <v>50</v>
      </c>
      <c r="CA80">
        <f t="shared" si="94"/>
        <v>50</v>
      </c>
      <c r="CB80">
        <f t="shared" ref="CB80:CB84" si="114">(BE80-AO80)/(BE80+AO80)*100</f>
        <v>33.333333333333329</v>
      </c>
      <c r="CD80">
        <f t="shared" si="106"/>
        <v>66.666666666666671</v>
      </c>
      <c r="CE80">
        <f t="shared" si="107"/>
        <v>7.4074074074074092</v>
      </c>
      <c r="CF80">
        <f t="shared" si="108"/>
        <v>46.666666666666664</v>
      </c>
      <c r="CG80">
        <f t="shared" si="109"/>
        <v>20.634920634920633</v>
      </c>
      <c r="CH80">
        <f t="shared" si="110"/>
        <v>44.444444444444436</v>
      </c>
      <c r="CM80">
        <f t="shared" si="96"/>
        <v>37.164021164021165</v>
      </c>
    </row>
    <row r="81" spans="1:91">
      <c r="A81">
        <v>39</v>
      </c>
      <c r="B81" t="s">
        <v>264</v>
      </c>
      <c r="C81">
        <v>2</v>
      </c>
      <c r="D81" t="s">
        <v>44</v>
      </c>
      <c r="E81">
        <v>18.3</v>
      </c>
      <c r="F81">
        <v>16.5</v>
      </c>
      <c r="G81">
        <v>15.6</v>
      </c>
      <c r="H81">
        <v>20.100000000000001</v>
      </c>
      <c r="I81">
        <v>17</v>
      </c>
      <c r="J81">
        <v>18.100000000000001</v>
      </c>
      <c r="K81">
        <v>21.1</v>
      </c>
      <c r="L81">
        <v>16.899999999999999</v>
      </c>
      <c r="M81">
        <v>21.6</v>
      </c>
      <c r="N81">
        <v>15.2</v>
      </c>
      <c r="O81">
        <v>15.5</v>
      </c>
      <c r="P81">
        <v>20.5</v>
      </c>
      <c r="Q81">
        <v>16.8</v>
      </c>
      <c r="R81">
        <v>21</v>
      </c>
      <c r="S81">
        <v>20</v>
      </c>
      <c r="T81">
        <f t="shared" si="97"/>
        <v>18.279999999999998</v>
      </c>
      <c r="U81">
        <f t="shared" si="98"/>
        <v>16.8</v>
      </c>
      <c r="V81">
        <f t="shared" si="99"/>
        <v>18.400000000000002</v>
      </c>
      <c r="W81">
        <f t="shared" si="100"/>
        <v>19.866666666666667</v>
      </c>
      <c r="X81">
        <f t="shared" si="101"/>
        <v>17.066666666666666</v>
      </c>
      <c r="Y81">
        <f t="shared" si="102"/>
        <v>19.266666666666666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Q81">
        <v>22</v>
      </c>
      <c r="AR81">
        <v>6</v>
      </c>
      <c r="AS81">
        <v>12</v>
      </c>
      <c r="AT81">
        <v>2</v>
      </c>
      <c r="AU81">
        <v>6</v>
      </c>
      <c r="AV81">
        <v>8</v>
      </c>
      <c r="AW81">
        <v>10</v>
      </c>
      <c r="AX81">
        <v>9</v>
      </c>
      <c r="AY81">
        <v>6</v>
      </c>
      <c r="AZ81">
        <v>1</v>
      </c>
      <c r="BA81">
        <v>7</v>
      </c>
      <c r="BB81">
        <v>8</v>
      </c>
      <c r="BC81">
        <v>4</v>
      </c>
      <c r="BD81">
        <v>9</v>
      </c>
      <c r="BE81">
        <v>7</v>
      </c>
      <c r="BF81">
        <f t="shared" si="103"/>
        <v>7.8</v>
      </c>
      <c r="BH81">
        <f t="shared" si="104"/>
        <v>13.333333333333334</v>
      </c>
      <c r="BN81">
        <f t="shared" si="111"/>
        <v>100</v>
      </c>
      <c r="BO81">
        <f t="shared" si="112"/>
        <v>100</v>
      </c>
      <c r="BP81">
        <f t="shared" si="83"/>
        <v>100</v>
      </c>
      <c r="BQ81">
        <f t="shared" si="84"/>
        <v>100</v>
      </c>
      <c r="BR81">
        <f t="shared" si="85"/>
        <v>100</v>
      </c>
      <c r="BS81">
        <f t="shared" si="86"/>
        <v>100</v>
      </c>
      <c r="BT81">
        <f t="shared" si="87"/>
        <v>100</v>
      </c>
      <c r="BU81">
        <f t="shared" si="88"/>
        <v>100</v>
      </c>
      <c r="BV81">
        <f t="shared" si="89"/>
        <v>100</v>
      </c>
      <c r="BW81">
        <f t="shared" si="90"/>
        <v>100</v>
      </c>
      <c r="BX81">
        <f t="shared" si="91"/>
        <v>100</v>
      </c>
      <c r="BY81">
        <f t="shared" si="113"/>
        <v>100</v>
      </c>
      <c r="BZ81">
        <f t="shared" si="93"/>
        <v>100</v>
      </c>
      <c r="CA81">
        <f t="shared" si="94"/>
        <v>100</v>
      </c>
      <c r="CB81">
        <f t="shared" si="114"/>
        <v>100</v>
      </c>
      <c r="CD81">
        <f t="shared" si="106"/>
        <v>100</v>
      </c>
      <c r="CE81">
        <f t="shared" si="107"/>
        <v>100</v>
      </c>
      <c r="CF81">
        <f t="shared" si="108"/>
        <v>100</v>
      </c>
      <c r="CG81">
        <f t="shared" si="109"/>
        <v>100</v>
      </c>
      <c r="CH81">
        <f t="shared" si="110"/>
        <v>100</v>
      </c>
      <c r="CM81">
        <f t="shared" si="96"/>
        <v>100</v>
      </c>
    </row>
    <row r="82" spans="1:91">
      <c r="A82">
        <v>36</v>
      </c>
      <c r="B82" t="s">
        <v>265</v>
      </c>
      <c r="C82">
        <v>2</v>
      </c>
      <c r="D82" t="s">
        <v>46</v>
      </c>
      <c r="E82">
        <v>2.5</v>
      </c>
      <c r="F82">
        <v>9.1</v>
      </c>
      <c r="G82">
        <v>9</v>
      </c>
      <c r="H82">
        <v>7.6</v>
      </c>
      <c r="I82">
        <v>3.8</v>
      </c>
      <c r="J82">
        <v>5.4</v>
      </c>
      <c r="K82">
        <v>10.3</v>
      </c>
      <c r="L82">
        <v>14.1</v>
      </c>
      <c r="M82">
        <v>21.1</v>
      </c>
      <c r="N82">
        <v>8.8000000000000007</v>
      </c>
      <c r="O82">
        <v>20.3</v>
      </c>
      <c r="P82">
        <v>16.7</v>
      </c>
      <c r="Q82">
        <v>10.1</v>
      </c>
      <c r="R82">
        <v>20</v>
      </c>
      <c r="S82">
        <v>25.6</v>
      </c>
      <c r="T82">
        <f t="shared" si="97"/>
        <v>12.293333333333331</v>
      </c>
      <c r="U82">
        <f t="shared" si="98"/>
        <v>6.8666666666666671</v>
      </c>
      <c r="V82">
        <f t="shared" si="99"/>
        <v>5.5999999999999988</v>
      </c>
      <c r="W82">
        <f t="shared" si="100"/>
        <v>15.166666666666666</v>
      </c>
      <c r="X82">
        <f t="shared" si="101"/>
        <v>15.266666666666666</v>
      </c>
      <c r="Y82">
        <f t="shared" si="102"/>
        <v>18.566666666666666</v>
      </c>
      <c r="AA82">
        <v>2</v>
      </c>
      <c r="AB82">
        <v>0</v>
      </c>
      <c r="AC82">
        <v>2</v>
      </c>
      <c r="AD82">
        <v>4</v>
      </c>
      <c r="AE82">
        <v>0</v>
      </c>
      <c r="AF82">
        <v>0</v>
      </c>
      <c r="AG82">
        <v>0</v>
      </c>
      <c r="AH82">
        <v>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Q82">
        <v>18</v>
      </c>
      <c r="AR82">
        <v>0</v>
      </c>
      <c r="AS82">
        <v>3</v>
      </c>
      <c r="AT82">
        <v>1</v>
      </c>
      <c r="AU82">
        <v>3</v>
      </c>
      <c r="AV82">
        <v>3</v>
      </c>
      <c r="AW82">
        <v>0</v>
      </c>
      <c r="AX82">
        <v>2</v>
      </c>
      <c r="AY82">
        <v>1</v>
      </c>
      <c r="AZ82">
        <v>2</v>
      </c>
      <c r="BA82">
        <v>0</v>
      </c>
      <c r="BB82">
        <v>2</v>
      </c>
      <c r="BC82">
        <v>1</v>
      </c>
      <c r="BD82">
        <v>0</v>
      </c>
      <c r="BE82">
        <v>0</v>
      </c>
      <c r="BF82">
        <f t="shared" si="103"/>
        <v>2.4</v>
      </c>
      <c r="BH82">
        <f t="shared" si="104"/>
        <v>7</v>
      </c>
      <c r="BN82">
        <f t="shared" si="111"/>
        <v>80</v>
      </c>
      <c r="BO82">
        <v>0</v>
      </c>
      <c r="BP82">
        <f t="shared" si="83"/>
        <v>20</v>
      </c>
      <c r="BQ82">
        <f t="shared" si="84"/>
        <v>-60</v>
      </c>
      <c r="BR82">
        <f t="shared" si="85"/>
        <v>100</v>
      </c>
      <c r="BS82">
        <f t="shared" si="86"/>
        <v>100</v>
      </c>
      <c r="BT82">
        <v>0</v>
      </c>
      <c r="BU82">
        <f t="shared" si="88"/>
        <v>-33.333333333333329</v>
      </c>
      <c r="BV82">
        <f t="shared" si="89"/>
        <v>100</v>
      </c>
      <c r="BW82">
        <f t="shared" si="90"/>
        <v>100</v>
      </c>
      <c r="BX82">
        <v>0</v>
      </c>
      <c r="BY82">
        <f t="shared" si="113"/>
        <v>100</v>
      </c>
      <c r="BZ82">
        <f t="shared" si="93"/>
        <v>100</v>
      </c>
      <c r="CA82">
        <v>0</v>
      </c>
      <c r="CB82">
        <v>0</v>
      </c>
      <c r="CD82">
        <f t="shared" si="106"/>
        <v>33.333333333333336</v>
      </c>
      <c r="CE82">
        <f t="shared" si="107"/>
        <v>46.666666666666664</v>
      </c>
      <c r="CF82">
        <f t="shared" si="108"/>
        <v>22.222222222222225</v>
      </c>
      <c r="CG82">
        <f t="shared" si="109"/>
        <v>66.666666666666671</v>
      </c>
      <c r="CH82">
        <f t="shared" si="110"/>
        <v>33.333333333333336</v>
      </c>
      <c r="CM82">
        <f t="shared" si="96"/>
        <v>40.44444444444445</v>
      </c>
    </row>
    <row r="83" spans="1:91">
      <c r="A83">
        <v>38</v>
      </c>
      <c r="B83" t="s">
        <v>266</v>
      </c>
      <c r="C83">
        <v>2</v>
      </c>
      <c r="D83" t="s">
        <v>48</v>
      </c>
      <c r="E83">
        <v>18.3</v>
      </c>
      <c r="F83">
        <v>13.6</v>
      </c>
      <c r="G83">
        <v>16.5</v>
      </c>
      <c r="H83">
        <v>20.2</v>
      </c>
      <c r="I83">
        <v>22.3</v>
      </c>
      <c r="J83">
        <v>14.6</v>
      </c>
      <c r="K83">
        <v>15.5</v>
      </c>
      <c r="L83">
        <v>22.8</v>
      </c>
      <c r="M83">
        <v>25</v>
      </c>
      <c r="N83">
        <v>8.6</v>
      </c>
      <c r="O83">
        <v>10</v>
      </c>
      <c r="P83">
        <v>6.2</v>
      </c>
      <c r="Q83">
        <v>8.9</v>
      </c>
      <c r="R83">
        <v>13.7</v>
      </c>
      <c r="S83">
        <v>8.6</v>
      </c>
      <c r="T83">
        <f t="shared" si="97"/>
        <v>14.986666666666663</v>
      </c>
      <c r="U83">
        <f t="shared" si="98"/>
        <v>16.133333333333333</v>
      </c>
      <c r="V83">
        <f t="shared" si="99"/>
        <v>19.033333333333335</v>
      </c>
      <c r="W83">
        <f t="shared" si="100"/>
        <v>21.099999999999998</v>
      </c>
      <c r="X83">
        <f t="shared" si="101"/>
        <v>8.2666666666666675</v>
      </c>
      <c r="Y83">
        <f t="shared" si="102"/>
        <v>10.4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0</v>
      </c>
      <c r="AK83">
        <v>4</v>
      </c>
      <c r="AL83">
        <v>4</v>
      </c>
      <c r="AM83">
        <v>2</v>
      </c>
      <c r="AN83">
        <v>2</v>
      </c>
      <c r="AO83">
        <v>2</v>
      </c>
      <c r="AQ83">
        <v>9</v>
      </c>
      <c r="AR83">
        <v>7</v>
      </c>
      <c r="AS83">
        <v>10</v>
      </c>
      <c r="AT83">
        <v>8</v>
      </c>
      <c r="AU83">
        <v>9</v>
      </c>
      <c r="AV83">
        <v>7</v>
      </c>
      <c r="AW83">
        <v>2</v>
      </c>
      <c r="AX83">
        <v>9</v>
      </c>
      <c r="AY83">
        <v>4</v>
      </c>
      <c r="AZ83">
        <v>6</v>
      </c>
      <c r="BA83">
        <v>12</v>
      </c>
      <c r="BB83">
        <v>5</v>
      </c>
      <c r="BC83">
        <v>3</v>
      </c>
      <c r="BD83">
        <v>4</v>
      </c>
      <c r="BE83">
        <v>5</v>
      </c>
      <c r="BF83">
        <f t="shared" si="103"/>
        <v>6.666666666666667</v>
      </c>
      <c r="BH83">
        <f t="shared" si="104"/>
        <v>8.6666666666666661</v>
      </c>
      <c r="BN83">
        <f t="shared" si="111"/>
        <v>100</v>
      </c>
      <c r="BO83">
        <f t="shared" si="112"/>
        <v>100</v>
      </c>
      <c r="BP83">
        <f t="shared" si="83"/>
        <v>100</v>
      </c>
      <c r="BQ83">
        <f t="shared" si="84"/>
        <v>100</v>
      </c>
      <c r="BR83">
        <f t="shared" si="85"/>
        <v>100</v>
      </c>
      <c r="BS83">
        <f t="shared" si="86"/>
        <v>100</v>
      </c>
      <c r="BT83">
        <f t="shared" si="87"/>
        <v>0</v>
      </c>
      <c r="BU83">
        <f t="shared" si="88"/>
        <v>100</v>
      </c>
      <c r="BV83">
        <f t="shared" si="89"/>
        <v>100</v>
      </c>
      <c r="BW83">
        <f t="shared" si="90"/>
        <v>100</v>
      </c>
      <c r="BX83">
        <f t="shared" si="91"/>
        <v>50</v>
      </c>
      <c r="BY83">
        <f t="shared" si="113"/>
        <v>11.111111111111111</v>
      </c>
      <c r="BZ83">
        <f t="shared" si="93"/>
        <v>20</v>
      </c>
      <c r="CA83">
        <f t="shared" si="94"/>
        <v>33.333333333333329</v>
      </c>
      <c r="CB83">
        <f t="shared" si="114"/>
        <v>42.857142857142854</v>
      </c>
      <c r="CD83">
        <f t="shared" si="106"/>
        <v>100</v>
      </c>
      <c r="CE83">
        <f t="shared" si="107"/>
        <v>100</v>
      </c>
      <c r="CF83">
        <f t="shared" si="108"/>
        <v>66.666666666666671</v>
      </c>
      <c r="CG83">
        <f t="shared" si="109"/>
        <v>53.703703703703702</v>
      </c>
      <c r="CH83">
        <f t="shared" si="110"/>
        <v>32.063492063492056</v>
      </c>
      <c r="CM83">
        <f t="shared" si="96"/>
        <v>70.48677248677248</v>
      </c>
    </row>
    <row r="84" spans="1:91">
      <c r="A84">
        <v>41</v>
      </c>
      <c r="B84" t="s">
        <v>267</v>
      </c>
      <c r="C84">
        <v>2</v>
      </c>
      <c r="D84" t="s">
        <v>42</v>
      </c>
      <c r="E84">
        <v>17.5</v>
      </c>
      <c r="F84">
        <v>20.6</v>
      </c>
      <c r="G84">
        <v>18</v>
      </c>
      <c r="H84">
        <v>19.5</v>
      </c>
      <c r="I84">
        <v>15.5</v>
      </c>
      <c r="J84">
        <v>6.5</v>
      </c>
      <c r="K84">
        <v>9.4</v>
      </c>
      <c r="L84">
        <v>11.5</v>
      </c>
      <c r="M84">
        <v>12.4</v>
      </c>
      <c r="N84">
        <v>8</v>
      </c>
      <c r="O84">
        <v>8.6</v>
      </c>
      <c r="P84">
        <v>5.4</v>
      </c>
      <c r="Q84">
        <v>9.9</v>
      </c>
      <c r="R84">
        <v>13.6</v>
      </c>
      <c r="S84">
        <v>16.899999999999999</v>
      </c>
      <c r="T84">
        <f t="shared" si="97"/>
        <v>12.886666666666667</v>
      </c>
      <c r="U84">
        <f t="shared" si="98"/>
        <v>18.7</v>
      </c>
      <c r="V84">
        <f t="shared" si="99"/>
        <v>13.833333333333334</v>
      </c>
      <c r="W84">
        <f t="shared" si="100"/>
        <v>11.1</v>
      </c>
      <c r="X84">
        <f t="shared" si="101"/>
        <v>7.333333333333333</v>
      </c>
      <c r="Y84">
        <f t="shared" si="102"/>
        <v>13.466666666666667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</v>
      </c>
      <c r="AN84">
        <v>0</v>
      </c>
      <c r="AO84">
        <v>0</v>
      </c>
      <c r="AQ84">
        <v>0</v>
      </c>
      <c r="AR84">
        <v>3</v>
      </c>
      <c r="AS84">
        <v>5</v>
      </c>
      <c r="AT84">
        <v>7</v>
      </c>
      <c r="AU84">
        <v>4</v>
      </c>
      <c r="AV84">
        <v>4</v>
      </c>
      <c r="AW84">
        <v>3</v>
      </c>
      <c r="AX84">
        <v>2</v>
      </c>
      <c r="AY84">
        <v>6</v>
      </c>
      <c r="AZ84">
        <v>3</v>
      </c>
      <c r="BA84">
        <v>4</v>
      </c>
      <c r="BB84">
        <v>3</v>
      </c>
      <c r="BC84">
        <v>1</v>
      </c>
      <c r="BD84">
        <v>2</v>
      </c>
      <c r="BE84">
        <v>2</v>
      </c>
      <c r="BF84">
        <f t="shared" si="103"/>
        <v>3.2666666666666666</v>
      </c>
      <c r="BH84">
        <f t="shared" si="104"/>
        <v>2.6666666666666665</v>
      </c>
      <c r="BN84">
        <v>0</v>
      </c>
      <c r="BO84">
        <f t="shared" si="112"/>
        <v>100</v>
      </c>
      <c r="BP84">
        <f t="shared" si="83"/>
        <v>100</v>
      </c>
      <c r="BQ84">
        <f t="shared" si="84"/>
        <v>100</v>
      </c>
      <c r="BR84">
        <f t="shared" si="85"/>
        <v>100</v>
      </c>
      <c r="BS84">
        <f t="shared" si="86"/>
        <v>100</v>
      </c>
      <c r="BT84">
        <f t="shared" si="87"/>
        <v>100</v>
      </c>
      <c r="BU84">
        <f t="shared" si="88"/>
        <v>100</v>
      </c>
      <c r="BV84">
        <f t="shared" si="89"/>
        <v>100</v>
      </c>
      <c r="BW84">
        <f t="shared" si="90"/>
        <v>100</v>
      </c>
      <c r="BX84">
        <f t="shared" si="91"/>
        <v>100</v>
      </c>
      <c r="BY84">
        <f t="shared" si="113"/>
        <v>100</v>
      </c>
      <c r="BZ84">
        <f t="shared" si="93"/>
        <v>-33.333333333333329</v>
      </c>
      <c r="CA84">
        <f t="shared" si="94"/>
        <v>100</v>
      </c>
      <c r="CB84">
        <f t="shared" si="114"/>
        <v>100</v>
      </c>
      <c r="CD84">
        <f t="shared" si="106"/>
        <v>66.666666666666671</v>
      </c>
      <c r="CE84">
        <f t="shared" si="107"/>
        <v>100</v>
      </c>
      <c r="CF84">
        <f t="shared" si="108"/>
        <v>100</v>
      </c>
      <c r="CG84">
        <f t="shared" si="109"/>
        <v>100</v>
      </c>
      <c r="CH84">
        <f t="shared" si="110"/>
        <v>55.555555555555564</v>
      </c>
      <c r="CM84">
        <f t="shared" si="96"/>
        <v>84.444444444444443</v>
      </c>
    </row>
    <row r="85" spans="1:91">
      <c r="A85">
        <v>40</v>
      </c>
      <c r="B85" t="s">
        <v>268</v>
      </c>
      <c r="C85">
        <v>2</v>
      </c>
      <c r="D85" t="s">
        <v>44</v>
      </c>
      <c r="E85">
        <v>10.5</v>
      </c>
      <c r="F85">
        <v>18.600000000000001</v>
      </c>
      <c r="G85">
        <v>20.9</v>
      </c>
      <c r="H85">
        <v>11.7</v>
      </c>
      <c r="I85">
        <v>21.5</v>
      </c>
      <c r="J85">
        <v>16.600000000000001</v>
      </c>
      <c r="K85">
        <v>23.3</v>
      </c>
      <c r="L85">
        <v>22.9</v>
      </c>
      <c r="M85">
        <v>24.5</v>
      </c>
      <c r="N85">
        <v>25.9</v>
      </c>
      <c r="O85">
        <v>21.5</v>
      </c>
      <c r="P85">
        <v>21</v>
      </c>
      <c r="Q85">
        <v>23.6</v>
      </c>
      <c r="R85">
        <v>22.8</v>
      </c>
      <c r="S85">
        <v>24.7</v>
      </c>
      <c r="T85">
        <f>AVERAGE(E85:S85)</f>
        <v>20.666666666666668</v>
      </c>
      <c r="U85">
        <f t="shared" si="98"/>
        <v>16.666666666666668</v>
      </c>
      <c r="V85">
        <f t="shared" si="99"/>
        <v>16.600000000000001</v>
      </c>
      <c r="W85">
        <f t="shared" si="100"/>
        <v>23.566666666666666</v>
      </c>
      <c r="X85">
        <f t="shared" si="101"/>
        <v>22.8</v>
      </c>
      <c r="Y85">
        <f t="shared" si="102"/>
        <v>23.700000000000003</v>
      </c>
      <c r="AA85">
        <v>0</v>
      </c>
      <c r="AB85">
        <v>2</v>
      </c>
      <c r="AC85">
        <v>0</v>
      </c>
      <c r="AD85">
        <v>4</v>
      </c>
      <c r="AE85">
        <v>0</v>
      </c>
      <c r="AF85">
        <v>2</v>
      </c>
      <c r="AG85">
        <v>2</v>
      </c>
      <c r="AH85">
        <v>6</v>
      </c>
      <c r="AI85">
        <v>0</v>
      </c>
      <c r="AJ85">
        <v>2</v>
      </c>
      <c r="AK85">
        <v>8</v>
      </c>
      <c r="AL85">
        <v>6</v>
      </c>
      <c r="AM85">
        <v>4</v>
      </c>
      <c r="AN85">
        <v>8</v>
      </c>
      <c r="AO85">
        <v>6</v>
      </c>
      <c r="AQ85">
        <v>5</v>
      </c>
      <c r="AR85">
        <v>5</v>
      </c>
      <c r="AS85">
        <v>5</v>
      </c>
      <c r="AT85">
        <v>10</v>
      </c>
      <c r="AU85">
        <v>8</v>
      </c>
      <c r="AV85">
        <v>9</v>
      </c>
      <c r="AW85">
        <v>5</v>
      </c>
      <c r="AX85">
        <v>10</v>
      </c>
      <c r="AY85">
        <v>5</v>
      </c>
      <c r="AZ85">
        <v>5</v>
      </c>
      <c r="BA85">
        <v>8</v>
      </c>
      <c r="BB85">
        <v>6</v>
      </c>
      <c r="BC85">
        <v>4</v>
      </c>
      <c r="BD85">
        <v>2</v>
      </c>
      <c r="BE85">
        <v>5</v>
      </c>
      <c r="BF85">
        <f t="shared" si="103"/>
        <v>6.1333333333333337</v>
      </c>
      <c r="BH85">
        <f t="shared" si="104"/>
        <v>5</v>
      </c>
      <c r="BN85">
        <f t="shared" si="111"/>
        <v>100</v>
      </c>
      <c r="BO85">
        <f t="shared" si="112"/>
        <v>42.857142857142854</v>
      </c>
      <c r="BP85">
        <f t="shared" si="83"/>
        <v>100</v>
      </c>
      <c r="BQ85">
        <f t="shared" si="84"/>
        <v>42.857142857142854</v>
      </c>
      <c r="BR85">
        <f t="shared" si="85"/>
        <v>100</v>
      </c>
      <c r="BS85">
        <f t="shared" si="86"/>
        <v>63.636363636363633</v>
      </c>
      <c r="BT85">
        <f t="shared" si="87"/>
        <v>42.857142857142854</v>
      </c>
      <c r="BU85">
        <f t="shared" si="88"/>
        <v>25</v>
      </c>
      <c r="BV85">
        <f t="shared" si="89"/>
        <v>100</v>
      </c>
      <c r="BW85">
        <f t="shared" si="90"/>
        <v>42.857142857142854</v>
      </c>
      <c r="BX85">
        <f t="shared" si="91"/>
        <v>0</v>
      </c>
      <c r="BY85">
        <f t="shared" si="113"/>
        <v>0</v>
      </c>
      <c r="BZ85">
        <f t="shared" si="93"/>
        <v>0</v>
      </c>
      <c r="CA85">
        <f t="shared" si="94"/>
        <v>-60</v>
      </c>
      <c r="CB85">
        <f>(BE85-AO85)/(BE85+AO85)*100</f>
        <v>-9.0909090909090917</v>
      </c>
      <c r="CD85">
        <f t="shared" si="106"/>
        <v>80.952380952380949</v>
      </c>
      <c r="CE85">
        <f t="shared" si="107"/>
        <v>68.831168831168824</v>
      </c>
      <c r="CF85">
        <f t="shared" si="108"/>
        <v>55.952380952380956</v>
      </c>
      <c r="CG85">
        <f t="shared" si="109"/>
        <v>14.285714285714285</v>
      </c>
      <c r="CH85">
        <f>AVERAGE(BZ85:CB85)</f>
        <v>-23.030303030303031</v>
      </c>
      <c r="CM85">
        <f t="shared" si="96"/>
        <v>39.398268398268399</v>
      </c>
    </row>
    <row r="86" spans="1:91">
      <c r="E86" s="8">
        <f>AVERAGE(E46:E85)/30*100</f>
        <v>40.274999999999999</v>
      </c>
      <c r="F86" s="8">
        <f t="shared" ref="F86" si="115">AVERAGE(F46:F85)/30*100</f>
        <v>34.016666666666687</v>
      </c>
      <c r="G86" s="8">
        <f t="shared" ref="G86" si="116">AVERAGE(G46:G85)/30*100</f>
        <v>37.25</v>
      </c>
      <c r="H86" s="8">
        <f t="shared" ref="H86" si="117">AVERAGE(H46:H85)/30*100</f>
        <v>35.141666666666666</v>
      </c>
      <c r="I86" s="8">
        <f t="shared" ref="I86" si="118">AVERAGE(I46:I85)/30*100</f>
        <v>32.408333333333331</v>
      </c>
      <c r="J86" s="8">
        <f t="shared" ref="J86" si="119">AVERAGE(J46:J85)/30*100</f>
        <v>29.424999999999997</v>
      </c>
      <c r="K86" s="8">
        <f t="shared" ref="K86" si="120">AVERAGE(K46:K85)/30*100</f>
        <v>30.941666666666666</v>
      </c>
      <c r="L86" s="8">
        <f t="shared" ref="L86" si="121">AVERAGE(L46:L85)/30*100</f>
        <v>32.449999999999996</v>
      </c>
      <c r="M86" s="8">
        <f t="shared" ref="M86" si="122">AVERAGE(M46:M85)/30*100</f>
        <v>36.933333333333337</v>
      </c>
      <c r="N86" s="8">
        <f t="shared" ref="N86" si="123">AVERAGE(N46:N85)/30*100</f>
        <v>31.591666666666669</v>
      </c>
      <c r="O86" s="8">
        <f t="shared" ref="O86" si="124">AVERAGE(O46:O85)/30*100</f>
        <v>27.908333333333335</v>
      </c>
      <c r="P86" s="8">
        <f t="shared" ref="P86" si="125">AVERAGE(P46:P85)/30*100</f>
        <v>28.366666666666674</v>
      </c>
      <c r="Q86" s="8">
        <f t="shared" ref="Q86" si="126">AVERAGE(Q46:Q85)/30*100</f>
        <v>34.766666666666673</v>
      </c>
      <c r="R86" s="8">
        <f t="shared" ref="R86" si="127">AVERAGE(R46:R85)/30*100</f>
        <v>31.691666666666666</v>
      </c>
      <c r="S86" s="8">
        <f t="shared" ref="S86" si="128">AVERAGE(S46:S85)/30*100</f>
        <v>31.25</v>
      </c>
      <c r="T86" s="8">
        <f>AVERAGE(T46:T85)/30*100</f>
        <v>32.961111111111109</v>
      </c>
      <c r="U86" s="8"/>
      <c r="V86" s="8"/>
      <c r="W86" s="8"/>
      <c r="X86" s="8"/>
      <c r="AA86" s="8">
        <f>AVERAGE(AA46:AA85)</f>
        <v>1.65</v>
      </c>
      <c r="AB86" s="8">
        <f t="shared" ref="AB86" si="129">AVERAGE(AB46:AB85)</f>
        <v>5.4</v>
      </c>
      <c r="AC86" s="8">
        <f t="shared" ref="AC86" si="130">AVERAGE(AC46:AC85)</f>
        <v>5.85</v>
      </c>
      <c r="AD86" s="8">
        <f t="shared" ref="AD86" si="131">AVERAGE(AD46:AD85)</f>
        <v>7.15</v>
      </c>
      <c r="AE86" s="8">
        <f t="shared" ref="AE86" si="132">AVERAGE(AE46:AE85)</f>
        <v>7.85</v>
      </c>
      <c r="AF86" s="8">
        <f t="shared" ref="AF86" si="133">AVERAGE(AF46:AF85)</f>
        <v>9.3000000000000007</v>
      </c>
      <c r="AG86" s="8">
        <f t="shared" ref="AG86" si="134">AVERAGE(AG46:AG85)</f>
        <v>8.85</v>
      </c>
      <c r="AH86" s="8">
        <f t="shared" ref="AH86" si="135">AVERAGE(AH46:AH85)</f>
        <v>9.4</v>
      </c>
      <c r="AI86" s="8">
        <f t="shared" ref="AI86" si="136">AVERAGE(AI46:AI85)</f>
        <v>7.7</v>
      </c>
      <c r="AJ86" s="8">
        <f t="shared" ref="AJ86" si="137">AVERAGE(AJ46:AJ85)</f>
        <v>7.95</v>
      </c>
      <c r="AK86" s="8">
        <f t="shared" ref="AK86" si="138">AVERAGE(AK46:AK85)</f>
        <v>10.35</v>
      </c>
      <c r="AL86" s="8">
        <f t="shared" ref="AL86" si="139">AVERAGE(AL46:AL85)</f>
        <v>8.15</v>
      </c>
      <c r="AM86" s="8">
        <f t="shared" ref="AM86" si="140">AVERAGE(AM46:AM85)</f>
        <v>8.4</v>
      </c>
      <c r="AN86" s="8">
        <f t="shared" ref="AN86" si="141">AVERAGE(AN46:AN85)</f>
        <v>9.5500000000000007</v>
      </c>
      <c r="AO86" s="8">
        <f t="shared" ref="AO86" si="142">AVERAGE(AO46:AO85)</f>
        <v>9.6999999999999993</v>
      </c>
      <c r="AQ86" s="8">
        <f>AVERAGE(AQ46:AQ85)</f>
        <v>16.100000000000001</v>
      </c>
      <c r="AR86" s="8">
        <f t="shared" ref="AR86" si="143">AVERAGE(AR46:AR85)</f>
        <v>14.85</v>
      </c>
      <c r="AS86" s="8">
        <f t="shared" ref="AS86" si="144">AVERAGE(AS46:AS85)</f>
        <v>14.725</v>
      </c>
      <c r="AT86" s="8">
        <f t="shared" ref="AT86" si="145">AVERAGE(AT46:AT85)</f>
        <v>14.65</v>
      </c>
      <c r="AU86" s="8">
        <f t="shared" ref="AU86" si="146">AVERAGE(AU46:AU85)</f>
        <v>15.175000000000001</v>
      </c>
      <c r="AV86" s="8">
        <f t="shared" ref="AV86" si="147">AVERAGE(AV46:AV85)</f>
        <v>14.125</v>
      </c>
      <c r="AW86" s="8">
        <f t="shared" ref="AW86" si="148">AVERAGE(AW46:AW85)</f>
        <v>13.324999999999999</v>
      </c>
      <c r="AX86" s="8">
        <f t="shared" ref="AX86" si="149">AVERAGE(AX46:AX85)</f>
        <v>12.55</v>
      </c>
      <c r="AY86" s="8">
        <f t="shared" ref="AY86" si="150">AVERAGE(AY46:AY85)</f>
        <v>11.65</v>
      </c>
      <c r="AZ86" s="8">
        <f t="shared" ref="AZ86" si="151">AVERAGE(AZ46:AZ85)</f>
        <v>11.824999999999999</v>
      </c>
      <c r="BA86" s="8">
        <f t="shared" ref="BA86" si="152">AVERAGE(BA46:BA85)</f>
        <v>10.975</v>
      </c>
      <c r="BB86" s="8">
        <f t="shared" ref="BB86" si="153">AVERAGE(BB46:BB85)</f>
        <v>11.074999999999999</v>
      </c>
      <c r="BC86" s="8">
        <f t="shared" ref="BC86" si="154">AVERAGE(BC46:BC85)</f>
        <v>11.175000000000001</v>
      </c>
      <c r="BD86" s="8">
        <f t="shared" ref="BD86" si="155">AVERAGE(BD46:BD85)</f>
        <v>11.75</v>
      </c>
      <c r="BE86" s="8">
        <f t="shared" ref="BE86" si="156">AVERAGE(BE46:BE85)</f>
        <v>10.050000000000001</v>
      </c>
      <c r="BN86" s="8">
        <f>AVERAGE(BN46:BN85)</f>
        <v>80.192506383851111</v>
      </c>
      <c r="BO86" s="8">
        <f t="shared" ref="BO86" si="157">AVERAGE(BO46:BO85)</f>
        <v>59.141889662874988</v>
      </c>
      <c r="BP86" s="8">
        <f t="shared" ref="BP86" si="158">AVERAGE(BP46:BP85)</f>
        <v>57.406894058966188</v>
      </c>
      <c r="BQ86" s="8">
        <f t="shared" ref="BQ86" si="159">AVERAGE(BQ46:BQ85)</f>
        <v>45.501069231166852</v>
      </c>
      <c r="BR86" s="8">
        <f t="shared" ref="BR86" si="160">AVERAGE(BR46:BR85)</f>
        <v>43.346999163204437</v>
      </c>
      <c r="BS86" s="8">
        <f t="shared" ref="BS86" si="161">AVERAGE(BS46:BS85)</f>
        <v>34.189569426315032</v>
      </c>
      <c r="BT86" s="8">
        <f t="shared" ref="BT86" si="162">AVERAGE(BT46:BT85)</f>
        <v>33.058961201156151</v>
      </c>
      <c r="BU86" s="8">
        <f t="shared" ref="BU86" si="163">AVERAGE(BU46:BU85)</f>
        <v>31.220643207186118</v>
      </c>
      <c r="BV86" s="8">
        <f t="shared" ref="BV86" si="164">AVERAGE(BV46:BV85)</f>
        <v>40.240967071436508</v>
      </c>
      <c r="BW86" s="8">
        <f t="shared" ref="BW86" si="165">AVERAGE(BW46:BW85)</f>
        <v>33.379492541123206</v>
      </c>
      <c r="BX86" s="8">
        <f t="shared" ref="BX86" si="166">AVERAGE(BX46:BX85)</f>
        <v>16.30237212600565</v>
      </c>
      <c r="BY86" s="8">
        <f t="shared" ref="BY86" si="167">AVERAGE(BY46:BY85)</f>
        <v>28.039310076214861</v>
      </c>
      <c r="BZ86" s="8">
        <f t="shared" ref="BZ86" si="168">AVERAGE(BZ46:BZ85)</f>
        <v>25.608348625046705</v>
      </c>
      <c r="CA86" s="8">
        <f t="shared" ref="CA86" si="169">AVERAGE(CA46:CA85)</f>
        <v>19.345106509459903</v>
      </c>
      <c r="CB86" s="8">
        <f t="shared" ref="CB86" si="170">AVERAGE(CB46:CB85)</f>
        <v>15.751579118656034</v>
      </c>
      <c r="CD86" s="8"/>
      <c r="CE86" s="8"/>
      <c r="CF86" s="8"/>
      <c r="CG86" s="8"/>
      <c r="CM86" s="8">
        <f>AVERAGE(CM46:CM85)</f>
        <v>37.515047226844239</v>
      </c>
    </row>
    <row r="87" spans="1:91">
      <c r="E87" s="8">
        <f>STDEV(E46:E85)/SQRT(40)/30*100</f>
        <v>3.5140111799266633</v>
      </c>
      <c r="F87" s="8">
        <f t="shared" ref="F87:S87" si="171">STDEV(F46:F85)/SQRT(40)/30*100</f>
        <v>3.2620137366715047</v>
      </c>
      <c r="G87" s="8">
        <f t="shared" si="171"/>
        <v>3.7367191225150678</v>
      </c>
      <c r="H87" s="8">
        <f t="shared" si="171"/>
        <v>3.566181121595311</v>
      </c>
      <c r="I87" s="8">
        <f t="shared" si="171"/>
        <v>3.6112456418070038</v>
      </c>
      <c r="J87" s="8">
        <f t="shared" si="171"/>
        <v>3.126510745934588</v>
      </c>
      <c r="K87" s="8">
        <f t="shared" si="171"/>
        <v>3.761741116168313</v>
      </c>
      <c r="L87" s="8">
        <f t="shared" si="171"/>
        <v>3.6403005026079587</v>
      </c>
      <c r="M87" s="8">
        <f t="shared" si="171"/>
        <v>3.6601963112703433</v>
      </c>
      <c r="N87" s="8">
        <f t="shared" si="171"/>
        <v>3.3957717864487043</v>
      </c>
      <c r="O87" s="8">
        <f t="shared" si="171"/>
        <v>3.3374331091176574</v>
      </c>
      <c r="P87" s="8">
        <f t="shared" si="171"/>
        <v>3.5855002392709396</v>
      </c>
      <c r="Q87" s="8">
        <f t="shared" si="171"/>
        <v>3.1533729059152957</v>
      </c>
      <c r="R87" s="8">
        <f t="shared" si="171"/>
        <v>3.6175692579662284</v>
      </c>
      <c r="S87" s="8">
        <f t="shared" si="171"/>
        <v>3.6660207278748413</v>
      </c>
      <c r="T87" s="8">
        <f>STDEV(T46:T85)/SQRT(40)</f>
        <v>0.82463925463495846</v>
      </c>
      <c r="U87" s="8"/>
      <c r="V87" s="8"/>
      <c r="W87" s="8"/>
      <c r="X87" s="8"/>
      <c r="AA87" s="8">
        <f>STDEV(AA46:AA85)/SQRT(40)</f>
        <v>0.45227345937085678</v>
      </c>
      <c r="AB87" s="8">
        <f t="shared" ref="AB87:AO87" si="172">STDEV(AB46:AB85)/SQRT(40)</f>
        <v>1.5194465929139951</v>
      </c>
      <c r="AC87" s="8">
        <f t="shared" si="172"/>
        <v>1.2677205467355117</v>
      </c>
      <c r="AD87" s="8">
        <f t="shared" si="172"/>
        <v>1.0786684574166618</v>
      </c>
      <c r="AE87" s="8">
        <f t="shared" si="172"/>
        <v>1.2636688547079784</v>
      </c>
      <c r="AF87" s="8">
        <f t="shared" si="172"/>
        <v>1.3597699654626729</v>
      </c>
      <c r="AG87" s="8">
        <f t="shared" si="172"/>
        <v>1.5572617321966471</v>
      </c>
      <c r="AH87" s="8">
        <f t="shared" si="172"/>
        <v>1.5160677882144775</v>
      </c>
      <c r="AI87" s="8">
        <f t="shared" si="172"/>
        <v>1.3388667232268125</v>
      </c>
      <c r="AJ87" s="8">
        <f t="shared" si="172"/>
        <v>1.2557304545000787</v>
      </c>
      <c r="AK87" s="8">
        <f t="shared" si="172"/>
        <v>1.4586391620713484</v>
      </c>
      <c r="AL87" s="8">
        <f t="shared" si="172"/>
        <v>1.3948393897065436</v>
      </c>
      <c r="AM87" s="8">
        <f t="shared" si="172"/>
        <v>1.1372481406154653</v>
      </c>
      <c r="AN87" s="8">
        <f t="shared" si="172"/>
        <v>1.3368303499754128</v>
      </c>
      <c r="AO87" s="8">
        <f t="shared" si="172"/>
        <v>1.3691659448786271</v>
      </c>
      <c r="AQ87" s="8">
        <f>STDEV(AQ46:AQ85)/SQRT(40)</f>
        <v>1.2479727150206039</v>
      </c>
      <c r="AR87" s="8">
        <f t="shared" ref="AR87:BD87" si="173">STDEV(AR46:AR85)/SQRT(40)</f>
        <v>1.3994275386376516</v>
      </c>
      <c r="AS87" s="8">
        <f t="shared" si="173"/>
        <v>1.2542172449124982</v>
      </c>
      <c r="AT87" s="8">
        <f t="shared" si="173"/>
        <v>1.4135561628888418</v>
      </c>
      <c r="AU87" s="8">
        <f t="shared" si="173"/>
        <v>1.4609829409839641</v>
      </c>
      <c r="AV87" s="8">
        <f t="shared" si="173"/>
        <v>1.309329197993365</v>
      </c>
      <c r="AW87" s="8">
        <f t="shared" si="173"/>
        <v>1.3541898420107601</v>
      </c>
      <c r="AX87" s="8">
        <f t="shared" si="173"/>
        <v>1.0352443041286288</v>
      </c>
      <c r="AY87" s="8">
        <f t="shared" si="173"/>
        <v>1.1314558355023441</v>
      </c>
      <c r="AZ87" s="8">
        <f t="shared" si="173"/>
        <v>1.3130935776210861</v>
      </c>
      <c r="BA87" s="8">
        <f t="shared" si="173"/>
        <v>0.90687368017539893</v>
      </c>
      <c r="BB87" s="8">
        <f t="shared" si="173"/>
        <v>1.1785407643918528</v>
      </c>
      <c r="BC87" s="8">
        <f t="shared" si="173"/>
        <v>1.0578688663825673</v>
      </c>
      <c r="BD87" s="8">
        <f t="shared" si="173"/>
        <v>1.2602146744269509</v>
      </c>
      <c r="BE87" s="8">
        <f>STDEV(BE46:BE85)/SQRT(40)</f>
        <v>0.96473059877103939</v>
      </c>
      <c r="BN87" s="8">
        <f>STDEV(BN46:BN85)/SQRT(40)</f>
        <v>4.7718200243893705</v>
      </c>
      <c r="BO87" s="8">
        <f t="shared" ref="BO87:CB87" si="174">STDEV(BO46:BO85)/SQRT(40)</f>
        <v>6.2354126655151632</v>
      </c>
      <c r="BP87" s="8">
        <f t="shared" si="174"/>
        <v>6.5341375802876955</v>
      </c>
      <c r="BQ87" s="8">
        <f t="shared" si="174"/>
        <v>6.7801290631730806</v>
      </c>
      <c r="BR87" s="8">
        <f t="shared" si="174"/>
        <v>6.7236447789130951</v>
      </c>
      <c r="BS87" s="8">
        <f t="shared" si="174"/>
        <v>7.1538409458583629</v>
      </c>
      <c r="BT87" s="8">
        <f t="shared" si="174"/>
        <v>6.658726927199063</v>
      </c>
      <c r="BU87" s="8">
        <f t="shared" si="174"/>
        <v>7.2395950811137944</v>
      </c>
      <c r="BV87" s="8">
        <f t="shared" si="174"/>
        <v>6.8757345550309159</v>
      </c>
      <c r="BW87" s="8">
        <f t="shared" si="174"/>
        <v>8.0469809840043069</v>
      </c>
      <c r="BX87" s="8">
        <f t="shared" si="174"/>
        <v>6.9899419255511832</v>
      </c>
      <c r="BY87" s="8">
        <f t="shared" si="174"/>
        <v>6.9164018028452059</v>
      </c>
      <c r="BZ87" s="8">
        <f t="shared" si="174"/>
        <v>7.1851523369870023</v>
      </c>
      <c r="CA87" s="8">
        <f t="shared" si="174"/>
        <v>7.015181193619056</v>
      </c>
      <c r="CB87" s="8">
        <f t="shared" si="174"/>
        <v>6.9528706071534776</v>
      </c>
      <c r="CD87" s="8"/>
      <c r="CE87" s="8"/>
      <c r="CF87" s="8"/>
      <c r="CG87" s="8"/>
      <c r="CM87" s="8">
        <f t="shared" ref="CM87" si="175">STDEV(CM46:CM85)/SQRT(40)</f>
        <v>4.6690444062263081</v>
      </c>
    </row>
    <row r="90" spans="1:91">
      <c r="A90">
        <v>58</v>
      </c>
      <c r="B90" t="s">
        <v>41</v>
      </c>
      <c r="C90">
        <v>3</v>
      </c>
      <c r="D90" t="s">
        <v>42</v>
      </c>
      <c r="E90">
        <v>2.7</v>
      </c>
      <c r="F90">
        <v>4.9000000000000004</v>
      </c>
      <c r="G90">
        <v>2.9</v>
      </c>
      <c r="H90">
        <v>2</v>
      </c>
      <c r="I90">
        <v>5.7</v>
      </c>
      <c r="J90">
        <v>2.2999999999999998</v>
      </c>
      <c r="K90">
        <v>7.7</v>
      </c>
      <c r="L90">
        <v>4.0999999999999996</v>
      </c>
      <c r="M90">
        <v>5</v>
      </c>
      <c r="N90">
        <v>7.3</v>
      </c>
      <c r="O90">
        <v>4.4000000000000004</v>
      </c>
      <c r="P90">
        <v>5.0999999999999996</v>
      </c>
      <c r="Q90">
        <v>3.2</v>
      </c>
      <c r="R90">
        <v>5</v>
      </c>
      <c r="S90">
        <v>6.1</v>
      </c>
      <c r="T90">
        <f>AVERAGE(E90:S90)</f>
        <v>4.5599999999999996</v>
      </c>
      <c r="U90">
        <f>AVERAGE(E90:G90)</f>
        <v>3.5</v>
      </c>
      <c r="V90">
        <f>AVERAGE(H90:J90)</f>
        <v>3.3333333333333335</v>
      </c>
      <c r="W90">
        <f>AVERAGE(K90:M90)</f>
        <v>5.6000000000000005</v>
      </c>
      <c r="X90">
        <f>AVERAGE(N90:P90)</f>
        <v>5.5999999999999988</v>
      </c>
      <c r="Y90">
        <f>AVERAGE(Q90:S90)</f>
        <v>4.7666666666666666</v>
      </c>
      <c r="AA90">
        <v>6</v>
      </c>
      <c r="AB90">
        <v>10</v>
      </c>
      <c r="AC90">
        <v>10</v>
      </c>
      <c r="AD90">
        <v>14</v>
      </c>
      <c r="AE90">
        <v>10</v>
      </c>
      <c r="AF90">
        <v>8</v>
      </c>
      <c r="AG90">
        <v>6</v>
      </c>
      <c r="AH90">
        <v>10</v>
      </c>
      <c r="AI90">
        <v>14</v>
      </c>
      <c r="AJ90">
        <v>10</v>
      </c>
      <c r="AK90">
        <v>12</v>
      </c>
      <c r="AL90">
        <v>14</v>
      </c>
      <c r="AM90">
        <v>10</v>
      </c>
      <c r="AN90">
        <v>6</v>
      </c>
      <c r="AO90">
        <v>10</v>
      </c>
      <c r="AQ90">
        <v>14</v>
      </c>
      <c r="AR90">
        <v>9</v>
      </c>
      <c r="AS90">
        <v>11</v>
      </c>
      <c r="AT90">
        <v>11</v>
      </c>
      <c r="AU90">
        <v>13</v>
      </c>
      <c r="AV90">
        <v>10</v>
      </c>
      <c r="AW90">
        <v>9</v>
      </c>
      <c r="AX90">
        <v>17</v>
      </c>
      <c r="AY90">
        <v>14</v>
      </c>
      <c r="AZ90">
        <v>10</v>
      </c>
      <c r="BA90">
        <v>12</v>
      </c>
      <c r="BB90">
        <v>12</v>
      </c>
      <c r="BC90">
        <v>16</v>
      </c>
      <c r="BD90">
        <v>13</v>
      </c>
      <c r="BE90">
        <v>12</v>
      </c>
      <c r="BF90">
        <f>AVERAGE(AQ90:BE90)</f>
        <v>12.2</v>
      </c>
      <c r="BH90">
        <f>AVERAGE(AQ90:AS90)</f>
        <v>11.333333333333334</v>
      </c>
      <c r="BN90">
        <f>(AQ90-AA90)/(AQ90+AA90)*100</f>
        <v>40</v>
      </c>
      <c r="BO90">
        <f t="shared" ref="BO90:BO101" si="176">(AR90-AB90)/(AR90+AB90)*100</f>
        <v>-5.2631578947368416</v>
      </c>
      <c r="BP90">
        <f t="shared" ref="BP90:BP129" si="177">(AS90-AC90)/(AS90+AC90)*100</f>
        <v>4.7619047619047619</v>
      </c>
      <c r="BQ90">
        <f t="shared" ref="BQ90:BQ129" si="178">(AT90-AD90)/(AT90+AD90)*100</f>
        <v>-12</v>
      </c>
      <c r="BR90">
        <f t="shared" ref="BR90:BR129" si="179">(AU90-AE90)/(AU90+AE90)*100</f>
        <v>13.043478260869565</v>
      </c>
      <c r="BS90">
        <f t="shared" ref="BS90:BS129" si="180">(AV90-AF90)/(AV90+AF90)*100</f>
        <v>11.111111111111111</v>
      </c>
      <c r="BT90">
        <f t="shared" ref="BT90:BT129" si="181">(AW90-AG90)/(AW90+AG90)*100</f>
        <v>20</v>
      </c>
      <c r="BU90">
        <f t="shared" ref="BU90:BU129" si="182">(AX90-AH90)/(AX90+AH90)*100</f>
        <v>25.925925925925924</v>
      </c>
      <c r="BV90">
        <f t="shared" ref="BV90:BV129" si="183">(AY90-AI90)/(AY90+AI90)*100</f>
        <v>0</v>
      </c>
      <c r="BW90">
        <f t="shared" ref="BW90:BW129" si="184">(AZ90-AJ90)/(AZ90+AJ90)*100</f>
        <v>0</v>
      </c>
      <c r="BX90">
        <f t="shared" ref="BX90:BX129" si="185">(BA90-AK90)/(BA90+AK90)*100</f>
        <v>0</v>
      </c>
      <c r="BY90">
        <f t="shared" ref="BY90:BY116" si="186">(BB90-AL90)/(BB90+AL90)*100</f>
        <v>-7.6923076923076925</v>
      </c>
      <c r="BZ90">
        <f t="shared" ref="BZ90:BZ129" si="187">(BC90-AM90)/(BC90+AM90)*100</f>
        <v>23.076923076923077</v>
      </c>
      <c r="CA90">
        <f t="shared" ref="CA90:CA117" si="188">(BD90-AN90)/(BD90+AN90)*100</f>
        <v>36.84210526315789</v>
      </c>
      <c r="CB90">
        <f t="shared" ref="CB90:CB116" si="189">(BE90-AO90)/(BE90+AO90)*100</f>
        <v>9.0909090909090917</v>
      </c>
      <c r="CD90">
        <f>AVERAGE(BN90:BP90)</f>
        <v>13.166248955722638</v>
      </c>
      <c r="CE90">
        <f>AVERAGE(BQ90:BS90)</f>
        <v>4.0515297906602248</v>
      </c>
      <c r="CF90">
        <f>AVERAGE(BT90:BV90)</f>
        <v>15.308641975308641</v>
      </c>
      <c r="CG90">
        <f>AVERAGE(BW90:BY90)</f>
        <v>-2.5641025641025643</v>
      </c>
      <c r="CH90">
        <f>AVERAGE(BZ90:CB90)</f>
        <v>23.003312476996687</v>
      </c>
      <c r="CM90">
        <f t="shared" ref="CM90:CM129" si="190">AVERAGE(BN90:CB90)</f>
        <v>10.593126126917126</v>
      </c>
    </row>
    <row r="91" spans="1:91">
      <c r="A91">
        <v>57</v>
      </c>
      <c r="B91" t="s">
        <v>43</v>
      </c>
      <c r="C91">
        <v>3</v>
      </c>
      <c r="D91" t="s">
        <v>44</v>
      </c>
      <c r="E91">
        <v>18.7</v>
      </c>
      <c r="F91">
        <v>11.1</v>
      </c>
      <c r="G91">
        <v>7.2</v>
      </c>
      <c r="H91">
        <v>13.8</v>
      </c>
      <c r="I91">
        <v>15.5</v>
      </c>
      <c r="J91">
        <v>11.4</v>
      </c>
      <c r="K91">
        <v>9.9</v>
      </c>
      <c r="L91">
        <v>17.5</v>
      </c>
      <c r="M91">
        <v>13.9</v>
      </c>
      <c r="N91">
        <v>14.8</v>
      </c>
      <c r="O91">
        <v>11.6</v>
      </c>
      <c r="P91">
        <v>10.6</v>
      </c>
      <c r="Q91">
        <v>13.2</v>
      </c>
      <c r="R91">
        <v>20.8</v>
      </c>
      <c r="S91">
        <v>12.5</v>
      </c>
      <c r="T91">
        <f t="shared" ref="T91:T128" si="191">AVERAGE(E91:S91)</f>
        <v>13.5</v>
      </c>
      <c r="U91">
        <f t="shared" ref="U91:U129" si="192">AVERAGE(E91:G91)</f>
        <v>12.333333333333334</v>
      </c>
      <c r="V91">
        <f t="shared" ref="V91:V129" si="193">AVERAGE(H91:J91)</f>
        <v>13.566666666666668</v>
      </c>
      <c r="W91">
        <f t="shared" ref="W91:W129" si="194">AVERAGE(K91:M91)</f>
        <v>13.766666666666666</v>
      </c>
      <c r="X91">
        <f t="shared" ref="X91:X129" si="195">AVERAGE(N91:P91)</f>
        <v>12.333333333333334</v>
      </c>
      <c r="Y91">
        <f t="shared" ref="Y91:Y129" si="196">AVERAGE(Q91:S91)</f>
        <v>15.5</v>
      </c>
      <c r="AA91">
        <v>0</v>
      </c>
      <c r="AB91">
        <v>8</v>
      </c>
      <c r="AC91">
        <v>2</v>
      </c>
      <c r="AD91">
        <v>10</v>
      </c>
      <c r="AE91">
        <v>10</v>
      </c>
      <c r="AF91">
        <v>16</v>
      </c>
      <c r="AG91">
        <v>10</v>
      </c>
      <c r="AH91">
        <v>12</v>
      </c>
      <c r="AI91">
        <v>8</v>
      </c>
      <c r="AJ91">
        <v>6</v>
      </c>
      <c r="AK91">
        <v>10</v>
      </c>
      <c r="AL91">
        <v>6</v>
      </c>
      <c r="AM91">
        <v>8</v>
      </c>
      <c r="AN91">
        <v>6</v>
      </c>
      <c r="AO91">
        <v>12</v>
      </c>
      <c r="AQ91">
        <v>14</v>
      </c>
      <c r="AR91">
        <v>16</v>
      </c>
      <c r="AS91">
        <v>19</v>
      </c>
      <c r="AT91">
        <v>17</v>
      </c>
      <c r="AU91">
        <v>9</v>
      </c>
      <c r="AV91">
        <v>4</v>
      </c>
      <c r="AW91">
        <v>9</v>
      </c>
      <c r="AX91">
        <v>11</v>
      </c>
      <c r="AY91">
        <v>9</v>
      </c>
      <c r="AZ91">
        <v>7</v>
      </c>
      <c r="BA91">
        <v>11</v>
      </c>
      <c r="BB91">
        <v>12</v>
      </c>
      <c r="BC91">
        <v>11</v>
      </c>
      <c r="BD91">
        <v>6</v>
      </c>
      <c r="BE91">
        <v>11</v>
      </c>
      <c r="BF91">
        <f t="shared" ref="BF91:BF129" si="197">AVERAGE(AQ91:BE91)</f>
        <v>11.066666666666666</v>
      </c>
      <c r="BH91">
        <f t="shared" ref="BH91:BH129" si="198">AVERAGE(AQ91:AS91)</f>
        <v>16.333333333333332</v>
      </c>
      <c r="BN91">
        <f t="shared" ref="BN91:BN101" si="199">(AQ91-AA91)/(AQ91+AA91)*100</f>
        <v>100</v>
      </c>
      <c r="BO91">
        <f t="shared" si="176"/>
        <v>33.333333333333329</v>
      </c>
      <c r="BP91">
        <f t="shared" si="177"/>
        <v>80.952380952380949</v>
      </c>
      <c r="BQ91">
        <f t="shared" si="178"/>
        <v>25.925925925925924</v>
      </c>
      <c r="BR91">
        <f t="shared" si="179"/>
        <v>-5.2631578947368416</v>
      </c>
      <c r="BS91">
        <f t="shared" si="180"/>
        <v>-60</v>
      </c>
      <c r="BT91">
        <f t="shared" si="181"/>
        <v>-5.2631578947368416</v>
      </c>
      <c r="BU91">
        <f t="shared" si="182"/>
        <v>-4.3478260869565215</v>
      </c>
      <c r="BV91">
        <f t="shared" si="183"/>
        <v>5.8823529411764701</v>
      </c>
      <c r="BW91">
        <f t="shared" si="184"/>
        <v>7.6923076923076925</v>
      </c>
      <c r="BX91">
        <f t="shared" si="185"/>
        <v>4.7619047619047619</v>
      </c>
      <c r="BY91">
        <f t="shared" si="186"/>
        <v>33.333333333333329</v>
      </c>
      <c r="BZ91">
        <f t="shared" si="187"/>
        <v>15.789473684210526</v>
      </c>
      <c r="CA91">
        <f t="shared" si="188"/>
        <v>0</v>
      </c>
      <c r="CB91">
        <f t="shared" si="189"/>
        <v>-4.3478260869565215</v>
      </c>
      <c r="CD91">
        <f t="shared" ref="CD91:CD129" si="200">AVERAGE(BN91:BP91)</f>
        <v>71.428571428571431</v>
      </c>
      <c r="CE91">
        <f t="shared" ref="CE91:CE129" si="201">AVERAGE(BQ91:BS91)</f>
        <v>-13.112410656270306</v>
      </c>
      <c r="CF91">
        <f t="shared" ref="CF91:CF129" si="202">AVERAGE(BT91:BV91)</f>
        <v>-1.2428770135056306</v>
      </c>
      <c r="CG91">
        <f t="shared" ref="CG91:CG129" si="203">AVERAGE(BW91:BY91)</f>
        <v>15.26251526251526</v>
      </c>
      <c r="CH91">
        <f t="shared" ref="CH91:CH128" si="204">AVERAGE(BZ91:CB91)</f>
        <v>3.8138825324180012</v>
      </c>
      <c r="CM91">
        <f t="shared" si="190"/>
        <v>15.229936310745748</v>
      </c>
    </row>
    <row r="92" spans="1:91">
      <c r="A92">
        <v>59</v>
      </c>
      <c r="B92" t="s">
        <v>45</v>
      </c>
      <c r="C92">
        <v>3</v>
      </c>
      <c r="D92" t="s">
        <v>46</v>
      </c>
      <c r="E92">
        <v>5.5</v>
      </c>
      <c r="F92">
        <v>10.5</v>
      </c>
      <c r="G92">
        <v>4.5999999999999996</v>
      </c>
      <c r="H92">
        <v>5.9</v>
      </c>
      <c r="I92">
        <v>10.6</v>
      </c>
      <c r="J92">
        <v>7.9</v>
      </c>
      <c r="K92">
        <v>14.4</v>
      </c>
      <c r="L92">
        <v>4.7</v>
      </c>
      <c r="M92">
        <v>5.5</v>
      </c>
      <c r="N92">
        <v>8.9</v>
      </c>
      <c r="O92">
        <v>14.8</v>
      </c>
      <c r="P92">
        <v>12.8</v>
      </c>
      <c r="Q92">
        <v>4.4000000000000004</v>
      </c>
      <c r="R92">
        <v>4.9000000000000004</v>
      </c>
      <c r="S92">
        <v>7.6</v>
      </c>
      <c r="T92">
        <f t="shared" si="191"/>
        <v>8.1999999999999993</v>
      </c>
      <c r="U92">
        <f t="shared" si="192"/>
        <v>6.8666666666666671</v>
      </c>
      <c r="V92">
        <f t="shared" si="193"/>
        <v>8.1333333333333329</v>
      </c>
      <c r="W92">
        <f t="shared" si="194"/>
        <v>8.2000000000000011</v>
      </c>
      <c r="X92">
        <f t="shared" si="195"/>
        <v>12.166666666666666</v>
      </c>
      <c r="Y92">
        <f t="shared" si="196"/>
        <v>5.6333333333333329</v>
      </c>
      <c r="AA92">
        <v>0</v>
      </c>
      <c r="AB92">
        <v>0</v>
      </c>
      <c r="AC92">
        <v>12</v>
      </c>
      <c r="AD92">
        <v>4</v>
      </c>
      <c r="AE92">
        <v>8</v>
      </c>
      <c r="AF92">
        <v>10</v>
      </c>
      <c r="AG92">
        <v>6</v>
      </c>
      <c r="AH92">
        <v>16</v>
      </c>
      <c r="AI92">
        <v>4</v>
      </c>
      <c r="AJ92">
        <v>6</v>
      </c>
      <c r="AK92">
        <v>4</v>
      </c>
      <c r="AL92">
        <v>6</v>
      </c>
      <c r="AM92">
        <v>8</v>
      </c>
      <c r="AN92">
        <v>12</v>
      </c>
      <c r="AO92">
        <v>6</v>
      </c>
      <c r="AQ92">
        <v>11</v>
      </c>
      <c r="AR92">
        <v>20</v>
      </c>
      <c r="AS92">
        <v>13</v>
      </c>
      <c r="AT92">
        <v>8</v>
      </c>
      <c r="AU92">
        <v>17</v>
      </c>
      <c r="AV92">
        <v>6</v>
      </c>
      <c r="AW92">
        <v>13</v>
      </c>
      <c r="AX92">
        <v>4</v>
      </c>
      <c r="AY92">
        <v>6</v>
      </c>
      <c r="AZ92">
        <v>10</v>
      </c>
      <c r="BA92">
        <v>7</v>
      </c>
      <c r="BB92">
        <v>5</v>
      </c>
      <c r="BC92">
        <v>6</v>
      </c>
      <c r="BD92">
        <v>7</v>
      </c>
      <c r="BE92">
        <v>5</v>
      </c>
      <c r="BF92">
        <f t="shared" si="197"/>
        <v>9.1999999999999993</v>
      </c>
      <c r="BH92">
        <f t="shared" si="198"/>
        <v>14.666666666666666</v>
      </c>
      <c r="BN92">
        <f t="shared" si="199"/>
        <v>100</v>
      </c>
      <c r="BO92">
        <f t="shared" si="176"/>
        <v>100</v>
      </c>
      <c r="BP92">
        <f t="shared" si="177"/>
        <v>4</v>
      </c>
      <c r="BQ92">
        <f t="shared" si="178"/>
        <v>33.333333333333329</v>
      </c>
      <c r="BR92">
        <f t="shared" si="179"/>
        <v>36</v>
      </c>
      <c r="BS92">
        <f t="shared" si="180"/>
        <v>-25</v>
      </c>
      <c r="BT92">
        <f t="shared" si="181"/>
        <v>36.84210526315789</v>
      </c>
      <c r="BU92">
        <f t="shared" si="182"/>
        <v>-60</v>
      </c>
      <c r="BV92">
        <f t="shared" si="183"/>
        <v>20</v>
      </c>
      <c r="BW92">
        <f t="shared" si="184"/>
        <v>25</v>
      </c>
      <c r="BX92">
        <f t="shared" si="185"/>
        <v>27.27272727272727</v>
      </c>
      <c r="BY92">
        <f t="shared" si="186"/>
        <v>-9.0909090909090917</v>
      </c>
      <c r="BZ92">
        <f t="shared" si="187"/>
        <v>-14.285714285714285</v>
      </c>
      <c r="CA92">
        <f t="shared" si="188"/>
        <v>-26.315789473684209</v>
      </c>
      <c r="CB92">
        <f t="shared" si="189"/>
        <v>-9.0909090909090917</v>
      </c>
      <c r="CD92">
        <f t="shared" si="200"/>
        <v>68</v>
      </c>
      <c r="CE92">
        <f t="shared" si="201"/>
        <v>14.777777777777777</v>
      </c>
      <c r="CF92">
        <f t="shared" si="202"/>
        <v>-1.0526315789473699</v>
      </c>
      <c r="CG92">
        <f t="shared" si="203"/>
        <v>14.393939393939391</v>
      </c>
      <c r="CH92">
        <f t="shared" si="204"/>
        <v>-16.564137616769198</v>
      </c>
      <c r="CM92">
        <f t="shared" si="190"/>
        <v>15.910989595200117</v>
      </c>
    </row>
    <row r="93" spans="1:91">
      <c r="A93">
        <v>60</v>
      </c>
      <c r="B93" t="s">
        <v>47</v>
      </c>
      <c r="C93">
        <v>3</v>
      </c>
      <c r="D93" t="s">
        <v>48</v>
      </c>
      <c r="E93">
        <v>9.6999999999999993</v>
      </c>
      <c r="F93">
        <v>3.8</v>
      </c>
      <c r="G93">
        <v>8.3000000000000007</v>
      </c>
      <c r="H93">
        <v>2.1</v>
      </c>
      <c r="I93">
        <v>5</v>
      </c>
      <c r="J93">
        <v>5.7</v>
      </c>
      <c r="K93">
        <v>11.6</v>
      </c>
      <c r="L93">
        <v>6.1</v>
      </c>
      <c r="M93">
        <v>3.5</v>
      </c>
      <c r="N93">
        <v>10.5</v>
      </c>
      <c r="O93">
        <v>3.4</v>
      </c>
      <c r="P93">
        <v>6.1</v>
      </c>
      <c r="Q93">
        <v>19.5</v>
      </c>
      <c r="R93">
        <v>10.6</v>
      </c>
      <c r="S93">
        <v>10.3</v>
      </c>
      <c r="T93">
        <f>AVERAGE(E93:S93)</f>
        <v>7.746666666666667</v>
      </c>
      <c r="U93">
        <f t="shared" si="192"/>
        <v>7.2666666666666666</v>
      </c>
      <c r="V93">
        <f t="shared" si="193"/>
        <v>4.2666666666666666</v>
      </c>
      <c r="W93">
        <f t="shared" si="194"/>
        <v>7.0666666666666664</v>
      </c>
      <c r="X93">
        <f t="shared" si="195"/>
        <v>6.666666666666667</v>
      </c>
      <c r="Y93">
        <f t="shared" si="196"/>
        <v>13.466666666666669</v>
      </c>
      <c r="AA93">
        <v>4</v>
      </c>
      <c r="AB93">
        <v>8</v>
      </c>
      <c r="AC93">
        <v>6</v>
      </c>
      <c r="AD93">
        <v>24</v>
      </c>
      <c r="AE93">
        <v>8</v>
      </c>
      <c r="AF93">
        <v>16</v>
      </c>
      <c r="AG93">
        <v>10</v>
      </c>
      <c r="AH93">
        <v>8</v>
      </c>
      <c r="AI93">
        <v>10</v>
      </c>
      <c r="AJ93">
        <v>4</v>
      </c>
      <c r="AK93">
        <v>6</v>
      </c>
      <c r="AL93">
        <v>4</v>
      </c>
      <c r="AM93">
        <v>4</v>
      </c>
      <c r="AN93">
        <v>4</v>
      </c>
      <c r="AO93">
        <v>6</v>
      </c>
      <c r="AQ93">
        <v>2</v>
      </c>
      <c r="AR93">
        <v>20</v>
      </c>
      <c r="AS93">
        <v>15</v>
      </c>
      <c r="AT93">
        <v>11</v>
      </c>
      <c r="AU93">
        <v>7</v>
      </c>
      <c r="AV93">
        <v>11</v>
      </c>
      <c r="AW93">
        <v>7</v>
      </c>
      <c r="AX93">
        <v>7</v>
      </c>
      <c r="AY93">
        <v>7</v>
      </c>
      <c r="AZ93">
        <v>7</v>
      </c>
      <c r="BA93">
        <v>4</v>
      </c>
      <c r="BB93">
        <v>15</v>
      </c>
      <c r="BC93">
        <v>5</v>
      </c>
      <c r="BD93">
        <v>8</v>
      </c>
      <c r="BE93">
        <v>2</v>
      </c>
      <c r="BF93">
        <f t="shared" si="197"/>
        <v>8.5333333333333332</v>
      </c>
      <c r="BH93">
        <f t="shared" si="198"/>
        <v>12.333333333333334</v>
      </c>
      <c r="BN93">
        <f t="shared" si="199"/>
        <v>-33.333333333333329</v>
      </c>
      <c r="BO93">
        <f t="shared" si="176"/>
        <v>42.857142857142854</v>
      </c>
      <c r="BP93">
        <f t="shared" si="177"/>
        <v>42.857142857142854</v>
      </c>
      <c r="BQ93">
        <f t="shared" si="178"/>
        <v>-37.142857142857146</v>
      </c>
      <c r="BR93">
        <f t="shared" si="179"/>
        <v>-6.666666666666667</v>
      </c>
      <c r="BS93">
        <f t="shared" si="180"/>
        <v>-18.518518518518519</v>
      </c>
      <c r="BT93">
        <f t="shared" si="181"/>
        <v>-17.647058823529413</v>
      </c>
      <c r="BU93">
        <f t="shared" si="182"/>
        <v>-6.666666666666667</v>
      </c>
      <c r="BV93">
        <f t="shared" si="183"/>
        <v>-17.647058823529413</v>
      </c>
      <c r="BW93">
        <f t="shared" si="184"/>
        <v>27.27272727272727</v>
      </c>
      <c r="BX93">
        <f t="shared" si="185"/>
        <v>-20</v>
      </c>
      <c r="BY93">
        <f t="shared" si="186"/>
        <v>57.894736842105267</v>
      </c>
      <c r="BZ93">
        <f t="shared" si="187"/>
        <v>11.111111111111111</v>
      </c>
      <c r="CA93">
        <f t="shared" si="188"/>
        <v>33.333333333333329</v>
      </c>
      <c r="CB93">
        <f t="shared" si="189"/>
        <v>-50</v>
      </c>
      <c r="CD93">
        <f t="shared" si="200"/>
        <v>17.460317460317459</v>
      </c>
      <c r="CE93">
        <f t="shared" si="201"/>
        <v>-20.776014109347443</v>
      </c>
      <c r="CF93">
        <f t="shared" si="202"/>
        <v>-13.986928104575165</v>
      </c>
      <c r="CG93">
        <f t="shared" si="203"/>
        <v>21.722488038277515</v>
      </c>
      <c r="CH93">
        <f t="shared" si="204"/>
        <v>-1.8518518518518523</v>
      </c>
      <c r="CM93">
        <f t="shared" si="190"/>
        <v>0.51360228656410145</v>
      </c>
    </row>
    <row r="94" spans="1:91">
      <c r="A94">
        <v>64</v>
      </c>
      <c r="B94" t="s">
        <v>49</v>
      </c>
      <c r="C94">
        <v>3</v>
      </c>
      <c r="D94" t="s">
        <v>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1.7</v>
      </c>
      <c r="S94">
        <v>0</v>
      </c>
      <c r="T94">
        <f t="shared" si="191"/>
        <v>0.23999999999999996</v>
      </c>
      <c r="U94">
        <f t="shared" si="192"/>
        <v>0</v>
      </c>
      <c r="V94">
        <f t="shared" si="193"/>
        <v>0</v>
      </c>
      <c r="W94">
        <f t="shared" si="194"/>
        <v>0.6333333333333333</v>
      </c>
      <c r="X94">
        <f t="shared" si="195"/>
        <v>0</v>
      </c>
      <c r="Y94">
        <f t="shared" si="196"/>
        <v>0.56666666666666665</v>
      </c>
      <c r="AA94">
        <v>36</v>
      </c>
      <c r="AB94">
        <v>28</v>
      </c>
      <c r="AC94">
        <v>22</v>
      </c>
      <c r="AD94">
        <v>28</v>
      </c>
      <c r="AE94">
        <v>22</v>
      </c>
      <c r="AF94">
        <v>24</v>
      </c>
      <c r="AG94">
        <v>8</v>
      </c>
      <c r="AH94">
        <v>10</v>
      </c>
      <c r="AI94">
        <v>8</v>
      </c>
      <c r="AJ94">
        <v>12</v>
      </c>
      <c r="AK94">
        <v>12</v>
      </c>
      <c r="AL94">
        <v>26</v>
      </c>
      <c r="AM94">
        <v>10</v>
      </c>
      <c r="AN94">
        <v>6</v>
      </c>
      <c r="AO94">
        <v>26</v>
      </c>
      <c r="AQ94">
        <v>30</v>
      </c>
      <c r="AR94">
        <v>22</v>
      </c>
      <c r="AS94">
        <v>29</v>
      </c>
      <c r="AT94">
        <v>30</v>
      </c>
      <c r="AU94">
        <v>27</v>
      </c>
      <c r="AV94">
        <v>19</v>
      </c>
      <c r="AW94">
        <v>19</v>
      </c>
      <c r="AX94">
        <v>24</v>
      </c>
      <c r="AY94">
        <v>11</v>
      </c>
      <c r="AZ94">
        <v>11</v>
      </c>
      <c r="BA94">
        <v>15</v>
      </c>
      <c r="BB94">
        <v>19</v>
      </c>
      <c r="BC94">
        <v>7</v>
      </c>
      <c r="BD94">
        <v>4</v>
      </c>
      <c r="BE94">
        <v>17</v>
      </c>
      <c r="BF94">
        <f t="shared" si="197"/>
        <v>18.933333333333334</v>
      </c>
      <c r="BH94">
        <f t="shared" si="198"/>
        <v>27</v>
      </c>
      <c r="BN94">
        <f t="shared" si="199"/>
        <v>-9.0909090909090917</v>
      </c>
      <c r="BO94">
        <f t="shared" si="176"/>
        <v>-12</v>
      </c>
      <c r="BP94">
        <f t="shared" si="177"/>
        <v>13.725490196078432</v>
      </c>
      <c r="BQ94">
        <f t="shared" si="178"/>
        <v>3.4482758620689653</v>
      </c>
      <c r="BR94">
        <f t="shared" si="179"/>
        <v>10.204081632653061</v>
      </c>
      <c r="BS94">
        <f t="shared" si="180"/>
        <v>-11.627906976744185</v>
      </c>
      <c r="BT94">
        <f t="shared" si="181"/>
        <v>40.74074074074074</v>
      </c>
      <c r="BU94">
        <f t="shared" si="182"/>
        <v>41.17647058823529</v>
      </c>
      <c r="BV94">
        <f t="shared" si="183"/>
        <v>15.789473684210526</v>
      </c>
      <c r="BW94">
        <f t="shared" si="184"/>
        <v>-4.3478260869565215</v>
      </c>
      <c r="BX94">
        <f t="shared" si="185"/>
        <v>11.111111111111111</v>
      </c>
      <c r="BY94">
        <f t="shared" si="186"/>
        <v>-15.555555555555555</v>
      </c>
      <c r="BZ94">
        <f t="shared" si="187"/>
        <v>-17.647058823529413</v>
      </c>
      <c r="CA94">
        <f t="shared" si="188"/>
        <v>-20</v>
      </c>
      <c r="CB94">
        <f t="shared" si="189"/>
        <v>-20.930232558139537</v>
      </c>
      <c r="CD94">
        <f t="shared" si="200"/>
        <v>-2.4551396316102205</v>
      </c>
      <c r="CE94">
        <f t="shared" si="201"/>
        <v>0.67481683932594672</v>
      </c>
      <c r="CF94">
        <f t="shared" si="202"/>
        <v>32.568895004395522</v>
      </c>
      <c r="CG94">
        <f t="shared" si="203"/>
        <v>-2.9307568438003222</v>
      </c>
      <c r="CH94">
        <f t="shared" si="204"/>
        <v>-19.525763793889649</v>
      </c>
      <c r="CM94">
        <f t="shared" si="190"/>
        <v>1.6664103148842542</v>
      </c>
    </row>
    <row r="95" spans="1:91">
      <c r="A95">
        <v>61</v>
      </c>
      <c r="B95" t="s">
        <v>50</v>
      </c>
      <c r="C95">
        <v>3</v>
      </c>
      <c r="D95" t="s">
        <v>44</v>
      </c>
      <c r="E95">
        <v>11.8</v>
      </c>
      <c r="F95">
        <v>5.9</v>
      </c>
      <c r="G95">
        <v>10.4</v>
      </c>
      <c r="H95">
        <v>8.6999999999999993</v>
      </c>
      <c r="I95">
        <v>7</v>
      </c>
      <c r="J95">
        <v>9.6</v>
      </c>
      <c r="K95">
        <v>13.3</v>
      </c>
      <c r="L95">
        <v>14.9</v>
      </c>
      <c r="M95">
        <v>10.5</v>
      </c>
      <c r="N95">
        <v>12.3</v>
      </c>
      <c r="O95">
        <v>19.899999999999999</v>
      </c>
      <c r="P95">
        <v>23.1</v>
      </c>
      <c r="Q95">
        <v>15.7</v>
      </c>
      <c r="R95">
        <v>17.8</v>
      </c>
      <c r="S95">
        <v>18.399999999999999</v>
      </c>
      <c r="T95">
        <f t="shared" si="191"/>
        <v>13.286666666666667</v>
      </c>
      <c r="U95">
        <f t="shared" si="192"/>
        <v>9.3666666666666671</v>
      </c>
      <c r="V95">
        <f t="shared" si="193"/>
        <v>8.4333333333333318</v>
      </c>
      <c r="W95">
        <f t="shared" si="194"/>
        <v>12.9</v>
      </c>
      <c r="X95">
        <f t="shared" si="195"/>
        <v>18.433333333333334</v>
      </c>
      <c r="Y95">
        <f t="shared" si="196"/>
        <v>17.3</v>
      </c>
      <c r="AA95">
        <v>4</v>
      </c>
      <c r="AB95">
        <v>16</v>
      </c>
      <c r="AC95">
        <v>22</v>
      </c>
      <c r="AD95">
        <v>12</v>
      </c>
      <c r="AE95">
        <v>22</v>
      </c>
      <c r="AF95">
        <v>12</v>
      </c>
      <c r="AG95">
        <v>14</v>
      </c>
      <c r="AH95">
        <v>8</v>
      </c>
      <c r="AI95">
        <v>14</v>
      </c>
      <c r="AJ95">
        <v>20</v>
      </c>
      <c r="AK95">
        <v>2</v>
      </c>
      <c r="AL95">
        <v>2</v>
      </c>
      <c r="AM95">
        <v>4</v>
      </c>
      <c r="AN95">
        <v>2</v>
      </c>
      <c r="AO95">
        <v>4</v>
      </c>
      <c r="AQ95">
        <v>16</v>
      </c>
      <c r="AR95">
        <v>10</v>
      </c>
      <c r="AS95">
        <v>19</v>
      </c>
      <c r="AT95">
        <v>17</v>
      </c>
      <c r="AU95">
        <v>12</v>
      </c>
      <c r="AV95">
        <v>14</v>
      </c>
      <c r="AW95">
        <v>13</v>
      </c>
      <c r="AX95">
        <v>6</v>
      </c>
      <c r="AY95">
        <v>10</v>
      </c>
      <c r="AZ95">
        <v>12</v>
      </c>
      <c r="BA95">
        <v>17</v>
      </c>
      <c r="BB95">
        <v>1</v>
      </c>
      <c r="BC95">
        <v>8</v>
      </c>
      <c r="BD95">
        <v>9</v>
      </c>
      <c r="BE95">
        <v>6</v>
      </c>
      <c r="BF95">
        <f t="shared" si="197"/>
        <v>11.333333333333334</v>
      </c>
      <c r="BH95">
        <f t="shared" si="198"/>
        <v>15</v>
      </c>
      <c r="BN95">
        <f t="shared" si="199"/>
        <v>60</v>
      </c>
      <c r="BO95">
        <f t="shared" si="176"/>
        <v>-23.076923076923077</v>
      </c>
      <c r="BP95">
        <f t="shared" si="177"/>
        <v>-7.3170731707317067</v>
      </c>
      <c r="BQ95">
        <f t="shared" si="178"/>
        <v>17.241379310344829</v>
      </c>
      <c r="BR95">
        <f t="shared" si="179"/>
        <v>-29.411764705882355</v>
      </c>
      <c r="BS95">
        <f t="shared" si="180"/>
        <v>7.6923076923076925</v>
      </c>
      <c r="BT95">
        <f t="shared" si="181"/>
        <v>-3.7037037037037033</v>
      </c>
      <c r="BU95">
        <f t="shared" si="182"/>
        <v>-14.285714285714285</v>
      </c>
      <c r="BV95">
        <f t="shared" si="183"/>
        <v>-16.666666666666664</v>
      </c>
      <c r="BW95">
        <f t="shared" si="184"/>
        <v>-25</v>
      </c>
      <c r="BX95">
        <f t="shared" si="185"/>
        <v>78.94736842105263</v>
      </c>
      <c r="BY95">
        <f t="shared" si="186"/>
        <v>-33.333333333333329</v>
      </c>
      <c r="BZ95">
        <f t="shared" si="187"/>
        <v>33.333333333333329</v>
      </c>
      <c r="CA95">
        <f t="shared" si="188"/>
        <v>63.636363636363633</v>
      </c>
      <c r="CB95">
        <f t="shared" si="189"/>
        <v>20</v>
      </c>
      <c r="CD95">
        <f t="shared" si="200"/>
        <v>9.8686679174484038</v>
      </c>
      <c r="CE95">
        <f t="shared" si="201"/>
        <v>-1.4926925677432779</v>
      </c>
      <c r="CF95">
        <f t="shared" si="202"/>
        <v>-11.552028218694884</v>
      </c>
      <c r="CG95">
        <f t="shared" si="203"/>
        <v>6.8713450292397669</v>
      </c>
      <c r="CH95">
        <f t="shared" si="204"/>
        <v>38.98989898989899</v>
      </c>
      <c r="CM95">
        <f t="shared" si="190"/>
        <v>8.5370382300297987</v>
      </c>
    </row>
    <row r="96" spans="1:91">
      <c r="A96">
        <v>63</v>
      </c>
      <c r="B96" t="s">
        <v>51</v>
      </c>
      <c r="C96">
        <v>3</v>
      </c>
      <c r="D96" t="s">
        <v>46</v>
      </c>
      <c r="E96">
        <v>9.1</v>
      </c>
      <c r="F96">
        <v>12.3</v>
      </c>
      <c r="G96">
        <v>11.3</v>
      </c>
      <c r="H96">
        <v>5.5</v>
      </c>
      <c r="I96">
        <v>7.5</v>
      </c>
      <c r="J96">
        <v>9.1999999999999993</v>
      </c>
      <c r="K96">
        <v>10.199999999999999</v>
      </c>
      <c r="L96">
        <v>8.4</v>
      </c>
      <c r="M96">
        <v>7.2</v>
      </c>
      <c r="N96">
        <v>6.3</v>
      </c>
      <c r="O96">
        <v>2.5</v>
      </c>
      <c r="P96">
        <v>4.5999999999999996</v>
      </c>
      <c r="Q96">
        <v>4.5999999999999996</v>
      </c>
      <c r="R96">
        <v>9.1999999999999993</v>
      </c>
      <c r="S96">
        <v>5.7</v>
      </c>
      <c r="T96">
        <f t="shared" si="191"/>
        <v>7.5733333333333341</v>
      </c>
      <c r="U96">
        <f t="shared" si="192"/>
        <v>10.9</v>
      </c>
      <c r="V96">
        <f t="shared" si="193"/>
        <v>7.3999999999999995</v>
      </c>
      <c r="W96">
        <f t="shared" si="194"/>
        <v>8.6</v>
      </c>
      <c r="X96">
        <f t="shared" si="195"/>
        <v>4.4666666666666668</v>
      </c>
      <c r="Y96">
        <f t="shared" si="196"/>
        <v>6.5</v>
      </c>
      <c r="AA96">
        <v>0</v>
      </c>
      <c r="AB96">
        <v>0</v>
      </c>
      <c r="AC96">
        <v>8</v>
      </c>
      <c r="AD96">
        <v>8</v>
      </c>
      <c r="AE96">
        <v>12</v>
      </c>
      <c r="AF96">
        <v>6</v>
      </c>
      <c r="AG96">
        <v>2</v>
      </c>
      <c r="AH96">
        <v>10</v>
      </c>
      <c r="AI96">
        <v>12</v>
      </c>
      <c r="AJ96">
        <v>16</v>
      </c>
      <c r="AK96">
        <v>18</v>
      </c>
      <c r="AL96">
        <v>10</v>
      </c>
      <c r="AM96">
        <v>14</v>
      </c>
      <c r="AN96">
        <v>6</v>
      </c>
      <c r="AO96">
        <v>14</v>
      </c>
      <c r="AQ96">
        <v>23</v>
      </c>
      <c r="AR96">
        <v>30</v>
      </c>
      <c r="AS96">
        <v>15</v>
      </c>
      <c r="AT96">
        <v>19</v>
      </c>
      <c r="AU96">
        <v>6</v>
      </c>
      <c r="AV96">
        <v>19</v>
      </c>
      <c r="AW96">
        <v>12</v>
      </c>
      <c r="AX96">
        <v>11</v>
      </c>
      <c r="AY96">
        <v>15</v>
      </c>
      <c r="AZ96">
        <v>12</v>
      </c>
      <c r="BA96">
        <v>11</v>
      </c>
      <c r="BB96">
        <v>8</v>
      </c>
      <c r="BC96">
        <v>11</v>
      </c>
      <c r="BD96">
        <v>11</v>
      </c>
      <c r="BE96">
        <v>14</v>
      </c>
      <c r="BF96">
        <f t="shared" si="197"/>
        <v>14.466666666666667</v>
      </c>
      <c r="BH96">
        <f t="shared" si="198"/>
        <v>22.666666666666668</v>
      </c>
      <c r="BN96">
        <f t="shared" si="199"/>
        <v>100</v>
      </c>
      <c r="BO96">
        <f t="shared" si="176"/>
        <v>100</v>
      </c>
      <c r="BP96">
        <f t="shared" si="177"/>
        <v>30.434782608695656</v>
      </c>
      <c r="BQ96">
        <f t="shared" si="178"/>
        <v>40.74074074074074</v>
      </c>
      <c r="BR96">
        <f t="shared" si="179"/>
        <v>-33.333333333333329</v>
      </c>
      <c r="BS96">
        <f t="shared" si="180"/>
        <v>52</v>
      </c>
      <c r="BT96">
        <f t="shared" si="181"/>
        <v>71.428571428571431</v>
      </c>
      <c r="BU96">
        <f t="shared" si="182"/>
        <v>4.7619047619047619</v>
      </c>
      <c r="BV96">
        <f t="shared" si="183"/>
        <v>11.111111111111111</v>
      </c>
      <c r="BW96">
        <f t="shared" si="184"/>
        <v>-14.285714285714285</v>
      </c>
      <c r="BX96">
        <f t="shared" si="185"/>
        <v>-24.137931034482758</v>
      </c>
      <c r="BY96">
        <f t="shared" si="186"/>
        <v>-11.111111111111111</v>
      </c>
      <c r="BZ96">
        <f t="shared" si="187"/>
        <v>-12</v>
      </c>
      <c r="CA96">
        <f t="shared" si="188"/>
        <v>29.411764705882355</v>
      </c>
      <c r="CB96">
        <f t="shared" si="189"/>
        <v>0</v>
      </c>
      <c r="CD96">
        <f t="shared" si="200"/>
        <v>76.811594202898547</v>
      </c>
      <c r="CE96">
        <f t="shared" si="201"/>
        <v>19.802469135802472</v>
      </c>
      <c r="CF96">
        <f t="shared" si="202"/>
        <v>29.100529100529101</v>
      </c>
      <c r="CG96">
        <f t="shared" si="203"/>
        <v>-16.511585477102717</v>
      </c>
      <c r="CH96">
        <f t="shared" si="204"/>
        <v>5.8039215686274517</v>
      </c>
      <c r="CM96">
        <f t="shared" si="190"/>
        <v>23.001385706150977</v>
      </c>
    </row>
    <row r="97" spans="1:91">
      <c r="A97">
        <v>62</v>
      </c>
      <c r="B97" t="s">
        <v>52</v>
      </c>
      <c r="C97">
        <v>3</v>
      </c>
      <c r="D97" t="s">
        <v>48</v>
      </c>
      <c r="E97">
        <v>10.1</v>
      </c>
      <c r="F97">
        <v>19.899999999999999</v>
      </c>
      <c r="G97">
        <v>19</v>
      </c>
      <c r="H97">
        <v>19.5</v>
      </c>
      <c r="I97">
        <v>26.5</v>
      </c>
      <c r="J97">
        <v>23.4</v>
      </c>
      <c r="K97">
        <v>19.600000000000001</v>
      </c>
      <c r="L97">
        <v>17.5</v>
      </c>
      <c r="M97">
        <v>20.100000000000001</v>
      </c>
      <c r="N97">
        <v>24.9</v>
      </c>
      <c r="O97">
        <v>21.9</v>
      </c>
      <c r="P97">
        <v>19.7</v>
      </c>
      <c r="Q97">
        <v>18.8</v>
      </c>
      <c r="R97">
        <v>16.5</v>
      </c>
      <c r="S97">
        <v>18.7</v>
      </c>
      <c r="T97">
        <f t="shared" si="191"/>
        <v>19.739999999999998</v>
      </c>
      <c r="U97">
        <f t="shared" si="192"/>
        <v>16.333333333333332</v>
      </c>
      <c r="V97">
        <f t="shared" si="193"/>
        <v>23.133333333333336</v>
      </c>
      <c r="W97">
        <f t="shared" si="194"/>
        <v>19.066666666666666</v>
      </c>
      <c r="X97">
        <f t="shared" si="195"/>
        <v>22.166666666666668</v>
      </c>
      <c r="Y97">
        <f t="shared" si="196"/>
        <v>18</v>
      </c>
      <c r="AA97">
        <v>0</v>
      </c>
      <c r="AB97">
        <v>0</v>
      </c>
      <c r="AC97">
        <v>0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Q97">
        <v>20</v>
      </c>
      <c r="AR97">
        <v>11</v>
      </c>
      <c r="AS97">
        <v>21</v>
      </c>
      <c r="AT97">
        <v>17</v>
      </c>
      <c r="AU97">
        <v>19</v>
      </c>
      <c r="AV97">
        <v>10</v>
      </c>
      <c r="AW97">
        <v>12</v>
      </c>
      <c r="AX97">
        <v>15</v>
      </c>
      <c r="AY97">
        <v>20</v>
      </c>
      <c r="AZ97">
        <v>4</v>
      </c>
      <c r="BA97">
        <v>10</v>
      </c>
      <c r="BB97">
        <v>16</v>
      </c>
      <c r="BC97">
        <v>8</v>
      </c>
      <c r="BD97">
        <v>9</v>
      </c>
      <c r="BE97">
        <v>10</v>
      </c>
      <c r="BF97">
        <f t="shared" si="197"/>
        <v>13.466666666666667</v>
      </c>
      <c r="BH97">
        <f t="shared" si="198"/>
        <v>17.333333333333332</v>
      </c>
      <c r="BN97">
        <f t="shared" si="199"/>
        <v>100</v>
      </c>
      <c r="BO97">
        <f t="shared" si="176"/>
        <v>100</v>
      </c>
      <c r="BP97">
        <f t="shared" si="177"/>
        <v>100</v>
      </c>
      <c r="BQ97">
        <f t="shared" si="178"/>
        <v>100</v>
      </c>
      <c r="BR97">
        <f t="shared" si="179"/>
        <v>80.952380952380949</v>
      </c>
      <c r="BS97">
        <f t="shared" si="180"/>
        <v>100</v>
      </c>
      <c r="BT97">
        <f t="shared" si="181"/>
        <v>100</v>
      </c>
      <c r="BU97">
        <f t="shared" si="182"/>
        <v>100</v>
      </c>
      <c r="BV97">
        <f t="shared" si="183"/>
        <v>100</v>
      </c>
      <c r="BW97">
        <f t="shared" si="184"/>
        <v>100</v>
      </c>
      <c r="BX97">
        <f t="shared" si="185"/>
        <v>100</v>
      </c>
      <c r="BY97">
        <f t="shared" si="186"/>
        <v>100</v>
      </c>
      <c r="BZ97">
        <f t="shared" si="187"/>
        <v>100</v>
      </c>
      <c r="CA97">
        <f t="shared" si="188"/>
        <v>100</v>
      </c>
      <c r="CB97">
        <f t="shared" si="189"/>
        <v>100</v>
      </c>
      <c r="CD97">
        <f t="shared" si="200"/>
        <v>100</v>
      </c>
      <c r="CE97">
        <f t="shared" si="201"/>
        <v>93.650793650793659</v>
      </c>
      <c r="CF97">
        <f t="shared" si="202"/>
        <v>100</v>
      </c>
      <c r="CG97">
        <f t="shared" si="203"/>
        <v>100</v>
      </c>
      <c r="CH97">
        <f t="shared" si="204"/>
        <v>100</v>
      </c>
      <c r="CM97">
        <f t="shared" si="190"/>
        <v>98.730158730158735</v>
      </c>
    </row>
    <row r="98" spans="1:91">
      <c r="A98">
        <v>66</v>
      </c>
      <c r="B98" t="s">
        <v>53</v>
      </c>
      <c r="C98">
        <v>3</v>
      </c>
      <c r="D98" t="s">
        <v>42</v>
      </c>
      <c r="E98">
        <v>0</v>
      </c>
      <c r="F98">
        <v>6.9</v>
      </c>
      <c r="G98">
        <v>0</v>
      </c>
      <c r="H98">
        <v>0</v>
      </c>
      <c r="I98">
        <v>0</v>
      </c>
      <c r="J98">
        <v>0</v>
      </c>
      <c r="K98">
        <v>0</v>
      </c>
      <c r="L98">
        <v>16.3</v>
      </c>
      <c r="M98">
        <v>1.4</v>
      </c>
      <c r="N98">
        <v>0</v>
      </c>
      <c r="O98">
        <v>0</v>
      </c>
      <c r="P98">
        <v>0</v>
      </c>
      <c r="Q98">
        <v>1.6</v>
      </c>
      <c r="R98">
        <v>0.6</v>
      </c>
      <c r="S98">
        <v>0</v>
      </c>
      <c r="T98">
        <f t="shared" si="191"/>
        <v>1.7866666666666668</v>
      </c>
      <c r="U98">
        <f t="shared" si="192"/>
        <v>2.3000000000000003</v>
      </c>
      <c r="V98">
        <f t="shared" si="193"/>
        <v>0</v>
      </c>
      <c r="W98">
        <f t="shared" si="194"/>
        <v>5.8999999999999995</v>
      </c>
      <c r="X98">
        <f t="shared" si="195"/>
        <v>0</v>
      </c>
      <c r="Y98">
        <f t="shared" si="196"/>
        <v>0.73333333333333339</v>
      </c>
      <c r="AA98">
        <v>2</v>
      </c>
      <c r="AB98">
        <v>0</v>
      </c>
      <c r="AC98">
        <v>12</v>
      </c>
      <c r="AD98">
        <v>10</v>
      </c>
      <c r="AE98">
        <v>2</v>
      </c>
      <c r="AF98">
        <v>8</v>
      </c>
      <c r="AG98">
        <v>10</v>
      </c>
      <c r="AH98">
        <v>0</v>
      </c>
      <c r="AI98">
        <v>18</v>
      </c>
      <c r="AJ98">
        <v>20</v>
      </c>
      <c r="AK98">
        <v>16</v>
      </c>
      <c r="AL98">
        <v>10</v>
      </c>
      <c r="AM98">
        <v>6</v>
      </c>
      <c r="AN98">
        <v>12</v>
      </c>
      <c r="AO98">
        <v>6</v>
      </c>
      <c r="AQ98">
        <v>43</v>
      </c>
      <c r="AR98">
        <v>5</v>
      </c>
      <c r="AS98">
        <v>13</v>
      </c>
      <c r="AT98">
        <v>15</v>
      </c>
      <c r="AU98">
        <v>15</v>
      </c>
      <c r="AV98">
        <v>9</v>
      </c>
      <c r="AW98">
        <v>12</v>
      </c>
      <c r="AX98">
        <v>17</v>
      </c>
      <c r="AY98">
        <v>11</v>
      </c>
      <c r="AZ98">
        <v>13</v>
      </c>
      <c r="BA98">
        <v>17</v>
      </c>
      <c r="BB98">
        <v>15</v>
      </c>
      <c r="BC98">
        <v>6</v>
      </c>
      <c r="BD98">
        <v>5</v>
      </c>
      <c r="BE98">
        <v>13</v>
      </c>
      <c r="BF98">
        <f t="shared" si="197"/>
        <v>13.933333333333334</v>
      </c>
      <c r="BH98">
        <f t="shared" si="198"/>
        <v>20.333333333333332</v>
      </c>
      <c r="BN98">
        <f t="shared" si="199"/>
        <v>91.111111111111114</v>
      </c>
      <c r="BO98">
        <f t="shared" si="176"/>
        <v>100</v>
      </c>
      <c r="BP98">
        <f t="shared" si="177"/>
        <v>4</v>
      </c>
      <c r="BQ98">
        <f t="shared" si="178"/>
        <v>20</v>
      </c>
      <c r="BR98">
        <f t="shared" si="179"/>
        <v>76.470588235294116</v>
      </c>
      <c r="BS98">
        <f t="shared" si="180"/>
        <v>5.8823529411764701</v>
      </c>
      <c r="BT98">
        <f t="shared" si="181"/>
        <v>9.0909090909090917</v>
      </c>
      <c r="BU98">
        <f t="shared" si="182"/>
        <v>100</v>
      </c>
      <c r="BV98">
        <f t="shared" si="183"/>
        <v>-24.137931034482758</v>
      </c>
      <c r="BW98">
        <f t="shared" si="184"/>
        <v>-21.212121212121211</v>
      </c>
      <c r="BX98">
        <f t="shared" si="185"/>
        <v>3.0303030303030303</v>
      </c>
      <c r="BY98">
        <f t="shared" si="186"/>
        <v>20</v>
      </c>
      <c r="BZ98">
        <f t="shared" si="187"/>
        <v>0</v>
      </c>
      <c r="CA98">
        <f t="shared" si="188"/>
        <v>-41.17647058823529</v>
      </c>
      <c r="CB98">
        <f t="shared" si="189"/>
        <v>36.84210526315789</v>
      </c>
      <c r="CD98">
        <f t="shared" si="200"/>
        <v>65.037037037037038</v>
      </c>
      <c r="CE98">
        <f t="shared" si="201"/>
        <v>34.117647058823529</v>
      </c>
      <c r="CF98">
        <f t="shared" si="202"/>
        <v>28.317659352142112</v>
      </c>
      <c r="CG98">
        <f t="shared" si="203"/>
        <v>0.60606060606060674</v>
      </c>
      <c r="CH98">
        <f t="shared" si="204"/>
        <v>-1.4447884416924666</v>
      </c>
      <c r="CM98">
        <f t="shared" si="190"/>
        <v>25.326723122474164</v>
      </c>
    </row>
    <row r="99" spans="1:91">
      <c r="A99">
        <v>67</v>
      </c>
      <c r="B99" t="s">
        <v>54</v>
      </c>
      <c r="C99">
        <v>3</v>
      </c>
      <c r="D99" t="s">
        <v>44</v>
      </c>
      <c r="E99">
        <v>20.8</v>
      </c>
      <c r="F99">
        <v>10.5</v>
      </c>
      <c r="G99">
        <v>12.2</v>
      </c>
      <c r="H99">
        <v>9.8000000000000007</v>
      </c>
      <c r="I99">
        <v>8</v>
      </c>
      <c r="J99">
        <v>10.6</v>
      </c>
      <c r="K99">
        <v>13.9</v>
      </c>
      <c r="L99">
        <v>13.3</v>
      </c>
      <c r="M99">
        <v>10.7</v>
      </c>
      <c r="N99">
        <v>8.6</v>
      </c>
      <c r="O99">
        <v>4.8</v>
      </c>
      <c r="P99">
        <v>8.9</v>
      </c>
      <c r="Q99">
        <v>7.5</v>
      </c>
      <c r="R99">
        <v>7.8</v>
      </c>
      <c r="S99">
        <v>11.6</v>
      </c>
      <c r="T99">
        <f t="shared" si="191"/>
        <v>10.6</v>
      </c>
      <c r="U99">
        <f t="shared" si="192"/>
        <v>14.5</v>
      </c>
      <c r="V99">
        <f t="shared" si="193"/>
        <v>9.4666666666666668</v>
      </c>
      <c r="W99">
        <f t="shared" si="194"/>
        <v>12.633333333333335</v>
      </c>
      <c r="X99">
        <f t="shared" si="195"/>
        <v>7.4333333333333327</v>
      </c>
      <c r="Y99">
        <f t="shared" si="196"/>
        <v>8.9666666666666668</v>
      </c>
      <c r="AA99">
        <v>0</v>
      </c>
      <c r="AB99">
        <v>12</v>
      </c>
      <c r="AC99">
        <v>12</v>
      </c>
      <c r="AD99">
        <v>12</v>
      </c>
      <c r="AE99">
        <v>6</v>
      </c>
      <c r="AF99">
        <v>6</v>
      </c>
      <c r="AG99">
        <v>6</v>
      </c>
      <c r="AH99">
        <v>18</v>
      </c>
      <c r="AI99">
        <v>10</v>
      </c>
      <c r="AJ99">
        <v>16</v>
      </c>
      <c r="AK99">
        <v>14</v>
      </c>
      <c r="AL99">
        <v>12</v>
      </c>
      <c r="AM99">
        <v>14</v>
      </c>
      <c r="AN99">
        <v>14</v>
      </c>
      <c r="AO99">
        <v>2</v>
      </c>
      <c r="AQ99">
        <v>9</v>
      </c>
      <c r="AR99">
        <v>12</v>
      </c>
      <c r="AS99">
        <v>28</v>
      </c>
      <c r="AT99">
        <v>18</v>
      </c>
      <c r="AU99">
        <v>21</v>
      </c>
      <c r="AV99">
        <v>18</v>
      </c>
      <c r="AW99">
        <v>11</v>
      </c>
      <c r="AX99">
        <v>17</v>
      </c>
      <c r="AY99">
        <v>8</v>
      </c>
      <c r="AZ99">
        <v>5</v>
      </c>
      <c r="BA99">
        <v>24</v>
      </c>
      <c r="BB99">
        <v>15</v>
      </c>
      <c r="BC99">
        <v>11</v>
      </c>
      <c r="BD99">
        <v>4</v>
      </c>
      <c r="BE99">
        <v>4</v>
      </c>
      <c r="BF99">
        <f t="shared" si="197"/>
        <v>13.666666666666666</v>
      </c>
      <c r="BH99">
        <f t="shared" si="198"/>
        <v>16.333333333333332</v>
      </c>
      <c r="BN99">
        <f t="shared" si="199"/>
        <v>100</v>
      </c>
      <c r="BO99">
        <f t="shared" si="176"/>
        <v>0</v>
      </c>
      <c r="BP99">
        <f t="shared" si="177"/>
        <v>40</v>
      </c>
      <c r="BQ99">
        <f t="shared" si="178"/>
        <v>20</v>
      </c>
      <c r="BR99">
        <f t="shared" si="179"/>
        <v>55.555555555555557</v>
      </c>
      <c r="BS99">
        <f t="shared" si="180"/>
        <v>50</v>
      </c>
      <c r="BT99">
        <f t="shared" si="181"/>
        <v>29.411764705882355</v>
      </c>
      <c r="BU99">
        <f t="shared" si="182"/>
        <v>-2.8571428571428572</v>
      </c>
      <c r="BV99">
        <f t="shared" si="183"/>
        <v>-11.111111111111111</v>
      </c>
      <c r="BW99">
        <f t="shared" si="184"/>
        <v>-52.380952380952387</v>
      </c>
      <c r="BX99">
        <f t="shared" si="185"/>
        <v>26.315789473684209</v>
      </c>
      <c r="BY99">
        <f t="shared" si="186"/>
        <v>11.111111111111111</v>
      </c>
      <c r="BZ99">
        <f t="shared" si="187"/>
        <v>-12</v>
      </c>
      <c r="CA99">
        <f t="shared" si="188"/>
        <v>-55.555555555555557</v>
      </c>
      <c r="CB99">
        <f t="shared" si="189"/>
        <v>33.333333333333329</v>
      </c>
      <c r="CD99">
        <f t="shared" si="200"/>
        <v>46.666666666666664</v>
      </c>
      <c r="CE99">
        <f t="shared" si="201"/>
        <v>41.851851851851855</v>
      </c>
      <c r="CF99">
        <f t="shared" si="202"/>
        <v>5.1478369125427959</v>
      </c>
      <c r="CG99">
        <f t="shared" si="203"/>
        <v>-4.9846839320523557</v>
      </c>
      <c r="CH99">
        <f t="shared" si="204"/>
        <v>-11.40740740740741</v>
      </c>
      <c r="CM99">
        <f t="shared" si="190"/>
        <v>15.454852818320315</v>
      </c>
    </row>
    <row r="100" spans="1:91">
      <c r="A100">
        <v>68</v>
      </c>
      <c r="B100" t="s">
        <v>55</v>
      </c>
      <c r="C100">
        <v>3</v>
      </c>
      <c r="D100" t="s">
        <v>46</v>
      </c>
      <c r="E100">
        <v>0.7</v>
      </c>
      <c r="F100">
        <v>0.4</v>
      </c>
      <c r="G100">
        <v>3.5</v>
      </c>
      <c r="H100">
        <v>4.5</v>
      </c>
      <c r="I100">
        <v>3.7</v>
      </c>
      <c r="J100">
        <v>8.8000000000000007</v>
      </c>
      <c r="K100">
        <v>10.1</v>
      </c>
      <c r="L100">
        <v>13</v>
      </c>
      <c r="M100">
        <v>19.3</v>
      </c>
      <c r="N100">
        <v>4.9000000000000004</v>
      </c>
      <c r="O100">
        <v>5.8</v>
      </c>
      <c r="P100">
        <v>8</v>
      </c>
      <c r="Q100">
        <v>4.9000000000000004</v>
      </c>
      <c r="R100">
        <v>9.8000000000000007</v>
      </c>
      <c r="S100">
        <v>5.3</v>
      </c>
      <c r="T100">
        <f t="shared" si="191"/>
        <v>6.8466666666666667</v>
      </c>
      <c r="U100">
        <f t="shared" si="192"/>
        <v>1.5333333333333332</v>
      </c>
      <c r="V100">
        <f t="shared" si="193"/>
        <v>5.666666666666667</v>
      </c>
      <c r="W100">
        <f t="shared" si="194"/>
        <v>14.133333333333335</v>
      </c>
      <c r="X100">
        <f t="shared" si="195"/>
        <v>6.2333333333333334</v>
      </c>
      <c r="Y100">
        <f t="shared" si="196"/>
        <v>6.666666666666667</v>
      </c>
      <c r="AA100">
        <v>6</v>
      </c>
      <c r="AB100">
        <v>10</v>
      </c>
      <c r="AC100">
        <v>10</v>
      </c>
      <c r="AD100">
        <v>6</v>
      </c>
      <c r="AE100">
        <v>20</v>
      </c>
      <c r="AF100">
        <v>2</v>
      </c>
      <c r="AG100">
        <v>6</v>
      </c>
      <c r="AH100">
        <v>2</v>
      </c>
      <c r="AI100">
        <v>0</v>
      </c>
      <c r="AJ100">
        <v>4</v>
      </c>
      <c r="AK100">
        <v>14</v>
      </c>
      <c r="AL100">
        <v>2</v>
      </c>
      <c r="AM100">
        <v>12</v>
      </c>
      <c r="AN100">
        <v>8</v>
      </c>
      <c r="AO100">
        <v>14</v>
      </c>
      <c r="AQ100">
        <v>31</v>
      </c>
      <c r="AR100">
        <v>47</v>
      </c>
      <c r="AS100">
        <v>10</v>
      </c>
      <c r="AT100">
        <v>15</v>
      </c>
      <c r="AU100">
        <v>14</v>
      </c>
      <c r="AV100">
        <v>13</v>
      </c>
      <c r="AW100">
        <v>11</v>
      </c>
      <c r="AX100">
        <v>13</v>
      </c>
      <c r="AY100">
        <v>5</v>
      </c>
      <c r="AZ100">
        <v>8</v>
      </c>
      <c r="BA100">
        <v>6</v>
      </c>
      <c r="BB100">
        <v>3</v>
      </c>
      <c r="BC100">
        <v>13</v>
      </c>
      <c r="BD100">
        <v>6</v>
      </c>
      <c r="BE100">
        <v>3</v>
      </c>
      <c r="BF100">
        <f t="shared" si="197"/>
        <v>13.2</v>
      </c>
      <c r="BH100">
        <f t="shared" si="198"/>
        <v>29.333333333333332</v>
      </c>
      <c r="BN100">
        <f t="shared" si="199"/>
        <v>67.567567567567565</v>
      </c>
      <c r="BO100">
        <f t="shared" si="176"/>
        <v>64.912280701754383</v>
      </c>
      <c r="BP100">
        <f t="shared" si="177"/>
        <v>0</v>
      </c>
      <c r="BQ100">
        <f t="shared" si="178"/>
        <v>42.857142857142854</v>
      </c>
      <c r="BR100">
        <f t="shared" si="179"/>
        <v>-17.647058823529413</v>
      </c>
      <c r="BS100">
        <f t="shared" si="180"/>
        <v>73.333333333333329</v>
      </c>
      <c r="BT100">
        <f t="shared" si="181"/>
        <v>29.411764705882355</v>
      </c>
      <c r="BU100">
        <f t="shared" si="182"/>
        <v>73.333333333333329</v>
      </c>
      <c r="BV100">
        <f t="shared" si="183"/>
        <v>100</v>
      </c>
      <c r="BW100">
        <f t="shared" si="184"/>
        <v>33.333333333333329</v>
      </c>
      <c r="BX100">
        <f t="shared" si="185"/>
        <v>-40</v>
      </c>
      <c r="BY100">
        <f t="shared" si="186"/>
        <v>20</v>
      </c>
      <c r="BZ100">
        <f t="shared" si="187"/>
        <v>4</v>
      </c>
      <c r="CA100">
        <f t="shared" si="188"/>
        <v>-14.285714285714285</v>
      </c>
      <c r="CB100">
        <f t="shared" si="189"/>
        <v>-64.705882352941174</v>
      </c>
      <c r="CD100">
        <f t="shared" si="200"/>
        <v>44.159949423107321</v>
      </c>
      <c r="CE100">
        <f t="shared" si="201"/>
        <v>32.847805788982257</v>
      </c>
      <c r="CF100">
        <f t="shared" si="202"/>
        <v>67.58169934640523</v>
      </c>
      <c r="CG100">
        <f t="shared" si="203"/>
        <v>4.4444444444444429</v>
      </c>
      <c r="CH100">
        <f t="shared" si="204"/>
        <v>-24.997198879551821</v>
      </c>
      <c r="CM100">
        <f t="shared" si="190"/>
        <v>24.807340024677487</v>
      </c>
    </row>
    <row r="101" spans="1:91">
      <c r="A101">
        <v>65</v>
      </c>
      <c r="B101" t="s">
        <v>56</v>
      </c>
      <c r="C101">
        <v>3</v>
      </c>
      <c r="D101" t="s">
        <v>48</v>
      </c>
      <c r="E101">
        <v>1.3</v>
      </c>
      <c r="F101">
        <v>6.6</v>
      </c>
      <c r="G101">
        <v>2.1</v>
      </c>
      <c r="H101">
        <v>5.2</v>
      </c>
      <c r="I101">
        <v>4.3</v>
      </c>
      <c r="J101">
        <v>1.8</v>
      </c>
      <c r="K101">
        <v>5.7</v>
      </c>
      <c r="L101">
        <v>6.8</v>
      </c>
      <c r="M101">
        <v>5.6</v>
      </c>
      <c r="N101">
        <v>3.1</v>
      </c>
      <c r="O101">
        <v>6.3</v>
      </c>
      <c r="P101">
        <v>3.5</v>
      </c>
      <c r="Q101">
        <v>3.1</v>
      </c>
      <c r="R101">
        <v>1.8</v>
      </c>
      <c r="S101">
        <v>4.5</v>
      </c>
      <c r="T101">
        <f t="shared" si="191"/>
        <v>4.1133333333333333</v>
      </c>
      <c r="U101">
        <f t="shared" si="192"/>
        <v>3.3333333333333335</v>
      </c>
      <c r="V101">
        <f t="shared" si="193"/>
        <v>3.7666666666666671</v>
      </c>
      <c r="W101">
        <f t="shared" si="194"/>
        <v>6.0333333333333341</v>
      </c>
      <c r="X101">
        <f t="shared" si="195"/>
        <v>4.3</v>
      </c>
      <c r="Y101">
        <f t="shared" si="196"/>
        <v>3.1333333333333333</v>
      </c>
      <c r="AA101">
        <v>0</v>
      </c>
      <c r="AB101">
        <v>2</v>
      </c>
      <c r="AC101">
        <v>2</v>
      </c>
      <c r="AD101">
        <v>4</v>
      </c>
      <c r="AE101">
        <v>2</v>
      </c>
      <c r="AF101">
        <v>10</v>
      </c>
      <c r="AG101">
        <v>2</v>
      </c>
      <c r="AH101">
        <v>4</v>
      </c>
      <c r="AI101">
        <v>6</v>
      </c>
      <c r="AJ101">
        <v>2</v>
      </c>
      <c r="AK101">
        <v>8</v>
      </c>
      <c r="AL101">
        <v>6</v>
      </c>
      <c r="AM101">
        <v>8</v>
      </c>
      <c r="AN101">
        <v>10</v>
      </c>
      <c r="AO101">
        <v>10</v>
      </c>
      <c r="AQ101">
        <v>11</v>
      </c>
      <c r="AR101">
        <v>5</v>
      </c>
      <c r="AS101">
        <v>11</v>
      </c>
      <c r="AT101">
        <v>9</v>
      </c>
      <c r="AU101">
        <v>10</v>
      </c>
      <c r="AV101">
        <v>3</v>
      </c>
      <c r="AW101">
        <v>7</v>
      </c>
      <c r="AX101">
        <v>8</v>
      </c>
      <c r="AY101">
        <v>8</v>
      </c>
      <c r="AZ101">
        <v>8</v>
      </c>
      <c r="BA101">
        <v>9</v>
      </c>
      <c r="BB101">
        <v>9</v>
      </c>
      <c r="BC101">
        <v>6</v>
      </c>
      <c r="BD101">
        <v>5</v>
      </c>
      <c r="BE101">
        <v>8</v>
      </c>
      <c r="BF101">
        <f t="shared" si="197"/>
        <v>7.8</v>
      </c>
      <c r="BH101">
        <f t="shared" si="198"/>
        <v>9</v>
      </c>
      <c r="BN101">
        <f t="shared" si="199"/>
        <v>100</v>
      </c>
      <c r="BO101">
        <f t="shared" si="176"/>
        <v>42.857142857142854</v>
      </c>
      <c r="BP101">
        <f t="shared" si="177"/>
        <v>69.230769230769226</v>
      </c>
      <c r="BQ101">
        <f t="shared" si="178"/>
        <v>38.461538461538467</v>
      </c>
      <c r="BR101">
        <f t="shared" si="179"/>
        <v>66.666666666666657</v>
      </c>
      <c r="BS101">
        <f t="shared" si="180"/>
        <v>-53.846153846153847</v>
      </c>
      <c r="BT101">
        <f t="shared" si="181"/>
        <v>55.555555555555557</v>
      </c>
      <c r="BU101">
        <f t="shared" si="182"/>
        <v>33.333333333333329</v>
      </c>
      <c r="BV101">
        <f t="shared" si="183"/>
        <v>14.285714285714285</v>
      </c>
      <c r="BW101">
        <f t="shared" si="184"/>
        <v>60</v>
      </c>
      <c r="BX101">
        <f t="shared" si="185"/>
        <v>5.8823529411764701</v>
      </c>
      <c r="BY101">
        <f t="shared" si="186"/>
        <v>20</v>
      </c>
      <c r="BZ101">
        <f t="shared" si="187"/>
        <v>-14.285714285714285</v>
      </c>
      <c r="CA101">
        <f t="shared" si="188"/>
        <v>-33.333333333333329</v>
      </c>
      <c r="CB101">
        <f t="shared" si="189"/>
        <v>-11.111111111111111</v>
      </c>
      <c r="CD101">
        <f t="shared" si="200"/>
        <v>70.695970695970701</v>
      </c>
      <c r="CE101">
        <f t="shared" si="201"/>
        <v>17.094017094017094</v>
      </c>
      <c r="CF101">
        <f t="shared" si="202"/>
        <v>34.391534391534385</v>
      </c>
      <c r="CG101">
        <f t="shared" si="203"/>
        <v>28.627450980392155</v>
      </c>
      <c r="CH101">
        <f t="shared" si="204"/>
        <v>-19.576719576719572</v>
      </c>
      <c r="CM101">
        <f t="shared" si="190"/>
        <v>26.246450717038954</v>
      </c>
    </row>
    <row r="102" spans="1:91">
      <c r="A102">
        <v>70</v>
      </c>
      <c r="B102" t="s">
        <v>57</v>
      </c>
      <c r="C102">
        <v>3</v>
      </c>
      <c r="D102" t="s">
        <v>42</v>
      </c>
      <c r="E102">
        <v>0.6</v>
      </c>
      <c r="F102">
        <v>1.7</v>
      </c>
      <c r="G102">
        <v>0.3</v>
      </c>
      <c r="H102">
        <v>1.1000000000000001</v>
      </c>
      <c r="I102">
        <v>4.2</v>
      </c>
      <c r="J102">
        <v>3.4</v>
      </c>
      <c r="K102">
        <v>3.1</v>
      </c>
      <c r="L102">
        <v>1.1000000000000001</v>
      </c>
      <c r="M102">
        <v>3.6</v>
      </c>
      <c r="N102">
        <v>1.1000000000000001</v>
      </c>
      <c r="O102">
        <v>0.3</v>
      </c>
      <c r="P102">
        <v>0</v>
      </c>
      <c r="Q102">
        <v>1.1000000000000001</v>
      </c>
      <c r="R102">
        <v>0</v>
      </c>
      <c r="S102">
        <v>0.8</v>
      </c>
      <c r="T102">
        <f t="shared" si="191"/>
        <v>1.4933333333333336</v>
      </c>
      <c r="U102">
        <f t="shared" si="192"/>
        <v>0.86666666666666659</v>
      </c>
      <c r="V102">
        <f t="shared" si="193"/>
        <v>2.9000000000000004</v>
      </c>
      <c r="W102">
        <f t="shared" si="194"/>
        <v>2.6</v>
      </c>
      <c r="X102">
        <f t="shared" si="195"/>
        <v>0.46666666666666673</v>
      </c>
      <c r="Y102">
        <f t="shared" si="196"/>
        <v>0.63333333333333341</v>
      </c>
      <c r="AA102">
        <v>0</v>
      </c>
      <c r="AB102">
        <v>8</v>
      </c>
      <c r="AC102">
        <v>6</v>
      </c>
      <c r="AD102">
        <v>0</v>
      </c>
      <c r="AE102">
        <v>14</v>
      </c>
      <c r="AF102">
        <v>12</v>
      </c>
      <c r="AG102">
        <v>6</v>
      </c>
      <c r="AH102">
        <v>0</v>
      </c>
      <c r="AI102">
        <v>4</v>
      </c>
      <c r="AJ102">
        <v>4</v>
      </c>
      <c r="AK102">
        <v>12</v>
      </c>
      <c r="AL102">
        <v>10</v>
      </c>
      <c r="AM102">
        <v>16</v>
      </c>
      <c r="AN102">
        <v>2</v>
      </c>
      <c r="AO102">
        <v>8</v>
      </c>
      <c r="AQ102">
        <v>12</v>
      </c>
      <c r="AR102">
        <v>13</v>
      </c>
      <c r="AS102">
        <v>15</v>
      </c>
      <c r="AT102">
        <v>2</v>
      </c>
      <c r="AU102">
        <v>15</v>
      </c>
      <c r="AV102">
        <v>7</v>
      </c>
      <c r="AW102">
        <v>12</v>
      </c>
      <c r="AX102">
        <v>6</v>
      </c>
      <c r="AY102">
        <v>11</v>
      </c>
      <c r="AZ102">
        <v>12</v>
      </c>
      <c r="BA102">
        <v>11</v>
      </c>
      <c r="BB102">
        <v>9</v>
      </c>
      <c r="BC102">
        <v>7</v>
      </c>
      <c r="BD102">
        <v>10</v>
      </c>
      <c r="BE102">
        <v>4</v>
      </c>
      <c r="BF102">
        <f t="shared" si="197"/>
        <v>9.7333333333333325</v>
      </c>
      <c r="BH102">
        <f t="shared" si="198"/>
        <v>13.333333333333334</v>
      </c>
      <c r="BN102">
        <v>0</v>
      </c>
      <c r="BO102">
        <v>0</v>
      </c>
      <c r="BP102">
        <f t="shared" si="177"/>
        <v>42.857142857142854</v>
      </c>
      <c r="BQ102">
        <f t="shared" si="178"/>
        <v>100</v>
      </c>
      <c r="BR102">
        <f t="shared" si="179"/>
        <v>3.4482758620689653</v>
      </c>
      <c r="BS102">
        <f t="shared" si="180"/>
        <v>-26.315789473684209</v>
      </c>
      <c r="BT102">
        <f t="shared" si="181"/>
        <v>33.333333333333329</v>
      </c>
      <c r="BU102">
        <f t="shared" si="182"/>
        <v>100</v>
      </c>
      <c r="BV102">
        <f t="shared" si="183"/>
        <v>46.666666666666664</v>
      </c>
      <c r="BW102">
        <f t="shared" si="184"/>
        <v>50</v>
      </c>
      <c r="BX102">
        <f t="shared" si="185"/>
        <v>-4.3478260869565215</v>
      </c>
      <c r="BY102">
        <f t="shared" si="186"/>
        <v>-5.2631578947368416</v>
      </c>
      <c r="BZ102">
        <f t="shared" si="187"/>
        <v>-39.130434782608695</v>
      </c>
      <c r="CA102">
        <f t="shared" si="188"/>
        <v>66.666666666666657</v>
      </c>
      <c r="CB102">
        <f t="shared" si="189"/>
        <v>-33.333333333333329</v>
      </c>
      <c r="CD102">
        <f t="shared" si="200"/>
        <v>14.285714285714285</v>
      </c>
      <c r="CE102">
        <f t="shared" si="201"/>
        <v>25.710828796128254</v>
      </c>
      <c r="CF102">
        <f t="shared" si="202"/>
        <v>59.999999999999993</v>
      </c>
      <c r="CG102">
        <f t="shared" si="203"/>
        <v>13.463005339435545</v>
      </c>
      <c r="CH102">
        <f t="shared" si="204"/>
        <v>-1.9323671497584556</v>
      </c>
      <c r="CM102">
        <f t="shared" si="190"/>
        <v>22.305436254303931</v>
      </c>
    </row>
    <row r="103" spans="1:91">
      <c r="A103">
        <v>71</v>
      </c>
      <c r="B103" t="s">
        <v>58</v>
      </c>
      <c r="C103">
        <v>3</v>
      </c>
      <c r="D103" t="s">
        <v>44</v>
      </c>
      <c r="E103">
        <v>16.7</v>
      </c>
      <c r="F103">
        <v>6.8</v>
      </c>
      <c r="G103">
        <v>14.7</v>
      </c>
      <c r="H103">
        <v>9.6</v>
      </c>
      <c r="I103">
        <v>4</v>
      </c>
      <c r="J103">
        <v>1.8</v>
      </c>
      <c r="K103">
        <v>7</v>
      </c>
      <c r="L103">
        <v>9.3000000000000007</v>
      </c>
      <c r="M103">
        <v>5.2</v>
      </c>
      <c r="N103">
        <v>6</v>
      </c>
      <c r="O103">
        <v>5.4</v>
      </c>
      <c r="P103">
        <v>5.6</v>
      </c>
      <c r="Q103">
        <v>3.6</v>
      </c>
      <c r="R103">
        <v>13</v>
      </c>
      <c r="S103">
        <v>7.4</v>
      </c>
      <c r="T103">
        <f t="shared" si="191"/>
        <v>7.74</v>
      </c>
      <c r="U103">
        <f t="shared" si="192"/>
        <v>12.733333333333334</v>
      </c>
      <c r="V103">
        <f t="shared" si="193"/>
        <v>5.1333333333333337</v>
      </c>
      <c r="W103">
        <f t="shared" si="194"/>
        <v>7.166666666666667</v>
      </c>
      <c r="X103">
        <f t="shared" si="195"/>
        <v>5.666666666666667</v>
      </c>
      <c r="Y103">
        <f t="shared" si="196"/>
        <v>8</v>
      </c>
      <c r="AA103">
        <v>2</v>
      </c>
      <c r="AB103">
        <v>10</v>
      </c>
      <c r="AC103">
        <v>2</v>
      </c>
      <c r="AD103">
        <v>8</v>
      </c>
      <c r="AE103">
        <v>10</v>
      </c>
      <c r="AF103">
        <v>18</v>
      </c>
      <c r="AG103">
        <v>18</v>
      </c>
      <c r="AH103">
        <v>8</v>
      </c>
      <c r="AI103">
        <v>26</v>
      </c>
      <c r="AJ103">
        <v>8</v>
      </c>
      <c r="AK103">
        <v>20</v>
      </c>
      <c r="AL103">
        <v>14</v>
      </c>
      <c r="AM103">
        <v>8</v>
      </c>
      <c r="AN103">
        <v>4</v>
      </c>
      <c r="AO103">
        <v>12</v>
      </c>
      <c r="AQ103">
        <v>8</v>
      </c>
      <c r="AR103">
        <v>5</v>
      </c>
      <c r="AS103">
        <v>6</v>
      </c>
      <c r="AT103">
        <v>10</v>
      </c>
      <c r="AU103">
        <v>5</v>
      </c>
      <c r="AV103">
        <v>7</v>
      </c>
      <c r="AW103">
        <v>28</v>
      </c>
      <c r="AX103">
        <v>15</v>
      </c>
      <c r="AY103">
        <v>17</v>
      </c>
      <c r="AZ103">
        <v>16</v>
      </c>
      <c r="BA103">
        <v>9</v>
      </c>
      <c r="BB103">
        <v>9</v>
      </c>
      <c r="BC103">
        <v>12</v>
      </c>
      <c r="BD103">
        <v>11</v>
      </c>
      <c r="BE103">
        <v>12</v>
      </c>
      <c r="BF103">
        <f t="shared" si="197"/>
        <v>11.333333333333334</v>
      </c>
      <c r="BH103">
        <f t="shared" si="198"/>
        <v>6.333333333333333</v>
      </c>
      <c r="BN103">
        <f t="shared" ref="BN103:BN129" si="205">(AQ103-AA103)/(AQ103+AA103)*100</f>
        <v>60</v>
      </c>
      <c r="BO103">
        <f t="shared" ref="BO103:BO129" si="206">(AR103-AB103)/(AR103+AB103)*100</f>
        <v>-33.333333333333329</v>
      </c>
      <c r="BP103">
        <f t="shared" si="177"/>
        <v>50</v>
      </c>
      <c r="BQ103">
        <f t="shared" si="178"/>
        <v>11.111111111111111</v>
      </c>
      <c r="BR103">
        <f t="shared" si="179"/>
        <v>-33.333333333333329</v>
      </c>
      <c r="BS103">
        <f t="shared" si="180"/>
        <v>-44</v>
      </c>
      <c r="BT103">
        <f t="shared" si="181"/>
        <v>21.739130434782609</v>
      </c>
      <c r="BU103">
        <f t="shared" si="182"/>
        <v>30.434782608695656</v>
      </c>
      <c r="BV103">
        <f t="shared" si="183"/>
        <v>-20.930232558139537</v>
      </c>
      <c r="BW103">
        <f t="shared" si="184"/>
        <v>33.333333333333329</v>
      </c>
      <c r="BX103">
        <f t="shared" si="185"/>
        <v>-37.931034482758619</v>
      </c>
      <c r="BY103">
        <f t="shared" si="186"/>
        <v>-21.739130434782609</v>
      </c>
      <c r="BZ103">
        <f t="shared" si="187"/>
        <v>20</v>
      </c>
      <c r="CA103">
        <f t="shared" si="188"/>
        <v>46.666666666666664</v>
      </c>
      <c r="CB103">
        <f t="shared" si="189"/>
        <v>0</v>
      </c>
      <c r="CD103">
        <f t="shared" si="200"/>
        <v>25.555555555555557</v>
      </c>
      <c r="CE103">
        <f t="shared" si="201"/>
        <v>-22.074074074074073</v>
      </c>
      <c r="CF103">
        <f t="shared" si="202"/>
        <v>10.414560161779576</v>
      </c>
      <c r="CG103">
        <f t="shared" si="203"/>
        <v>-8.7789438614026327</v>
      </c>
      <c r="CH103">
        <f t="shared" si="204"/>
        <v>22.222222222222218</v>
      </c>
      <c r="CM103">
        <f t="shared" si="190"/>
        <v>5.4678640008161308</v>
      </c>
    </row>
    <row r="104" spans="1:91">
      <c r="A104" s="4">
        <v>62</v>
      </c>
      <c r="B104" s="5" t="s">
        <v>161</v>
      </c>
      <c r="C104" s="4">
        <v>3</v>
      </c>
      <c r="D104" s="5" t="s">
        <v>42</v>
      </c>
      <c r="E104" s="4">
        <v>0</v>
      </c>
      <c r="F104" s="4">
        <v>0</v>
      </c>
      <c r="G104" s="4">
        <v>0</v>
      </c>
      <c r="H104" s="4">
        <v>0</v>
      </c>
      <c r="I104" s="4">
        <v>0.4</v>
      </c>
      <c r="J104" s="4">
        <v>2.4</v>
      </c>
      <c r="K104" s="4">
        <v>0.9</v>
      </c>
      <c r="L104" s="4">
        <v>5.0999999999999996</v>
      </c>
      <c r="M104" s="4">
        <v>2.5</v>
      </c>
      <c r="N104" s="4">
        <v>4.2</v>
      </c>
      <c r="O104" s="4">
        <v>7.6</v>
      </c>
      <c r="P104" s="4">
        <v>0.6</v>
      </c>
      <c r="Q104" s="4">
        <v>0</v>
      </c>
      <c r="R104" s="4">
        <v>6.8</v>
      </c>
      <c r="S104" s="4">
        <v>2.7</v>
      </c>
      <c r="T104">
        <f t="shared" si="191"/>
        <v>2.2133333333333334</v>
      </c>
      <c r="U104">
        <f t="shared" si="192"/>
        <v>0</v>
      </c>
      <c r="V104">
        <f t="shared" si="193"/>
        <v>0.93333333333333324</v>
      </c>
      <c r="W104">
        <f t="shared" si="194"/>
        <v>2.8333333333333335</v>
      </c>
      <c r="X104">
        <f t="shared" si="195"/>
        <v>4.1333333333333337</v>
      </c>
      <c r="Y104">
        <f t="shared" si="196"/>
        <v>3.1666666666666665</v>
      </c>
      <c r="AA104" s="4">
        <v>18</v>
      </c>
      <c r="AB104" s="4">
        <v>24</v>
      </c>
      <c r="AC104" s="4">
        <v>10</v>
      </c>
      <c r="AD104" s="4">
        <v>24</v>
      </c>
      <c r="AE104" s="4">
        <v>20</v>
      </c>
      <c r="AF104" s="4">
        <v>16</v>
      </c>
      <c r="AG104" s="4">
        <v>16</v>
      </c>
      <c r="AH104" s="4">
        <v>12</v>
      </c>
      <c r="AI104" s="4">
        <v>16</v>
      </c>
      <c r="AJ104" s="4">
        <v>2</v>
      </c>
      <c r="AK104" s="4">
        <v>14</v>
      </c>
      <c r="AL104" s="4">
        <v>10</v>
      </c>
      <c r="AM104" s="4">
        <v>8</v>
      </c>
      <c r="AN104" s="4">
        <v>4</v>
      </c>
      <c r="AO104" s="4">
        <v>6</v>
      </c>
      <c r="AQ104" s="4">
        <v>19</v>
      </c>
      <c r="AR104" s="4">
        <v>6</v>
      </c>
      <c r="AS104" s="4">
        <v>17</v>
      </c>
      <c r="AT104" s="4">
        <v>9</v>
      </c>
      <c r="AU104" s="4">
        <v>12</v>
      </c>
      <c r="AV104" s="4">
        <v>18</v>
      </c>
      <c r="AW104" s="4">
        <v>16</v>
      </c>
      <c r="AX104" s="4">
        <v>9</v>
      </c>
      <c r="AY104" s="4">
        <v>8</v>
      </c>
      <c r="AZ104" s="4">
        <v>9</v>
      </c>
      <c r="BA104" s="4">
        <v>14</v>
      </c>
      <c r="BB104" s="4">
        <v>17</v>
      </c>
      <c r="BC104" s="4">
        <v>7</v>
      </c>
      <c r="BD104" s="4">
        <v>13</v>
      </c>
      <c r="BE104" s="4">
        <v>7</v>
      </c>
      <c r="BF104">
        <f t="shared" si="197"/>
        <v>12.066666666666666</v>
      </c>
      <c r="BH104">
        <f t="shared" si="198"/>
        <v>14</v>
      </c>
      <c r="BN104">
        <f t="shared" si="205"/>
        <v>2.7027027027027026</v>
      </c>
      <c r="BO104">
        <f t="shared" si="206"/>
        <v>-60</v>
      </c>
      <c r="BP104">
        <f t="shared" si="177"/>
        <v>25.925925925925924</v>
      </c>
      <c r="BQ104">
        <f t="shared" si="178"/>
        <v>-45.454545454545453</v>
      </c>
      <c r="BR104">
        <f t="shared" si="179"/>
        <v>-25</v>
      </c>
      <c r="BS104">
        <f t="shared" si="180"/>
        <v>5.8823529411764701</v>
      </c>
      <c r="BT104">
        <f t="shared" si="181"/>
        <v>0</v>
      </c>
      <c r="BU104">
        <f t="shared" si="182"/>
        <v>-14.285714285714285</v>
      </c>
      <c r="BV104">
        <f t="shared" si="183"/>
        <v>-33.333333333333329</v>
      </c>
      <c r="BW104">
        <f t="shared" si="184"/>
        <v>63.636363636363633</v>
      </c>
      <c r="BX104">
        <f t="shared" si="185"/>
        <v>0</v>
      </c>
      <c r="BY104">
        <f t="shared" si="186"/>
        <v>25.925925925925924</v>
      </c>
      <c r="BZ104">
        <f t="shared" si="187"/>
        <v>-6.666666666666667</v>
      </c>
      <c r="CA104">
        <f t="shared" si="188"/>
        <v>52.941176470588239</v>
      </c>
      <c r="CB104">
        <f t="shared" si="189"/>
        <v>7.6923076923076925</v>
      </c>
      <c r="CD104">
        <f t="shared" si="200"/>
        <v>-10.457123790457125</v>
      </c>
      <c r="CE104">
        <f t="shared" si="201"/>
        <v>-21.524064171122998</v>
      </c>
      <c r="CF104">
        <f t="shared" si="202"/>
        <v>-15.873015873015872</v>
      </c>
      <c r="CG104">
        <f t="shared" si="203"/>
        <v>29.854096520763182</v>
      </c>
      <c r="CH104">
        <f t="shared" si="204"/>
        <v>17.988939165409757</v>
      </c>
      <c r="CM104">
        <f t="shared" si="190"/>
        <v>-2.2336296846116118E-3</v>
      </c>
    </row>
    <row r="105" spans="1:91">
      <c r="A105" s="4">
        <v>63</v>
      </c>
      <c r="B105" s="5" t="s">
        <v>162</v>
      </c>
      <c r="C105" s="4">
        <v>3</v>
      </c>
      <c r="D105" s="5" t="s">
        <v>44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1.2</v>
      </c>
      <c r="N105" s="4">
        <v>0.4</v>
      </c>
      <c r="O105" s="4">
        <v>0</v>
      </c>
      <c r="P105" s="4">
        <v>0.5</v>
      </c>
      <c r="Q105" s="4">
        <v>2.8</v>
      </c>
      <c r="R105" s="4">
        <v>0</v>
      </c>
      <c r="S105" s="4">
        <v>0.4</v>
      </c>
      <c r="T105">
        <f t="shared" si="191"/>
        <v>0.35333333333333339</v>
      </c>
      <c r="U105">
        <f t="shared" si="192"/>
        <v>0</v>
      </c>
      <c r="V105">
        <f t="shared" si="193"/>
        <v>0</v>
      </c>
      <c r="W105">
        <f t="shared" si="194"/>
        <v>0.39999999999999997</v>
      </c>
      <c r="X105">
        <f t="shared" si="195"/>
        <v>0.3</v>
      </c>
      <c r="Y105">
        <f t="shared" si="196"/>
        <v>1.0666666666666667</v>
      </c>
      <c r="AA105" s="4">
        <v>12</v>
      </c>
      <c r="AB105" s="4">
        <v>22</v>
      </c>
      <c r="AC105" s="4">
        <v>26</v>
      </c>
      <c r="AD105" s="4">
        <v>32</v>
      </c>
      <c r="AE105" s="4">
        <v>44</v>
      </c>
      <c r="AF105" s="4">
        <v>40</v>
      </c>
      <c r="AG105" s="4">
        <v>34</v>
      </c>
      <c r="AH105" s="4">
        <v>32</v>
      </c>
      <c r="AI105" s="4">
        <v>30</v>
      </c>
      <c r="AJ105" s="4">
        <v>32</v>
      </c>
      <c r="AK105" s="4">
        <v>32</v>
      </c>
      <c r="AL105" s="4">
        <v>30</v>
      </c>
      <c r="AM105" s="4">
        <v>16</v>
      </c>
      <c r="AN105" s="4">
        <v>40</v>
      </c>
      <c r="AO105" s="4">
        <v>26</v>
      </c>
      <c r="AQ105" s="4">
        <v>26</v>
      </c>
      <c r="AR105" s="4">
        <v>20</v>
      </c>
      <c r="AS105" s="4">
        <v>25</v>
      </c>
      <c r="AT105" s="4">
        <v>25</v>
      </c>
      <c r="AU105" s="4">
        <v>34</v>
      </c>
      <c r="AV105" s="4">
        <v>23</v>
      </c>
      <c r="AW105" s="4">
        <v>33</v>
      </c>
      <c r="AX105" s="4">
        <v>25</v>
      </c>
      <c r="AY105" s="4">
        <v>27</v>
      </c>
      <c r="AZ105" s="4">
        <v>19</v>
      </c>
      <c r="BA105" s="4">
        <v>18</v>
      </c>
      <c r="BB105" s="4">
        <v>15</v>
      </c>
      <c r="BC105" s="4">
        <v>21</v>
      </c>
      <c r="BD105" s="4">
        <v>24</v>
      </c>
      <c r="BE105" s="4">
        <v>27</v>
      </c>
      <c r="BF105">
        <f t="shared" si="197"/>
        <v>24.133333333333333</v>
      </c>
      <c r="BH105">
        <f t="shared" si="198"/>
        <v>23.666666666666668</v>
      </c>
      <c r="BN105">
        <f t="shared" si="205"/>
        <v>36.84210526315789</v>
      </c>
      <c r="BO105">
        <f t="shared" si="206"/>
        <v>-4.7619047619047619</v>
      </c>
      <c r="BP105">
        <f t="shared" si="177"/>
        <v>-1.9607843137254901</v>
      </c>
      <c r="BQ105">
        <f t="shared" si="178"/>
        <v>-12.280701754385964</v>
      </c>
      <c r="BR105">
        <f t="shared" si="179"/>
        <v>-12.820512820512819</v>
      </c>
      <c r="BS105">
        <f t="shared" si="180"/>
        <v>-26.984126984126984</v>
      </c>
      <c r="BT105">
        <f t="shared" si="181"/>
        <v>-1.4925373134328357</v>
      </c>
      <c r="BU105">
        <f t="shared" si="182"/>
        <v>-12.280701754385964</v>
      </c>
      <c r="BV105">
        <f t="shared" si="183"/>
        <v>-5.2631578947368416</v>
      </c>
      <c r="BW105">
        <f t="shared" si="184"/>
        <v>-25.490196078431371</v>
      </c>
      <c r="BX105">
        <f t="shared" si="185"/>
        <v>-28.000000000000004</v>
      </c>
      <c r="BY105">
        <f t="shared" si="186"/>
        <v>-33.333333333333329</v>
      </c>
      <c r="BZ105">
        <f t="shared" si="187"/>
        <v>13.513513513513514</v>
      </c>
      <c r="CA105">
        <f t="shared" si="188"/>
        <v>-25</v>
      </c>
      <c r="CB105">
        <f t="shared" si="189"/>
        <v>1.8867924528301887</v>
      </c>
      <c r="CD105">
        <f t="shared" si="200"/>
        <v>10.039805395842547</v>
      </c>
      <c r="CE105">
        <f t="shared" si="201"/>
        <v>-17.361780519675253</v>
      </c>
      <c r="CF105">
        <f t="shared" si="202"/>
        <v>-6.3454656541852144</v>
      </c>
      <c r="CG105">
        <f t="shared" si="203"/>
        <v>-28.941176470588232</v>
      </c>
      <c r="CH105">
        <f t="shared" si="204"/>
        <v>-3.1998980112187656</v>
      </c>
      <c r="CM105">
        <f t="shared" si="190"/>
        <v>-9.1617030519649862</v>
      </c>
    </row>
    <row r="106" spans="1:91">
      <c r="A106" s="4">
        <v>61</v>
      </c>
      <c r="B106" s="5" t="s">
        <v>163</v>
      </c>
      <c r="C106" s="4">
        <v>3</v>
      </c>
      <c r="D106" s="5" t="s">
        <v>46</v>
      </c>
      <c r="E106" s="4">
        <v>1.4</v>
      </c>
      <c r="F106" s="4">
        <v>0.8</v>
      </c>
      <c r="G106" s="4">
        <v>0.3</v>
      </c>
      <c r="H106" s="4">
        <v>0.8</v>
      </c>
      <c r="I106" s="4">
        <v>0.8</v>
      </c>
      <c r="J106" s="4">
        <v>1.7</v>
      </c>
      <c r="K106" s="4">
        <v>3.9</v>
      </c>
      <c r="L106" s="4">
        <v>2.2999999999999998</v>
      </c>
      <c r="M106" s="4">
        <v>0.8</v>
      </c>
      <c r="N106" s="4">
        <v>0</v>
      </c>
      <c r="O106" s="4">
        <v>1.2</v>
      </c>
      <c r="P106" s="4">
        <v>1.5</v>
      </c>
      <c r="Q106" s="4">
        <v>2.1</v>
      </c>
      <c r="R106" s="4">
        <v>2.5</v>
      </c>
      <c r="S106" s="4">
        <v>1.9</v>
      </c>
      <c r="T106">
        <f t="shared" si="191"/>
        <v>1.4666666666666666</v>
      </c>
      <c r="U106">
        <f t="shared" si="192"/>
        <v>0.83333333333333337</v>
      </c>
      <c r="V106">
        <f t="shared" si="193"/>
        <v>1.0999999999999999</v>
      </c>
      <c r="W106">
        <f t="shared" si="194"/>
        <v>2.333333333333333</v>
      </c>
      <c r="X106">
        <f t="shared" si="195"/>
        <v>0.9</v>
      </c>
      <c r="Y106">
        <f t="shared" si="196"/>
        <v>2.1666666666666665</v>
      </c>
      <c r="AA106" s="4">
        <v>2</v>
      </c>
      <c r="AB106" s="4">
        <v>12</v>
      </c>
      <c r="AC106" s="4">
        <v>4</v>
      </c>
      <c r="AD106" s="4">
        <v>2</v>
      </c>
      <c r="AE106" s="4">
        <v>12</v>
      </c>
      <c r="AF106" s="4">
        <v>2</v>
      </c>
      <c r="AG106" s="4">
        <v>2</v>
      </c>
      <c r="AH106" s="4">
        <v>14</v>
      </c>
      <c r="AI106" s="4">
        <v>6</v>
      </c>
      <c r="AJ106" s="4">
        <v>20</v>
      </c>
      <c r="AK106" s="4">
        <v>6</v>
      </c>
      <c r="AL106" s="4">
        <v>6</v>
      </c>
      <c r="AM106" s="4">
        <v>2</v>
      </c>
      <c r="AN106" s="4">
        <v>2</v>
      </c>
      <c r="AO106" s="4">
        <v>2</v>
      </c>
      <c r="AQ106" s="4">
        <v>4</v>
      </c>
      <c r="AR106" s="4">
        <v>9</v>
      </c>
      <c r="AS106" s="4">
        <v>10</v>
      </c>
      <c r="AT106" s="4">
        <v>16</v>
      </c>
      <c r="AU106" s="4">
        <v>10</v>
      </c>
      <c r="AV106" s="4">
        <v>5</v>
      </c>
      <c r="AW106" s="4">
        <v>2</v>
      </c>
      <c r="AX106" s="4">
        <v>7</v>
      </c>
      <c r="AY106" s="4">
        <v>8</v>
      </c>
      <c r="AZ106" s="4">
        <v>13</v>
      </c>
      <c r="BA106" s="4">
        <v>2</v>
      </c>
      <c r="BB106" s="4">
        <v>6</v>
      </c>
      <c r="BC106" s="4">
        <v>8</v>
      </c>
      <c r="BD106" s="4">
        <v>5</v>
      </c>
      <c r="BE106" s="4">
        <v>4</v>
      </c>
      <c r="BF106">
        <f t="shared" si="197"/>
        <v>7.2666666666666666</v>
      </c>
      <c r="BH106">
        <f t="shared" si="198"/>
        <v>7.666666666666667</v>
      </c>
      <c r="BN106">
        <f t="shared" si="205"/>
        <v>33.333333333333329</v>
      </c>
      <c r="BO106">
        <f t="shared" si="206"/>
        <v>-14.285714285714285</v>
      </c>
      <c r="BP106">
        <f t="shared" si="177"/>
        <v>42.857142857142854</v>
      </c>
      <c r="BQ106">
        <f t="shared" si="178"/>
        <v>77.777777777777786</v>
      </c>
      <c r="BR106">
        <f t="shared" si="179"/>
        <v>-9.0909090909090917</v>
      </c>
      <c r="BS106">
        <f t="shared" si="180"/>
        <v>42.857142857142854</v>
      </c>
      <c r="BT106">
        <f t="shared" si="181"/>
        <v>0</v>
      </c>
      <c r="BU106">
        <f t="shared" si="182"/>
        <v>-33.333333333333329</v>
      </c>
      <c r="BV106">
        <f t="shared" si="183"/>
        <v>14.285714285714285</v>
      </c>
      <c r="BW106">
        <f t="shared" si="184"/>
        <v>-21.212121212121211</v>
      </c>
      <c r="BX106">
        <f t="shared" si="185"/>
        <v>-50</v>
      </c>
      <c r="BY106">
        <f t="shared" si="186"/>
        <v>0</v>
      </c>
      <c r="BZ106">
        <f t="shared" si="187"/>
        <v>60</v>
      </c>
      <c r="CA106">
        <f t="shared" si="188"/>
        <v>42.857142857142854</v>
      </c>
      <c r="CB106">
        <f t="shared" si="189"/>
        <v>33.333333333333329</v>
      </c>
      <c r="CD106">
        <f t="shared" si="200"/>
        <v>20.634920634920633</v>
      </c>
      <c r="CE106">
        <f t="shared" si="201"/>
        <v>37.181337181337177</v>
      </c>
      <c r="CF106">
        <f t="shared" si="202"/>
        <v>-6.349206349206348</v>
      </c>
      <c r="CG106">
        <f t="shared" si="203"/>
        <v>-23.737373737373741</v>
      </c>
      <c r="CH106">
        <f t="shared" si="204"/>
        <v>45.396825396825399</v>
      </c>
      <c r="CM106">
        <f t="shared" si="190"/>
        <v>14.625300625300627</v>
      </c>
    </row>
    <row r="107" spans="1:91">
      <c r="A107" s="4">
        <v>64</v>
      </c>
      <c r="B107" s="5" t="s">
        <v>164</v>
      </c>
      <c r="C107" s="4">
        <v>3</v>
      </c>
      <c r="D107" s="5" t="s">
        <v>48</v>
      </c>
      <c r="E107" s="4">
        <v>10.3</v>
      </c>
      <c r="F107" s="4">
        <v>6.8</v>
      </c>
      <c r="G107" s="4">
        <v>7</v>
      </c>
      <c r="H107" s="4">
        <v>4.2</v>
      </c>
      <c r="I107" s="4">
        <v>4.2</v>
      </c>
      <c r="J107" s="4">
        <v>6.9</v>
      </c>
      <c r="K107" s="4">
        <v>11.1</v>
      </c>
      <c r="L107" s="4">
        <v>3.7</v>
      </c>
      <c r="M107" s="4">
        <v>15.9</v>
      </c>
      <c r="N107" s="4">
        <v>15.2</v>
      </c>
      <c r="O107" s="4">
        <v>4.0999999999999996</v>
      </c>
      <c r="P107" s="4">
        <v>3.2</v>
      </c>
      <c r="Q107" s="4">
        <v>8</v>
      </c>
      <c r="R107" s="4">
        <v>4.5</v>
      </c>
      <c r="S107" s="4">
        <v>4.8</v>
      </c>
      <c r="T107">
        <f t="shared" si="191"/>
        <v>7.3266666666666671</v>
      </c>
      <c r="U107">
        <f t="shared" si="192"/>
        <v>8.0333333333333332</v>
      </c>
      <c r="V107">
        <f t="shared" si="193"/>
        <v>5.1000000000000005</v>
      </c>
      <c r="W107">
        <f t="shared" si="194"/>
        <v>10.233333333333334</v>
      </c>
      <c r="X107">
        <f t="shared" si="195"/>
        <v>7.4999999999999991</v>
      </c>
      <c r="Y107">
        <f t="shared" si="196"/>
        <v>5.7666666666666666</v>
      </c>
      <c r="AA107" s="4">
        <v>0</v>
      </c>
      <c r="AB107" s="4">
        <v>4</v>
      </c>
      <c r="AC107" s="4">
        <v>6</v>
      </c>
      <c r="AD107" s="4">
        <v>12</v>
      </c>
      <c r="AE107" s="4">
        <v>4</v>
      </c>
      <c r="AF107" s="4">
        <v>8</v>
      </c>
      <c r="AG107" s="4">
        <v>14</v>
      </c>
      <c r="AH107" s="4">
        <v>4</v>
      </c>
      <c r="AI107" s="4">
        <v>6</v>
      </c>
      <c r="AJ107" s="4">
        <v>6</v>
      </c>
      <c r="AK107" s="4">
        <v>8</v>
      </c>
      <c r="AL107" s="4">
        <v>4</v>
      </c>
      <c r="AM107" s="4">
        <v>4</v>
      </c>
      <c r="AN107" s="4">
        <v>4</v>
      </c>
      <c r="AO107" s="4">
        <v>10</v>
      </c>
      <c r="AQ107" s="4">
        <v>12</v>
      </c>
      <c r="AR107" s="4">
        <v>9</v>
      </c>
      <c r="AS107" s="4">
        <v>6</v>
      </c>
      <c r="AT107" s="4">
        <v>15</v>
      </c>
      <c r="AU107" s="4">
        <v>11</v>
      </c>
      <c r="AV107" s="4">
        <v>10</v>
      </c>
      <c r="AW107" s="4">
        <v>14</v>
      </c>
      <c r="AX107" s="4">
        <v>7</v>
      </c>
      <c r="AY107" s="4">
        <v>7</v>
      </c>
      <c r="AZ107" s="4">
        <v>9</v>
      </c>
      <c r="BA107" s="4">
        <v>14</v>
      </c>
      <c r="BB107" s="4">
        <v>12</v>
      </c>
      <c r="BC107" s="4">
        <v>15</v>
      </c>
      <c r="BD107" s="4">
        <v>9</v>
      </c>
      <c r="BE107" s="4">
        <v>9</v>
      </c>
      <c r="BF107">
        <f t="shared" si="197"/>
        <v>10.6</v>
      </c>
      <c r="BH107">
        <f t="shared" si="198"/>
        <v>9</v>
      </c>
      <c r="BN107">
        <f t="shared" si="205"/>
        <v>100</v>
      </c>
      <c r="BO107">
        <f t="shared" si="206"/>
        <v>38.461538461538467</v>
      </c>
      <c r="BP107">
        <f t="shared" si="177"/>
        <v>0</v>
      </c>
      <c r="BQ107">
        <f t="shared" si="178"/>
        <v>11.111111111111111</v>
      </c>
      <c r="BR107">
        <f t="shared" si="179"/>
        <v>46.666666666666664</v>
      </c>
      <c r="BS107">
        <f t="shared" si="180"/>
        <v>11.111111111111111</v>
      </c>
      <c r="BT107">
        <f t="shared" si="181"/>
        <v>0</v>
      </c>
      <c r="BU107">
        <f t="shared" si="182"/>
        <v>27.27272727272727</v>
      </c>
      <c r="BV107">
        <f t="shared" si="183"/>
        <v>7.6923076923076925</v>
      </c>
      <c r="BW107">
        <f t="shared" si="184"/>
        <v>20</v>
      </c>
      <c r="BX107">
        <f t="shared" si="185"/>
        <v>27.27272727272727</v>
      </c>
      <c r="BY107">
        <f t="shared" si="186"/>
        <v>50</v>
      </c>
      <c r="BZ107">
        <f t="shared" si="187"/>
        <v>57.894736842105267</v>
      </c>
      <c r="CA107">
        <f t="shared" si="188"/>
        <v>38.461538461538467</v>
      </c>
      <c r="CB107">
        <f t="shared" si="189"/>
        <v>-5.2631578947368416</v>
      </c>
      <c r="CD107">
        <f t="shared" si="200"/>
        <v>46.153846153846153</v>
      </c>
      <c r="CE107">
        <f t="shared" si="201"/>
        <v>22.962962962962962</v>
      </c>
      <c r="CF107">
        <f t="shared" si="202"/>
        <v>11.655011655011654</v>
      </c>
      <c r="CG107">
        <f t="shared" si="203"/>
        <v>32.424242424242422</v>
      </c>
      <c r="CH107">
        <f t="shared" si="204"/>
        <v>30.364372469635637</v>
      </c>
      <c r="CM107">
        <f t="shared" si="190"/>
        <v>28.712087133139764</v>
      </c>
    </row>
    <row r="108" spans="1:91">
      <c r="A108" s="4">
        <v>65</v>
      </c>
      <c r="B108" s="5" t="s">
        <v>165</v>
      </c>
      <c r="C108" s="4">
        <v>3</v>
      </c>
      <c r="D108" s="5" t="s">
        <v>42</v>
      </c>
      <c r="E108" s="4">
        <v>0</v>
      </c>
      <c r="F108" s="4">
        <v>0</v>
      </c>
      <c r="G108" s="4">
        <v>1.8</v>
      </c>
      <c r="H108" s="4">
        <v>0</v>
      </c>
      <c r="I108" s="4">
        <v>2.2999999999999998</v>
      </c>
      <c r="J108" s="4">
        <v>9.4</v>
      </c>
      <c r="K108" s="4">
        <v>1.6</v>
      </c>
      <c r="L108" s="4">
        <v>3.1</v>
      </c>
      <c r="M108" s="4">
        <v>2</v>
      </c>
      <c r="N108" s="4">
        <v>2.4</v>
      </c>
      <c r="O108" s="4">
        <v>0</v>
      </c>
      <c r="P108" s="4">
        <v>9.1</v>
      </c>
      <c r="Q108" s="4">
        <v>1.2</v>
      </c>
      <c r="R108" s="4">
        <v>1.4</v>
      </c>
      <c r="S108" s="4">
        <v>1.5</v>
      </c>
      <c r="T108">
        <f t="shared" si="191"/>
        <v>2.3866666666666663</v>
      </c>
      <c r="U108">
        <f t="shared" si="192"/>
        <v>0.6</v>
      </c>
      <c r="V108">
        <f t="shared" si="193"/>
        <v>3.9</v>
      </c>
      <c r="W108">
        <f t="shared" si="194"/>
        <v>2.2333333333333334</v>
      </c>
      <c r="X108">
        <f t="shared" si="195"/>
        <v>3.8333333333333335</v>
      </c>
      <c r="Y108">
        <f t="shared" si="196"/>
        <v>1.3666666666666665</v>
      </c>
      <c r="AA108" s="4">
        <v>18</v>
      </c>
      <c r="AB108" s="4">
        <v>18</v>
      </c>
      <c r="AC108" s="4">
        <v>28</v>
      </c>
      <c r="AD108" s="4">
        <v>26</v>
      </c>
      <c r="AE108" s="4">
        <v>24</v>
      </c>
      <c r="AF108" s="4">
        <v>14</v>
      </c>
      <c r="AG108" s="4">
        <v>26</v>
      </c>
      <c r="AH108" s="4">
        <v>38</v>
      </c>
      <c r="AI108" s="4">
        <v>26</v>
      </c>
      <c r="AJ108" s="4">
        <v>8</v>
      </c>
      <c r="AK108" s="4">
        <v>22</v>
      </c>
      <c r="AL108" s="4">
        <v>2</v>
      </c>
      <c r="AM108" s="4">
        <v>32</v>
      </c>
      <c r="AN108" s="4">
        <v>22</v>
      </c>
      <c r="AO108" s="4">
        <v>14</v>
      </c>
      <c r="AQ108" s="4">
        <v>34</v>
      </c>
      <c r="AR108" s="4">
        <v>40</v>
      </c>
      <c r="AS108" s="4">
        <v>44</v>
      </c>
      <c r="AT108" s="4">
        <v>35</v>
      </c>
      <c r="AU108" s="4">
        <v>12</v>
      </c>
      <c r="AV108" s="4">
        <v>31</v>
      </c>
      <c r="AW108" s="4">
        <v>27</v>
      </c>
      <c r="AX108" s="4">
        <v>15</v>
      </c>
      <c r="AY108" s="4">
        <v>36</v>
      </c>
      <c r="AZ108" s="4">
        <v>9</v>
      </c>
      <c r="BA108" s="4">
        <v>32</v>
      </c>
      <c r="BB108" s="4">
        <v>11</v>
      </c>
      <c r="BC108" s="4">
        <v>15</v>
      </c>
      <c r="BD108" s="4">
        <v>11</v>
      </c>
      <c r="BE108" s="4">
        <v>21</v>
      </c>
      <c r="BF108">
        <f t="shared" si="197"/>
        <v>24.866666666666667</v>
      </c>
      <c r="BH108">
        <f t="shared" si="198"/>
        <v>39.333333333333336</v>
      </c>
      <c r="BN108">
        <f t="shared" si="205"/>
        <v>30.76923076923077</v>
      </c>
      <c r="BO108">
        <f t="shared" si="206"/>
        <v>37.931034482758619</v>
      </c>
      <c r="BP108">
        <f t="shared" si="177"/>
        <v>22.222222222222221</v>
      </c>
      <c r="BQ108">
        <f t="shared" si="178"/>
        <v>14.754098360655737</v>
      </c>
      <c r="BR108">
        <f t="shared" si="179"/>
        <v>-33.333333333333329</v>
      </c>
      <c r="BS108">
        <f t="shared" si="180"/>
        <v>37.777777777777779</v>
      </c>
      <c r="BT108">
        <f t="shared" si="181"/>
        <v>1.8867924528301887</v>
      </c>
      <c r="BU108">
        <f t="shared" si="182"/>
        <v>-43.39622641509434</v>
      </c>
      <c r="BV108">
        <f t="shared" si="183"/>
        <v>16.129032258064516</v>
      </c>
      <c r="BW108">
        <f t="shared" si="184"/>
        <v>5.8823529411764701</v>
      </c>
      <c r="BX108">
        <f t="shared" si="185"/>
        <v>18.518518518518519</v>
      </c>
      <c r="BY108">
        <f t="shared" si="186"/>
        <v>69.230769230769226</v>
      </c>
      <c r="BZ108">
        <f t="shared" si="187"/>
        <v>-36.170212765957451</v>
      </c>
      <c r="CA108">
        <f t="shared" si="188"/>
        <v>-33.333333333333329</v>
      </c>
      <c r="CB108">
        <f t="shared" si="189"/>
        <v>20</v>
      </c>
      <c r="CD108">
        <f t="shared" si="200"/>
        <v>30.307495824737202</v>
      </c>
      <c r="CE108">
        <f t="shared" si="201"/>
        <v>6.3995142683667297</v>
      </c>
      <c r="CF108">
        <f t="shared" si="202"/>
        <v>-8.46013390139988</v>
      </c>
      <c r="CG108">
        <f t="shared" si="203"/>
        <v>31.210546896821409</v>
      </c>
      <c r="CH108">
        <f t="shared" si="204"/>
        <v>-16.501182033096928</v>
      </c>
      <c r="CM108">
        <f t="shared" si="190"/>
        <v>8.5912482110857056</v>
      </c>
    </row>
    <row r="109" spans="1:91">
      <c r="A109" s="4">
        <v>66</v>
      </c>
      <c r="B109" s="5" t="s">
        <v>166</v>
      </c>
      <c r="C109" s="4">
        <v>3</v>
      </c>
      <c r="D109" s="5" t="s">
        <v>44</v>
      </c>
      <c r="E109" s="4">
        <v>2.2000000000000002</v>
      </c>
      <c r="F109" s="4">
        <v>0.3</v>
      </c>
      <c r="G109" s="4">
        <v>2.6</v>
      </c>
      <c r="H109" s="4">
        <v>0</v>
      </c>
      <c r="I109" s="4">
        <v>0</v>
      </c>
      <c r="J109" s="4">
        <v>3.9</v>
      </c>
      <c r="K109" s="4">
        <v>2.1</v>
      </c>
      <c r="L109" s="4">
        <v>0.3</v>
      </c>
      <c r="M109" s="4">
        <v>1.2</v>
      </c>
      <c r="N109" s="4">
        <v>13.1</v>
      </c>
      <c r="O109" s="4">
        <v>0.4</v>
      </c>
      <c r="P109" s="4">
        <v>2.6</v>
      </c>
      <c r="Q109" s="4">
        <v>2.6</v>
      </c>
      <c r="R109" s="4">
        <v>5.0999999999999996</v>
      </c>
      <c r="S109" s="4">
        <v>3.6</v>
      </c>
      <c r="T109">
        <f t="shared" si="191"/>
        <v>2.6666666666666665</v>
      </c>
      <c r="U109">
        <f t="shared" si="192"/>
        <v>1.7</v>
      </c>
      <c r="V109">
        <f t="shared" si="193"/>
        <v>1.3</v>
      </c>
      <c r="W109">
        <f t="shared" si="194"/>
        <v>1.2</v>
      </c>
      <c r="X109">
        <f t="shared" si="195"/>
        <v>5.3666666666666671</v>
      </c>
      <c r="Y109">
        <f t="shared" si="196"/>
        <v>3.7666666666666662</v>
      </c>
      <c r="AA109" s="4">
        <v>2</v>
      </c>
      <c r="AB109" s="4">
        <v>10</v>
      </c>
      <c r="AC109" s="4">
        <v>8</v>
      </c>
      <c r="AD109" s="4">
        <v>4</v>
      </c>
      <c r="AE109" s="4">
        <v>12</v>
      </c>
      <c r="AF109" s="4">
        <v>10</v>
      </c>
      <c r="AG109" s="4">
        <v>18</v>
      </c>
      <c r="AH109" s="4">
        <v>24</v>
      </c>
      <c r="AI109" s="4">
        <v>8</v>
      </c>
      <c r="AJ109" s="4">
        <v>12</v>
      </c>
      <c r="AK109" s="4">
        <v>26</v>
      </c>
      <c r="AL109" s="4">
        <v>8</v>
      </c>
      <c r="AM109" s="4">
        <v>4</v>
      </c>
      <c r="AN109" s="4">
        <v>4</v>
      </c>
      <c r="AO109" s="4">
        <v>18</v>
      </c>
      <c r="AQ109" s="4">
        <v>20</v>
      </c>
      <c r="AR109" s="4">
        <v>23</v>
      </c>
      <c r="AS109" s="4">
        <v>11</v>
      </c>
      <c r="AT109" s="4">
        <v>21</v>
      </c>
      <c r="AU109" s="4">
        <v>3</v>
      </c>
      <c r="AV109" s="4">
        <v>9</v>
      </c>
      <c r="AW109" s="4">
        <v>19</v>
      </c>
      <c r="AX109" s="4">
        <v>8</v>
      </c>
      <c r="AY109" s="4">
        <v>22</v>
      </c>
      <c r="AZ109" s="4">
        <v>30</v>
      </c>
      <c r="BA109" s="4">
        <v>18</v>
      </c>
      <c r="BB109" s="4">
        <v>20</v>
      </c>
      <c r="BC109" s="4">
        <v>17</v>
      </c>
      <c r="BD109" s="4">
        <v>21</v>
      </c>
      <c r="BE109" s="4">
        <v>23</v>
      </c>
      <c r="BF109">
        <f t="shared" si="197"/>
        <v>17.666666666666668</v>
      </c>
      <c r="BH109">
        <f t="shared" si="198"/>
        <v>18</v>
      </c>
      <c r="BN109">
        <f t="shared" si="205"/>
        <v>81.818181818181827</v>
      </c>
      <c r="BO109">
        <f t="shared" si="206"/>
        <v>39.393939393939391</v>
      </c>
      <c r="BP109">
        <f t="shared" si="177"/>
        <v>15.789473684210526</v>
      </c>
      <c r="BQ109">
        <f t="shared" si="178"/>
        <v>68</v>
      </c>
      <c r="BR109">
        <f t="shared" si="179"/>
        <v>-60</v>
      </c>
      <c r="BS109">
        <f t="shared" si="180"/>
        <v>-5.2631578947368416</v>
      </c>
      <c r="BT109">
        <f t="shared" si="181"/>
        <v>2.7027027027027026</v>
      </c>
      <c r="BU109">
        <f t="shared" si="182"/>
        <v>-50</v>
      </c>
      <c r="BV109">
        <f t="shared" si="183"/>
        <v>46.666666666666664</v>
      </c>
      <c r="BW109">
        <f t="shared" si="184"/>
        <v>42.857142857142854</v>
      </c>
      <c r="BX109">
        <f t="shared" si="185"/>
        <v>-18.181818181818183</v>
      </c>
      <c r="BY109">
        <f t="shared" si="186"/>
        <v>42.857142857142854</v>
      </c>
      <c r="BZ109">
        <f t="shared" si="187"/>
        <v>61.904761904761905</v>
      </c>
      <c r="CA109">
        <f t="shared" si="188"/>
        <v>68</v>
      </c>
      <c r="CB109">
        <f t="shared" si="189"/>
        <v>12.195121951219512</v>
      </c>
      <c r="CD109">
        <f t="shared" si="200"/>
        <v>45.667198298777244</v>
      </c>
      <c r="CE109">
        <f t="shared" si="201"/>
        <v>0.91228070175438614</v>
      </c>
      <c r="CF109">
        <f t="shared" si="202"/>
        <v>-0.21021021021021133</v>
      </c>
      <c r="CG109">
        <f t="shared" si="203"/>
        <v>22.510822510822507</v>
      </c>
      <c r="CH109">
        <f t="shared" si="204"/>
        <v>47.366627951993799</v>
      </c>
      <c r="CM109">
        <f t="shared" si="190"/>
        <v>23.249343850627547</v>
      </c>
    </row>
    <row r="110" spans="1:91">
      <c r="A110" s="4">
        <v>68</v>
      </c>
      <c r="B110" s="5" t="s">
        <v>167</v>
      </c>
      <c r="C110" s="4">
        <v>3</v>
      </c>
      <c r="D110" s="5" t="s">
        <v>46</v>
      </c>
      <c r="E110" s="4">
        <v>0</v>
      </c>
      <c r="F110" s="4">
        <v>2.7</v>
      </c>
      <c r="G110" s="4">
        <v>7.7</v>
      </c>
      <c r="H110" s="4">
        <v>0.8</v>
      </c>
      <c r="I110" s="4">
        <v>2.6</v>
      </c>
      <c r="J110" s="4">
        <v>6.5</v>
      </c>
      <c r="K110" s="4">
        <v>2.8</v>
      </c>
      <c r="L110" s="4">
        <v>1.6</v>
      </c>
      <c r="M110" s="4">
        <v>3.3</v>
      </c>
      <c r="N110" s="4">
        <v>0.5</v>
      </c>
      <c r="O110" s="4">
        <v>6.7</v>
      </c>
      <c r="P110" s="4">
        <v>0.6</v>
      </c>
      <c r="Q110" s="4">
        <v>1.5</v>
      </c>
      <c r="R110" s="4">
        <v>0.7</v>
      </c>
      <c r="S110" s="4">
        <v>2.2000000000000002</v>
      </c>
      <c r="T110">
        <f t="shared" si="191"/>
        <v>2.6800000000000006</v>
      </c>
      <c r="U110">
        <f t="shared" si="192"/>
        <v>3.4666666666666668</v>
      </c>
      <c r="V110">
        <f t="shared" si="193"/>
        <v>3.3000000000000003</v>
      </c>
      <c r="W110">
        <f t="shared" si="194"/>
        <v>2.5666666666666669</v>
      </c>
      <c r="X110">
        <f t="shared" si="195"/>
        <v>2.6</v>
      </c>
      <c r="Y110">
        <f t="shared" si="196"/>
        <v>1.4666666666666668</v>
      </c>
      <c r="AA110" s="4">
        <v>2</v>
      </c>
      <c r="AB110" s="4">
        <v>8</v>
      </c>
      <c r="AC110" s="4">
        <v>4</v>
      </c>
      <c r="AD110" s="4">
        <v>10</v>
      </c>
      <c r="AE110" s="4">
        <v>0</v>
      </c>
      <c r="AF110" s="4">
        <v>12</v>
      </c>
      <c r="AG110" s="4">
        <v>8</v>
      </c>
      <c r="AH110" s="4">
        <v>16</v>
      </c>
      <c r="AI110" s="4">
        <v>2</v>
      </c>
      <c r="AJ110" s="4">
        <v>16</v>
      </c>
      <c r="AK110" s="4">
        <v>8</v>
      </c>
      <c r="AL110" s="4">
        <v>4</v>
      </c>
      <c r="AM110" s="4">
        <v>12</v>
      </c>
      <c r="AN110" s="4">
        <v>8</v>
      </c>
      <c r="AO110" s="4">
        <v>16</v>
      </c>
      <c r="AQ110" s="4">
        <v>13</v>
      </c>
      <c r="AR110" s="4">
        <v>10</v>
      </c>
      <c r="AS110" s="4">
        <v>10</v>
      </c>
      <c r="AT110" s="4">
        <v>13</v>
      </c>
      <c r="AU110" s="4">
        <v>5</v>
      </c>
      <c r="AV110" s="4">
        <v>4</v>
      </c>
      <c r="AW110" s="4">
        <v>8</v>
      </c>
      <c r="AX110" s="4">
        <v>9</v>
      </c>
      <c r="AY110" s="4">
        <v>9</v>
      </c>
      <c r="AZ110" s="4">
        <v>13</v>
      </c>
      <c r="BA110" s="4">
        <v>3</v>
      </c>
      <c r="BB110" s="4">
        <v>2</v>
      </c>
      <c r="BC110" s="4">
        <v>5</v>
      </c>
      <c r="BD110" s="4">
        <v>15</v>
      </c>
      <c r="BE110" s="4">
        <v>2</v>
      </c>
      <c r="BF110">
        <f t="shared" si="197"/>
        <v>8.0666666666666664</v>
      </c>
      <c r="BH110">
        <f t="shared" si="198"/>
        <v>11</v>
      </c>
      <c r="BN110">
        <f t="shared" si="205"/>
        <v>73.333333333333329</v>
      </c>
      <c r="BO110">
        <f t="shared" si="206"/>
        <v>11.111111111111111</v>
      </c>
      <c r="BP110">
        <f t="shared" si="177"/>
        <v>42.857142857142854</v>
      </c>
      <c r="BQ110">
        <f t="shared" si="178"/>
        <v>13.043478260869565</v>
      </c>
      <c r="BR110">
        <f t="shared" si="179"/>
        <v>100</v>
      </c>
      <c r="BS110">
        <f t="shared" si="180"/>
        <v>-50</v>
      </c>
      <c r="BT110">
        <f t="shared" si="181"/>
        <v>0</v>
      </c>
      <c r="BU110">
        <f t="shared" si="182"/>
        <v>-28.000000000000004</v>
      </c>
      <c r="BV110">
        <f t="shared" si="183"/>
        <v>63.636363636363633</v>
      </c>
      <c r="BW110">
        <f t="shared" si="184"/>
        <v>-10.344827586206897</v>
      </c>
      <c r="BX110">
        <f t="shared" si="185"/>
        <v>-45.454545454545453</v>
      </c>
      <c r="BY110">
        <f t="shared" si="186"/>
        <v>-33.333333333333329</v>
      </c>
      <c r="BZ110">
        <f t="shared" si="187"/>
        <v>-41.17647058823529</v>
      </c>
      <c r="CA110">
        <f t="shared" si="188"/>
        <v>30.434782608695656</v>
      </c>
      <c r="CB110">
        <f t="shared" si="189"/>
        <v>-77.777777777777786</v>
      </c>
      <c r="CD110">
        <f t="shared" si="200"/>
        <v>42.43386243386243</v>
      </c>
      <c r="CE110">
        <f t="shared" si="201"/>
        <v>21.014492753623188</v>
      </c>
      <c r="CF110">
        <f t="shared" si="202"/>
        <v>11.878787878787875</v>
      </c>
      <c r="CG110">
        <f t="shared" si="203"/>
        <v>-29.710902124695224</v>
      </c>
      <c r="CH110">
        <f t="shared" si="204"/>
        <v>-29.506488585772473</v>
      </c>
      <c r="CM110">
        <f t="shared" si="190"/>
        <v>3.2219504711611591</v>
      </c>
    </row>
    <row r="111" spans="1:91">
      <c r="A111" s="4">
        <v>67</v>
      </c>
      <c r="B111" s="5" t="s">
        <v>168</v>
      </c>
      <c r="C111" s="4">
        <v>3</v>
      </c>
      <c r="D111" s="5" t="s">
        <v>48</v>
      </c>
      <c r="E111" s="4">
        <v>2.1</v>
      </c>
      <c r="F111" s="4">
        <v>1.9</v>
      </c>
      <c r="G111" s="4">
        <v>1.1000000000000001</v>
      </c>
      <c r="H111" s="4">
        <v>2.2999999999999998</v>
      </c>
      <c r="I111" s="4">
        <v>2</v>
      </c>
      <c r="J111" s="4">
        <v>1.6</v>
      </c>
      <c r="K111" s="4">
        <v>3.7</v>
      </c>
      <c r="L111" s="4">
        <v>6.9</v>
      </c>
      <c r="M111" s="4">
        <v>0</v>
      </c>
      <c r="N111" s="4">
        <v>1.2</v>
      </c>
      <c r="O111" s="4">
        <v>0.4</v>
      </c>
      <c r="P111" s="4">
        <v>2.1</v>
      </c>
      <c r="Q111" s="4">
        <v>0.9</v>
      </c>
      <c r="R111" s="4">
        <v>7.3</v>
      </c>
      <c r="S111" s="4">
        <v>2</v>
      </c>
      <c r="T111">
        <f t="shared" si="191"/>
        <v>2.3666666666666667</v>
      </c>
      <c r="U111">
        <f t="shared" si="192"/>
        <v>1.7</v>
      </c>
      <c r="V111">
        <f t="shared" si="193"/>
        <v>1.9666666666666668</v>
      </c>
      <c r="W111">
        <f t="shared" si="194"/>
        <v>3.5333333333333337</v>
      </c>
      <c r="X111">
        <f t="shared" si="195"/>
        <v>1.2333333333333334</v>
      </c>
      <c r="Y111">
        <f t="shared" si="196"/>
        <v>3.4</v>
      </c>
      <c r="AA111" s="4">
        <v>22</v>
      </c>
      <c r="AB111" s="4">
        <v>10</v>
      </c>
      <c r="AC111" s="4">
        <v>14</v>
      </c>
      <c r="AD111" s="4">
        <v>6</v>
      </c>
      <c r="AE111" s="4">
        <v>8</v>
      </c>
      <c r="AF111" s="4">
        <v>4</v>
      </c>
      <c r="AG111" s="4">
        <v>2</v>
      </c>
      <c r="AH111" s="4">
        <v>10</v>
      </c>
      <c r="AI111" s="4">
        <v>14</v>
      </c>
      <c r="AJ111" s="4">
        <v>18</v>
      </c>
      <c r="AK111" s="4">
        <v>8</v>
      </c>
      <c r="AL111" s="4">
        <v>8</v>
      </c>
      <c r="AM111" s="4">
        <v>14</v>
      </c>
      <c r="AN111" s="4">
        <v>4</v>
      </c>
      <c r="AO111" s="4">
        <v>20</v>
      </c>
      <c r="AQ111" s="4">
        <v>9</v>
      </c>
      <c r="AR111" s="4">
        <v>6</v>
      </c>
      <c r="AS111" s="4">
        <v>19</v>
      </c>
      <c r="AT111" s="4">
        <v>12</v>
      </c>
      <c r="AU111" s="4">
        <v>3</v>
      </c>
      <c r="AV111" s="4">
        <v>10</v>
      </c>
      <c r="AW111" s="4">
        <v>13</v>
      </c>
      <c r="AX111" s="4">
        <v>12</v>
      </c>
      <c r="AY111" s="4">
        <v>4</v>
      </c>
      <c r="AZ111" s="4">
        <v>10</v>
      </c>
      <c r="BA111" s="4">
        <v>14</v>
      </c>
      <c r="BB111" s="4">
        <v>11</v>
      </c>
      <c r="BC111" s="4">
        <v>13</v>
      </c>
      <c r="BD111" s="4">
        <v>3</v>
      </c>
      <c r="BE111" s="4">
        <v>5</v>
      </c>
      <c r="BF111">
        <f t="shared" si="197"/>
        <v>9.6</v>
      </c>
      <c r="BH111">
        <f t="shared" si="198"/>
        <v>11.333333333333334</v>
      </c>
      <c r="BN111">
        <f t="shared" si="205"/>
        <v>-41.935483870967744</v>
      </c>
      <c r="BO111">
        <f t="shared" si="206"/>
        <v>-25</v>
      </c>
      <c r="BP111">
        <f t="shared" si="177"/>
        <v>15.151515151515152</v>
      </c>
      <c r="BQ111">
        <f t="shared" si="178"/>
        <v>33.333333333333329</v>
      </c>
      <c r="BR111">
        <f t="shared" si="179"/>
        <v>-45.454545454545453</v>
      </c>
      <c r="BS111">
        <f t="shared" si="180"/>
        <v>42.857142857142854</v>
      </c>
      <c r="BT111">
        <f t="shared" si="181"/>
        <v>73.333333333333329</v>
      </c>
      <c r="BU111">
        <f t="shared" si="182"/>
        <v>9.0909090909090917</v>
      </c>
      <c r="BV111">
        <f t="shared" si="183"/>
        <v>-55.555555555555557</v>
      </c>
      <c r="BW111">
        <f t="shared" si="184"/>
        <v>-28.571428571428569</v>
      </c>
      <c r="BX111">
        <f t="shared" si="185"/>
        <v>27.27272727272727</v>
      </c>
      <c r="BY111">
        <f t="shared" si="186"/>
        <v>15.789473684210526</v>
      </c>
      <c r="BZ111">
        <f t="shared" si="187"/>
        <v>-3.7037037037037033</v>
      </c>
      <c r="CA111">
        <f t="shared" si="188"/>
        <v>-14.285714285714285</v>
      </c>
      <c r="CB111">
        <f t="shared" si="189"/>
        <v>-60</v>
      </c>
      <c r="CD111">
        <f t="shared" si="200"/>
        <v>-17.261322906484196</v>
      </c>
      <c r="CE111">
        <f t="shared" si="201"/>
        <v>10.245310245310243</v>
      </c>
      <c r="CF111">
        <f t="shared" si="202"/>
        <v>8.956228956228955</v>
      </c>
      <c r="CG111">
        <f t="shared" si="203"/>
        <v>4.8302574618364087</v>
      </c>
      <c r="CH111">
        <f t="shared" si="204"/>
        <v>-25.996472663139329</v>
      </c>
      <c r="CM111">
        <f t="shared" si="190"/>
        <v>-3.8451997812495837</v>
      </c>
    </row>
    <row r="112" spans="1:91">
      <c r="A112" s="4">
        <v>71</v>
      </c>
      <c r="B112" s="5" t="s">
        <v>169</v>
      </c>
      <c r="C112" s="4">
        <v>3</v>
      </c>
      <c r="D112" s="5" t="s">
        <v>42</v>
      </c>
      <c r="E112" s="4">
        <v>0.5</v>
      </c>
      <c r="F112" s="4">
        <v>0</v>
      </c>
      <c r="G112" s="4">
        <v>0</v>
      </c>
      <c r="H112" s="4">
        <v>0</v>
      </c>
      <c r="I112" s="4">
        <v>1.2</v>
      </c>
      <c r="J112" s="4">
        <v>3.3</v>
      </c>
      <c r="K112" s="4">
        <v>1.6</v>
      </c>
      <c r="L112" s="4">
        <v>0.4</v>
      </c>
      <c r="M112" s="4">
        <v>6.9</v>
      </c>
      <c r="N112" s="4">
        <v>2.9</v>
      </c>
      <c r="O112" s="4">
        <v>4</v>
      </c>
      <c r="P112" s="4">
        <v>1.7</v>
      </c>
      <c r="Q112" s="4">
        <v>5.4</v>
      </c>
      <c r="R112" s="4">
        <v>4.5</v>
      </c>
      <c r="S112" s="4">
        <v>2.9</v>
      </c>
      <c r="T112">
        <f t="shared" si="191"/>
        <v>2.3533333333333331</v>
      </c>
      <c r="U112">
        <f t="shared" si="192"/>
        <v>0.16666666666666666</v>
      </c>
      <c r="V112">
        <f t="shared" si="193"/>
        <v>1.5</v>
      </c>
      <c r="W112">
        <f t="shared" si="194"/>
        <v>2.9666666666666668</v>
      </c>
      <c r="X112">
        <f t="shared" si="195"/>
        <v>2.8666666666666667</v>
      </c>
      <c r="Y112">
        <f t="shared" si="196"/>
        <v>4.2666666666666666</v>
      </c>
      <c r="AA112" s="4">
        <v>12</v>
      </c>
      <c r="AB112" s="4">
        <v>18</v>
      </c>
      <c r="AC112" s="4">
        <v>22</v>
      </c>
      <c r="AD112" s="4">
        <v>24</v>
      </c>
      <c r="AE112" s="4">
        <v>16</v>
      </c>
      <c r="AF112" s="4">
        <v>14</v>
      </c>
      <c r="AG112" s="4">
        <v>20</v>
      </c>
      <c r="AH112" s="4">
        <v>28</v>
      </c>
      <c r="AI112" s="4">
        <v>12</v>
      </c>
      <c r="AJ112" s="4">
        <v>20</v>
      </c>
      <c r="AK112" s="4">
        <v>20</v>
      </c>
      <c r="AL112" s="4">
        <v>30</v>
      </c>
      <c r="AM112" s="4">
        <v>14</v>
      </c>
      <c r="AN112" s="4">
        <v>22</v>
      </c>
      <c r="AO112" s="4">
        <v>26</v>
      </c>
      <c r="AQ112" s="4">
        <v>25</v>
      </c>
      <c r="AR112" s="4">
        <v>24</v>
      </c>
      <c r="AS112" s="4">
        <v>14</v>
      </c>
      <c r="AT112" s="4">
        <v>16</v>
      </c>
      <c r="AU112" s="4">
        <v>20</v>
      </c>
      <c r="AV112" s="4">
        <v>23</v>
      </c>
      <c r="AW112" s="4">
        <v>16</v>
      </c>
      <c r="AX112" s="4">
        <v>22</v>
      </c>
      <c r="AY112" s="4">
        <v>12</v>
      </c>
      <c r="AZ112" s="4">
        <v>14</v>
      </c>
      <c r="BA112" s="4">
        <v>18</v>
      </c>
      <c r="BB112" s="4">
        <v>17</v>
      </c>
      <c r="BC112" s="4">
        <v>17</v>
      </c>
      <c r="BD112" s="4">
        <v>11</v>
      </c>
      <c r="BE112" s="4">
        <v>11</v>
      </c>
      <c r="BF112">
        <f t="shared" si="197"/>
        <v>17.333333333333332</v>
      </c>
      <c r="BH112">
        <f t="shared" si="198"/>
        <v>21</v>
      </c>
      <c r="BN112">
        <f t="shared" si="205"/>
        <v>35.135135135135137</v>
      </c>
      <c r="BO112">
        <f t="shared" si="206"/>
        <v>14.285714285714285</v>
      </c>
      <c r="BP112">
        <f t="shared" si="177"/>
        <v>-22.222222222222221</v>
      </c>
      <c r="BQ112">
        <f t="shared" si="178"/>
        <v>-20</v>
      </c>
      <c r="BR112">
        <f t="shared" si="179"/>
        <v>11.111111111111111</v>
      </c>
      <c r="BS112">
        <f t="shared" si="180"/>
        <v>24.324324324324326</v>
      </c>
      <c r="BT112">
        <f t="shared" si="181"/>
        <v>-11.111111111111111</v>
      </c>
      <c r="BU112">
        <f t="shared" si="182"/>
        <v>-12</v>
      </c>
      <c r="BV112">
        <f t="shared" si="183"/>
        <v>0</v>
      </c>
      <c r="BW112">
        <f t="shared" si="184"/>
        <v>-17.647058823529413</v>
      </c>
      <c r="BX112">
        <f t="shared" si="185"/>
        <v>-5.2631578947368416</v>
      </c>
      <c r="BY112">
        <f t="shared" si="186"/>
        <v>-27.659574468085108</v>
      </c>
      <c r="BZ112">
        <f t="shared" si="187"/>
        <v>9.67741935483871</v>
      </c>
      <c r="CA112">
        <f t="shared" si="188"/>
        <v>-33.333333333333329</v>
      </c>
      <c r="CB112">
        <f t="shared" si="189"/>
        <v>-40.54054054054054</v>
      </c>
      <c r="CD112">
        <f t="shared" si="200"/>
        <v>9.0662090662090673</v>
      </c>
      <c r="CE112">
        <f t="shared" si="201"/>
        <v>5.145145145145146</v>
      </c>
      <c r="CF112">
        <f t="shared" si="202"/>
        <v>-7.7037037037037033</v>
      </c>
      <c r="CG112">
        <f t="shared" si="203"/>
        <v>-16.856597062117121</v>
      </c>
      <c r="CH112">
        <f t="shared" si="204"/>
        <v>-21.398818173011719</v>
      </c>
      <c r="CM112">
        <f t="shared" si="190"/>
        <v>-6.3495529454956658</v>
      </c>
    </row>
    <row r="113" spans="1:91">
      <c r="A113" s="4">
        <v>72</v>
      </c>
      <c r="B113" s="5" t="s">
        <v>170</v>
      </c>
      <c r="C113" s="4">
        <v>3</v>
      </c>
      <c r="D113" s="5" t="s">
        <v>44</v>
      </c>
      <c r="E113" s="4">
        <v>2.1</v>
      </c>
      <c r="F113" s="4">
        <v>2.2000000000000002</v>
      </c>
      <c r="G113" s="4">
        <v>2.5</v>
      </c>
      <c r="H113" s="4">
        <v>0.8</v>
      </c>
      <c r="I113" s="4">
        <v>1.1000000000000001</v>
      </c>
      <c r="J113" s="4">
        <v>2.2000000000000002</v>
      </c>
      <c r="K113" s="4">
        <v>2.8</v>
      </c>
      <c r="L113" s="4">
        <v>3.4</v>
      </c>
      <c r="M113" s="4">
        <v>2.6</v>
      </c>
      <c r="N113" s="4">
        <v>2</v>
      </c>
      <c r="O113" s="4">
        <v>2.8</v>
      </c>
      <c r="P113" s="4">
        <v>4</v>
      </c>
      <c r="Q113" s="4">
        <v>4.5999999999999996</v>
      </c>
      <c r="R113" s="4">
        <v>3.9</v>
      </c>
      <c r="S113" s="4">
        <v>6.3</v>
      </c>
      <c r="T113">
        <f t="shared" si="191"/>
        <v>2.8866666666666663</v>
      </c>
      <c r="U113">
        <f t="shared" si="192"/>
        <v>2.2666666666666671</v>
      </c>
      <c r="V113">
        <f t="shared" si="193"/>
        <v>1.3666666666666669</v>
      </c>
      <c r="W113">
        <f t="shared" si="194"/>
        <v>2.9333333333333331</v>
      </c>
      <c r="X113">
        <f t="shared" si="195"/>
        <v>2.9333333333333336</v>
      </c>
      <c r="Y113">
        <f t="shared" si="196"/>
        <v>4.9333333333333336</v>
      </c>
      <c r="AA113" s="4">
        <v>4</v>
      </c>
      <c r="AB113" s="4">
        <v>6</v>
      </c>
      <c r="AC113" s="4">
        <v>4</v>
      </c>
      <c r="AD113" s="4">
        <v>4</v>
      </c>
      <c r="AE113" s="4">
        <v>12</v>
      </c>
      <c r="AF113" s="4">
        <v>6</v>
      </c>
      <c r="AG113" s="4">
        <v>30</v>
      </c>
      <c r="AH113" s="4">
        <v>20</v>
      </c>
      <c r="AI113" s="4">
        <v>16</v>
      </c>
      <c r="AJ113" s="4">
        <v>18</v>
      </c>
      <c r="AK113" s="4">
        <v>16</v>
      </c>
      <c r="AL113" s="4">
        <v>22</v>
      </c>
      <c r="AM113" s="4">
        <v>18</v>
      </c>
      <c r="AN113" s="4">
        <v>26</v>
      </c>
      <c r="AO113" s="4">
        <v>10</v>
      </c>
      <c r="AQ113" s="4">
        <v>16</v>
      </c>
      <c r="AR113" s="4">
        <v>31</v>
      </c>
      <c r="AS113" s="4">
        <v>41</v>
      </c>
      <c r="AT113" s="4">
        <v>20</v>
      </c>
      <c r="AU113" s="4">
        <v>33</v>
      </c>
      <c r="AV113" s="4">
        <v>30</v>
      </c>
      <c r="AW113" s="4">
        <v>19</v>
      </c>
      <c r="AX113" s="4">
        <v>20</v>
      </c>
      <c r="AY113" s="4">
        <v>14</v>
      </c>
      <c r="AZ113" s="4">
        <v>19</v>
      </c>
      <c r="BA113" s="4">
        <v>11</v>
      </c>
      <c r="BB113" s="4">
        <v>25</v>
      </c>
      <c r="BC113" s="4">
        <v>22</v>
      </c>
      <c r="BD113" s="4">
        <v>21</v>
      </c>
      <c r="BE113" s="4">
        <v>28</v>
      </c>
      <c r="BF113">
        <f t="shared" si="197"/>
        <v>23.333333333333332</v>
      </c>
      <c r="BH113">
        <f t="shared" si="198"/>
        <v>29.333333333333332</v>
      </c>
      <c r="BN113">
        <f t="shared" si="205"/>
        <v>60</v>
      </c>
      <c r="BO113">
        <f t="shared" si="206"/>
        <v>67.567567567567565</v>
      </c>
      <c r="BP113">
        <f t="shared" si="177"/>
        <v>82.222222222222214</v>
      </c>
      <c r="BQ113">
        <f t="shared" si="178"/>
        <v>66.666666666666657</v>
      </c>
      <c r="BR113">
        <f t="shared" si="179"/>
        <v>46.666666666666664</v>
      </c>
      <c r="BS113">
        <f t="shared" si="180"/>
        <v>66.666666666666657</v>
      </c>
      <c r="BT113">
        <f t="shared" si="181"/>
        <v>-22.448979591836736</v>
      </c>
      <c r="BU113">
        <f t="shared" si="182"/>
        <v>0</v>
      </c>
      <c r="BV113">
        <f t="shared" si="183"/>
        <v>-6.666666666666667</v>
      </c>
      <c r="BW113">
        <f t="shared" si="184"/>
        <v>2.7027027027027026</v>
      </c>
      <c r="BX113">
        <f t="shared" si="185"/>
        <v>-18.518518518518519</v>
      </c>
      <c r="BY113">
        <f t="shared" si="186"/>
        <v>6.3829787234042552</v>
      </c>
      <c r="BZ113">
        <f t="shared" si="187"/>
        <v>10</v>
      </c>
      <c r="CA113">
        <f t="shared" si="188"/>
        <v>-10.638297872340425</v>
      </c>
      <c r="CB113">
        <f t="shared" si="189"/>
        <v>47.368421052631575</v>
      </c>
      <c r="CD113">
        <f t="shared" si="200"/>
        <v>69.929929929929926</v>
      </c>
      <c r="CE113">
        <f t="shared" si="201"/>
        <v>59.999999999999993</v>
      </c>
      <c r="CF113">
        <f t="shared" si="202"/>
        <v>-9.7052154195011351</v>
      </c>
      <c r="CG113">
        <f t="shared" si="203"/>
        <v>-3.1442790308038542</v>
      </c>
      <c r="CH113">
        <f t="shared" si="204"/>
        <v>15.576707726763717</v>
      </c>
      <c r="CM113">
        <f t="shared" si="190"/>
        <v>26.531428641277728</v>
      </c>
    </row>
    <row r="114" spans="1:91">
      <c r="A114" s="4">
        <v>69</v>
      </c>
      <c r="B114" s="5" t="s">
        <v>171</v>
      </c>
      <c r="C114" s="4">
        <v>3</v>
      </c>
      <c r="D114" s="5" t="s">
        <v>46</v>
      </c>
      <c r="E114" s="4">
        <v>7.3</v>
      </c>
      <c r="F114" s="4">
        <v>2.2000000000000002</v>
      </c>
      <c r="G114" s="4">
        <v>12.4</v>
      </c>
      <c r="H114" s="4">
        <v>6</v>
      </c>
      <c r="I114" s="4">
        <v>10.1</v>
      </c>
      <c r="J114" s="4">
        <v>7.9</v>
      </c>
      <c r="K114" s="4">
        <v>7.4</v>
      </c>
      <c r="L114" s="4">
        <v>2.7</v>
      </c>
      <c r="M114" s="4">
        <v>10.4</v>
      </c>
      <c r="N114" s="4">
        <v>5.7</v>
      </c>
      <c r="O114" s="4">
        <v>9.8000000000000007</v>
      </c>
      <c r="P114" s="4">
        <v>9.1999999999999993</v>
      </c>
      <c r="Q114" s="4">
        <v>7.7</v>
      </c>
      <c r="R114" s="4">
        <v>5.8</v>
      </c>
      <c r="S114" s="4">
        <v>9.5</v>
      </c>
      <c r="T114">
        <f t="shared" si="191"/>
        <v>7.6066666666666674</v>
      </c>
      <c r="U114">
        <f t="shared" si="192"/>
        <v>7.3</v>
      </c>
      <c r="V114">
        <f t="shared" si="193"/>
        <v>8</v>
      </c>
      <c r="W114">
        <f t="shared" si="194"/>
        <v>6.833333333333333</v>
      </c>
      <c r="X114">
        <f t="shared" si="195"/>
        <v>8.2333333333333325</v>
      </c>
      <c r="Y114">
        <f t="shared" si="196"/>
        <v>7.666666666666667</v>
      </c>
      <c r="AA114" s="4">
        <v>0</v>
      </c>
      <c r="AB114" s="4">
        <v>2</v>
      </c>
      <c r="AC114" s="4">
        <v>0</v>
      </c>
      <c r="AD114" s="4">
        <v>0</v>
      </c>
      <c r="AE114" s="4">
        <v>2</v>
      </c>
      <c r="AF114" s="4">
        <v>2</v>
      </c>
      <c r="AG114" s="4">
        <v>2</v>
      </c>
      <c r="AH114" s="4">
        <v>8</v>
      </c>
      <c r="AI114" s="4">
        <v>0</v>
      </c>
      <c r="AJ114" s="4">
        <v>2</v>
      </c>
      <c r="AK114" s="4">
        <v>2</v>
      </c>
      <c r="AL114" s="4">
        <v>0</v>
      </c>
      <c r="AM114" s="4">
        <v>0</v>
      </c>
      <c r="AN114" s="4">
        <v>6</v>
      </c>
      <c r="AO114" s="4">
        <v>2</v>
      </c>
      <c r="AQ114" s="4">
        <v>15</v>
      </c>
      <c r="AR114" s="4">
        <v>11</v>
      </c>
      <c r="AS114" s="4">
        <v>9</v>
      </c>
      <c r="AT114" s="4">
        <v>12</v>
      </c>
      <c r="AU114" s="4">
        <v>14</v>
      </c>
      <c r="AV114" s="4">
        <v>7</v>
      </c>
      <c r="AW114" s="4">
        <v>6</v>
      </c>
      <c r="AX114" s="4">
        <v>7</v>
      </c>
      <c r="AY114" s="4">
        <v>2</v>
      </c>
      <c r="AZ114" s="4">
        <v>2</v>
      </c>
      <c r="BA114" s="4">
        <v>8</v>
      </c>
      <c r="BB114" s="4">
        <v>2</v>
      </c>
      <c r="BC114" s="4">
        <v>4</v>
      </c>
      <c r="BD114" s="4">
        <v>5</v>
      </c>
      <c r="BE114" s="4">
        <v>5</v>
      </c>
      <c r="BF114">
        <f t="shared" si="197"/>
        <v>7.2666666666666666</v>
      </c>
      <c r="BH114">
        <f t="shared" si="198"/>
        <v>11.666666666666666</v>
      </c>
      <c r="BN114">
        <f t="shared" si="205"/>
        <v>100</v>
      </c>
      <c r="BO114">
        <f t="shared" si="206"/>
        <v>69.230769230769226</v>
      </c>
      <c r="BP114">
        <f t="shared" si="177"/>
        <v>100</v>
      </c>
      <c r="BQ114">
        <f t="shared" si="178"/>
        <v>100</v>
      </c>
      <c r="BR114">
        <f t="shared" si="179"/>
        <v>75</v>
      </c>
      <c r="BS114">
        <f t="shared" si="180"/>
        <v>55.555555555555557</v>
      </c>
      <c r="BT114">
        <f t="shared" si="181"/>
        <v>50</v>
      </c>
      <c r="BU114">
        <f t="shared" si="182"/>
        <v>-6.666666666666667</v>
      </c>
      <c r="BV114">
        <f t="shared" si="183"/>
        <v>100</v>
      </c>
      <c r="BW114">
        <f t="shared" si="184"/>
        <v>0</v>
      </c>
      <c r="BX114">
        <f t="shared" si="185"/>
        <v>60</v>
      </c>
      <c r="BY114">
        <f t="shared" si="186"/>
        <v>100</v>
      </c>
      <c r="BZ114">
        <f t="shared" si="187"/>
        <v>100</v>
      </c>
      <c r="CA114">
        <f t="shared" si="188"/>
        <v>-9.0909090909090917</v>
      </c>
      <c r="CB114">
        <f t="shared" si="189"/>
        <v>42.857142857142854</v>
      </c>
      <c r="CD114">
        <f t="shared" si="200"/>
        <v>89.743589743589737</v>
      </c>
      <c r="CE114">
        <f t="shared" si="201"/>
        <v>76.851851851851848</v>
      </c>
      <c r="CF114">
        <f t="shared" si="202"/>
        <v>47.777777777777779</v>
      </c>
      <c r="CG114">
        <f t="shared" si="203"/>
        <v>53.333333333333336</v>
      </c>
      <c r="CH114">
        <f t="shared" si="204"/>
        <v>44.588744588744589</v>
      </c>
      <c r="CM114">
        <f t="shared" si="190"/>
        <v>62.459059459059453</v>
      </c>
    </row>
    <row r="115" spans="1:91">
      <c r="A115" s="4">
        <v>70</v>
      </c>
      <c r="B115" s="5" t="s">
        <v>172</v>
      </c>
      <c r="C115" s="4">
        <v>3</v>
      </c>
      <c r="D115" s="5" t="s">
        <v>48</v>
      </c>
      <c r="E115" s="4">
        <v>0</v>
      </c>
      <c r="F115" s="4">
        <v>0</v>
      </c>
      <c r="G115" s="4">
        <v>1.2</v>
      </c>
      <c r="H115" s="4">
        <v>0</v>
      </c>
      <c r="I115" s="4">
        <v>0.8</v>
      </c>
      <c r="J115" s="4">
        <v>0</v>
      </c>
      <c r="K115" s="4">
        <v>0.7</v>
      </c>
      <c r="L115" s="4">
        <v>0.3</v>
      </c>
      <c r="M115" s="4">
        <v>0.4</v>
      </c>
      <c r="N115" s="4">
        <v>1.2</v>
      </c>
      <c r="O115" s="4">
        <v>2.2000000000000002</v>
      </c>
      <c r="P115" s="4">
        <v>0.9</v>
      </c>
      <c r="Q115" s="4">
        <v>1</v>
      </c>
      <c r="R115" s="4">
        <v>8</v>
      </c>
      <c r="S115" s="4">
        <v>1.6</v>
      </c>
      <c r="T115">
        <f t="shared" si="191"/>
        <v>1.22</v>
      </c>
      <c r="U115">
        <f t="shared" si="192"/>
        <v>0.39999999999999997</v>
      </c>
      <c r="V115">
        <f t="shared" si="193"/>
        <v>0.26666666666666666</v>
      </c>
      <c r="W115">
        <f t="shared" si="194"/>
        <v>0.46666666666666662</v>
      </c>
      <c r="X115">
        <f t="shared" si="195"/>
        <v>1.4333333333333336</v>
      </c>
      <c r="Y115">
        <f t="shared" si="196"/>
        <v>3.5333333333333332</v>
      </c>
      <c r="AA115" s="4">
        <v>0</v>
      </c>
      <c r="AB115" s="4">
        <v>12</v>
      </c>
      <c r="AC115" s="4">
        <v>20</v>
      </c>
      <c r="AD115" s="4">
        <v>6</v>
      </c>
      <c r="AE115" s="4">
        <v>14</v>
      </c>
      <c r="AF115" s="4">
        <v>10</v>
      </c>
      <c r="AG115" s="4">
        <v>6</v>
      </c>
      <c r="AH115" s="4">
        <v>12</v>
      </c>
      <c r="AI115" s="4">
        <v>14</v>
      </c>
      <c r="AJ115" s="4">
        <v>10</v>
      </c>
      <c r="AK115" s="4">
        <v>12</v>
      </c>
      <c r="AL115" s="4">
        <v>16</v>
      </c>
      <c r="AM115" s="4">
        <v>4</v>
      </c>
      <c r="AN115" s="4">
        <v>0</v>
      </c>
      <c r="AO115" s="4">
        <v>6</v>
      </c>
      <c r="AQ115" s="4">
        <v>13</v>
      </c>
      <c r="AR115" s="4">
        <v>10</v>
      </c>
      <c r="AS115" s="4">
        <v>20</v>
      </c>
      <c r="AT115" s="4">
        <v>16</v>
      </c>
      <c r="AU115" s="4">
        <v>15</v>
      </c>
      <c r="AV115" s="4">
        <v>15</v>
      </c>
      <c r="AW115" s="4">
        <v>19</v>
      </c>
      <c r="AX115" s="4">
        <v>11</v>
      </c>
      <c r="AY115" s="4">
        <v>9</v>
      </c>
      <c r="AZ115" s="4">
        <v>5</v>
      </c>
      <c r="BA115" s="4">
        <v>2</v>
      </c>
      <c r="BB115" s="4">
        <v>8</v>
      </c>
      <c r="BC115" s="4">
        <v>11</v>
      </c>
      <c r="BD115" s="4">
        <v>9</v>
      </c>
      <c r="BE115" s="4">
        <v>13</v>
      </c>
      <c r="BF115">
        <f t="shared" si="197"/>
        <v>11.733333333333333</v>
      </c>
      <c r="BH115">
        <f t="shared" si="198"/>
        <v>14.333333333333334</v>
      </c>
      <c r="BN115">
        <f t="shared" si="205"/>
        <v>100</v>
      </c>
      <c r="BO115">
        <f t="shared" si="206"/>
        <v>-9.0909090909090917</v>
      </c>
      <c r="BP115">
        <f t="shared" si="177"/>
        <v>0</v>
      </c>
      <c r="BQ115">
        <f t="shared" si="178"/>
        <v>45.454545454545453</v>
      </c>
      <c r="BR115">
        <f t="shared" si="179"/>
        <v>3.4482758620689653</v>
      </c>
      <c r="BS115">
        <f t="shared" si="180"/>
        <v>20</v>
      </c>
      <c r="BT115">
        <f t="shared" si="181"/>
        <v>52</v>
      </c>
      <c r="BU115">
        <f t="shared" si="182"/>
        <v>-4.3478260869565215</v>
      </c>
      <c r="BV115">
        <f t="shared" si="183"/>
        <v>-21.739130434782609</v>
      </c>
      <c r="BW115">
        <f t="shared" si="184"/>
        <v>-33.333333333333329</v>
      </c>
      <c r="BX115">
        <f t="shared" si="185"/>
        <v>-71.428571428571431</v>
      </c>
      <c r="BY115">
        <f t="shared" si="186"/>
        <v>-33.333333333333329</v>
      </c>
      <c r="BZ115">
        <f t="shared" si="187"/>
        <v>46.666666666666664</v>
      </c>
      <c r="CA115">
        <f t="shared" si="188"/>
        <v>100</v>
      </c>
      <c r="CB115">
        <f t="shared" si="189"/>
        <v>36.84210526315789</v>
      </c>
      <c r="CD115">
        <f t="shared" si="200"/>
        <v>30.303030303030301</v>
      </c>
      <c r="CE115">
        <f t="shared" si="201"/>
        <v>22.967607105538139</v>
      </c>
      <c r="CF115">
        <f t="shared" si="202"/>
        <v>8.6376811594202891</v>
      </c>
      <c r="CG115">
        <f t="shared" si="203"/>
        <v>-46.031746031746025</v>
      </c>
      <c r="CH115">
        <f t="shared" si="204"/>
        <v>61.169590643274852</v>
      </c>
      <c r="CM115">
        <f t="shared" si="190"/>
        <v>15.409232635903512</v>
      </c>
    </row>
    <row r="116" spans="1:91">
      <c r="A116">
        <v>19</v>
      </c>
      <c r="B116" t="s">
        <v>185</v>
      </c>
      <c r="C116">
        <v>3</v>
      </c>
      <c r="D116" t="s">
        <v>42</v>
      </c>
      <c r="E116">
        <v>25.2</v>
      </c>
      <c r="F116">
        <v>17</v>
      </c>
      <c r="G116">
        <v>8</v>
      </c>
      <c r="H116">
        <v>13.9</v>
      </c>
      <c r="I116">
        <v>13.4</v>
      </c>
      <c r="J116">
        <v>17.7</v>
      </c>
      <c r="K116">
        <v>12.9</v>
      </c>
      <c r="L116">
        <v>10.6</v>
      </c>
      <c r="M116">
        <v>5.2</v>
      </c>
      <c r="N116">
        <v>14.3</v>
      </c>
      <c r="O116">
        <v>9.1999999999999993</v>
      </c>
      <c r="P116">
        <v>16.2</v>
      </c>
      <c r="Q116">
        <v>1.2</v>
      </c>
      <c r="R116">
        <v>6.5</v>
      </c>
      <c r="S116">
        <v>9.3000000000000007</v>
      </c>
      <c r="T116">
        <f t="shared" si="191"/>
        <v>12.04</v>
      </c>
      <c r="U116">
        <f t="shared" si="192"/>
        <v>16.733333333333334</v>
      </c>
      <c r="V116">
        <f t="shared" si="193"/>
        <v>15</v>
      </c>
      <c r="W116">
        <f t="shared" si="194"/>
        <v>9.5666666666666664</v>
      </c>
      <c r="X116">
        <f t="shared" si="195"/>
        <v>13.233333333333334</v>
      </c>
      <c r="Y116">
        <f t="shared" si="196"/>
        <v>5.666666666666667</v>
      </c>
      <c r="AA116">
        <v>0</v>
      </c>
      <c r="AB116">
        <v>2</v>
      </c>
      <c r="AC116">
        <v>4</v>
      </c>
      <c r="AD116">
        <v>2</v>
      </c>
      <c r="AE116">
        <v>2</v>
      </c>
      <c r="AF116">
        <v>2</v>
      </c>
      <c r="AG116">
        <v>2</v>
      </c>
      <c r="AH116">
        <v>4</v>
      </c>
      <c r="AI116">
        <v>6</v>
      </c>
      <c r="AJ116">
        <v>8</v>
      </c>
      <c r="AK116">
        <v>10</v>
      </c>
      <c r="AL116">
        <v>2</v>
      </c>
      <c r="AM116">
        <v>8</v>
      </c>
      <c r="AN116">
        <v>4</v>
      </c>
      <c r="AO116">
        <v>12</v>
      </c>
      <c r="AQ116">
        <v>8</v>
      </c>
      <c r="AR116">
        <v>8</v>
      </c>
      <c r="AS116">
        <v>11</v>
      </c>
      <c r="AT116">
        <v>18</v>
      </c>
      <c r="AU116">
        <v>10</v>
      </c>
      <c r="AV116">
        <v>6</v>
      </c>
      <c r="AW116">
        <v>9</v>
      </c>
      <c r="AX116">
        <v>12</v>
      </c>
      <c r="AY116">
        <v>7</v>
      </c>
      <c r="AZ116">
        <v>7</v>
      </c>
      <c r="BA116">
        <v>6</v>
      </c>
      <c r="BB116">
        <v>16</v>
      </c>
      <c r="BC116">
        <v>16</v>
      </c>
      <c r="BD116">
        <v>10</v>
      </c>
      <c r="BE116">
        <v>18</v>
      </c>
      <c r="BF116">
        <f t="shared" si="197"/>
        <v>10.8</v>
      </c>
      <c r="BH116">
        <f t="shared" si="198"/>
        <v>9</v>
      </c>
      <c r="BN116">
        <f t="shared" si="205"/>
        <v>100</v>
      </c>
      <c r="BO116">
        <f t="shared" si="206"/>
        <v>60</v>
      </c>
      <c r="BP116">
        <f t="shared" si="177"/>
        <v>46.666666666666664</v>
      </c>
      <c r="BQ116">
        <f t="shared" si="178"/>
        <v>80</v>
      </c>
      <c r="BR116">
        <f t="shared" si="179"/>
        <v>66.666666666666657</v>
      </c>
      <c r="BS116">
        <f t="shared" si="180"/>
        <v>50</v>
      </c>
      <c r="BT116">
        <f t="shared" si="181"/>
        <v>63.636363636363633</v>
      </c>
      <c r="BU116">
        <f t="shared" si="182"/>
        <v>50</v>
      </c>
      <c r="BV116">
        <f t="shared" si="183"/>
        <v>7.6923076923076925</v>
      </c>
      <c r="BW116">
        <f t="shared" si="184"/>
        <v>-6.666666666666667</v>
      </c>
      <c r="BX116">
        <f t="shared" si="185"/>
        <v>-25</v>
      </c>
      <c r="BY116">
        <f t="shared" si="186"/>
        <v>77.777777777777786</v>
      </c>
      <c r="BZ116">
        <f t="shared" si="187"/>
        <v>33.333333333333329</v>
      </c>
      <c r="CA116">
        <f t="shared" si="188"/>
        <v>42.857142857142854</v>
      </c>
      <c r="CB116">
        <f t="shared" si="189"/>
        <v>20</v>
      </c>
      <c r="CD116">
        <f t="shared" si="200"/>
        <v>68.888888888888886</v>
      </c>
      <c r="CE116">
        <f t="shared" si="201"/>
        <v>65.555555555555557</v>
      </c>
      <c r="CF116">
        <f t="shared" si="202"/>
        <v>40.442890442890437</v>
      </c>
      <c r="CG116">
        <f t="shared" si="203"/>
        <v>15.370370370370372</v>
      </c>
      <c r="CH116">
        <f t="shared" si="204"/>
        <v>32.063492063492056</v>
      </c>
      <c r="CM116">
        <f t="shared" si="190"/>
        <v>44.464239464239469</v>
      </c>
    </row>
    <row r="117" spans="1:91">
      <c r="A117">
        <v>20</v>
      </c>
      <c r="B117" t="s">
        <v>186</v>
      </c>
      <c r="C117">
        <v>3</v>
      </c>
      <c r="D117" t="s">
        <v>44</v>
      </c>
      <c r="E117">
        <v>25.2</v>
      </c>
      <c r="F117">
        <v>18.899999999999999</v>
      </c>
      <c r="G117">
        <v>16</v>
      </c>
      <c r="H117">
        <v>14.7</v>
      </c>
      <c r="I117">
        <v>16.8</v>
      </c>
      <c r="J117">
        <v>18.100000000000001</v>
      </c>
      <c r="K117">
        <v>22.3</v>
      </c>
      <c r="L117">
        <v>23.3</v>
      </c>
      <c r="M117">
        <v>24</v>
      </c>
      <c r="N117">
        <v>23.7</v>
      </c>
      <c r="O117">
        <v>23.7</v>
      </c>
      <c r="P117">
        <v>19.3</v>
      </c>
      <c r="Q117">
        <v>19.7</v>
      </c>
      <c r="R117">
        <v>22.3</v>
      </c>
      <c r="S117">
        <v>22.2</v>
      </c>
      <c r="T117">
        <f t="shared" si="191"/>
        <v>20.68</v>
      </c>
      <c r="U117">
        <f t="shared" si="192"/>
        <v>20.033333333333331</v>
      </c>
      <c r="V117">
        <f t="shared" si="193"/>
        <v>16.533333333333335</v>
      </c>
      <c r="W117">
        <f t="shared" si="194"/>
        <v>23.2</v>
      </c>
      <c r="X117">
        <f t="shared" si="195"/>
        <v>22.233333333333334</v>
      </c>
      <c r="Y117">
        <f t="shared" si="196"/>
        <v>21.400000000000002</v>
      </c>
      <c r="AA117">
        <v>2</v>
      </c>
      <c r="AB117">
        <v>0</v>
      </c>
      <c r="AC117">
        <v>4</v>
      </c>
      <c r="AD117">
        <v>0</v>
      </c>
      <c r="AE117">
        <v>4</v>
      </c>
      <c r="AF117">
        <v>2</v>
      </c>
      <c r="AG117">
        <v>4</v>
      </c>
      <c r="AH117">
        <v>4</v>
      </c>
      <c r="AI117">
        <v>2</v>
      </c>
      <c r="AJ117">
        <v>8</v>
      </c>
      <c r="AK117">
        <v>12</v>
      </c>
      <c r="AL117">
        <v>12</v>
      </c>
      <c r="AM117">
        <v>4</v>
      </c>
      <c r="AN117">
        <v>8</v>
      </c>
      <c r="AO117">
        <v>14</v>
      </c>
      <c r="AQ117">
        <v>22</v>
      </c>
      <c r="AR117">
        <v>13</v>
      </c>
      <c r="AS117">
        <v>7</v>
      </c>
      <c r="AT117">
        <v>12</v>
      </c>
      <c r="AU117">
        <v>6</v>
      </c>
      <c r="AV117">
        <v>11</v>
      </c>
      <c r="AW117">
        <v>13</v>
      </c>
      <c r="AX117">
        <v>9</v>
      </c>
      <c r="AY117">
        <v>4</v>
      </c>
      <c r="AZ117">
        <v>6</v>
      </c>
      <c r="BA117">
        <v>10</v>
      </c>
      <c r="BB117">
        <v>13</v>
      </c>
      <c r="BC117">
        <v>9</v>
      </c>
      <c r="BD117">
        <v>7</v>
      </c>
      <c r="BE117">
        <v>7</v>
      </c>
      <c r="BF117">
        <f t="shared" si="197"/>
        <v>9.9333333333333336</v>
      </c>
      <c r="BH117">
        <f t="shared" si="198"/>
        <v>14</v>
      </c>
      <c r="BN117">
        <f t="shared" si="205"/>
        <v>83.333333333333343</v>
      </c>
      <c r="BO117">
        <f t="shared" si="206"/>
        <v>100</v>
      </c>
      <c r="BP117">
        <f t="shared" si="177"/>
        <v>27.27272727272727</v>
      </c>
      <c r="BQ117">
        <f t="shared" si="178"/>
        <v>100</v>
      </c>
      <c r="BR117">
        <f t="shared" si="179"/>
        <v>20</v>
      </c>
      <c r="BS117">
        <f t="shared" si="180"/>
        <v>69.230769230769226</v>
      </c>
      <c r="BT117">
        <f t="shared" si="181"/>
        <v>52.941176470588239</v>
      </c>
      <c r="BU117">
        <f t="shared" si="182"/>
        <v>38.461538461538467</v>
      </c>
      <c r="BV117">
        <f t="shared" si="183"/>
        <v>33.333333333333329</v>
      </c>
      <c r="BW117">
        <f t="shared" si="184"/>
        <v>-14.285714285714285</v>
      </c>
      <c r="BX117">
        <f t="shared" si="185"/>
        <v>-9.0909090909090917</v>
      </c>
      <c r="BY117">
        <v>0</v>
      </c>
      <c r="BZ117">
        <f t="shared" si="187"/>
        <v>38.461538461538467</v>
      </c>
      <c r="CA117">
        <f t="shared" si="188"/>
        <v>-6.666666666666667</v>
      </c>
      <c r="CB117">
        <f>(BE117-AO117)/(BE117+AO117)*100</f>
        <v>-33.333333333333329</v>
      </c>
      <c r="CD117">
        <f t="shared" si="200"/>
        <v>70.202020202020208</v>
      </c>
      <c r="CE117">
        <f t="shared" si="201"/>
        <v>63.076923076923073</v>
      </c>
      <c r="CF117">
        <f t="shared" si="202"/>
        <v>41.578682755153345</v>
      </c>
      <c r="CG117">
        <f t="shared" si="203"/>
        <v>-7.792207792207793</v>
      </c>
      <c r="CH117">
        <f t="shared" si="204"/>
        <v>-0.51282051282050978</v>
      </c>
      <c r="CM117">
        <f t="shared" si="190"/>
        <v>33.310519545813669</v>
      </c>
    </row>
    <row r="118" spans="1:91">
      <c r="A118">
        <v>17</v>
      </c>
      <c r="B118" t="s">
        <v>187</v>
      </c>
      <c r="C118">
        <v>3</v>
      </c>
      <c r="D118" t="s">
        <v>46</v>
      </c>
      <c r="E118">
        <v>7.5</v>
      </c>
      <c r="F118">
        <v>7.6</v>
      </c>
      <c r="G118">
        <v>4.0999999999999996</v>
      </c>
      <c r="H118">
        <v>9.8000000000000007</v>
      </c>
      <c r="I118">
        <v>6.3</v>
      </c>
      <c r="J118">
        <v>14.2</v>
      </c>
      <c r="K118">
        <v>11.4</v>
      </c>
      <c r="L118">
        <v>19.600000000000001</v>
      </c>
      <c r="M118">
        <v>11.7</v>
      </c>
      <c r="N118">
        <v>20.3</v>
      </c>
      <c r="O118">
        <v>13.7</v>
      </c>
      <c r="P118">
        <v>7.9</v>
      </c>
      <c r="Q118">
        <v>9.9</v>
      </c>
      <c r="R118">
        <v>11.7</v>
      </c>
      <c r="S118">
        <v>8</v>
      </c>
      <c r="T118">
        <f t="shared" si="191"/>
        <v>10.913333333333332</v>
      </c>
      <c r="U118">
        <f t="shared" si="192"/>
        <v>6.3999999999999995</v>
      </c>
      <c r="V118">
        <f t="shared" si="193"/>
        <v>10.1</v>
      </c>
      <c r="W118">
        <f t="shared" si="194"/>
        <v>14.233333333333334</v>
      </c>
      <c r="X118">
        <f t="shared" si="195"/>
        <v>13.966666666666667</v>
      </c>
      <c r="Y118">
        <f t="shared" si="196"/>
        <v>9.8666666666666671</v>
      </c>
      <c r="AA118">
        <v>0</v>
      </c>
      <c r="AB118">
        <v>10</v>
      </c>
      <c r="AC118">
        <v>8</v>
      </c>
      <c r="AD118">
        <v>6</v>
      </c>
      <c r="AE118">
        <v>16</v>
      </c>
      <c r="AF118">
        <v>6</v>
      </c>
      <c r="AG118">
        <v>4</v>
      </c>
      <c r="AH118">
        <v>6</v>
      </c>
      <c r="AI118">
        <v>6</v>
      </c>
      <c r="AJ118">
        <v>2</v>
      </c>
      <c r="AK118">
        <v>10</v>
      </c>
      <c r="AL118">
        <v>10</v>
      </c>
      <c r="AM118">
        <v>8</v>
      </c>
      <c r="AN118">
        <v>8</v>
      </c>
      <c r="AO118">
        <v>10</v>
      </c>
      <c r="AQ118">
        <v>5</v>
      </c>
      <c r="AR118">
        <v>15</v>
      </c>
      <c r="AS118">
        <v>20</v>
      </c>
      <c r="AT118">
        <v>12</v>
      </c>
      <c r="AU118">
        <v>16</v>
      </c>
      <c r="AV118">
        <v>6</v>
      </c>
      <c r="AW118">
        <v>9</v>
      </c>
      <c r="AX118">
        <v>12</v>
      </c>
      <c r="AY118">
        <v>12</v>
      </c>
      <c r="AZ118">
        <v>4</v>
      </c>
      <c r="BA118">
        <v>8</v>
      </c>
      <c r="BB118">
        <v>9</v>
      </c>
      <c r="BC118">
        <v>10</v>
      </c>
      <c r="BD118">
        <v>8</v>
      </c>
      <c r="BE118">
        <v>5</v>
      </c>
      <c r="BF118">
        <f t="shared" si="197"/>
        <v>10.066666666666666</v>
      </c>
      <c r="BH118">
        <f t="shared" si="198"/>
        <v>13.333333333333334</v>
      </c>
      <c r="BN118">
        <f t="shared" si="205"/>
        <v>100</v>
      </c>
      <c r="BO118">
        <f t="shared" si="206"/>
        <v>20</v>
      </c>
      <c r="BP118">
        <f t="shared" si="177"/>
        <v>42.857142857142854</v>
      </c>
      <c r="BQ118">
        <f t="shared" si="178"/>
        <v>33.333333333333329</v>
      </c>
      <c r="BR118">
        <f t="shared" si="179"/>
        <v>0</v>
      </c>
      <c r="BS118">
        <f t="shared" si="180"/>
        <v>0</v>
      </c>
      <c r="BT118">
        <f t="shared" si="181"/>
        <v>38.461538461538467</v>
      </c>
      <c r="BU118">
        <f t="shared" si="182"/>
        <v>33.333333333333329</v>
      </c>
      <c r="BV118">
        <f t="shared" si="183"/>
        <v>33.333333333333329</v>
      </c>
      <c r="BW118">
        <f t="shared" si="184"/>
        <v>33.333333333333329</v>
      </c>
      <c r="BX118">
        <f t="shared" si="185"/>
        <v>-11.111111111111111</v>
      </c>
      <c r="BY118">
        <f t="shared" ref="BY118:BY129" si="207">(BB118-AL118)/(BB118+AL118)*100</f>
        <v>-5.2631578947368416</v>
      </c>
      <c r="BZ118">
        <f t="shared" si="187"/>
        <v>11.111111111111111</v>
      </c>
      <c r="CA118">
        <v>0</v>
      </c>
      <c r="CB118">
        <v>0</v>
      </c>
      <c r="CD118">
        <f t="shared" si="200"/>
        <v>54.285714285714285</v>
      </c>
      <c r="CE118">
        <f t="shared" si="201"/>
        <v>11.111111111111109</v>
      </c>
      <c r="CF118">
        <f t="shared" si="202"/>
        <v>35.042735042735039</v>
      </c>
      <c r="CG118">
        <f t="shared" si="203"/>
        <v>5.6530214424951248</v>
      </c>
      <c r="CH118">
        <f t="shared" si="204"/>
        <v>3.7037037037037037</v>
      </c>
      <c r="CM118">
        <f t="shared" si="190"/>
        <v>21.959257117151854</v>
      </c>
    </row>
    <row r="119" spans="1:91">
      <c r="A119">
        <v>18</v>
      </c>
      <c r="B119" t="s">
        <v>188</v>
      </c>
      <c r="C119">
        <v>3</v>
      </c>
      <c r="D119" t="s">
        <v>48</v>
      </c>
      <c r="E119">
        <v>4.2</v>
      </c>
      <c r="F119">
        <v>7.6</v>
      </c>
      <c r="G119">
        <v>3.4</v>
      </c>
      <c r="H119">
        <v>4</v>
      </c>
      <c r="I119">
        <v>5.4</v>
      </c>
      <c r="J119">
        <v>2.2000000000000002</v>
      </c>
      <c r="K119">
        <v>4.9000000000000004</v>
      </c>
      <c r="L119">
        <v>7.4</v>
      </c>
      <c r="M119">
        <v>2.9</v>
      </c>
      <c r="N119">
        <v>3.8</v>
      </c>
      <c r="O119">
        <v>13.9</v>
      </c>
      <c r="P119">
        <v>13</v>
      </c>
      <c r="Q119">
        <v>3.7</v>
      </c>
      <c r="R119">
        <v>3.5</v>
      </c>
      <c r="S119">
        <v>7.7</v>
      </c>
      <c r="T119">
        <f t="shared" si="191"/>
        <v>5.84</v>
      </c>
      <c r="U119">
        <f t="shared" si="192"/>
        <v>5.0666666666666673</v>
      </c>
      <c r="V119">
        <f t="shared" si="193"/>
        <v>3.8666666666666671</v>
      </c>
      <c r="W119">
        <f t="shared" si="194"/>
        <v>5.0666666666666673</v>
      </c>
      <c r="X119">
        <f t="shared" si="195"/>
        <v>10.233333333333333</v>
      </c>
      <c r="Y119">
        <f t="shared" si="196"/>
        <v>4.9666666666666668</v>
      </c>
      <c r="AA119">
        <v>4</v>
      </c>
      <c r="AB119">
        <v>8</v>
      </c>
      <c r="AC119">
        <v>6</v>
      </c>
      <c r="AD119">
        <v>18</v>
      </c>
      <c r="AE119">
        <v>6</v>
      </c>
      <c r="AF119">
        <v>12</v>
      </c>
      <c r="AG119">
        <v>12</v>
      </c>
      <c r="AH119">
        <v>10</v>
      </c>
      <c r="AI119">
        <v>8</v>
      </c>
      <c r="AJ119">
        <v>16</v>
      </c>
      <c r="AK119">
        <v>8</v>
      </c>
      <c r="AL119">
        <v>6</v>
      </c>
      <c r="AM119">
        <v>4</v>
      </c>
      <c r="AN119">
        <v>8</v>
      </c>
      <c r="AO119">
        <v>8</v>
      </c>
      <c r="AQ119">
        <v>21</v>
      </c>
      <c r="AR119">
        <v>16</v>
      </c>
      <c r="AS119">
        <v>9</v>
      </c>
      <c r="AT119">
        <v>8</v>
      </c>
      <c r="AU119">
        <v>12</v>
      </c>
      <c r="AV119">
        <v>16</v>
      </c>
      <c r="AW119">
        <v>7</v>
      </c>
      <c r="AX119">
        <v>10</v>
      </c>
      <c r="AY119">
        <v>7</v>
      </c>
      <c r="AZ119">
        <v>7</v>
      </c>
      <c r="BA119">
        <v>8</v>
      </c>
      <c r="BB119">
        <v>7</v>
      </c>
      <c r="BC119">
        <v>6</v>
      </c>
      <c r="BD119">
        <v>9</v>
      </c>
      <c r="BE119">
        <v>8</v>
      </c>
      <c r="BF119">
        <f t="shared" si="197"/>
        <v>10.066666666666666</v>
      </c>
      <c r="BH119">
        <f t="shared" si="198"/>
        <v>15.333333333333334</v>
      </c>
      <c r="BN119">
        <f t="shared" si="205"/>
        <v>68</v>
      </c>
      <c r="BO119">
        <f t="shared" si="206"/>
        <v>33.333333333333329</v>
      </c>
      <c r="BP119">
        <f t="shared" si="177"/>
        <v>20</v>
      </c>
      <c r="BQ119">
        <f t="shared" si="178"/>
        <v>-38.461538461538467</v>
      </c>
      <c r="BR119">
        <f t="shared" si="179"/>
        <v>33.333333333333329</v>
      </c>
      <c r="BS119">
        <f t="shared" si="180"/>
        <v>14.285714285714285</v>
      </c>
      <c r="BT119">
        <f t="shared" si="181"/>
        <v>-26.315789473684209</v>
      </c>
      <c r="BU119">
        <f t="shared" si="182"/>
        <v>0</v>
      </c>
      <c r="BV119">
        <f t="shared" si="183"/>
        <v>-6.666666666666667</v>
      </c>
      <c r="BW119">
        <f t="shared" si="184"/>
        <v>-39.130434782608695</v>
      </c>
      <c r="BX119">
        <f t="shared" si="185"/>
        <v>0</v>
      </c>
      <c r="BY119">
        <f t="shared" si="207"/>
        <v>7.6923076923076925</v>
      </c>
      <c r="BZ119">
        <f t="shared" si="187"/>
        <v>20</v>
      </c>
      <c r="CA119">
        <f t="shared" ref="CA119:CA129" si="208">(BD119-AN119)/(BD119+AN119)*100</f>
        <v>5.8823529411764701</v>
      </c>
      <c r="CB119">
        <f t="shared" ref="CB119:CB121" si="209">(BE119-AO119)/(BE119+AO119)*100</f>
        <v>0</v>
      </c>
      <c r="CD119">
        <f t="shared" si="200"/>
        <v>40.444444444444443</v>
      </c>
      <c r="CE119">
        <f t="shared" si="201"/>
        <v>3.0525030525030488</v>
      </c>
      <c r="CF119">
        <f t="shared" si="202"/>
        <v>-10.994152046783626</v>
      </c>
      <c r="CG119">
        <f t="shared" si="203"/>
        <v>-10.479375696767001</v>
      </c>
      <c r="CH119">
        <f t="shared" si="204"/>
        <v>8.6274509803921564</v>
      </c>
      <c r="CM119">
        <f t="shared" si="190"/>
        <v>6.1301741467578044</v>
      </c>
    </row>
    <row r="120" spans="1:91">
      <c r="A120">
        <v>24</v>
      </c>
      <c r="B120" t="s">
        <v>189</v>
      </c>
      <c r="C120">
        <v>3</v>
      </c>
      <c r="D120" t="s">
        <v>42</v>
      </c>
      <c r="E120">
        <v>3.6</v>
      </c>
      <c r="F120">
        <v>1.7</v>
      </c>
      <c r="G120">
        <v>0.9</v>
      </c>
      <c r="H120">
        <v>2</v>
      </c>
      <c r="I120">
        <v>0.4</v>
      </c>
      <c r="J120">
        <v>2.1</v>
      </c>
      <c r="K120">
        <v>5.0999999999999996</v>
      </c>
      <c r="L120">
        <v>2</v>
      </c>
      <c r="M120">
        <v>4.3</v>
      </c>
      <c r="N120">
        <v>4.5</v>
      </c>
      <c r="O120">
        <v>2.9</v>
      </c>
      <c r="P120">
        <v>1.3</v>
      </c>
      <c r="Q120">
        <v>0.9</v>
      </c>
      <c r="R120">
        <v>4.2</v>
      </c>
      <c r="S120">
        <v>5.8</v>
      </c>
      <c r="T120">
        <f t="shared" si="191"/>
        <v>2.78</v>
      </c>
      <c r="U120">
        <f t="shared" si="192"/>
        <v>2.0666666666666669</v>
      </c>
      <c r="V120">
        <f t="shared" si="193"/>
        <v>1.5</v>
      </c>
      <c r="W120">
        <f t="shared" si="194"/>
        <v>3.7999999999999994</v>
      </c>
      <c r="X120">
        <f t="shared" si="195"/>
        <v>2.9000000000000004</v>
      </c>
      <c r="Y120">
        <f t="shared" si="196"/>
        <v>3.6333333333333333</v>
      </c>
      <c r="AA120">
        <v>0</v>
      </c>
      <c r="AB120">
        <v>28</v>
      </c>
      <c r="AC120">
        <v>20</v>
      </c>
      <c r="AD120">
        <v>20</v>
      </c>
      <c r="AE120">
        <v>12</v>
      </c>
      <c r="AF120">
        <v>18</v>
      </c>
      <c r="AG120">
        <v>10</v>
      </c>
      <c r="AH120">
        <v>18</v>
      </c>
      <c r="AI120">
        <v>38</v>
      </c>
      <c r="AJ120">
        <v>20</v>
      </c>
      <c r="AK120">
        <v>32</v>
      </c>
      <c r="AL120">
        <v>40</v>
      </c>
      <c r="AM120">
        <v>20</v>
      </c>
      <c r="AN120">
        <v>8</v>
      </c>
      <c r="AO120">
        <v>18</v>
      </c>
      <c r="AQ120">
        <v>22</v>
      </c>
      <c r="AR120">
        <v>24</v>
      </c>
      <c r="AS120">
        <v>21</v>
      </c>
      <c r="AT120">
        <v>18</v>
      </c>
      <c r="AU120">
        <v>34</v>
      </c>
      <c r="AV120">
        <v>31</v>
      </c>
      <c r="AW120">
        <v>18</v>
      </c>
      <c r="AX120">
        <v>11</v>
      </c>
      <c r="AY120">
        <v>19</v>
      </c>
      <c r="AZ120">
        <v>26</v>
      </c>
      <c r="BA120">
        <v>35</v>
      </c>
      <c r="BB120">
        <v>39</v>
      </c>
      <c r="BC120">
        <v>43</v>
      </c>
      <c r="BD120">
        <v>22</v>
      </c>
      <c r="BE120">
        <v>41</v>
      </c>
      <c r="BF120">
        <f t="shared" si="197"/>
        <v>26.933333333333334</v>
      </c>
      <c r="BH120">
        <f t="shared" si="198"/>
        <v>22.333333333333332</v>
      </c>
      <c r="BN120">
        <f t="shared" si="205"/>
        <v>100</v>
      </c>
      <c r="BO120">
        <f t="shared" si="206"/>
        <v>-7.6923076923076925</v>
      </c>
      <c r="BP120">
        <f t="shared" si="177"/>
        <v>2.4390243902439024</v>
      </c>
      <c r="BQ120">
        <f t="shared" si="178"/>
        <v>-5.2631578947368416</v>
      </c>
      <c r="BR120">
        <f t="shared" si="179"/>
        <v>47.826086956521742</v>
      </c>
      <c r="BS120">
        <f t="shared" si="180"/>
        <v>26.530612244897959</v>
      </c>
      <c r="BT120">
        <f t="shared" si="181"/>
        <v>28.571428571428569</v>
      </c>
      <c r="BU120">
        <f t="shared" si="182"/>
        <v>-24.137931034482758</v>
      </c>
      <c r="BV120">
        <f t="shared" si="183"/>
        <v>-33.333333333333329</v>
      </c>
      <c r="BW120">
        <f t="shared" si="184"/>
        <v>13.043478260869565</v>
      </c>
      <c r="BX120">
        <f t="shared" si="185"/>
        <v>4.4776119402985071</v>
      </c>
      <c r="BY120">
        <f t="shared" si="207"/>
        <v>-1.2658227848101267</v>
      </c>
      <c r="BZ120">
        <f t="shared" si="187"/>
        <v>36.507936507936506</v>
      </c>
      <c r="CA120">
        <f t="shared" si="208"/>
        <v>46.666666666666664</v>
      </c>
      <c r="CB120">
        <f t="shared" si="209"/>
        <v>38.983050847457626</v>
      </c>
      <c r="CD120">
        <f t="shared" si="200"/>
        <v>31.58223889931207</v>
      </c>
      <c r="CE120">
        <f t="shared" si="201"/>
        <v>23.031180435560952</v>
      </c>
      <c r="CF120">
        <f t="shared" si="202"/>
        <v>-9.6332785987958385</v>
      </c>
      <c r="CG120">
        <f t="shared" si="203"/>
        <v>5.4184224721193148</v>
      </c>
      <c r="CH120">
        <f t="shared" si="204"/>
        <v>40.719218007353597</v>
      </c>
      <c r="CM120">
        <f t="shared" si="190"/>
        <v>18.223556243110018</v>
      </c>
    </row>
    <row r="121" spans="1:91">
      <c r="A121">
        <v>21</v>
      </c>
      <c r="B121" t="s">
        <v>190</v>
      </c>
      <c r="C121">
        <v>3</v>
      </c>
      <c r="D121" t="s">
        <v>44</v>
      </c>
      <c r="E121">
        <v>14.5</v>
      </c>
      <c r="F121">
        <v>17.399999999999999</v>
      </c>
      <c r="G121">
        <v>15.2</v>
      </c>
      <c r="H121">
        <v>10.199999999999999</v>
      </c>
      <c r="I121">
        <v>10.9</v>
      </c>
      <c r="J121">
        <v>19.100000000000001</v>
      </c>
      <c r="K121">
        <v>13.1</v>
      </c>
      <c r="L121">
        <v>18.600000000000001</v>
      </c>
      <c r="M121">
        <v>14.6</v>
      </c>
      <c r="N121">
        <v>17.2</v>
      </c>
      <c r="O121">
        <v>19.8</v>
      </c>
      <c r="P121">
        <v>15.5</v>
      </c>
      <c r="Q121">
        <v>16.3</v>
      </c>
      <c r="R121">
        <v>12.8</v>
      </c>
      <c r="S121">
        <v>15.2</v>
      </c>
      <c r="T121">
        <f t="shared" si="191"/>
        <v>15.360000000000001</v>
      </c>
      <c r="U121">
        <f t="shared" si="192"/>
        <v>15.699999999999998</v>
      </c>
      <c r="V121">
        <f t="shared" si="193"/>
        <v>13.4</v>
      </c>
      <c r="W121">
        <f t="shared" si="194"/>
        <v>15.433333333333335</v>
      </c>
      <c r="X121">
        <f t="shared" si="195"/>
        <v>17.5</v>
      </c>
      <c r="Y121">
        <f t="shared" si="196"/>
        <v>14.766666666666666</v>
      </c>
      <c r="AA121">
        <v>2</v>
      </c>
      <c r="AB121">
        <v>0</v>
      </c>
      <c r="AC121">
        <v>0</v>
      </c>
      <c r="AD121">
        <v>0</v>
      </c>
      <c r="AE121">
        <v>8</v>
      </c>
      <c r="AF121">
        <v>0</v>
      </c>
      <c r="AG121">
        <v>4</v>
      </c>
      <c r="AH121">
        <v>0</v>
      </c>
      <c r="AI121">
        <v>2</v>
      </c>
      <c r="AJ121">
        <v>0</v>
      </c>
      <c r="AK121">
        <v>2</v>
      </c>
      <c r="AL121">
        <v>2</v>
      </c>
      <c r="AM121">
        <v>6</v>
      </c>
      <c r="AN121">
        <v>8</v>
      </c>
      <c r="AO121">
        <v>2</v>
      </c>
      <c r="AQ121">
        <v>12</v>
      </c>
      <c r="AR121">
        <v>19</v>
      </c>
      <c r="AS121">
        <v>18</v>
      </c>
      <c r="AT121">
        <v>33</v>
      </c>
      <c r="AU121">
        <v>14</v>
      </c>
      <c r="AV121">
        <v>22</v>
      </c>
      <c r="AW121">
        <v>14</v>
      </c>
      <c r="AX121">
        <v>12</v>
      </c>
      <c r="AY121">
        <v>16</v>
      </c>
      <c r="AZ121">
        <v>9</v>
      </c>
      <c r="BA121">
        <v>22</v>
      </c>
      <c r="BB121">
        <v>14</v>
      </c>
      <c r="BC121">
        <v>13</v>
      </c>
      <c r="BD121">
        <v>9</v>
      </c>
      <c r="BE121">
        <v>22</v>
      </c>
      <c r="BF121">
        <f t="shared" si="197"/>
        <v>16.600000000000001</v>
      </c>
      <c r="BH121">
        <f t="shared" si="198"/>
        <v>16.333333333333332</v>
      </c>
      <c r="BN121">
        <f t="shared" si="205"/>
        <v>71.428571428571431</v>
      </c>
      <c r="BO121">
        <f t="shared" si="206"/>
        <v>100</v>
      </c>
      <c r="BP121">
        <f t="shared" si="177"/>
        <v>100</v>
      </c>
      <c r="BQ121">
        <f t="shared" si="178"/>
        <v>100</v>
      </c>
      <c r="BR121">
        <f t="shared" si="179"/>
        <v>27.27272727272727</v>
      </c>
      <c r="BS121">
        <f t="shared" si="180"/>
        <v>100</v>
      </c>
      <c r="BT121">
        <f t="shared" si="181"/>
        <v>55.555555555555557</v>
      </c>
      <c r="BU121">
        <f t="shared" si="182"/>
        <v>100</v>
      </c>
      <c r="BV121">
        <f t="shared" si="183"/>
        <v>77.777777777777786</v>
      </c>
      <c r="BW121">
        <f t="shared" si="184"/>
        <v>100</v>
      </c>
      <c r="BX121">
        <f t="shared" si="185"/>
        <v>83.333333333333343</v>
      </c>
      <c r="BY121">
        <f t="shared" si="207"/>
        <v>75</v>
      </c>
      <c r="BZ121">
        <f t="shared" si="187"/>
        <v>36.84210526315789</v>
      </c>
      <c r="CA121">
        <f t="shared" si="208"/>
        <v>5.8823529411764701</v>
      </c>
      <c r="CB121">
        <f t="shared" si="209"/>
        <v>83.333333333333343</v>
      </c>
      <c r="CD121">
        <f t="shared" si="200"/>
        <v>90.476190476190482</v>
      </c>
      <c r="CE121">
        <f t="shared" si="201"/>
        <v>75.757575757575751</v>
      </c>
      <c r="CF121">
        <f t="shared" si="202"/>
        <v>77.777777777777771</v>
      </c>
      <c r="CG121">
        <f t="shared" si="203"/>
        <v>86.111111111111128</v>
      </c>
      <c r="CH121">
        <f t="shared" si="204"/>
        <v>42.019263845889235</v>
      </c>
      <c r="CM121">
        <f t="shared" si="190"/>
        <v>74.428383793708875</v>
      </c>
    </row>
    <row r="122" spans="1:91">
      <c r="A122">
        <v>23</v>
      </c>
      <c r="B122" t="s">
        <v>191</v>
      </c>
      <c r="C122">
        <v>3</v>
      </c>
      <c r="D122" t="s">
        <v>46</v>
      </c>
      <c r="E122">
        <v>12.9</v>
      </c>
      <c r="F122">
        <v>4.5</v>
      </c>
      <c r="G122">
        <v>2.9</v>
      </c>
      <c r="H122">
        <v>0.6</v>
      </c>
      <c r="I122">
        <v>4.3</v>
      </c>
      <c r="J122">
        <v>0.9</v>
      </c>
      <c r="K122">
        <v>4.8</v>
      </c>
      <c r="L122">
        <v>4</v>
      </c>
      <c r="M122">
        <v>2.4</v>
      </c>
      <c r="N122">
        <v>4.5999999999999996</v>
      </c>
      <c r="O122">
        <v>10</v>
      </c>
      <c r="P122">
        <v>7.1</v>
      </c>
      <c r="Q122">
        <v>6.3</v>
      </c>
      <c r="R122">
        <v>4.0999999999999996</v>
      </c>
      <c r="S122">
        <v>3.8</v>
      </c>
      <c r="T122">
        <f t="shared" si="191"/>
        <v>4.879999999999999</v>
      </c>
      <c r="U122">
        <f t="shared" si="192"/>
        <v>6.7666666666666657</v>
      </c>
      <c r="V122">
        <f t="shared" si="193"/>
        <v>1.9333333333333333</v>
      </c>
      <c r="W122">
        <f t="shared" si="194"/>
        <v>3.7333333333333338</v>
      </c>
      <c r="X122">
        <f t="shared" si="195"/>
        <v>7.2333333333333334</v>
      </c>
      <c r="Y122">
        <f t="shared" si="196"/>
        <v>4.7333333333333334</v>
      </c>
      <c r="AA122">
        <v>0</v>
      </c>
      <c r="AB122">
        <v>8</v>
      </c>
      <c r="AC122">
        <v>6</v>
      </c>
      <c r="AD122">
        <v>16</v>
      </c>
      <c r="AE122">
        <v>10</v>
      </c>
      <c r="AF122">
        <v>10</v>
      </c>
      <c r="AG122">
        <v>12</v>
      </c>
      <c r="AH122">
        <v>16</v>
      </c>
      <c r="AI122">
        <v>8</v>
      </c>
      <c r="AJ122">
        <v>10</v>
      </c>
      <c r="AK122">
        <v>8</v>
      </c>
      <c r="AL122">
        <v>10</v>
      </c>
      <c r="AM122">
        <v>18</v>
      </c>
      <c r="AN122">
        <v>22</v>
      </c>
      <c r="AO122">
        <v>4</v>
      </c>
      <c r="AQ122">
        <v>18</v>
      </c>
      <c r="AR122">
        <v>18</v>
      </c>
      <c r="AS122">
        <v>26</v>
      </c>
      <c r="AT122">
        <v>12</v>
      </c>
      <c r="AU122">
        <v>26</v>
      </c>
      <c r="AV122">
        <v>12</v>
      </c>
      <c r="AW122">
        <v>21</v>
      </c>
      <c r="AX122">
        <v>16</v>
      </c>
      <c r="AY122">
        <v>20</v>
      </c>
      <c r="AZ122">
        <v>13</v>
      </c>
      <c r="BA122">
        <v>8</v>
      </c>
      <c r="BB122">
        <v>8</v>
      </c>
      <c r="BC122">
        <v>15</v>
      </c>
      <c r="BD122">
        <v>10</v>
      </c>
      <c r="BE122">
        <v>11</v>
      </c>
      <c r="BF122">
        <f t="shared" si="197"/>
        <v>15.6</v>
      </c>
      <c r="BH122">
        <f t="shared" si="198"/>
        <v>20.666666666666668</v>
      </c>
      <c r="BN122">
        <f t="shared" si="205"/>
        <v>100</v>
      </c>
      <c r="BO122">
        <f t="shared" si="206"/>
        <v>38.461538461538467</v>
      </c>
      <c r="BP122">
        <f t="shared" si="177"/>
        <v>62.5</v>
      </c>
      <c r="BQ122">
        <f t="shared" si="178"/>
        <v>-14.285714285714285</v>
      </c>
      <c r="BR122">
        <f t="shared" si="179"/>
        <v>44.444444444444443</v>
      </c>
      <c r="BS122">
        <f t="shared" si="180"/>
        <v>9.0909090909090917</v>
      </c>
      <c r="BT122">
        <f t="shared" si="181"/>
        <v>27.27272727272727</v>
      </c>
      <c r="BU122">
        <f t="shared" si="182"/>
        <v>0</v>
      </c>
      <c r="BV122">
        <f t="shared" si="183"/>
        <v>42.857142857142854</v>
      </c>
      <c r="BW122">
        <f t="shared" si="184"/>
        <v>13.043478260869565</v>
      </c>
      <c r="BX122">
        <f t="shared" si="185"/>
        <v>0</v>
      </c>
      <c r="BY122">
        <f t="shared" si="207"/>
        <v>-11.111111111111111</v>
      </c>
      <c r="BZ122">
        <f t="shared" si="187"/>
        <v>-9.0909090909090917</v>
      </c>
      <c r="CA122">
        <f t="shared" si="208"/>
        <v>-37.5</v>
      </c>
      <c r="CB122">
        <f>(BE122-AO122)/(BE122+AO122)*100</f>
        <v>46.666666666666664</v>
      </c>
      <c r="CD122">
        <f t="shared" si="200"/>
        <v>66.987179487179489</v>
      </c>
      <c r="CE122">
        <f t="shared" si="201"/>
        <v>13.083213083213083</v>
      </c>
      <c r="CF122">
        <f t="shared" si="202"/>
        <v>23.376623376623375</v>
      </c>
      <c r="CG122">
        <f t="shared" si="203"/>
        <v>0.6441223832528179</v>
      </c>
      <c r="CH122">
        <f t="shared" si="204"/>
        <v>2.5252525252523601E-2</v>
      </c>
      <c r="CM122">
        <f t="shared" si="190"/>
        <v>20.823278171104263</v>
      </c>
    </row>
    <row r="123" spans="1:91">
      <c r="A123">
        <v>22</v>
      </c>
      <c r="B123" t="s">
        <v>192</v>
      </c>
      <c r="C123">
        <v>3</v>
      </c>
      <c r="D123" t="s">
        <v>48</v>
      </c>
      <c r="E123">
        <v>19.600000000000001</v>
      </c>
      <c r="F123">
        <v>17.3</v>
      </c>
      <c r="G123">
        <v>19.899999999999999</v>
      </c>
      <c r="H123">
        <v>18.8</v>
      </c>
      <c r="I123">
        <v>10.6</v>
      </c>
      <c r="J123">
        <v>10.8</v>
      </c>
      <c r="K123">
        <v>22</v>
      </c>
      <c r="L123">
        <v>7.7</v>
      </c>
      <c r="M123">
        <v>11.3</v>
      </c>
      <c r="N123">
        <v>9.6</v>
      </c>
      <c r="O123">
        <v>12.9</v>
      </c>
      <c r="P123">
        <v>4.0999999999999996</v>
      </c>
      <c r="Q123">
        <v>12.7</v>
      </c>
      <c r="R123">
        <v>14.1</v>
      </c>
      <c r="S123">
        <v>5.9</v>
      </c>
      <c r="T123">
        <f t="shared" si="191"/>
        <v>13.153333333333332</v>
      </c>
      <c r="U123">
        <f t="shared" si="192"/>
        <v>18.933333333333334</v>
      </c>
      <c r="V123">
        <f t="shared" si="193"/>
        <v>13.4</v>
      </c>
      <c r="W123">
        <f t="shared" si="194"/>
        <v>13.666666666666666</v>
      </c>
      <c r="X123">
        <f t="shared" si="195"/>
        <v>8.8666666666666671</v>
      </c>
      <c r="Y123">
        <f t="shared" si="196"/>
        <v>10.899999999999999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  <c r="AH123">
        <v>2</v>
      </c>
      <c r="AI123">
        <v>12</v>
      </c>
      <c r="AJ123">
        <v>10</v>
      </c>
      <c r="AK123">
        <v>4</v>
      </c>
      <c r="AL123">
        <v>14</v>
      </c>
      <c r="AM123">
        <v>2</v>
      </c>
      <c r="AN123">
        <v>14</v>
      </c>
      <c r="AO123">
        <v>24</v>
      </c>
      <c r="AQ123">
        <v>17</v>
      </c>
      <c r="AR123">
        <v>30</v>
      </c>
      <c r="AS123">
        <v>13</v>
      </c>
      <c r="AT123">
        <v>20</v>
      </c>
      <c r="AU123">
        <v>19</v>
      </c>
      <c r="AV123">
        <v>25</v>
      </c>
      <c r="AW123">
        <v>12</v>
      </c>
      <c r="AX123">
        <v>42</v>
      </c>
      <c r="AY123">
        <v>43</v>
      </c>
      <c r="AZ123">
        <v>23</v>
      </c>
      <c r="BA123">
        <v>50</v>
      </c>
      <c r="BB123">
        <v>42</v>
      </c>
      <c r="BC123">
        <v>32</v>
      </c>
      <c r="BD123">
        <v>40</v>
      </c>
      <c r="BE123">
        <v>61</v>
      </c>
      <c r="BF123">
        <f t="shared" si="197"/>
        <v>31.266666666666666</v>
      </c>
      <c r="BH123">
        <f t="shared" si="198"/>
        <v>20</v>
      </c>
      <c r="BN123">
        <f t="shared" si="205"/>
        <v>100</v>
      </c>
      <c r="BO123">
        <f t="shared" si="206"/>
        <v>100</v>
      </c>
      <c r="BP123">
        <f t="shared" si="177"/>
        <v>100</v>
      </c>
      <c r="BQ123">
        <f t="shared" si="178"/>
        <v>100</v>
      </c>
      <c r="BR123">
        <f t="shared" si="179"/>
        <v>100</v>
      </c>
      <c r="BS123">
        <f t="shared" si="180"/>
        <v>85.18518518518519</v>
      </c>
      <c r="BT123">
        <f t="shared" si="181"/>
        <v>100</v>
      </c>
      <c r="BU123">
        <f t="shared" si="182"/>
        <v>90.909090909090907</v>
      </c>
      <c r="BV123">
        <f t="shared" si="183"/>
        <v>56.36363636363636</v>
      </c>
      <c r="BW123">
        <f t="shared" si="184"/>
        <v>39.393939393939391</v>
      </c>
      <c r="BX123">
        <f t="shared" si="185"/>
        <v>85.18518518518519</v>
      </c>
      <c r="BY123">
        <f t="shared" si="207"/>
        <v>50</v>
      </c>
      <c r="BZ123">
        <f t="shared" si="187"/>
        <v>88.235294117647058</v>
      </c>
      <c r="CA123">
        <f t="shared" si="208"/>
        <v>48.148148148148145</v>
      </c>
      <c r="CB123">
        <f>(BE123-AO123)/(BE123+AO123)*100</f>
        <v>43.529411764705884</v>
      </c>
      <c r="CD123">
        <f t="shared" si="200"/>
        <v>100</v>
      </c>
      <c r="CE123">
        <f t="shared" si="201"/>
        <v>95.061728395061735</v>
      </c>
      <c r="CF123">
        <f t="shared" si="202"/>
        <v>82.424242424242422</v>
      </c>
      <c r="CG123">
        <f t="shared" si="203"/>
        <v>58.193041526374863</v>
      </c>
      <c r="CH123">
        <f t="shared" si="204"/>
        <v>59.97095134350036</v>
      </c>
      <c r="CM123">
        <f t="shared" si="190"/>
        <v>79.129992737835863</v>
      </c>
    </row>
    <row r="124" spans="1:91">
      <c r="A124">
        <v>55</v>
      </c>
      <c r="B124" t="s">
        <v>263</v>
      </c>
      <c r="C124">
        <v>3</v>
      </c>
      <c r="D124" t="s">
        <v>42</v>
      </c>
      <c r="E124">
        <v>14</v>
      </c>
      <c r="F124">
        <v>16.100000000000001</v>
      </c>
      <c r="G124">
        <v>9.1</v>
      </c>
      <c r="H124">
        <v>6.7</v>
      </c>
      <c r="I124">
        <v>9</v>
      </c>
      <c r="J124">
        <v>13.9</v>
      </c>
      <c r="K124">
        <v>5.3</v>
      </c>
      <c r="L124">
        <v>9.8000000000000007</v>
      </c>
      <c r="M124">
        <v>9.6999999999999993</v>
      </c>
      <c r="N124">
        <v>17</v>
      </c>
      <c r="O124">
        <v>2.2999999999999998</v>
      </c>
      <c r="P124">
        <v>10.5</v>
      </c>
      <c r="Q124">
        <v>5.4</v>
      </c>
      <c r="R124">
        <v>8.6999999999999993</v>
      </c>
      <c r="S124">
        <v>5.7</v>
      </c>
      <c r="T124">
        <f t="shared" si="191"/>
        <v>9.5466666666666651</v>
      </c>
      <c r="U124">
        <f t="shared" si="192"/>
        <v>13.066666666666668</v>
      </c>
      <c r="V124">
        <f t="shared" si="193"/>
        <v>9.8666666666666671</v>
      </c>
      <c r="W124">
        <f t="shared" si="194"/>
        <v>8.2666666666666675</v>
      </c>
      <c r="X124">
        <f t="shared" si="195"/>
        <v>9.9333333333333336</v>
      </c>
      <c r="Y124">
        <f t="shared" si="196"/>
        <v>6.6000000000000005</v>
      </c>
      <c r="AA124">
        <v>0</v>
      </c>
      <c r="AB124">
        <v>2</v>
      </c>
      <c r="AC124">
        <v>6</v>
      </c>
      <c r="AD124">
        <v>2</v>
      </c>
      <c r="AE124">
        <v>4</v>
      </c>
      <c r="AF124">
        <v>4</v>
      </c>
      <c r="AG124">
        <v>8</v>
      </c>
      <c r="AH124">
        <v>6</v>
      </c>
      <c r="AI124">
        <v>12</v>
      </c>
      <c r="AJ124">
        <v>2</v>
      </c>
      <c r="AK124">
        <v>4</v>
      </c>
      <c r="AL124">
        <v>2</v>
      </c>
      <c r="AM124">
        <v>6</v>
      </c>
      <c r="AN124">
        <v>6</v>
      </c>
      <c r="AO124">
        <v>2</v>
      </c>
      <c r="AQ124">
        <v>6</v>
      </c>
      <c r="AR124">
        <v>5</v>
      </c>
      <c r="AS124">
        <v>12</v>
      </c>
      <c r="AT124">
        <v>10</v>
      </c>
      <c r="AU124">
        <v>9</v>
      </c>
      <c r="AV124">
        <v>9</v>
      </c>
      <c r="AW124">
        <v>6</v>
      </c>
      <c r="AX124">
        <v>4</v>
      </c>
      <c r="AY124">
        <v>4</v>
      </c>
      <c r="AZ124">
        <v>2</v>
      </c>
      <c r="BA124">
        <v>9</v>
      </c>
      <c r="BB124">
        <v>4</v>
      </c>
      <c r="BC124">
        <v>3</v>
      </c>
      <c r="BD124">
        <v>6</v>
      </c>
      <c r="BE124">
        <v>4</v>
      </c>
      <c r="BF124">
        <f t="shared" si="197"/>
        <v>6.2</v>
      </c>
      <c r="BH124">
        <f t="shared" si="198"/>
        <v>7.666666666666667</v>
      </c>
      <c r="BN124">
        <f t="shared" si="205"/>
        <v>100</v>
      </c>
      <c r="BO124">
        <f t="shared" si="206"/>
        <v>42.857142857142854</v>
      </c>
      <c r="BP124">
        <f t="shared" si="177"/>
        <v>33.333333333333329</v>
      </c>
      <c r="BQ124">
        <f t="shared" si="178"/>
        <v>66.666666666666657</v>
      </c>
      <c r="BR124">
        <f t="shared" si="179"/>
        <v>38.461538461538467</v>
      </c>
      <c r="BS124">
        <f t="shared" si="180"/>
        <v>38.461538461538467</v>
      </c>
      <c r="BT124">
        <f t="shared" si="181"/>
        <v>-14.285714285714285</v>
      </c>
      <c r="BU124">
        <f t="shared" si="182"/>
        <v>-20</v>
      </c>
      <c r="BV124">
        <f t="shared" si="183"/>
        <v>-50</v>
      </c>
      <c r="BW124">
        <f t="shared" si="184"/>
        <v>0</v>
      </c>
      <c r="BX124">
        <f t="shared" si="185"/>
        <v>38.461538461538467</v>
      </c>
      <c r="BY124">
        <f t="shared" si="207"/>
        <v>33.333333333333329</v>
      </c>
      <c r="BZ124">
        <f t="shared" si="187"/>
        <v>-33.333333333333329</v>
      </c>
      <c r="CA124">
        <f t="shared" si="208"/>
        <v>0</v>
      </c>
      <c r="CB124">
        <f t="shared" ref="CB124:CB128" si="210">(BE124-AO124)/(BE124+AO124)*100</f>
        <v>33.333333333333329</v>
      </c>
      <c r="CD124">
        <f t="shared" si="200"/>
        <v>58.730158730158735</v>
      </c>
      <c r="CE124">
        <f t="shared" si="201"/>
        <v>47.863247863247864</v>
      </c>
      <c r="CF124">
        <f t="shared" si="202"/>
        <v>-28.095238095238091</v>
      </c>
      <c r="CG124">
        <f t="shared" si="203"/>
        <v>23.931623931623932</v>
      </c>
      <c r="CH124">
        <f t="shared" si="204"/>
        <v>0</v>
      </c>
      <c r="CM124">
        <f t="shared" si="190"/>
        <v>20.485958485958484</v>
      </c>
    </row>
    <row r="125" spans="1:91">
      <c r="A125">
        <v>56</v>
      </c>
      <c r="B125" t="s">
        <v>264</v>
      </c>
      <c r="C125">
        <v>3</v>
      </c>
      <c r="D125" t="s">
        <v>44</v>
      </c>
      <c r="E125">
        <v>16.899999999999999</v>
      </c>
      <c r="F125">
        <v>8.8000000000000007</v>
      </c>
      <c r="G125">
        <v>17.5</v>
      </c>
      <c r="H125">
        <v>19.600000000000001</v>
      </c>
      <c r="I125">
        <v>21.2</v>
      </c>
      <c r="J125">
        <v>19.899999999999999</v>
      </c>
      <c r="K125">
        <v>21.2</v>
      </c>
      <c r="L125">
        <v>19.7</v>
      </c>
      <c r="M125">
        <v>17.8</v>
      </c>
      <c r="N125">
        <v>23.2</v>
      </c>
      <c r="O125">
        <v>16.899999999999999</v>
      </c>
      <c r="P125">
        <v>15.3</v>
      </c>
      <c r="Q125">
        <v>14.6</v>
      </c>
      <c r="R125">
        <v>19.7</v>
      </c>
      <c r="S125">
        <v>18.3</v>
      </c>
      <c r="T125">
        <f t="shared" si="191"/>
        <v>18.040000000000003</v>
      </c>
      <c r="U125">
        <f t="shared" si="192"/>
        <v>14.4</v>
      </c>
      <c r="V125">
        <f t="shared" si="193"/>
        <v>20.233333333333331</v>
      </c>
      <c r="W125">
        <f t="shared" si="194"/>
        <v>19.566666666666666</v>
      </c>
      <c r="X125">
        <f t="shared" si="195"/>
        <v>18.466666666666665</v>
      </c>
      <c r="Y125">
        <f t="shared" si="196"/>
        <v>17.533333333333331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Q125">
        <v>8</v>
      </c>
      <c r="AR125">
        <v>20</v>
      </c>
      <c r="AS125">
        <v>11</v>
      </c>
      <c r="AT125">
        <v>8</v>
      </c>
      <c r="AU125">
        <v>11</v>
      </c>
      <c r="AV125">
        <v>13</v>
      </c>
      <c r="AW125">
        <v>8</v>
      </c>
      <c r="AX125">
        <v>11</v>
      </c>
      <c r="AY125">
        <v>11</v>
      </c>
      <c r="AZ125">
        <v>6</v>
      </c>
      <c r="BA125">
        <v>2</v>
      </c>
      <c r="BB125">
        <v>8</v>
      </c>
      <c r="BC125">
        <v>5</v>
      </c>
      <c r="BD125">
        <v>10</v>
      </c>
      <c r="BE125">
        <v>4</v>
      </c>
      <c r="BF125">
        <f t="shared" si="197"/>
        <v>9.0666666666666664</v>
      </c>
      <c r="BH125">
        <f t="shared" si="198"/>
        <v>13</v>
      </c>
      <c r="BN125">
        <f t="shared" si="205"/>
        <v>100</v>
      </c>
      <c r="BO125">
        <f t="shared" si="206"/>
        <v>100</v>
      </c>
      <c r="BP125">
        <f t="shared" si="177"/>
        <v>100</v>
      </c>
      <c r="BQ125">
        <f t="shared" si="178"/>
        <v>100</v>
      </c>
      <c r="BR125">
        <f t="shared" si="179"/>
        <v>100</v>
      </c>
      <c r="BS125">
        <f t="shared" si="180"/>
        <v>100</v>
      </c>
      <c r="BT125">
        <f t="shared" si="181"/>
        <v>100</v>
      </c>
      <c r="BU125">
        <f t="shared" si="182"/>
        <v>100</v>
      </c>
      <c r="BV125">
        <f t="shared" si="183"/>
        <v>100</v>
      </c>
      <c r="BW125">
        <f t="shared" si="184"/>
        <v>100</v>
      </c>
      <c r="BX125">
        <f t="shared" si="185"/>
        <v>100</v>
      </c>
      <c r="BY125">
        <f t="shared" si="207"/>
        <v>100</v>
      </c>
      <c r="BZ125">
        <f t="shared" si="187"/>
        <v>100</v>
      </c>
      <c r="CA125">
        <f t="shared" si="208"/>
        <v>100</v>
      </c>
      <c r="CB125">
        <f t="shared" si="210"/>
        <v>100</v>
      </c>
      <c r="CD125">
        <f t="shared" si="200"/>
        <v>100</v>
      </c>
      <c r="CE125">
        <f t="shared" si="201"/>
        <v>100</v>
      </c>
      <c r="CF125">
        <f t="shared" si="202"/>
        <v>100</v>
      </c>
      <c r="CG125">
        <f t="shared" si="203"/>
        <v>100</v>
      </c>
      <c r="CH125">
        <f t="shared" si="204"/>
        <v>100</v>
      </c>
      <c r="CM125">
        <f t="shared" si="190"/>
        <v>100</v>
      </c>
    </row>
    <row r="126" spans="1:91">
      <c r="A126">
        <v>57</v>
      </c>
      <c r="B126" t="s">
        <v>265</v>
      </c>
      <c r="C126">
        <v>3</v>
      </c>
      <c r="D126" t="s">
        <v>46</v>
      </c>
      <c r="E126">
        <v>6</v>
      </c>
      <c r="F126">
        <v>4.8</v>
      </c>
      <c r="G126">
        <v>6.9</v>
      </c>
      <c r="H126">
        <v>5.9</v>
      </c>
      <c r="I126">
        <v>13.5</v>
      </c>
      <c r="J126">
        <v>12.5</v>
      </c>
      <c r="K126">
        <v>10.6</v>
      </c>
      <c r="L126">
        <v>11.9</v>
      </c>
      <c r="M126">
        <v>10.9</v>
      </c>
      <c r="N126">
        <v>8.5</v>
      </c>
      <c r="O126">
        <v>4.4000000000000004</v>
      </c>
      <c r="P126">
        <v>6.1</v>
      </c>
      <c r="Q126">
        <v>3.2</v>
      </c>
      <c r="R126">
        <v>12.1</v>
      </c>
      <c r="S126">
        <v>5.5</v>
      </c>
      <c r="T126">
        <f t="shared" si="191"/>
        <v>8.1866666666666674</v>
      </c>
      <c r="U126">
        <f t="shared" si="192"/>
        <v>5.9000000000000012</v>
      </c>
      <c r="V126">
        <f t="shared" si="193"/>
        <v>10.633333333333333</v>
      </c>
      <c r="W126">
        <f t="shared" si="194"/>
        <v>11.133333333333333</v>
      </c>
      <c r="X126">
        <f t="shared" si="195"/>
        <v>6.333333333333333</v>
      </c>
      <c r="Y126">
        <f t="shared" si="196"/>
        <v>6.9333333333333336</v>
      </c>
      <c r="AA126">
        <v>2</v>
      </c>
      <c r="AB126">
        <v>4</v>
      </c>
      <c r="AC126">
        <v>4</v>
      </c>
      <c r="AD126">
        <v>34</v>
      </c>
      <c r="AE126">
        <v>20</v>
      </c>
      <c r="AF126">
        <v>2</v>
      </c>
      <c r="AG126">
        <v>24</v>
      </c>
      <c r="AH126">
        <v>16</v>
      </c>
      <c r="AI126">
        <v>10</v>
      </c>
      <c r="AJ126">
        <v>14</v>
      </c>
      <c r="AK126">
        <v>10</v>
      </c>
      <c r="AL126">
        <v>12</v>
      </c>
      <c r="AM126">
        <v>22</v>
      </c>
      <c r="AN126">
        <v>22</v>
      </c>
      <c r="AO126">
        <v>12</v>
      </c>
      <c r="AQ126">
        <v>10</v>
      </c>
      <c r="AR126">
        <v>10</v>
      </c>
      <c r="AS126">
        <v>15</v>
      </c>
      <c r="AT126">
        <v>23</v>
      </c>
      <c r="AU126">
        <v>13</v>
      </c>
      <c r="AV126">
        <v>12</v>
      </c>
      <c r="AW126">
        <v>22</v>
      </c>
      <c r="AX126">
        <v>9</v>
      </c>
      <c r="AY126">
        <v>26</v>
      </c>
      <c r="AZ126">
        <v>21</v>
      </c>
      <c r="BA126">
        <v>17</v>
      </c>
      <c r="BB126">
        <v>18</v>
      </c>
      <c r="BC126">
        <v>22</v>
      </c>
      <c r="BD126">
        <v>12</v>
      </c>
      <c r="BE126">
        <v>3</v>
      </c>
      <c r="BF126">
        <f t="shared" si="197"/>
        <v>15.533333333333333</v>
      </c>
      <c r="BH126">
        <f t="shared" si="198"/>
        <v>11.666666666666666</v>
      </c>
      <c r="BN126">
        <f t="shared" si="205"/>
        <v>66.666666666666657</v>
      </c>
      <c r="BO126">
        <f t="shared" si="206"/>
        <v>42.857142857142854</v>
      </c>
      <c r="BP126">
        <f t="shared" si="177"/>
        <v>57.894736842105267</v>
      </c>
      <c r="BQ126">
        <f t="shared" si="178"/>
        <v>-19.298245614035086</v>
      </c>
      <c r="BR126">
        <f t="shared" si="179"/>
        <v>-21.212121212121211</v>
      </c>
      <c r="BS126">
        <f t="shared" si="180"/>
        <v>71.428571428571431</v>
      </c>
      <c r="BT126">
        <f t="shared" si="181"/>
        <v>-4.3478260869565215</v>
      </c>
      <c r="BU126">
        <f t="shared" si="182"/>
        <v>-28.000000000000004</v>
      </c>
      <c r="BV126">
        <f t="shared" si="183"/>
        <v>44.444444444444443</v>
      </c>
      <c r="BW126">
        <f t="shared" si="184"/>
        <v>20</v>
      </c>
      <c r="BX126">
        <f t="shared" si="185"/>
        <v>25.925925925925924</v>
      </c>
      <c r="BY126">
        <f t="shared" si="207"/>
        <v>20</v>
      </c>
      <c r="BZ126">
        <f t="shared" si="187"/>
        <v>0</v>
      </c>
      <c r="CA126">
        <f t="shared" si="208"/>
        <v>-29.411764705882355</v>
      </c>
      <c r="CB126">
        <f t="shared" si="210"/>
        <v>-60</v>
      </c>
      <c r="CD126">
        <f t="shared" si="200"/>
        <v>55.806182121971595</v>
      </c>
      <c r="CE126">
        <f t="shared" si="201"/>
        <v>10.306068200805043</v>
      </c>
      <c r="CF126">
        <f t="shared" si="202"/>
        <v>4.0322061191626402</v>
      </c>
      <c r="CG126">
        <f t="shared" si="203"/>
        <v>21.975308641975307</v>
      </c>
      <c r="CH126">
        <f t="shared" si="204"/>
        <v>-29.803921568627448</v>
      </c>
      <c r="CM126">
        <f t="shared" si="190"/>
        <v>12.463168703057425</v>
      </c>
    </row>
    <row r="127" spans="1:91">
      <c r="A127">
        <v>54</v>
      </c>
      <c r="B127" t="s">
        <v>266</v>
      </c>
      <c r="C127">
        <v>3</v>
      </c>
      <c r="D127" t="s">
        <v>48</v>
      </c>
      <c r="E127">
        <v>8.1</v>
      </c>
      <c r="F127">
        <v>6.1</v>
      </c>
      <c r="G127">
        <v>11.7</v>
      </c>
      <c r="H127">
        <v>9.6999999999999993</v>
      </c>
      <c r="I127">
        <v>17.600000000000001</v>
      </c>
      <c r="J127">
        <v>14.3</v>
      </c>
      <c r="K127">
        <v>12</v>
      </c>
      <c r="L127">
        <v>10.5</v>
      </c>
      <c r="M127">
        <v>17.8</v>
      </c>
      <c r="N127">
        <v>12.5</v>
      </c>
      <c r="O127">
        <v>10.9</v>
      </c>
      <c r="P127">
        <v>8.9</v>
      </c>
      <c r="Q127">
        <v>12</v>
      </c>
      <c r="R127">
        <v>12.7</v>
      </c>
      <c r="S127">
        <v>5.8</v>
      </c>
      <c r="T127">
        <f t="shared" si="191"/>
        <v>11.373333333333333</v>
      </c>
      <c r="U127">
        <f t="shared" si="192"/>
        <v>8.6333333333333329</v>
      </c>
      <c r="V127">
        <f t="shared" si="193"/>
        <v>13.866666666666667</v>
      </c>
      <c r="W127">
        <f t="shared" si="194"/>
        <v>13.433333333333332</v>
      </c>
      <c r="X127">
        <f t="shared" si="195"/>
        <v>10.766666666666666</v>
      </c>
      <c r="Y127">
        <f t="shared" si="196"/>
        <v>10.166666666666666</v>
      </c>
      <c r="AA127">
        <v>4</v>
      </c>
      <c r="AB127">
        <v>4</v>
      </c>
      <c r="AC127">
        <v>2</v>
      </c>
      <c r="AD127">
        <v>4</v>
      </c>
      <c r="AE127">
        <v>0</v>
      </c>
      <c r="AF127">
        <v>2</v>
      </c>
      <c r="AG127">
        <v>2</v>
      </c>
      <c r="AH127">
        <v>2</v>
      </c>
      <c r="AI127">
        <v>4</v>
      </c>
      <c r="AJ127">
        <v>6</v>
      </c>
      <c r="AK127">
        <v>4</v>
      </c>
      <c r="AL127">
        <v>4</v>
      </c>
      <c r="AM127">
        <v>2</v>
      </c>
      <c r="AN127">
        <v>2</v>
      </c>
      <c r="AO127">
        <v>6</v>
      </c>
      <c r="AQ127">
        <v>6</v>
      </c>
      <c r="AR127">
        <v>5</v>
      </c>
      <c r="AS127">
        <v>15</v>
      </c>
      <c r="AT127">
        <v>7</v>
      </c>
      <c r="AU127">
        <v>5</v>
      </c>
      <c r="AV127">
        <v>8</v>
      </c>
      <c r="AW127">
        <v>5</v>
      </c>
      <c r="AX127">
        <v>6</v>
      </c>
      <c r="AY127">
        <v>7</v>
      </c>
      <c r="AZ127">
        <v>8</v>
      </c>
      <c r="BA127">
        <v>7</v>
      </c>
      <c r="BB127">
        <v>12</v>
      </c>
      <c r="BC127">
        <v>3</v>
      </c>
      <c r="BD127">
        <v>5</v>
      </c>
      <c r="BE127">
        <v>9</v>
      </c>
      <c r="BF127">
        <f t="shared" si="197"/>
        <v>7.2</v>
      </c>
      <c r="BH127">
        <f t="shared" si="198"/>
        <v>8.6666666666666661</v>
      </c>
      <c r="BN127">
        <f t="shared" si="205"/>
        <v>20</v>
      </c>
      <c r="BO127">
        <f t="shared" si="206"/>
        <v>11.111111111111111</v>
      </c>
      <c r="BP127">
        <f t="shared" si="177"/>
        <v>76.470588235294116</v>
      </c>
      <c r="BQ127">
        <f t="shared" si="178"/>
        <v>27.27272727272727</v>
      </c>
      <c r="BR127">
        <f t="shared" si="179"/>
        <v>100</v>
      </c>
      <c r="BS127">
        <f t="shared" si="180"/>
        <v>60</v>
      </c>
      <c r="BT127">
        <f t="shared" si="181"/>
        <v>42.857142857142854</v>
      </c>
      <c r="BU127">
        <f t="shared" si="182"/>
        <v>50</v>
      </c>
      <c r="BV127">
        <f t="shared" si="183"/>
        <v>27.27272727272727</v>
      </c>
      <c r="BW127">
        <f t="shared" si="184"/>
        <v>14.285714285714285</v>
      </c>
      <c r="BX127">
        <f t="shared" si="185"/>
        <v>27.27272727272727</v>
      </c>
      <c r="BY127">
        <f t="shared" si="207"/>
        <v>50</v>
      </c>
      <c r="BZ127">
        <f t="shared" si="187"/>
        <v>20</v>
      </c>
      <c r="CA127">
        <f t="shared" si="208"/>
        <v>42.857142857142854</v>
      </c>
      <c r="CB127">
        <f t="shared" si="210"/>
        <v>20</v>
      </c>
      <c r="CD127">
        <f t="shared" si="200"/>
        <v>35.860566448801741</v>
      </c>
      <c r="CE127">
        <f t="shared" si="201"/>
        <v>62.424242424242415</v>
      </c>
      <c r="CF127">
        <f t="shared" si="202"/>
        <v>40.043290043290042</v>
      </c>
      <c r="CG127">
        <f t="shared" si="203"/>
        <v>30.519480519480521</v>
      </c>
      <c r="CH127">
        <f t="shared" si="204"/>
        <v>27.61904761904762</v>
      </c>
      <c r="CM127">
        <f t="shared" si="190"/>
        <v>39.293325410972464</v>
      </c>
    </row>
    <row r="128" spans="1:91">
      <c r="A128">
        <v>58</v>
      </c>
      <c r="B128" t="s">
        <v>267</v>
      </c>
      <c r="C128">
        <v>3</v>
      </c>
      <c r="D128" t="s">
        <v>42</v>
      </c>
      <c r="E128">
        <v>16.3</v>
      </c>
      <c r="F128">
        <v>17.399999999999999</v>
      </c>
      <c r="G128">
        <v>12.2</v>
      </c>
      <c r="H128">
        <v>10.199999999999999</v>
      </c>
      <c r="I128">
        <v>16.7</v>
      </c>
      <c r="J128">
        <v>14.7</v>
      </c>
      <c r="K128">
        <v>22.8</v>
      </c>
      <c r="L128">
        <v>15.2</v>
      </c>
      <c r="M128">
        <v>16.2</v>
      </c>
      <c r="N128">
        <v>12.3</v>
      </c>
      <c r="O128">
        <v>14</v>
      </c>
      <c r="P128">
        <v>3.8</v>
      </c>
      <c r="Q128">
        <v>19.2</v>
      </c>
      <c r="R128">
        <v>5</v>
      </c>
      <c r="S128">
        <v>17.899999999999999</v>
      </c>
      <c r="T128">
        <f t="shared" si="191"/>
        <v>14.260000000000002</v>
      </c>
      <c r="U128">
        <f t="shared" si="192"/>
        <v>15.300000000000002</v>
      </c>
      <c r="V128">
        <f t="shared" si="193"/>
        <v>13.866666666666665</v>
      </c>
      <c r="W128">
        <f t="shared" si="194"/>
        <v>18.066666666666666</v>
      </c>
      <c r="X128">
        <f t="shared" si="195"/>
        <v>10.033333333333333</v>
      </c>
      <c r="Y128">
        <f t="shared" si="196"/>
        <v>14.033333333333331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Q128">
        <v>4</v>
      </c>
      <c r="AR128">
        <v>4</v>
      </c>
      <c r="AS128">
        <v>7</v>
      </c>
      <c r="AT128">
        <v>6</v>
      </c>
      <c r="AU128">
        <v>2</v>
      </c>
      <c r="AV128">
        <v>5</v>
      </c>
      <c r="AW128">
        <v>3</v>
      </c>
      <c r="AX128">
        <v>5</v>
      </c>
      <c r="AY128">
        <v>3</v>
      </c>
      <c r="AZ128">
        <v>1</v>
      </c>
      <c r="BA128">
        <v>0</v>
      </c>
      <c r="BB128">
        <v>0</v>
      </c>
      <c r="BC128">
        <v>3</v>
      </c>
      <c r="BD128">
        <v>2</v>
      </c>
      <c r="BE128">
        <v>3</v>
      </c>
      <c r="BF128">
        <f t="shared" si="197"/>
        <v>3.2</v>
      </c>
      <c r="BH128">
        <f t="shared" si="198"/>
        <v>5</v>
      </c>
      <c r="BN128">
        <f t="shared" si="205"/>
        <v>100</v>
      </c>
      <c r="BO128">
        <f t="shared" si="206"/>
        <v>100</v>
      </c>
      <c r="BP128">
        <f t="shared" si="177"/>
        <v>100</v>
      </c>
      <c r="BQ128">
        <f t="shared" si="178"/>
        <v>100</v>
      </c>
      <c r="BR128">
        <f t="shared" si="179"/>
        <v>100</v>
      </c>
      <c r="BS128">
        <f t="shared" si="180"/>
        <v>100</v>
      </c>
      <c r="BT128">
        <f t="shared" si="181"/>
        <v>100</v>
      </c>
      <c r="BU128">
        <f t="shared" si="182"/>
        <v>100</v>
      </c>
      <c r="BV128">
        <f t="shared" si="183"/>
        <v>100</v>
      </c>
      <c r="BW128">
        <f t="shared" si="184"/>
        <v>100</v>
      </c>
      <c r="BX128">
        <v>0</v>
      </c>
      <c r="BY128">
        <f t="shared" si="207"/>
        <v>-100</v>
      </c>
      <c r="BZ128">
        <f t="shared" si="187"/>
        <v>100</v>
      </c>
      <c r="CA128">
        <f t="shared" si="208"/>
        <v>100</v>
      </c>
      <c r="CB128">
        <f t="shared" si="210"/>
        <v>100</v>
      </c>
      <c r="CD128">
        <f t="shared" si="200"/>
        <v>100</v>
      </c>
      <c r="CE128">
        <f t="shared" si="201"/>
        <v>100</v>
      </c>
      <c r="CF128">
        <f t="shared" si="202"/>
        <v>100</v>
      </c>
      <c r="CG128">
        <f t="shared" si="203"/>
        <v>0</v>
      </c>
      <c r="CH128">
        <f t="shared" si="204"/>
        <v>100</v>
      </c>
      <c r="CM128">
        <f t="shared" si="190"/>
        <v>80</v>
      </c>
    </row>
    <row r="129" spans="1:91">
      <c r="A129">
        <v>59</v>
      </c>
      <c r="B129" t="s">
        <v>268</v>
      </c>
      <c r="C129">
        <v>3</v>
      </c>
      <c r="D129" t="s">
        <v>44</v>
      </c>
      <c r="E129">
        <v>11.6</v>
      </c>
      <c r="F129">
        <v>16.600000000000001</v>
      </c>
      <c r="G129">
        <v>21.7</v>
      </c>
      <c r="H129">
        <v>21.4</v>
      </c>
      <c r="I129">
        <v>19.600000000000001</v>
      </c>
      <c r="J129">
        <v>14.9</v>
      </c>
      <c r="K129">
        <v>20.2</v>
      </c>
      <c r="L129">
        <v>17.5</v>
      </c>
      <c r="M129">
        <v>21.5</v>
      </c>
      <c r="N129">
        <v>18.899999999999999</v>
      </c>
      <c r="O129">
        <v>22.6</v>
      </c>
      <c r="P129">
        <v>17.5</v>
      </c>
      <c r="Q129">
        <v>21.5</v>
      </c>
      <c r="R129">
        <v>20.9</v>
      </c>
      <c r="S129">
        <v>18</v>
      </c>
      <c r="T129">
        <f>AVERAGE(E129:S129)</f>
        <v>18.959999999999997</v>
      </c>
      <c r="U129">
        <f t="shared" si="192"/>
        <v>16.633333333333336</v>
      </c>
      <c r="V129">
        <f t="shared" si="193"/>
        <v>18.633333333333333</v>
      </c>
      <c r="W129">
        <f t="shared" si="194"/>
        <v>19.733333333333334</v>
      </c>
      <c r="X129">
        <f t="shared" si="195"/>
        <v>19.666666666666668</v>
      </c>
      <c r="Y129">
        <f t="shared" si="196"/>
        <v>20.133333333333333</v>
      </c>
      <c r="AA129">
        <v>0</v>
      </c>
      <c r="AB129">
        <v>2</v>
      </c>
      <c r="AC129">
        <v>0</v>
      </c>
      <c r="AD129">
        <v>4</v>
      </c>
      <c r="AE129">
        <v>4</v>
      </c>
      <c r="AF129">
        <v>6</v>
      </c>
      <c r="AG129">
        <v>2</v>
      </c>
      <c r="AH129">
        <v>2</v>
      </c>
      <c r="AI129">
        <v>0</v>
      </c>
      <c r="AJ129">
        <v>2</v>
      </c>
      <c r="AK129">
        <v>2</v>
      </c>
      <c r="AL129">
        <v>8</v>
      </c>
      <c r="AM129">
        <v>10</v>
      </c>
      <c r="AN129">
        <v>2</v>
      </c>
      <c r="AO129">
        <v>4</v>
      </c>
      <c r="AQ129">
        <v>7</v>
      </c>
      <c r="AR129">
        <v>7</v>
      </c>
      <c r="AS129">
        <v>4</v>
      </c>
      <c r="AT129">
        <v>6</v>
      </c>
      <c r="AU129">
        <v>7</v>
      </c>
      <c r="AV129">
        <v>6</v>
      </c>
      <c r="AW129">
        <v>5</v>
      </c>
      <c r="AX129">
        <v>5</v>
      </c>
      <c r="AY129">
        <v>6</v>
      </c>
      <c r="AZ129">
        <v>3</v>
      </c>
      <c r="BA129">
        <v>4</v>
      </c>
      <c r="BB129">
        <v>7</v>
      </c>
      <c r="BC129">
        <v>4</v>
      </c>
      <c r="BD129">
        <v>5</v>
      </c>
      <c r="BE129">
        <v>2</v>
      </c>
      <c r="BF129">
        <f t="shared" si="197"/>
        <v>5.2</v>
      </c>
      <c r="BH129">
        <f t="shared" si="198"/>
        <v>6</v>
      </c>
      <c r="BN129">
        <f t="shared" si="205"/>
        <v>100</v>
      </c>
      <c r="BO129">
        <f t="shared" si="206"/>
        <v>55.555555555555557</v>
      </c>
      <c r="BP129">
        <f t="shared" si="177"/>
        <v>100</v>
      </c>
      <c r="BQ129">
        <f t="shared" si="178"/>
        <v>20</v>
      </c>
      <c r="BR129">
        <f t="shared" si="179"/>
        <v>27.27272727272727</v>
      </c>
      <c r="BS129">
        <f t="shared" si="180"/>
        <v>0</v>
      </c>
      <c r="BT129">
        <f t="shared" si="181"/>
        <v>42.857142857142854</v>
      </c>
      <c r="BU129">
        <f t="shared" si="182"/>
        <v>42.857142857142854</v>
      </c>
      <c r="BV129">
        <f t="shared" si="183"/>
        <v>100</v>
      </c>
      <c r="BW129">
        <f t="shared" si="184"/>
        <v>20</v>
      </c>
      <c r="BX129">
        <f t="shared" si="185"/>
        <v>33.333333333333329</v>
      </c>
      <c r="BY129">
        <f t="shared" si="207"/>
        <v>-6.666666666666667</v>
      </c>
      <c r="BZ129">
        <f t="shared" si="187"/>
        <v>-42.857142857142854</v>
      </c>
      <c r="CA129">
        <f t="shared" si="208"/>
        <v>42.857142857142854</v>
      </c>
      <c r="CB129">
        <f>(BE129-AO129)/(BE129+AO129)*100</f>
        <v>-33.333333333333329</v>
      </c>
      <c r="CD129">
        <f t="shared" si="200"/>
        <v>85.185185185185176</v>
      </c>
      <c r="CE129">
        <f t="shared" si="201"/>
        <v>15.757575757575756</v>
      </c>
      <c r="CF129">
        <f t="shared" si="202"/>
        <v>61.904761904761905</v>
      </c>
      <c r="CG129">
        <f t="shared" si="203"/>
        <v>15.555555555555555</v>
      </c>
      <c r="CH129">
        <f>AVERAGE(BZ129:CB129)</f>
        <v>-11.111111111111109</v>
      </c>
      <c r="CM129">
        <f t="shared" si="190"/>
        <v>33.458393458393459</v>
      </c>
    </row>
    <row r="130" spans="1:91">
      <c r="E130" s="8">
        <f>AVERAGE(E90:E129)/30*100</f>
        <v>26.599999999999994</v>
      </c>
      <c r="F130" s="8">
        <f t="shared" ref="F130" si="211">AVERAGE(F90:F129)/30*100</f>
        <v>23.333333333333339</v>
      </c>
      <c r="G130" s="8">
        <f t="shared" ref="G130" si="212">AVERAGE(G90:G129)/30*100</f>
        <v>23.549999999999997</v>
      </c>
      <c r="H130" s="8">
        <f t="shared" ref="H130" si="213">AVERAGE(H90:H129)/30*100</f>
        <v>20.841666666666665</v>
      </c>
      <c r="I130" s="8">
        <f t="shared" ref="I130" si="214">AVERAGE(I90:I129)/30*100</f>
        <v>24.433333333333337</v>
      </c>
      <c r="J130" s="8">
        <f t="shared" ref="J130" si="215">AVERAGE(J90:J129)/30*100</f>
        <v>26.416666666666661</v>
      </c>
      <c r="K130" s="8">
        <f t="shared" ref="K130" si="216">AVERAGE(K90:K129)/30*100</f>
        <v>29.633333333333333</v>
      </c>
      <c r="L130" s="8">
        <f t="shared" ref="L130" si="217">AVERAGE(L90:L129)/30*100</f>
        <v>28.383333333333322</v>
      </c>
      <c r="M130" s="8">
        <f t="shared" ref="M130" si="218">AVERAGE(M90:M129)/30*100</f>
        <v>27.416666666666668</v>
      </c>
      <c r="N130" s="8">
        <f t="shared" ref="N130" si="219">AVERAGE(N90:N129)/30*100</f>
        <v>28.991666666666667</v>
      </c>
      <c r="O130" s="8">
        <f t="shared" ref="O130" si="220">AVERAGE(O90:O129)/30*100</f>
        <v>26.458333333333332</v>
      </c>
      <c r="P130" s="8">
        <f t="shared" ref="P130" si="221">AVERAGE(P90:P129)/30*100</f>
        <v>24.208333333333336</v>
      </c>
      <c r="Q130" s="8">
        <f t="shared" ref="Q130" si="222">AVERAGE(Q90:Q129)/30*100</f>
        <v>23.799999999999997</v>
      </c>
      <c r="R130" s="8">
        <f t="shared" ref="R130" si="223">AVERAGE(R90:R129)/30*100</f>
        <v>27.358333333333334</v>
      </c>
      <c r="S130" s="8">
        <f t="shared" ref="S130" si="224">AVERAGE(S90:S129)/30*100</f>
        <v>24.783333333333331</v>
      </c>
      <c r="T130" s="8">
        <f>AVERAGE(T90:T129)/30*100</f>
        <v>25.74722222222222</v>
      </c>
      <c r="U130" s="8"/>
      <c r="V130" s="8"/>
      <c r="W130" s="8"/>
      <c r="X130" s="8"/>
      <c r="AA130" s="8">
        <f>AVERAGE(AA90:AA129)</f>
        <v>4.1500000000000004</v>
      </c>
      <c r="AB130" s="8">
        <f t="shared" ref="AB130" si="225">AVERAGE(AB90:AB129)</f>
        <v>8.15</v>
      </c>
      <c r="AC130" s="8">
        <f t="shared" ref="AC130" si="226">AVERAGE(AC90:AC129)</f>
        <v>8.3000000000000007</v>
      </c>
      <c r="AD130" s="8">
        <f t="shared" ref="AD130" si="227">AVERAGE(AD90:AD129)</f>
        <v>9.9</v>
      </c>
      <c r="AE130" s="8">
        <f t="shared" ref="AE130" si="228">AVERAGE(AE90:AE129)</f>
        <v>10.050000000000001</v>
      </c>
      <c r="AF130" s="8">
        <f t="shared" ref="AF130" si="229">AVERAGE(AF90:AF129)</f>
        <v>8.8000000000000007</v>
      </c>
      <c r="AG130" s="8">
        <f t="shared" ref="AG130" si="230">AVERAGE(AG90:AG129)</f>
        <v>9.15</v>
      </c>
      <c r="AH130" s="8">
        <f t="shared" ref="AH130" si="231">AVERAGE(AH90:AH129)</f>
        <v>10.25</v>
      </c>
      <c r="AI130" s="8">
        <f t="shared" ref="AI130" si="232">AVERAGE(AI90:AI129)</f>
        <v>9.8000000000000007</v>
      </c>
      <c r="AJ130" s="8">
        <f t="shared" ref="AJ130" si="233">AVERAGE(AJ90:AJ129)</f>
        <v>9.75</v>
      </c>
      <c r="AK130" s="8">
        <f t="shared" ref="AK130" si="234">AVERAGE(AK90:AK129)</f>
        <v>10.7</v>
      </c>
      <c r="AL130" s="8">
        <f t="shared" ref="AL130" si="235">AVERAGE(AL90:AL129)</f>
        <v>9.65</v>
      </c>
      <c r="AM130" s="8">
        <f t="shared" ref="AM130" si="236">AVERAGE(AM90:AM129)</f>
        <v>9</v>
      </c>
      <c r="AN130" s="8">
        <f t="shared" ref="AN130" si="237">AVERAGE(AN90:AN129)</f>
        <v>8.65</v>
      </c>
      <c r="AO130" s="8">
        <f t="shared" ref="AO130" si="238">AVERAGE(AO90:AO129)</f>
        <v>10.050000000000001</v>
      </c>
      <c r="AQ130" s="8">
        <f>AVERAGE(AQ90:AQ129)</f>
        <v>15.4</v>
      </c>
      <c r="AR130" s="8">
        <f t="shared" ref="AR130" si="239">AVERAGE(AR90:AR129)</f>
        <v>15.45</v>
      </c>
      <c r="AS130" s="8">
        <f t="shared" ref="AS130" si="240">AVERAGE(AS90:AS129)</f>
        <v>16</v>
      </c>
      <c r="AT130" s="8">
        <f t="shared" ref="AT130" si="241">AVERAGE(AT90:AT129)</f>
        <v>15.05</v>
      </c>
      <c r="AU130" s="8">
        <f t="shared" ref="AU130" si="242">AVERAGE(AU90:AU129)</f>
        <v>13.65</v>
      </c>
      <c r="AV130" s="8">
        <f t="shared" ref="AV130" si="243">AVERAGE(AV90:AV129)</f>
        <v>12.925000000000001</v>
      </c>
      <c r="AW130" s="8">
        <f t="shared" ref="AW130" si="244">AVERAGE(AW90:AW129)</f>
        <v>12.975</v>
      </c>
      <c r="AX130" s="8">
        <f t="shared" ref="AX130" si="245">AVERAGE(AX90:AX129)</f>
        <v>12.175000000000001</v>
      </c>
      <c r="AY130" s="8">
        <f t="shared" ref="AY130" si="246">AVERAGE(AY90:AY129)</f>
        <v>12.375</v>
      </c>
      <c r="AZ130" s="8">
        <f t="shared" ref="AZ130" si="247">AVERAGE(AZ90:AZ129)</f>
        <v>10.574999999999999</v>
      </c>
      <c r="BA130" s="8">
        <f t="shared" ref="BA130" si="248">AVERAGE(BA90:BA129)</f>
        <v>12.574999999999999</v>
      </c>
      <c r="BB130" s="8">
        <f t="shared" ref="BB130" si="249">AVERAGE(BB90:BB129)</f>
        <v>12.275</v>
      </c>
      <c r="BC130" s="8">
        <f t="shared" ref="BC130" si="250">AVERAGE(BC90:BC129)</f>
        <v>11.65</v>
      </c>
      <c r="BD130" s="8">
        <f t="shared" ref="BD130" si="251">AVERAGE(BD90:BD129)</f>
        <v>10.25</v>
      </c>
      <c r="BE130" s="8">
        <f t="shared" ref="BE130" si="252">AVERAGE(BE90:BE129)</f>
        <v>11.85</v>
      </c>
      <c r="BN130" s="8">
        <f>AVERAGE(BN90:BN129)</f>
        <v>67.442038654177864</v>
      </c>
      <c r="BO130" s="8">
        <f t="shared" ref="BO130" si="253">AVERAGE(BO90:BO129)</f>
        <v>36.79032870806919</v>
      </c>
      <c r="BP130" s="8">
        <f t="shared" ref="BP130" si="254">AVERAGE(BP90:BP129)</f>
        <v>41.694484956883258</v>
      </c>
      <c r="BQ130" s="8">
        <f t="shared" ref="BQ130" si="255">AVERAGE(BQ90:BQ129)</f>
        <v>35.158660630802004</v>
      </c>
      <c r="BR130" s="8">
        <f t="shared" ref="BR130" si="256">AVERAGE(BR90:BR129)</f>
        <v>24.948613380276434</v>
      </c>
      <c r="BS130" s="8">
        <f t="shared" ref="BS130" si="257">AVERAGE(BS90:BS129)</f>
        <v>25.242720635061183</v>
      </c>
      <c r="BT130" s="8">
        <f t="shared" ref="BT130" si="258">AVERAGE(BT90:BT129)</f>
        <v>29.325347528636588</v>
      </c>
      <c r="BU130" s="8">
        <f t="shared" ref="BU130" si="259">AVERAGE(BU90:BU129)</f>
        <v>19.657118575076399</v>
      </c>
      <c r="BV130" s="8">
        <f t="shared" ref="BV130" si="260">AVERAGE(BV90:BV129)</f>
        <v>22.054231555592359</v>
      </c>
      <c r="BW130" s="8">
        <f t="shared" ref="BW130" si="261">AVERAGE(BW90:BW129)</f>
        <v>15.272545299950712</v>
      </c>
      <c r="BX130" s="8">
        <f t="shared" ref="BX130" si="262">AVERAGE(BX90:BX129)</f>
        <v>9.49774405609665</v>
      </c>
      <c r="BY130" s="8">
        <f t="shared" ref="BY130" si="263">AVERAGE(BY90:BY129)</f>
        <v>15.764426311831883</v>
      </c>
      <c r="BZ130" s="8">
        <f t="shared" ref="BZ130" si="264">AVERAGE(BZ90:BZ129)</f>
        <v>19.227797427466832</v>
      </c>
      <c r="CA130" s="8">
        <f t="shared" ref="CA130" si="265">AVERAGE(CA90:CA129)</f>
        <v>18.861890185348251</v>
      </c>
      <c r="CB130" s="8">
        <f t="shared" ref="CB130" si="266">AVERAGE(CB90:CB129)</f>
        <v>9.5879982705601901</v>
      </c>
      <c r="CD130" s="8"/>
      <c r="CE130" s="8"/>
      <c r="CF130" s="8"/>
      <c r="CG130" s="8"/>
      <c r="CM130" s="8">
        <f>AVERAGE(CM90:CM129)/30*100</f>
        <v>86.783543594628853</v>
      </c>
    </row>
    <row r="131" spans="1:91">
      <c r="E131" s="8">
        <f>STDEV(E90:E129)/SQRT(40)/30*100</f>
        <v>4.0020507563510801</v>
      </c>
      <c r="F131" s="8">
        <f t="shared" ref="F131:S131" si="267">STDEV(F90:F129)/SQRT(40)/30*100</f>
        <v>3.3487038781919276</v>
      </c>
      <c r="G131" s="8">
        <f t="shared" si="267"/>
        <v>3.3665344393090844</v>
      </c>
      <c r="H131" s="8">
        <f t="shared" si="267"/>
        <v>3.3298911179721573</v>
      </c>
      <c r="I131" s="8">
        <f t="shared" si="267"/>
        <v>3.5845744223232128</v>
      </c>
      <c r="J131" s="8">
        <f t="shared" si="267"/>
        <v>3.4333447431558821</v>
      </c>
      <c r="K131" s="8">
        <f t="shared" si="267"/>
        <v>3.5909390561304857</v>
      </c>
      <c r="L131" s="8">
        <f t="shared" si="267"/>
        <v>3.5235784953801468</v>
      </c>
      <c r="M131" s="8">
        <f t="shared" si="267"/>
        <v>3.5864923463500316</v>
      </c>
      <c r="N131" s="8">
        <f t="shared" si="267"/>
        <v>3.823295804926139</v>
      </c>
      <c r="O131" s="8">
        <f t="shared" si="267"/>
        <v>3.7245946164623152</v>
      </c>
      <c r="P131" s="8">
        <f t="shared" si="267"/>
        <v>3.2990477668701863</v>
      </c>
      <c r="Q131" s="8">
        <f t="shared" si="267"/>
        <v>3.4456256590547065</v>
      </c>
      <c r="R131" s="8">
        <f t="shared" si="267"/>
        <v>3.2819194643333902</v>
      </c>
      <c r="S131" s="8">
        <f t="shared" si="267"/>
        <v>3.1537873491842534</v>
      </c>
      <c r="T131" s="8">
        <f>STDEV(T90:T129)/SQRT(40)</f>
        <v>0.91660256768897241</v>
      </c>
      <c r="U131" s="8"/>
      <c r="V131" s="8"/>
      <c r="W131" s="8"/>
      <c r="X131" s="8"/>
      <c r="AA131" s="8">
        <f>STDEV(AA90:AA129)/SQRT(40)</f>
        <v>1.1905342476685812</v>
      </c>
      <c r="AB131" s="8">
        <f t="shared" ref="AB131:AO131" si="268">STDEV(AB90:AB129)/SQRT(40)</f>
        <v>1.2390805110324803</v>
      </c>
      <c r="AC131" s="8">
        <f t="shared" si="268"/>
        <v>1.2414838103181416</v>
      </c>
      <c r="AD131" s="8">
        <f t="shared" si="268"/>
        <v>1.5474544854745758</v>
      </c>
      <c r="AE131" s="8">
        <f t="shared" si="268"/>
        <v>1.4041833104088544</v>
      </c>
      <c r="AF131" s="8">
        <f t="shared" si="268"/>
        <v>1.2399338278456222</v>
      </c>
      <c r="AG131" s="8">
        <f t="shared" si="268"/>
        <v>1.3471479845613441</v>
      </c>
      <c r="AH131" s="8">
        <f t="shared" si="268"/>
        <v>1.439707057097523</v>
      </c>
      <c r="AI131" s="8">
        <f t="shared" si="268"/>
        <v>1.3658847043733324</v>
      </c>
      <c r="AJ131" s="8">
        <f t="shared" si="268"/>
        <v>1.2008277059958181</v>
      </c>
      <c r="AK131" s="8">
        <f t="shared" si="268"/>
        <v>1.2680491780482006</v>
      </c>
      <c r="AL131" s="8">
        <f t="shared" si="268"/>
        <v>1.4266465970311331</v>
      </c>
      <c r="AM131" s="8">
        <f t="shared" si="268"/>
        <v>1.0977833142875715</v>
      </c>
      <c r="AN131" s="8">
        <f t="shared" si="268"/>
        <v>1.3385554785778468</v>
      </c>
      <c r="AO131" s="8">
        <f t="shared" si="268"/>
        <v>1.1712091056812908</v>
      </c>
      <c r="AQ131" s="8">
        <f>STDEV(AQ90:AQ129)/SQRT(40)</f>
        <v>1.4254104222275323</v>
      </c>
      <c r="AR131" s="8">
        <f t="shared" ref="AR131:BD131" si="269">STDEV(AR90:AR129)/SQRT(40)</f>
        <v>1.581523932388615</v>
      </c>
      <c r="AS131" s="8">
        <f t="shared" si="269"/>
        <v>1.3648518281559039</v>
      </c>
      <c r="AT131" s="8">
        <f t="shared" si="269"/>
        <v>1.1328147380614495</v>
      </c>
      <c r="AU131" s="8">
        <f t="shared" si="269"/>
        <v>1.2932517156377563</v>
      </c>
      <c r="AV131" s="8">
        <f t="shared" si="269"/>
        <v>1.2170727281641904</v>
      </c>
      <c r="AW131" s="8">
        <f t="shared" si="269"/>
        <v>1.0851488731612253</v>
      </c>
      <c r="AX131" s="8">
        <f t="shared" si="269"/>
        <v>1.1339105807462089</v>
      </c>
      <c r="AY131" s="8">
        <f t="shared" si="269"/>
        <v>1.3879922319297884</v>
      </c>
      <c r="AZ131" s="8">
        <f t="shared" si="269"/>
        <v>1.0314835594101017</v>
      </c>
      <c r="BA131" s="8">
        <f t="shared" si="269"/>
        <v>1.5370999583798322</v>
      </c>
      <c r="BB131" s="8">
        <f t="shared" si="269"/>
        <v>1.3667233415390594</v>
      </c>
      <c r="BC131" s="8">
        <f t="shared" si="269"/>
        <v>1.2787965095434506</v>
      </c>
      <c r="BD131" s="8">
        <f t="shared" si="269"/>
        <v>1.1167432044187171</v>
      </c>
      <c r="BE131" s="8">
        <f>STDEV(BE90:BE129)/SQRT(40)</f>
        <v>1.842013251991641</v>
      </c>
      <c r="BN131" s="8">
        <f>STDEV(BN90:BN129)/SQRT(40)</f>
        <v>6.4313789178072964</v>
      </c>
      <c r="BO131" s="8">
        <f t="shared" ref="BO131:CB131" si="270">STDEV(BO90:BO129)/SQRT(40)</f>
        <v>7.1115417169202928</v>
      </c>
      <c r="BP131" s="8">
        <f t="shared" si="270"/>
        <v>5.8157060414723443</v>
      </c>
      <c r="BQ131" s="8">
        <f t="shared" si="270"/>
        <v>7.0108046092306404</v>
      </c>
      <c r="BR131" s="8">
        <f t="shared" si="270"/>
        <v>7.2274291022058437</v>
      </c>
      <c r="BS131" s="8">
        <f t="shared" si="270"/>
        <v>7.0846845682966988</v>
      </c>
      <c r="BT131" s="8">
        <f t="shared" si="270"/>
        <v>5.6469476057859191</v>
      </c>
      <c r="BU131" s="8">
        <f t="shared" si="270"/>
        <v>7.3967365432375987</v>
      </c>
      <c r="BV131" s="8">
        <f t="shared" si="270"/>
        <v>7.0109389875865764</v>
      </c>
      <c r="BW131" s="8">
        <f t="shared" si="270"/>
        <v>6.2029115543861311</v>
      </c>
      <c r="BX131" s="8">
        <f t="shared" si="270"/>
        <v>6.4017888603958299</v>
      </c>
      <c r="BY131" s="8">
        <f t="shared" si="270"/>
        <v>6.7271181899573653</v>
      </c>
      <c r="BZ131" s="8">
        <f t="shared" si="270"/>
        <v>6.3852215033560844</v>
      </c>
      <c r="CA131" s="8">
        <f t="shared" si="270"/>
        <v>6.8999943733108138</v>
      </c>
      <c r="CB131" s="8">
        <f t="shared" si="270"/>
        <v>7.0021067748114261</v>
      </c>
      <c r="CD131" s="8"/>
      <c r="CE131" s="8"/>
      <c r="CF131" s="8"/>
      <c r="CG131" s="8"/>
      <c r="CM131" s="8">
        <f>STDEV(CM90:CM129)/SQRT(40)</f>
        <v>4.3119726810391148</v>
      </c>
    </row>
    <row r="134" spans="1:91">
      <c r="A134">
        <v>86</v>
      </c>
      <c r="B134" t="s">
        <v>41</v>
      </c>
      <c r="C134">
        <v>4</v>
      </c>
      <c r="D134" t="s">
        <v>42</v>
      </c>
      <c r="E134">
        <v>4.8</v>
      </c>
      <c r="F134">
        <v>1.1000000000000001</v>
      </c>
      <c r="G134">
        <v>0.4</v>
      </c>
      <c r="H134">
        <v>1.7</v>
      </c>
      <c r="I134">
        <v>3.2</v>
      </c>
      <c r="J134">
        <v>2</v>
      </c>
      <c r="K134">
        <v>4.3</v>
      </c>
      <c r="L134">
        <v>2.2000000000000002</v>
      </c>
      <c r="M134">
        <v>1.5</v>
      </c>
      <c r="N134">
        <v>0.5</v>
      </c>
      <c r="O134">
        <v>1</v>
      </c>
      <c r="P134">
        <v>1.5</v>
      </c>
      <c r="Q134">
        <v>1.4</v>
      </c>
      <c r="R134">
        <v>2.5</v>
      </c>
      <c r="S134">
        <v>3.6</v>
      </c>
      <c r="T134">
        <f>AVERAGE(E134:S134)</f>
        <v>2.1133333333333333</v>
      </c>
      <c r="U134">
        <f>AVERAGE(E134:G134)</f>
        <v>2.1</v>
      </c>
      <c r="V134">
        <f>AVERAGE(H134:J134)</f>
        <v>2.3000000000000003</v>
      </c>
      <c r="W134">
        <f>AVERAGE(K134:M134)</f>
        <v>2.6666666666666665</v>
      </c>
      <c r="X134">
        <f>AVERAGE(N134:P134)</f>
        <v>1</v>
      </c>
      <c r="Y134">
        <f>AVERAGE(Q134:S134)</f>
        <v>2.5</v>
      </c>
      <c r="AA134">
        <v>4</v>
      </c>
      <c r="AB134">
        <v>10</v>
      </c>
      <c r="AC134">
        <v>10</v>
      </c>
      <c r="AD134">
        <v>22</v>
      </c>
      <c r="AE134">
        <v>12</v>
      </c>
      <c r="AF134">
        <v>20</v>
      </c>
      <c r="AG134">
        <v>16</v>
      </c>
      <c r="AH134">
        <v>10</v>
      </c>
      <c r="AI134">
        <v>6</v>
      </c>
      <c r="AJ134">
        <v>4</v>
      </c>
      <c r="AK134">
        <v>10</v>
      </c>
      <c r="AL134">
        <v>4</v>
      </c>
      <c r="AM134">
        <v>8</v>
      </c>
      <c r="AN134">
        <v>4</v>
      </c>
      <c r="AO134">
        <v>12</v>
      </c>
      <c r="AQ134">
        <v>27</v>
      </c>
      <c r="AR134">
        <v>19</v>
      </c>
      <c r="AS134">
        <v>12</v>
      </c>
      <c r="AT134">
        <v>11</v>
      </c>
      <c r="AU134">
        <v>14</v>
      </c>
      <c r="AV134">
        <v>21</v>
      </c>
      <c r="AW134">
        <v>20</v>
      </c>
      <c r="AX134">
        <v>13</v>
      </c>
      <c r="AY134">
        <v>11</v>
      </c>
      <c r="AZ134">
        <v>9</v>
      </c>
      <c r="BA134">
        <v>14</v>
      </c>
      <c r="BB134">
        <v>5</v>
      </c>
      <c r="BC134">
        <v>18</v>
      </c>
      <c r="BD134">
        <v>20</v>
      </c>
      <c r="BE134">
        <v>17</v>
      </c>
      <c r="BF134">
        <f>AVERAGE(AQ134:BE134)</f>
        <v>15.4</v>
      </c>
      <c r="BH134">
        <f>AVERAGE(AQ134:AS134)</f>
        <v>19.333333333333332</v>
      </c>
      <c r="BN134">
        <f>(AQ134-AA134)/(AQ134+AA134)*100</f>
        <v>74.193548387096769</v>
      </c>
      <c r="BO134">
        <f t="shared" ref="BO134:BO145" si="271">(AR134-AB134)/(AR134+AB134)*100</f>
        <v>31.03448275862069</v>
      </c>
      <c r="BP134">
        <f t="shared" ref="BP134:BP173" si="272">(AS134-AC134)/(AS134+AC134)*100</f>
        <v>9.0909090909090917</v>
      </c>
      <c r="BQ134">
        <f t="shared" ref="BQ134:BQ173" si="273">(AT134-AD134)/(AT134+AD134)*100</f>
        <v>-33.333333333333329</v>
      </c>
      <c r="BR134">
        <f t="shared" ref="BR134:BR173" si="274">(AU134-AE134)/(AU134+AE134)*100</f>
        <v>7.6923076923076925</v>
      </c>
      <c r="BS134">
        <f t="shared" ref="BS134:BS173" si="275">(AV134-AF134)/(AV134+AF134)*100</f>
        <v>2.4390243902439024</v>
      </c>
      <c r="BT134">
        <f t="shared" ref="BT134:BT173" si="276">(AW134-AG134)/(AW134+AG134)*100</f>
        <v>11.111111111111111</v>
      </c>
      <c r="BU134">
        <f t="shared" ref="BU134:BU173" si="277">(AX134-AH134)/(AX134+AH134)*100</f>
        <v>13.043478260869565</v>
      </c>
      <c r="BV134">
        <f t="shared" ref="BV134:BV173" si="278">(AY134-AI134)/(AY134+AI134)*100</f>
        <v>29.411764705882355</v>
      </c>
      <c r="BW134">
        <f t="shared" ref="BW134:BW173" si="279">(AZ134-AJ134)/(AZ134+AJ134)*100</f>
        <v>38.461538461538467</v>
      </c>
      <c r="BX134">
        <f t="shared" ref="BX134:BX173" si="280">(BA134-AK134)/(BA134+AK134)*100</f>
        <v>16.666666666666664</v>
      </c>
      <c r="BY134">
        <f t="shared" ref="BY134:BY160" si="281">(BB134-AL134)/(BB134+AL134)*100</f>
        <v>11.111111111111111</v>
      </c>
      <c r="BZ134">
        <f t="shared" ref="BZ134:BZ173" si="282">(BC134-AM134)/(BC134+AM134)*100</f>
        <v>38.461538461538467</v>
      </c>
      <c r="CA134">
        <f t="shared" ref="CA134:CA161" si="283">(BD134-AN134)/(BD134+AN134)*100</f>
        <v>66.666666666666657</v>
      </c>
      <c r="CB134">
        <f t="shared" ref="CB134:CB161" si="284">(BE134-AO134)/(BE134+AO134)*100</f>
        <v>17.241379310344829</v>
      </c>
      <c r="CD134">
        <f>AVERAGE(BN134:BP134)</f>
        <v>38.106313412208856</v>
      </c>
      <c r="CE134">
        <f>AVERAGE(BQ134:BS134)</f>
        <v>-7.7340004169272447</v>
      </c>
      <c r="CF134">
        <f>AVERAGE(BT134:BV134)</f>
        <v>17.855451359287677</v>
      </c>
      <c r="CG134">
        <f>AVERAGE(BW134:BY134)</f>
        <v>22.079772079772081</v>
      </c>
      <c r="CH134">
        <f>AVERAGE(BZ134:CB134)</f>
        <v>40.789861479516652</v>
      </c>
      <c r="CM134">
        <f t="shared" ref="CM134:CM173" si="285">AVERAGE(BN134:CB134)</f>
        <v>22.219479582771605</v>
      </c>
    </row>
    <row r="135" spans="1:91">
      <c r="A135">
        <v>87</v>
      </c>
      <c r="B135" t="s">
        <v>43</v>
      </c>
      <c r="C135">
        <v>4</v>
      </c>
      <c r="D135" t="s">
        <v>44</v>
      </c>
      <c r="E135">
        <v>9.3000000000000007</v>
      </c>
      <c r="F135">
        <v>10.199999999999999</v>
      </c>
      <c r="G135">
        <v>10.6</v>
      </c>
      <c r="H135">
        <v>11.6</v>
      </c>
      <c r="I135">
        <v>13.7</v>
      </c>
      <c r="J135">
        <v>10.5</v>
      </c>
      <c r="K135">
        <v>16</v>
      </c>
      <c r="L135">
        <v>11.5</v>
      </c>
      <c r="M135">
        <v>11.2</v>
      </c>
      <c r="N135">
        <v>14.2</v>
      </c>
      <c r="O135">
        <v>12.7</v>
      </c>
      <c r="P135">
        <v>18.5</v>
      </c>
      <c r="Q135">
        <v>13.3</v>
      </c>
      <c r="R135">
        <v>14.2</v>
      </c>
      <c r="S135">
        <v>16.899999999999999</v>
      </c>
      <c r="T135">
        <f t="shared" ref="T135:T172" si="286">AVERAGE(E135:S135)</f>
        <v>12.96</v>
      </c>
      <c r="U135">
        <f t="shared" ref="U135:U173" si="287">AVERAGE(E135:G135)</f>
        <v>10.033333333333333</v>
      </c>
      <c r="V135">
        <f t="shared" ref="V135:V173" si="288">AVERAGE(H135:J135)</f>
        <v>11.933333333333332</v>
      </c>
      <c r="W135">
        <f t="shared" ref="W135:W173" si="289">AVERAGE(K135:M135)</f>
        <v>12.9</v>
      </c>
      <c r="X135">
        <f t="shared" ref="X135:X173" si="290">AVERAGE(N135:P135)</f>
        <v>15.133333333333333</v>
      </c>
      <c r="Y135">
        <f t="shared" ref="Y135:Y173" si="291">AVERAGE(Q135:S135)</f>
        <v>14.799999999999999</v>
      </c>
      <c r="AA135">
        <v>6</v>
      </c>
      <c r="AB135">
        <v>10</v>
      </c>
      <c r="AC135">
        <v>10</v>
      </c>
      <c r="AD135">
        <v>28</v>
      </c>
      <c r="AE135">
        <v>14</v>
      </c>
      <c r="AF135">
        <v>12</v>
      </c>
      <c r="AG135">
        <v>10</v>
      </c>
      <c r="AH135">
        <v>10</v>
      </c>
      <c r="AI135">
        <v>4</v>
      </c>
      <c r="AJ135">
        <v>8</v>
      </c>
      <c r="AK135">
        <v>6</v>
      </c>
      <c r="AL135">
        <v>10</v>
      </c>
      <c r="AM135">
        <v>12</v>
      </c>
      <c r="AN135">
        <v>8</v>
      </c>
      <c r="AO135">
        <v>6</v>
      </c>
      <c r="AQ135">
        <v>7</v>
      </c>
      <c r="AR135">
        <v>19</v>
      </c>
      <c r="AS135">
        <v>14</v>
      </c>
      <c r="AT135">
        <v>15</v>
      </c>
      <c r="AU135">
        <v>9</v>
      </c>
      <c r="AV135">
        <v>7</v>
      </c>
      <c r="AW135">
        <v>7</v>
      </c>
      <c r="AX135">
        <v>9</v>
      </c>
      <c r="AY135">
        <v>11</v>
      </c>
      <c r="AZ135">
        <v>14</v>
      </c>
      <c r="BA135">
        <v>11</v>
      </c>
      <c r="BB135">
        <v>11</v>
      </c>
      <c r="BC135">
        <v>7</v>
      </c>
      <c r="BD135">
        <v>7</v>
      </c>
      <c r="BE135">
        <v>9</v>
      </c>
      <c r="BF135">
        <f t="shared" ref="BF135:BF173" si="292">AVERAGE(AQ135:BE135)</f>
        <v>10.466666666666667</v>
      </c>
      <c r="BH135">
        <f t="shared" ref="BH135:BH173" si="293">AVERAGE(AQ135:AS135)</f>
        <v>13.333333333333334</v>
      </c>
      <c r="BN135">
        <f t="shared" ref="BN135:BN145" si="294">(AQ135-AA135)/(AQ135+AA135)*100</f>
        <v>7.6923076923076925</v>
      </c>
      <c r="BO135">
        <f t="shared" si="271"/>
        <v>31.03448275862069</v>
      </c>
      <c r="BP135">
        <f t="shared" si="272"/>
        <v>16.666666666666664</v>
      </c>
      <c r="BQ135">
        <f t="shared" si="273"/>
        <v>-30.232558139534881</v>
      </c>
      <c r="BR135">
        <f t="shared" si="274"/>
        <v>-21.739130434782609</v>
      </c>
      <c r="BS135">
        <f t="shared" si="275"/>
        <v>-26.315789473684209</v>
      </c>
      <c r="BT135">
        <f t="shared" si="276"/>
        <v>-17.647058823529413</v>
      </c>
      <c r="BU135">
        <f t="shared" si="277"/>
        <v>-5.2631578947368416</v>
      </c>
      <c r="BV135">
        <f t="shared" si="278"/>
        <v>46.666666666666664</v>
      </c>
      <c r="BW135">
        <f t="shared" si="279"/>
        <v>27.27272727272727</v>
      </c>
      <c r="BX135">
        <f t="shared" si="280"/>
        <v>29.411764705882355</v>
      </c>
      <c r="BY135">
        <f t="shared" si="281"/>
        <v>4.7619047619047619</v>
      </c>
      <c r="BZ135">
        <f t="shared" si="282"/>
        <v>-26.315789473684209</v>
      </c>
      <c r="CA135">
        <f t="shared" si="283"/>
        <v>-6.666666666666667</v>
      </c>
      <c r="CB135">
        <f t="shared" si="284"/>
        <v>20</v>
      </c>
      <c r="CD135">
        <f t="shared" ref="CD135:CD173" si="295">AVERAGE(BN135:BP135)</f>
        <v>18.464485705865016</v>
      </c>
      <c r="CE135">
        <f t="shared" ref="CE135:CE173" si="296">AVERAGE(BQ135:BS135)</f>
        <v>-26.095826016000569</v>
      </c>
      <c r="CF135">
        <f t="shared" ref="CF135:CF173" si="297">AVERAGE(BT135:BV135)</f>
        <v>7.9188166494668026</v>
      </c>
      <c r="CG135">
        <f t="shared" ref="CG135:CG173" si="298">AVERAGE(BW135:BY135)</f>
        <v>20.48213224683813</v>
      </c>
      <c r="CH135">
        <f t="shared" ref="CH135:CH172" si="299">AVERAGE(BZ135:CB135)</f>
        <v>-4.3274853801169586</v>
      </c>
      <c r="CM135">
        <f t="shared" si="285"/>
        <v>3.2884246412104847</v>
      </c>
    </row>
    <row r="136" spans="1:91">
      <c r="A136">
        <v>85</v>
      </c>
      <c r="B136" t="s">
        <v>45</v>
      </c>
      <c r="C136">
        <v>4</v>
      </c>
      <c r="D136" t="s">
        <v>46</v>
      </c>
      <c r="E136">
        <v>10.1</v>
      </c>
      <c r="F136">
        <v>5.6</v>
      </c>
      <c r="G136">
        <v>6.8</v>
      </c>
      <c r="H136">
        <v>11.5</v>
      </c>
      <c r="I136">
        <v>3.6</v>
      </c>
      <c r="J136">
        <v>4.5999999999999996</v>
      </c>
      <c r="K136">
        <v>8.6999999999999993</v>
      </c>
      <c r="L136">
        <v>12.5</v>
      </c>
      <c r="M136">
        <v>11.4</v>
      </c>
      <c r="N136">
        <v>8.9</v>
      </c>
      <c r="O136">
        <v>8.6</v>
      </c>
      <c r="P136">
        <v>13.9</v>
      </c>
      <c r="Q136">
        <v>8.1</v>
      </c>
      <c r="R136">
        <v>13.1</v>
      </c>
      <c r="S136">
        <v>15.2</v>
      </c>
      <c r="T136">
        <f t="shared" si="286"/>
        <v>9.5066666666666659</v>
      </c>
      <c r="U136">
        <f t="shared" si="287"/>
        <v>7.5</v>
      </c>
      <c r="V136">
        <f t="shared" si="288"/>
        <v>6.5666666666666664</v>
      </c>
      <c r="W136">
        <f t="shared" si="289"/>
        <v>10.866666666666667</v>
      </c>
      <c r="X136">
        <f t="shared" si="290"/>
        <v>10.466666666666667</v>
      </c>
      <c r="Y136">
        <f t="shared" si="291"/>
        <v>12.133333333333333</v>
      </c>
      <c r="AA136">
        <v>0</v>
      </c>
      <c r="AB136">
        <v>2</v>
      </c>
      <c r="AC136">
        <v>2</v>
      </c>
      <c r="AD136">
        <v>2</v>
      </c>
      <c r="AE136">
        <v>4</v>
      </c>
      <c r="AF136">
        <v>2</v>
      </c>
      <c r="AG136">
        <v>2</v>
      </c>
      <c r="AH136">
        <v>2</v>
      </c>
      <c r="AI136">
        <v>6</v>
      </c>
      <c r="AJ136">
        <v>2</v>
      </c>
      <c r="AK136">
        <v>6</v>
      </c>
      <c r="AL136">
        <v>6</v>
      </c>
      <c r="AM136">
        <v>2</v>
      </c>
      <c r="AN136">
        <v>6</v>
      </c>
      <c r="AO136">
        <v>6</v>
      </c>
      <c r="AQ136">
        <v>14</v>
      </c>
      <c r="AR136">
        <v>6</v>
      </c>
      <c r="AS136">
        <v>4</v>
      </c>
      <c r="AT136">
        <v>12</v>
      </c>
      <c r="AU136">
        <v>10</v>
      </c>
      <c r="AV136">
        <v>11</v>
      </c>
      <c r="AW136">
        <v>6</v>
      </c>
      <c r="AX136">
        <v>8</v>
      </c>
      <c r="AY136">
        <v>7</v>
      </c>
      <c r="AZ136">
        <v>4</v>
      </c>
      <c r="BA136">
        <v>7</v>
      </c>
      <c r="BB136">
        <v>4</v>
      </c>
      <c r="BC136">
        <v>5</v>
      </c>
      <c r="BD136">
        <v>6</v>
      </c>
      <c r="BE136">
        <v>4</v>
      </c>
      <c r="BF136">
        <f t="shared" si="292"/>
        <v>7.2</v>
      </c>
      <c r="BH136">
        <f t="shared" si="293"/>
        <v>8</v>
      </c>
      <c r="BN136">
        <f t="shared" si="294"/>
        <v>100</v>
      </c>
      <c r="BO136">
        <f t="shared" si="271"/>
        <v>50</v>
      </c>
      <c r="BP136">
        <f t="shared" si="272"/>
        <v>33.333333333333329</v>
      </c>
      <c r="BQ136">
        <f t="shared" si="273"/>
        <v>71.428571428571431</v>
      </c>
      <c r="BR136">
        <f t="shared" si="274"/>
        <v>42.857142857142854</v>
      </c>
      <c r="BS136">
        <f t="shared" si="275"/>
        <v>69.230769230769226</v>
      </c>
      <c r="BT136">
        <f t="shared" si="276"/>
        <v>50</v>
      </c>
      <c r="BU136">
        <f t="shared" si="277"/>
        <v>60</v>
      </c>
      <c r="BV136">
        <f t="shared" si="278"/>
        <v>7.6923076923076925</v>
      </c>
      <c r="BW136">
        <f t="shared" si="279"/>
        <v>33.333333333333329</v>
      </c>
      <c r="BX136">
        <f t="shared" si="280"/>
        <v>7.6923076923076925</v>
      </c>
      <c r="BY136">
        <f t="shared" si="281"/>
        <v>-20</v>
      </c>
      <c r="BZ136">
        <f t="shared" si="282"/>
        <v>42.857142857142854</v>
      </c>
      <c r="CA136">
        <f t="shared" si="283"/>
        <v>0</v>
      </c>
      <c r="CB136">
        <f t="shared" si="284"/>
        <v>-20</v>
      </c>
      <c r="CD136">
        <f t="shared" si="295"/>
        <v>61.111111111111107</v>
      </c>
      <c r="CE136">
        <f t="shared" si="296"/>
        <v>61.172161172161168</v>
      </c>
      <c r="CF136">
        <f t="shared" si="297"/>
        <v>39.230769230769234</v>
      </c>
      <c r="CG136">
        <f t="shared" si="298"/>
        <v>7.0085470085470076</v>
      </c>
      <c r="CH136">
        <f t="shared" si="299"/>
        <v>7.6190476190476177</v>
      </c>
      <c r="CM136">
        <f t="shared" si="285"/>
        <v>35.228327228327231</v>
      </c>
    </row>
    <row r="137" spans="1:91">
      <c r="A137">
        <v>88</v>
      </c>
      <c r="B137" t="s">
        <v>47</v>
      </c>
      <c r="C137">
        <v>4</v>
      </c>
      <c r="D137" t="s">
        <v>48</v>
      </c>
      <c r="E137">
        <v>10.4</v>
      </c>
      <c r="F137">
        <v>9.5</v>
      </c>
      <c r="G137">
        <v>15.2</v>
      </c>
      <c r="H137">
        <v>12</v>
      </c>
      <c r="I137">
        <v>6.4</v>
      </c>
      <c r="J137">
        <v>11.8</v>
      </c>
      <c r="K137">
        <v>10.1</v>
      </c>
      <c r="L137">
        <v>7.4</v>
      </c>
      <c r="M137">
        <v>10.199999999999999</v>
      </c>
      <c r="N137">
        <v>12.2</v>
      </c>
      <c r="O137">
        <v>14.2</v>
      </c>
      <c r="P137">
        <v>17.8</v>
      </c>
      <c r="Q137">
        <v>9.1999999999999993</v>
      </c>
      <c r="R137">
        <v>9.8000000000000007</v>
      </c>
      <c r="S137">
        <v>12</v>
      </c>
      <c r="T137">
        <f>AVERAGE(E137:S137)</f>
        <v>11.213333333333335</v>
      </c>
      <c r="U137">
        <f t="shared" si="287"/>
        <v>11.699999999999998</v>
      </c>
      <c r="V137">
        <f t="shared" si="288"/>
        <v>10.066666666666666</v>
      </c>
      <c r="W137">
        <f t="shared" si="289"/>
        <v>9.2333333333333325</v>
      </c>
      <c r="X137">
        <f t="shared" si="290"/>
        <v>14.733333333333334</v>
      </c>
      <c r="Y137">
        <f t="shared" si="291"/>
        <v>10.333333333333334</v>
      </c>
      <c r="AA137">
        <v>4</v>
      </c>
      <c r="AB137">
        <v>16</v>
      </c>
      <c r="AC137">
        <v>4</v>
      </c>
      <c r="AD137">
        <v>18</v>
      </c>
      <c r="AE137">
        <v>16</v>
      </c>
      <c r="AF137">
        <v>10</v>
      </c>
      <c r="AG137">
        <v>6</v>
      </c>
      <c r="AH137">
        <v>18</v>
      </c>
      <c r="AI137">
        <v>8</v>
      </c>
      <c r="AJ137">
        <v>6</v>
      </c>
      <c r="AK137">
        <v>4</v>
      </c>
      <c r="AL137">
        <v>6</v>
      </c>
      <c r="AM137">
        <v>12</v>
      </c>
      <c r="AN137">
        <v>16</v>
      </c>
      <c r="AO137">
        <v>10</v>
      </c>
      <c r="AQ137">
        <v>20</v>
      </c>
      <c r="AR137">
        <v>15</v>
      </c>
      <c r="AS137">
        <v>6</v>
      </c>
      <c r="AT137">
        <v>15</v>
      </c>
      <c r="AU137">
        <v>8</v>
      </c>
      <c r="AV137">
        <v>11</v>
      </c>
      <c r="AW137">
        <v>10</v>
      </c>
      <c r="AX137">
        <v>10</v>
      </c>
      <c r="AY137">
        <v>11</v>
      </c>
      <c r="AZ137">
        <v>6</v>
      </c>
      <c r="BA137">
        <v>2</v>
      </c>
      <c r="BB137">
        <v>9</v>
      </c>
      <c r="BC137">
        <v>8</v>
      </c>
      <c r="BD137">
        <v>7</v>
      </c>
      <c r="BE137">
        <v>8</v>
      </c>
      <c r="BF137">
        <f t="shared" si="292"/>
        <v>9.7333333333333325</v>
      </c>
      <c r="BH137">
        <f t="shared" si="293"/>
        <v>13.666666666666666</v>
      </c>
      <c r="BN137">
        <f t="shared" si="294"/>
        <v>66.666666666666657</v>
      </c>
      <c r="BO137">
        <f t="shared" si="271"/>
        <v>-3.225806451612903</v>
      </c>
      <c r="BP137">
        <f t="shared" si="272"/>
        <v>20</v>
      </c>
      <c r="BQ137">
        <f t="shared" si="273"/>
        <v>-9.0909090909090917</v>
      </c>
      <c r="BR137">
        <f t="shared" si="274"/>
        <v>-33.333333333333329</v>
      </c>
      <c r="BS137">
        <f t="shared" si="275"/>
        <v>4.7619047619047619</v>
      </c>
      <c r="BT137">
        <f t="shared" si="276"/>
        <v>25</v>
      </c>
      <c r="BU137">
        <f t="shared" si="277"/>
        <v>-28.571428571428569</v>
      </c>
      <c r="BV137">
        <f t="shared" si="278"/>
        <v>15.789473684210526</v>
      </c>
      <c r="BW137">
        <f t="shared" si="279"/>
        <v>0</v>
      </c>
      <c r="BX137">
        <f t="shared" si="280"/>
        <v>-33.333333333333329</v>
      </c>
      <c r="BY137">
        <f t="shared" si="281"/>
        <v>20</v>
      </c>
      <c r="BZ137">
        <f t="shared" si="282"/>
        <v>-20</v>
      </c>
      <c r="CA137">
        <f t="shared" si="283"/>
        <v>-39.130434782608695</v>
      </c>
      <c r="CB137">
        <f t="shared" si="284"/>
        <v>-11.111111111111111</v>
      </c>
      <c r="CD137">
        <f t="shared" si="295"/>
        <v>27.813620071684586</v>
      </c>
      <c r="CE137">
        <f t="shared" si="296"/>
        <v>-12.554112554112555</v>
      </c>
      <c r="CF137">
        <f t="shared" si="297"/>
        <v>4.0726817042606518</v>
      </c>
      <c r="CG137">
        <f t="shared" si="298"/>
        <v>-4.4444444444444429</v>
      </c>
      <c r="CH137">
        <f t="shared" si="299"/>
        <v>-23.413848631239933</v>
      </c>
      <c r="CM137">
        <f t="shared" si="285"/>
        <v>-1.7052207707703386</v>
      </c>
    </row>
    <row r="138" spans="1:91">
      <c r="A138">
        <v>89</v>
      </c>
      <c r="B138" t="s">
        <v>49</v>
      </c>
      <c r="C138">
        <v>4</v>
      </c>
      <c r="D138" t="s">
        <v>42</v>
      </c>
      <c r="E138">
        <v>0.9</v>
      </c>
      <c r="F138">
        <v>0</v>
      </c>
      <c r="G138">
        <v>0.6</v>
      </c>
      <c r="H138">
        <v>0</v>
      </c>
      <c r="I138">
        <v>1.7</v>
      </c>
      <c r="J138">
        <v>1.8</v>
      </c>
      <c r="K138">
        <v>2.1</v>
      </c>
      <c r="L138">
        <v>2.5</v>
      </c>
      <c r="M138">
        <v>0.7</v>
      </c>
      <c r="N138">
        <v>3.3</v>
      </c>
      <c r="O138">
        <v>3.3</v>
      </c>
      <c r="P138">
        <v>2.8</v>
      </c>
      <c r="Q138">
        <v>1.7</v>
      </c>
      <c r="R138">
        <v>2.7</v>
      </c>
      <c r="S138">
        <v>0.8</v>
      </c>
      <c r="T138">
        <f t="shared" si="286"/>
        <v>1.66</v>
      </c>
      <c r="U138">
        <f t="shared" si="287"/>
        <v>0.5</v>
      </c>
      <c r="V138">
        <f t="shared" si="288"/>
        <v>1.1666666666666667</v>
      </c>
      <c r="W138">
        <f t="shared" si="289"/>
        <v>1.7666666666666666</v>
      </c>
      <c r="X138">
        <f t="shared" si="290"/>
        <v>3.1333333333333329</v>
      </c>
      <c r="Y138">
        <f t="shared" si="291"/>
        <v>1.7333333333333334</v>
      </c>
      <c r="AA138">
        <v>12</v>
      </c>
      <c r="AB138">
        <v>20</v>
      </c>
      <c r="AC138">
        <v>40</v>
      </c>
      <c r="AD138">
        <v>24</v>
      </c>
      <c r="AE138">
        <v>24</v>
      </c>
      <c r="AF138">
        <v>24</v>
      </c>
      <c r="AG138">
        <v>12</v>
      </c>
      <c r="AH138">
        <v>6</v>
      </c>
      <c r="AI138">
        <v>12</v>
      </c>
      <c r="AJ138">
        <v>8</v>
      </c>
      <c r="AK138">
        <v>8</v>
      </c>
      <c r="AL138">
        <v>8</v>
      </c>
      <c r="AM138">
        <v>20</v>
      </c>
      <c r="AN138">
        <v>14</v>
      </c>
      <c r="AO138">
        <v>10</v>
      </c>
      <c r="AQ138">
        <v>21</v>
      </c>
      <c r="AR138">
        <v>37</v>
      </c>
      <c r="AS138">
        <v>15</v>
      </c>
      <c r="AT138">
        <v>22</v>
      </c>
      <c r="AU138">
        <v>17</v>
      </c>
      <c r="AV138">
        <v>7</v>
      </c>
      <c r="AW138">
        <v>13</v>
      </c>
      <c r="AX138">
        <v>14</v>
      </c>
      <c r="AY138">
        <v>15</v>
      </c>
      <c r="AZ138">
        <v>19</v>
      </c>
      <c r="BA138">
        <v>11</v>
      </c>
      <c r="BB138">
        <v>7</v>
      </c>
      <c r="BC138">
        <v>6</v>
      </c>
      <c r="BD138">
        <v>18</v>
      </c>
      <c r="BE138">
        <v>16</v>
      </c>
      <c r="BF138">
        <f t="shared" si="292"/>
        <v>15.866666666666667</v>
      </c>
      <c r="BH138">
        <f t="shared" si="293"/>
        <v>24.333333333333332</v>
      </c>
      <c r="BN138">
        <f t="shared" si="294"/>
        <v>27.27272727272727</v>
      </c>
      <c r="BO138">
        <f t="shared" si="271"/>
        <v>29.82456140350877</v>
      </c>
      <c r="BP138">
        <f t="shared" si="272"/>
        <v>-45.454545454545453</v>
      </c>
      <c r="BQ138">
        <f t="shared" si="273"/>
        <v>-4.3478260869565215</v>
      </c>
      <c r="BR138">
        <f t="shared" si="274"/>
        <v>-17.073170731707318</v>
      </c>
      <c r="BS138">
        <f t="shared" si="275"/>
        <v>-54.838709677419352</v>
      </c>
      <c r="BT138">
        <f t="shared" si="276"/>
        <v>4</v>
      </c>
      <c r="BU138">
        <f t="shared" si="277"/>
        <v>40</v>
      </c>
      <c r="BV138">
        <f t="shared" si="278"/>
        <v>11.111111111111111</v>
      </c>
      <c r="BW138">
        <f t="shared" si="279"/>
        <v>40.74074074074074</v>
      </c>
      <c r="BX138">
        <f t="shared" si="280"/>
        <v>15.789473684210526</v>
      </c>
      <c r="BY138">
        <f t="shared" si="281"/>
        <v>-6.666666666666667</v>
      </c>
      <c r="BZ138">
        <f t="shared" si="282"/>
        <v>-53.846153846153847</v>
      </c>
      <c r="CA138">
        <f t="shared" si="283"/>
        <v>12.5</v>
      </c>
      <c r="CB138">
        <f t="shared" si="284"/>
        <v>23.076923076923077</v>
      </c>
      <c r="CD138">
        <f t="shared" si="295"/>
        <v>3.8809144072301955</v>
      </c>
      <c r="CE138">
        <f t="shared" si="296"/>
        <v>-25.419902165361066</v>
      </c>
      <c r="CF138">
        <f t="shared" si="297"/>
        <v>18.37037037037037</v>
      </c>
      <c r="CG138">
        <f t="shared" si="298"/>
        <v>16.621182586094868</v>
      </c>
      <c r="CH138">
        <f t="shared" si="299"/>
        <v>-6.0897435897435903</v>
      </c>
      <c r="CM138">
        <f t="shared" si="285"/>
        <v>1.4725643217181559</v>
      </c>
    </row>
    <row r="139" spans="1:91">
      <c r="A139">
        <v>91</v>
      </c>
      <c r="B139" t="s">
        <v>50</v>
      </c>
      <c r="C139">
        <v>4</v>
      </c>
      <c r="D139" t="s">
        <v>44</v>
      </c>
      <c r="E139">
        <v>11.2</v>
      </c>
      <c r="F139">
        <v>5.2</v>
      </c>
      <c r="G139">
        <v>5.5</v>
      </c>
      <c r="H139">
        <v>8.9</v>
      </c>
      <c r="I139">
        <v>13.7</v>
      </c>
      <c r="J139">
        <v>12.9</v>
      </c>
      <c r="K139">
        <v>11.2</v>
      </c>
      <c r="L139">
        <v>21</v>
      </c>
      <c r="M139">
        <v>14.3</v>
      </c>
      <c r="N139">
        <v>23.6</v>
      </c>
      <c r="O139">
        <v>16.899999999999999</v>
      </c>
      <c r="P139">
        <v>19.3</v>
      </c>
      <c r="Q139">
        <v>7.7</v>
      </c>
      <c r="R139">
        <v>22.3</v>
      </c>
      <c r="S139">
        <v>15.4</v>
      </c>
      <c r="T139">
        <f t="shared" si="286"/>
        <v>13.940000000000001</v>
      </c>
      <c r="U139">
        <f t="shared" si="287"/>
        <v>7.3</v>
      </c>
      <c r="V139">
        <f t="shared" si="288"/>
        <v>11.833333333333334</v>
      </c>
      <c r="W139">
        <f t="shared" si="289"/>
        <v>15.5</v>
      </c>
      <c r="X139">
        <f t="shared" si="290"/>
        <v>19.933333333333334</v>
      </c>
      <c r="Y139">
        <f t="shared" si="291"/>
        <v>15.133333333333333</v>
      </c>
      <c r="AA139">
        <v>10</v>
      </c>
      <c r="AB139">
        <v>30</v>
      </c>
      <c r="AC139">
        <v>8</v>
      </c>
      <c r="AD139">
        <v>10</v>
      </c>
      <c r="AE139">
        <v>8</v>
      </c>
      <c r="AF139">
        <v>4</v>
      </c>
      <c r="AG139">
        <v>10</v>
      </c>
      <c r="AH139">
        <v>8</v>
      </c>
      <c r="AI139">
        <v>8</v>
      </c>
      <c r="AJ139">
        <v>4</v>
      </c>
      <c r="AK139">
        <v>10</v>
      </c>
      <c r="AL139">
        <v>2</v>
      </c>
      <c r="AM139">
        <v>14</v>
      </c>
      <c r="AN139">
        <v>8</v>
      </c>
      <c r="AO139">
        <v>14</v>
      </c>
      <c r="AQ139">
        <v>27</v>
      </c>
      <c r="AR139">
        <v>16</v>
      </c>
      <c r="AS139">
        <v>18</v>
      </c>
      <c r="AT139">
        <v>7</v>
      </c>
      <c r="AU139">
        <v>9</v>
      </c>
      <c r="AV139">
        <v>13</v>
      </c>
      <c r="AW139">
        <v>9</v>
      </c>
      <c r="AX139">
        <v>6</v>
      </c>
      <c r="AY139">
        <v>9</v>
      </c>
      <c r="AZ139">
        <v>8</v>
      </c>
      <c r="BA139">
        <v>5</v>
      </c>
      <c r="BB139">
        <v>4</v>
      </c>
      <c r="BC139">
        <v>16</v>
      </c>
      <c r="BD139">
        <v>10</v>
      </c>
      <c r="BE139">
        <v>9</v>
      </c>
      <c r="BF139">
        <f t="shared" si="292"/>
        <v>11.066666666666666</v>
      </c>
      <c r="BH139">
        <f t="shared" si="293"/>
        <v>20.333333333333332</v>
      </c>
      <c r="BN139">
        <f t="shared" si="294"/>
        <v>45.945945945945951</v>
      </c>
      <c r="BO139">
        <f t="shared" si="271"/>
        <v>-30.434782608695656</v>
      </c>
      <c r="BP139">
        <f t="shared" si="272"/>
        <v>38.461538461538467</v>
      </c>
      <c r="BQ139">
        <f t="shared" si="273"/>
        <v>-17.647058823529413</v>
      </c>
      <c r="BR139">
        <f t="shared" si="274"/>
        <v>5.8823529411764701</v>
      </c>
      <c r="BS139">
        <f t="shared" si="275"/>
        <v>52.941176470588239</v>
      </c>
      <c r="BT139">
        <f t="shared" si="276"/>
        <v>-5.2631578947368416</v>
      </c>
      <c r="BU139">
        <f t="shared" si="277"/>
        <v>-14.285714285714285</v>
      </c>
      <c r="BV139">
        <f t="shared" si="278"/>
        <v>5.8823529411764701</v>
      </c>
      <c r="BW139">
        <f t="shared" si="279"/>
        <v>33.333333333333329</v>
      </c>
      <c r="BX139">
        <f t="shared" si="280"/>
        <v>-33.333333333333329</v>
      </c>
      <c r="BY139">
        <f t="shared" si="281"/>
        <v>33.333333333333329</v>
      </c>
      <c r="BZ139">
        <f t="shared" si="282"/>
        <v>6.666666666666667</v>
      </c>
      <c r="CA139">
        <f t="shared" si="283"/>
        <v>11.111111111111111</v>
      </c>
      <c r="CB139">
        <f t="shared" si="284"/>
        <v>-21.739130434782609</v>
      </c>
      <c r="CD139">
        <f t="shared" si="295"/>
        <v>17.990900599596255</v>
      </c>
      <c r="CE139">
        <f t="shared" si="296"/>
        <v>13.725490196078432</v>
      </c>
      <c r="CF139">
        <f t="shared" si="297"/>
        <v>-4.5555064130915524</v>
      </c>
      <c r="CG139">
        <f t="shared" si="298"/>
        <v>11.111111111111109</v>
      </c>
      <c r="CH139">
        <f t="shared" si="299"/>
        <v>-1.3204508856682768</v>
      </c>
      <c r="CM139">
        <f t="shared" si="285"/>
        <v>7.390308921605194</v>
      </c>
    </row>
    <row r="140" spans="1:91">
      <c r="A140">
        <v>90</v>
      </c>
      <c r="B140" t="s">
        <v>51</v>
      </c>
      <c r="C140">
        <v>4</v>
      </c>
      <c r="D140" t="s">
        <v>46</v>
      </c>
      <c r="E140">
        <v>7.7</v>
      </c>
      <c r="F140">
        <v>3</v>
      </c>
      <c r="G140">
        <v>7.3</v>
      </c>
      <c r="H140">
        <v>3.3</v>
      </c>
      <c r="I140">
        <v>3.4</v>
      </c>
      <c r="J140">
        <v>3.4</v>
      </c>
      <c r="K140">
        <v>0.3</v>
      </c>
      <c r="L140">
        <v>0.5</v>
      </c>
      <c r="M140">
        <v>3</v>
      </c>
      <c r="N140">
        <v>1.1000000000000001</v>
      </c>
      <c r="O140">
        <v>4</v>
      </c>
      <c r="P140">
        <v>2.4</v>
      </c>
      <c r="Q140">
        <v>3.4</v>
      </c>
      <c r="R140">
        <v>4.3</v>
      </c>
      <c r="S140">
        <v>2.1</v>
      </c>
      <c r="T140">
        <f t="shared" si="286"/>
        <v>3.28</v>
      </c>
      <c r="U140">
        <f t="shared" si="287"/>
        <v>6</v>
      </c>
      <c r="V140">
        <f t="shared" si="288"/>
        <v>3.3666666666666667</v>
      </c>
      <c r="W140">
        <f t="shared" si="289"/>
        <v>1.2666666666666666</v>
      </c>
      <c r="X140">
        <f t="shared" si="290"/>
        <v>2.5</v>
      </c>
      <c r="Y140">
        <f t="shared" si="291"/>
        <v>3.2666666666666662</v>
      </c>
      <c r="AA140">
        <v>4</v>
      </c>
      <c r="AB140">
        <v>12</v>
      </c>
      <c r="AC140">
        <v>4</v>
      </c>
      <c r="AD140">
        <v>10</v>
      </c>
      <c r="AE140">
        <v>14</v>
      </c>
      <c r="AF140">
        <v>10</v>
      </c>
      <c r="AG140">
        <v>12</v>
      </c>
      <c r="AH140">
        <v>12</v>
      </c>
      <c r="AI140">
        <v>8</v>
      </c>
      <c r="AJ140">
        <v>14</v>
      </c>
      <c r="AK140">
        <v>14</v>
      </c>
      <c r="AL140">
        <v>16</v>
      </c>
      <c r="AM140">
        <v>8</v>
      </c>
      <c r="AN140">
        <v>10</v>
      </c>
      <c r="AO140">
        <v>16</v>
      </c>
      <c r="AQ140">
        <v>29</v>
      </c>
      <c r="AR140">
        <v>18</v>
      </c>
      <c r="AS140">
        <v>9</v>
      </c>
      <c r="AT140">
        <v>17</v>
      </c>
      <c r="AU140">
        <v>13</v>
      </c>
      <c r="AV140">
        <v>16</v>
      </c>
      <c r="AW140">
        <v>21</v>
      </c>
      <c r="AX140">
        <v>4</v>
      </c>
      <c r="AY140">
        <v>18</v>
      </c>
      <c r="AZ140">
        <v>13</v>
      </c>
      <c r="BA140">
        <v>11</v>
      </c>
      <c r="BB140">
        <v>13</v>
      </c>
      <c r="BC140">
        <v>14</v>
      </c>
      <c r="BD140">
        <v>16</v>
      </c>
      <c r="BE140">
        <v>4</v>
      </c>
      <c r="BF140">
        <f t="shared" si="292"/>
        <v>14.4</v>
      </c>
      <c r="BH140">
        <f t="shared" si="293"/>
        <v>18.666666666666668</v>
      </c>
      <c r="BN140">
        <f t="shared" si="294"/>
        <v>75.757575757575751</v>
      </c>
      <c r="BO140">
        <f t="shared" si="271"/>
        <v>20</v>
      </c>
      <c r="BP140">
        <f t="shared" si="272"/>
        <v>38.461538461538467</v>
      </c>
      <c r="BQ140">
        <f t="shared" si="273"/>
        <v>25.925925925925924</v>
      </c>
      <c r="BR140">
        <f t="shared" si="274"/>
        <v>-3.7037037037037033</v>
      </c>
      <c r="BS140">
        <f t="shared" si="275"/>
        <v>23.076923076923077</v>
      </c>
      <c r="BT140">
        <f t="shared" si="276"/>
        <v>27.27272727272727</v>
      </c>
      <c r="BU140">
        <f t="shared" si="277"/>
        <v>-50</v>
      </c>
      <c r="BV140">
        <f t="shared" si="278"/>
        <v>38.461538461538467</v>
      </c>
      <c r="BW140">
        <f t="shared" si="279"/>
        <v>-3.7037037037037033</v>
      </c>
      <c r="BX140">
        <f t="shared" si="280"/>
        <v>-12</v>
      </c>
      <c r="BY140">
        <f t="shared" si="281"/>
        <v>-10.344827586206897</v>
      </c>
      <c r="BZ140">
        <f t="shared" si="282"/>
        <v>27.27272727272727</v>
      </c>
      <c r="CA140">
        <f t="shared" si="283"/>
        <v>23.076923076923077</v>
      </c>
      <c r="CB140">
        <f t="shared" si="284"/>
        <v>-60</v>
      </c>
      <c r="CD140">
        <f t="shared" si="295"/>
        <v>44.739704739704734</v>
      </c>
      <c r="CE140">
        <f t="shared" si="296"/>
        <v>15.099715099715098</v>
      </c>
      <c r="CF140">
        <f t="shared" si="297"/>
        <v>5.2447552447552459</v>
      </c>
      <c r="CG140">
        <f t="shared" si="298"/>
        <v>-8.6828437633035325</v>
      </c>
      <c r="CH140">
        <f t="shared" si="299"/>
        <v>-3.216783216783218</v>
      </c>
      <c r="CM140">
        <f t="shared" si="285"/>
        <v>10.636909620817667</v>
      </c>
    </row>
    <row r="141" spans="1:91">
      <c r="A141">
        <v>92</v>
      </c>
      <c r="B141" t="s">
        <v>52</v>
      </c>
      <c r="C141">
        <v>4</v>
      </c>
      <c r="D141" t="s">
        <v>48</v>
      </c>
      <c r="E141">
        <v>11</v>
      </c>
      <c r="F141">
        <v>6.6</v>
      </c>
      <c r="G141">
        <v>10.7</v>
      </c>
      <c r="H141">
        <v>11.2</v>
      </c>
      <c r="I141">
        <v>11.6</v>
      </c>
      <c r="J141">
        <v>12.2</v>
      </c>
      <c r="K141">
        <v>11.9</v>
      </c>
      <c r="L141">
        <v>12.5</v>
      </c>
      <c r="M141">
        <v>11.5</v>
      </c>
      <c r="N141">
        <v>10.9</v>
      </c>
      <c r="O141">
        <v>13.2</v>
      </c>
      <c r="P141">
        <v>13.9</v>
      </c>
      <c r="Q141">
        <v>11.6</v>
      </c>
      <c r="R141">
        <v>12.3</v>
      </c>
      <c r="S141">
        <v>16.899999999999999</v>
      </c>
      <c r="T141">
        <f t="shared" si="286"/>
        <v>11.866666666666669</v>
      </c>
      <c r="U141">
        <f t="shared" si="287"/>
        <v>9.4333333333333336</v>
      </c>
      <c r="V141">
        <f t="shared" si="288"/>
        <v>11.666666666666666</v>
      </c>
      <c r="W141">
        <f t="shared" si="289"/>
        <v>11.966666666666667</v>
      </c>
      <c r="X141">
        <f t="shared" si="290"/>
        <v>12.666666666666666</v>
      </c>
      <c r="Y141">
        <f t="shared" si="291"/>
        <v>13.6</v>
      </c>
      <c r="AA141">
        <v>0</v>
      </c>
      <c r="AB141">
        <v>6</v>
      </c>
      <c r="AC141">
        <v>6</v>
      </c>
      <c r="AD141">
        <v>10</v>
      </c>
      <c r="AE141">
        <v>12</v>
      </c>
      <c r="AF141">
        <v>12</v>
      </c>
      <c r="AG141">
        <v>8</v>
      </c>
      <c r="AH141">
        <v>10</v>
      </c>
      <c r="AI141">
        <v>12</v>
      </c>
      <c r="AJ141">
        <v>10</v>
      </c>
      <c r="AK141">
        <v>2</v>
      </c>
      <c r="AL141">
        <v>6</v>
      </c>
      <c r="AM141">
        <v>8</v>
      </c>
      <c r="AN141">
        <v>18</v>
      </c>
      <c r="AO141">
        <v>10</v>
      </c>
      <c r="AQ141">
        <v>7</v>
      </c>
      <c r="AR141">
        <v>12</v>
      </c>
      <c r="AS141">
        <v>16</v>
      </c>
      <c r="AT141">
        <v>9</v>
      </c>
      <c r="AU141">
        <v>13</v>
      </c>
      <c r="AV141">
        <v>16</v>
      </c>
      <c r="AW141">
        <v>9</v>
      </c>
      <c r="AX141">
        <v>11</v>
      </c>
      <c r="AY141">
        <v>22</v>
      </c>
      <c r="AZ141">
        <v>11</v>
      </c>
      <c r="BA141">
        <v>7</v>
      </c>
      <c r="BB141">
        <v>8</v>
      </c>
      <c r="BC141">
        <v>8</v>
      </c>
      <c r="BD141">
        <v>14</v>
      </c>
      <c r="BE141">
        <v>11</v>
      </c>
      <c r="BF141">
        <f t="shared" si="292"/>
        <v>11.6</v>
      </c>
      <c r="BH141">
        <f t="shared" si="293"/>
        <v>11.666666666666666</v>
      </c>
      <c r="BN141">
        <f t="shared" si="294"/>
        <v>100</v>
      </c>
      <c r="BO141">
        <f t="shared" si="271"/>
        <v>33.333333333333329</v>
      </c>
      <c r="BP141">
        <f t="shared" si="272"/>
        <v>45.454545454545453</v>
      </c>
      <c r="BQ141">
        <f t="shared" si="273"/>
        <v>-5.2631578947368416</v>
      </c>
      <c r="BR141">
        <f t="shared" si="274"/>
        <v>4</v>
      </c>
      <c r="BS141">
        <f t="shared" si="275"/>
        <v>14.285714285714285</v>
      </c>
      <c r="BT141">
        <f t="shared" si="276"/>
        <v>5.8823529411764701</v>
      </c>
      <c r="BU141">
        <f t="shared" si="277"/>
        <v>4.7619047619047619</v>
      </c>
      <c r="BV141">
        <f t="shared" si="278"/>
        <v>29.411764705882355</v>
      </c>
      <c r="BW141">
        <f t="shared" si="279"/>
        <v>4.7619047619047619</v>
      </c>
      <c r="BX141">
        <f t="shared" si="280"/>
        <v>55.555555555555557</v>
      </c>
      <c r="BY141">
        <f t="shared" si="281"/>
        <v>14.285714285714285</v>
      </c>
      <c r="BZ141">
        <f t="shared" si="282"/>
        <v>0</v>
      </c>
      <c r="CA141">
        <f t="shared" si="283"/>
        <v>-12.5</v>
      </c>
      <c r="CB141">
        <f t="shared" si="284"/>
        <v>4.7619047619047619</v>
      </c>
      <c r="CD141">
        <f t="shared" si="295"/>
        <v>59.595959595959584</v>
      </c>
      <c r="CE141">
        <f t="shared" si="296"/>
        <v>4.3408521303258141</v>
      </c>
      <c r="CF141">
        <f t="shared" si="297"/>
        <v>13.352007469654529</v>
      </c>
      <c r="CG141">
        <f t="shared" si="298"/>
        <v>24.867724867724871</v>
      </c>
      <c r="CH141">
        <f t="shared" si="299"/>
        <v>-2.5793650793650795</v>
      </c>
      <c r="CM141">
        <f t="shared" si="285"/>
        <v>19.915435796859938</v>
      </c>
    </row>
    <row r="142" spans="1:91">
      <c r="A142">
        <v>93</v>
      </c>
      <c r="B142" t="s">
        <v>53</v>
      </c>
      <c r="C142">
        <v>4</v>
      </c>
      <c r="D142" t="s">
        <v>42</v>
      </c>
      <c r="E142">
        <v>11.7</v>
      </c>
      <c r="F142">
        <v>0.6</v>
      </c>
      <c r="G142">
        <v>8</v>
      </c>
      <c r="H142">
        <v>21.8</v>
      </c>
      <c r="I142">
        <v>4.7</v>
      </c>
      <c r="J142">
        <v>1.6</v>
      </c>
      <c r="K142">
        <v>0</v>
      </c>
      <c r="L142">
        <v>0.9</v>
      </c>
      <c r="M142">
        <v>2</v>
      </c>
      <c r="N142">
        <v>1.6</v>
      </c>
      <c r="O142">
        <v>1.2</v>
      </c>
      <c r="P142">
        <v>2.9</v>
      </c>
      <c r="Q142">
        <v>0</v>
      </c>
      <c r="R142">
        <v>0.7</v>
      </c>
      <c r="S142">
        <v>2.1</v>
      </c>
      <c r="T142">
        <f t="shared" si="286"/>
        <v>3.9866666666666668</v>
      </c>
      <c r="U142">
        <f t="shared" si="287"/>
        <v>6.7666666666666657</v>
      </c>
      <c r="V142">
        <f t="shared" si="288"/>
        <v>9.3666666666666671</v>
      </c>
      <c r="W142">
        <f t="shared" si="289"/>
        <v>0.96666666666666667</v>
      </c>
      <c r="X142">
        <f t="shared" si="290"/>
        <v>1.8999999999999997</v>
      </c>
      <c r="Y142">
        <f t="shared" si="291"/>
        <v>0.93333333333333324</v>
      </c>
      <c r="AA142">
        <v>2</v>
      </c>
      <c r="AB142">
        <v>16</v>
      </c>
      <c r="AC142">
        <v>0</v>
      </c>
      <c r="AD142">
        <v>0</v>
      </c>
      <c r="AE142">
        <v>2</v>
      </c>
      <c r="AF142">
        <v>10</v>
      </c>
      <c r="AG142">
        <v>12</v>
      </c>
      <c r="AH142">
        <v>12</v>
      </c>
      <c r="AI142">
        <v>12</v>
      </c>
      <c r="AJ142">
        <v>12</v>
      </c>
      <c r="AK142">
        <v>6</v>
      </c>
      <c r="AL142">
        <v>8</v>
      </c>
      <c r="AM142">
        <v>20</v>
      </c>
      <c r="AN142">
        <v>10</v>
      </c>
      <c r="AO142">
        <v>18</v>
      </c>
      <c r="AQ142">
        <v>18</v>
      </c>
      <c r="AR142">
        <v>10</v>
      </c>
      <c r="AS142">
        <v>6</v>
      </c>
      <c r="AT142">
        <v>17</v>
      </c>
      <c r="AU142">
        <v>12</v>
      </c>
      <c r="AV142">
        <v>12</v>
      </c>
      <c r="AW142">
        <v>14</v>
      </c>
      <c r="AX142">
        <v>18</v>
      </c>
      <c r="AY142">
        <v>7</v>
      </c>
      <c r="AZ142">
        <v>24</v>
      </c>
      <c r="BA142">
        <v>7</v>
      </c>
      <c r="BB142">
        <v>9</v>
      </c>
      <c r="BC142">
        <v>12</v>
      </c>
      <c r="BD142">
        <v>14</v>
      </c>
      <c r="BE142">
        <v>21</v>
      </c>
      <c r="BF142">
        <f t="shared" si="292"/>
        <v>13.4</v>
      </c>
      <c r="BH142">
        <f t="shared" si="293"/>
        <v>11.333333333333334</v>
      </c>
      <c r="BN142">
        <f t="shared" si="294"/>
        <v>80</v>
      </c>
      <c r="BO142">
        <f t="shared" si="271"/>
        <v>-23.076923076923077</v>
      </c>
      <c r="BP142">
        <f t="shared" si="272"/>
        <v>100</v>
      </c>
      <c r="BQ142">
        <f t="shared" si="273"/>
        <v>100</v>
      </c>
      <c r="BR142">
        <f t="shared" si="274"/>
        <v>71.428571428571431</v>
      </c>
      <c r="BS142">
        <f t="shared" si="275"/>
        <v>9.0909090909090917</v>
      </c>
      <c r="BT142">
        <f t="shared" si="276"/>
        <v>7.6923076923076925</v>
      </c>
      <c r="BU142">
        <f t="shared" si="277"/>
        <v>20</v>
      </c>
      <c r="BV142">
        <f t="shared" si="278"/>
        <v>-26.315789473684209</v>
      </c>
      <c r="BW142">
        <f t="shared" si="279"/>
        <v>33.333333333333329</v>
      </c>
      <c r="BX142">
        <f t="shared" si="280"/>
        <v>7.6923076923076925</v>
      </c>
      <c r="BY142">
        <f t="shared" si="281"/>
        <v>5.8823529411764701</v>
      </c>
      <c r="BZ142">
        <f t="shared" si="282"/>
        <v>-25</v>
      </c>
      <c r="CA142">
        <f t="shared" si="283"/>
        <v>16.666666666666664</v>
      </c>
      <c r="CB142">
        <f t="shared" si="284"/>
        <v>7.6923076923076925</v>
      </c>
      <c r="CD142">
        <f t="shared" si="295"/>
        <v>52.307692307692299</v>
      </c>
      <c r="CE142">
        <f t="shared" si="296"/>
        <v>60.173160173160177</v>
      </c>
      <c r="CF142">
        <f t="shared" si="297"/>
        <v>0.4588394062078282</v>
      </c>
      <c r="CG142">
        <f t="shared" si="298"/>
        <v>15.635997988939165</v>
      </c>
      <c r="CH142">
        <f t="shared" si="299"/>
        <v>-0.21367521367521439</v>
      </c>
      <c r="CM142">
        <f t="shared" si="285"/>
        <v>25.672402932464845</v>
      </c>
    </row>
    <row r="143" spans="1:91">
      <c r="A143">
        <v>95</v>
      </c>
      <c r="B143" t="s">
        <v>54</v>
      </c>
      <c r="C143">
        <v>4</v>
      </c>
      <c r="D143" t="s">
        <v>44</v>
      </c>
      <c r="E143">
        <v>17.7</v>
      </c>
      <c r="F143">
        <v>12.7</v>
      </c>
      <c r="G143">
        <v>11.4</v>
      </c>
      <c r="H143">
        <v>11.3</v>
      </c>
      <c r="I143">
        <v>9.1999999999999993</v>
      </c>
      <c r="J143">
        <v>7.5</v>
      </c>
      <c r="K143">
        <v>8.1</v>
      </c>
      <c r="L143">
        <v>6.5</v>
      </c>
      <c r="M143">
        <v>13.6</v>
      </c>
      <c r="N143">
        <v>12</v>
      </c>
      <c r="O143">
        <v>15</v>
      </c>
      <c r="P143">
        <v>10.3</v>
      </c>
      <c r="Q143">
        <v>13.8</v>
      </c>
      <c r="R143">
        <v>11.5</v>
      </c>
      <c r="S143">
        <v>8</v>
      </c>
      <c r="T143">
        <f t="shared" si="286"/>
        <v>11.24</v>
      </c>
      <c r="U143">
        <f t="shared" si="287"/>
        <v>13.933333333333332</v>
      </c>
      <c r="V143">
        <f t="shared" si="288"/>
        <v>9.3333333333333339</v>
      </c>
      <c r="W143">
        <f t="shared" si="289"/>
        <v>9.4</v>
      </c>
      <c r="X143">
        <f t="shared" si="290"/>
        <v>12.433333333333332</v>
      </c>
      <c r="Y143">
        <f t="shared" si="291"/>
        <v>11.1</v>
      </c>
      <c r="AA143">
        <v>2</v>
      </c>
      <c r="AB143">
        <v>12</v>
      </c>
      <c r="AC143">
        <v>8</v>
      </c>
      <c r="AD143">
        <v>20</v>
      </c>
      <c r="AE143">
        <v>8</v>
      </c>
      <c r="AF143">
        <v>22</v>
      </c>
      <c r="AG143">
        <v>12</v>
      </c>
      <c r="AH143">
        <v>14</v>
      </c>
      <c r="AI143">
        <v>18</v>
      </c>
      <c r="AJ143">
        <v>6</v>
      </c>
      <c r="AK143">
        <v>6</v>
      </c>
      <c r="AL143">
        <v>16</v>
      </c>
      <c r="AM143">
        <v>18</v>
      </c>
      <c r="AN143">
        <v>14</v>
      </c>
      <c r="AO143">
        <v>18</v>
      </c>
      <c r="AQ143">
        <v>13</v>
      </c>
      <c r="AR143">
        <v>13</v>
      </c>
      <c r="AS143">
        <v>7</v>
      </c>
      <c r="AT143">
        <v>7</v>
      </c>
      <c r="AU143">
        <v>10</v>
      </c>
      <c r="AV143">
        <v>16</v>
      </c>
      <c r="AW143">
        <v>11</v>
      </c>
      <c r="AX143">
        <v>11</v>
      </c>
      <c r="AY143">
        <v>15</v>
      </c>
      <c r="AZ143">
        <v>9</v>
      </c>
      <c r="BA143">
        <v>10</v>
      </c>
      <c r="BB143">
        <v>6</v>
      </c>
      <c r="BC143">
        <v>17</v>
      </c>
      <c r="BD143">
        <v>11</v>
      </c>
      <c r="BE143">
        <v>18</v>
      </c>
      <c r="BF143">
        <f t="shared" si="292"/>
        <v>11.6</v>
      </c>
      <c r="BH143">
        <f t="shared" si="293"/>
        <v>11</v>
      </c>
      <c r="BN143">
        <f t="shared" si="294"/>
        <v>73.333333333333329</v>
      </c>
      <c r="BO143">
        <f t="shared" si="271"/>
        <v>4</v>
      </c>
      <c r="BP143">
        <f t="shared" si="272"/>
        <v>-6.666666666666667</v>
      </c>
      <c r="BQ143">
        <f t="shared" si="273"/>
        <v>-48.148148148148145</v>
      </c>
      <c r="BR143">
        <f t="shared" si="274"/>
        <v>11.111111111111111</v>
      </c>
      <c r="BS143">
        <f t="shared" si="275"/>
        <v>-15.789473684210526</v>
      </c>
      <c r="BT143">
        <f t="shared" si="276"/>
        <v>-4.3478260869565215</v>
      </c>
      <c r="BU143">
        <f t="shared" si="277"/>
        <v>-12</v>
      </c>
      <c r="BV143">
        <f t="shared" si="278"/>
        <v>-9.0909090909090917</v>
      </c>
      <c r="BW143">
        <f t="shared" si="279"/>
        <v>20</v>
      </c>
      <c r="BX143">
        <f t="shared" si="280"/>
        <v>25</v>
      </c>
      <c r="BY143">
        <f t="shared" si="281"/>
        <v>-45.454545454545453</v>
      </c>
      <c r="BZ143">
        <f t="shared" si="282"/>
        <v>-2.8571428571428572</v>
      </c>
      <c r="CA143">
        <f t="shared" si="283"/>
        <v>-12</v>
      </c>
      <c r="CB143">
        <f t="shared" si="284"/>
        <v>0</v>
      </c>
      <c r="CD143">
        <f t="shared" si="295"/>
        <v>23.555555555555554</v>
      </c>
      <c r="CE143">
        <f t="shared" si="296"/>
        <v>-17.608836907082523</v>
      </c>
      <c r="CF143">
        <f t="shared" si="297"/>
        <v>-8.4795783926218729</v>
      </c>
      <c r="CG143">
        <f t="shared" si="298"/>
        <v>-0.15151515151515108</v>
      </c>
      <c r="CH143">
        <f t="shared" si="299"/>
        <v>-4.9523809523809526</v>
      </c>
      <c r="CM143">
        <f t="shared" si="285"/>
        <v>-1.527351169608989</v>
      </c>
    </row>
    <row r="144" spans="1:91">
      <c r="A144">
        <v>96</v>
      </c>
      <c r="B144" t="s">
        <v>55</v>
      </c>
      <c r="C144">
        <v>4</v>
      </c>
      <c r="D144" t="s">
        <v>46</v>
      </c>
      <c r="E144">
        <v>5</v>
      </c>
      <c r="F144">
        <v>6.6</v>
      </c>
      <c r="G144">
        <v>4.3</v>
      </c>
      <c r="H144">
        <v>13.9</v>
      </c>
      <c r="I144">
        <v>4.7</v>
      </c>
      <c r="J144">
        <v>6.6</v>
      </c>
      <c r="K144">
        <v>11.5</v>
      </c>
      <c r="L144">
        <v>11</v>
      </c>
      <c r="M144">
        <v>7.7</v>
      </c>
      <c r="N144">
        <v>10.9</v>
      </c>
      <c r="O144">
        <v>8.3000000000000007</v>
      </c>
      <c r="P144">
        <v>12.1</v>
      </c>
      <c r="Q144">
        <v>4</v>
      </c>
      <c r="R144">
        <v>14.8</v>
      </c>
      <c r="S144">
        <v>17.7</v>
      </c>
      <c r="T144">
        <f t="shared" si="286"/>
        <v>9.2733333333333334</v>
      </c>
      <c r="U144">
        <f t="shared" si="287"/>
        <v>5.3</v>
      </c>
      <c r="V144">
        <f t="shared" si="288"/>
        <v>8.4</v>
      </c>
      <c r="W144">
        <f t="shared" si="289"/>
        <v>10.066666666666666</v>
      </c>
      <c r="X144">
        <f t="shared" si="290"/>
        <v>10.433333333333335</v>
      </c>
      <c r="Y144">
        <f t="shared" si="291"/>
        <v>12.166666666666666</v>
      </c>
      <c r="AA144">
        <v>4</v>
      </c>
      <c r="AB144">
        <v>2</v>
      </c>
      <c r="AC144">
        <v>6</v>
      </c>
      <c r="AD144">
        <v>0</v>
      </c>
      <c r="AE144">
        <v>2</v>
      </c>
      <c r="AF144">
        <v>6</v>
      </c>
      <c r="AG144">
        <v>2</v>
      </c>
      <c r="AH144">
        <v>6</v>
      </c>
      <c r="AI144">
        <v>2</v>
      </c>
      <c r="AJ144">
        <v>6</v>
      </c>
      <c r="AK144">
        <v>14</v>
      </c>
      <c r="AL144">
        <v>10</v>
      </c>
      <c r="AM144">
        <v>8</v>
      </c>
      <c r="AN144">
        <v>6</v>
      </c>
      <c r="AO144">
        <v>2</v>
      </c>
      <c r="AQ144">
        <v>17</v>
      </c>
      <c r="AR144">
        <v>9</v>
      </c>
      <c r="AS144">
        <v>19</v>
      </c>
      <c r="AT144">
        <v>10</v>
      </c>
      <c r="AU144">
        <v>6</v>
      </c>
      <c r="AV144">
        <v>7</v>
      </c>
      <c r="AW144">
        <v>6</v>
      </c>
      <c r="AX144">
        <v>14</v>
      </c>
      <c r="AY144">
        <v>8</v>
      </c>
      <c r="AZ144">
        <v>11</v>
      </c>
      <c r="BA144">
        <v>18</v>
      </c>
      <c r="BB144">
        <v>8</v>
      </c>
      <c r="BC144">
        <v>3</v>
      </c>
      <c r="BD144">
        <v>10</v>
      </c>
      <c r="BE144">
        <v>6</v>
      </c>
      <c r="BF144">
        <f t="shared" si="292"/>
        <v>10.133333333333333</v>
      </c>
      <c r="BH144">
        <f t="shared" si="293"/>
        <v>15</v>
      </c>
      <c r="BN144">
        <f t="shared" si="294"/>
        <v>61.904761904761905</v>
      </c>
      <c r="BO144">
        <f t="shared" si="271"/>
        <v>63.636363636363633</v>
      </c>
      <c r="BP144">
        <f t="shared" si="272"/>
        <v>52</v>
      </c>
      <c r="BQ144">
        <f t="shared" si="273"/>
        <v>100</v>
      </c>
      <c r="BR144">
        <f t="shared" si="274"/>
        <v>50</v>
      </c>
      <c r="BS144">
        <f t="shared" si="275"/>
        <v>7.6923076923076925</v>
      </c>
      <c r="BT144">
        <f t="shared" si="276"/>
        <v>50</v>
      </c>
      <c r="BU144">
        <f t="shared" si="277"/>
        <v>40</v>
      </c>
      <c r="BV144">
        <f t="shared" si="278"/>
        <v>60</v>
      </c>
      <c r="BW144">
        <f t="shared" si="279"/>
        <v>29.411764705882355</v>
      </c>
      <c r="BX144">
        <f t="shared" si="280"/>
        <v>12.5</v>
      </c>
      <c r="BY144">
        <f t="shared" si="281"/>
        <v>-11.111111111111111</v>
      </c>
      <c r="BZ144">
        <f t="shared" si="282"/>
        <v>-45.454545454545453</v>
      </c>
      <c r="CA144">
        <f t="shared" si="283"/>
        <v>25</v>
      </c>
      <c r="CB144">
        <f t="shared" si="284"/>
        <v>50</v>
      </c>
      <c r="CD144">
        <f t="shared" si="295"/>
        <v>59.180375180375187</v>
      </c>
      <c r="CE144">
        <f t="shared" si="296"/>
        <v>52.564102564102562</v>
      </c>
      <c r="CF144">
        <f t="shared" si="297"/>
        <v>50</v>
      </c>
      <c r="CG144">
        <f t="shared" si="298"/>
        <v>10.266884531590415</v>
      </c>
      <c r="CH144">
        <f t="shared" si="299"/>
        <v>9.8484848484848495</v>
      </c>
      <c r="CM144">
        <f t="shared" si="285"/>
        <v>36.37196942491061</v>
      </c>
    </row>
    <row r="145" spans="1:91">
      <c r="A145">
        <v>94</v>
      </c>
      <c r="B145" t="s">
        <v>56</v>
      </c>
      <c r="C145">
        <v>4</v>
      </c>
      <c r="D145" t="s">
        <v>48</v>
      </c>
      <c r="E145">
        <v>12.8</v>
      </c>
      <c r="F145">
        <v>2.7</v>
      </c>
      <c r="G145">
        <v>5.3</v>
      </c>
      <c r="H145">
        <v>6.4</v>
      </c>
      <c r="I145">
        <v>10.6</v>
      </c>
      <c r="J145">
        <v>10.199999999999999</v>
      </c>
      <c r="K145">
        <v>6</v>
      </c>
      <c r="L145">
        <v>13</v>
      </c>
      <c r="M145">
        <v>19.2</v>
      </c>
      <c r="N145">
        <v>16.3</v>
      </c>
      <c r="O145">
        <v>7.3</v>
      </c>
      <c r="P145">
        <v>11.7</v>
      </c>
      <c r="Q145">
        <v>4.9000000000000004</v>
      </c>
      <c r="R145">
        <v>6.4</v>
      </c>
      <c r="S145">
        <v>12</v>
      </c>
      <c r="T145">
        <f t="shared" si="286"/>
        <v>9.6533333333333342</v>
      </c>
      <c r="U145">
        <f t="shared" si="287"/>
        <v>6.9333333333333336</v>
      </c>
      <c r="V145">
        <f t="shared" si="288"/>
        <v>9.0666666666666664</v>
      </c>
      <c r="W145">
        <f t="shared" si="289"/>
        <v>12.733333333333334</v>
      </c>
      <c r="X145">
        <f t="shared" si="290"/>
        <v>11.766666666666666</v>
      </c>
      <c r="Y145">
        <f t="shared" si="291"/>
        <v>7.7666666666666666</v>
      </c>
      <c r="AA145">
        <v>2</v>
      </c>
      <c r="AB145">
        <v>8</v>
      </c>
      <c r="AC145">
        <v>8</v>
      </c>
      <c r="AD145">
        <v>8</v>
      </c>
      <c r="AE145">
        <v>6</v>
      </c>
      <c r="AF145">
        <v>8</v>
      </c>
      <c r="AG145">
        <v>4</v>
      </c>
      <c r="AH145">
        <v>6</v>
      </c>
      <c r="AI145">
        <v>4</v>
      </c>
      <c r="AJ145">
        <v>8</v>
      </c>
      <c r="AK145">
        <v>10</v>
      </c>
      <c r="AL145">
        <v>10</v>
      </c>
      <c r="AM145">
        <v>6</v>
      </c>
      <c r="AN145">
        <v>10</v>
      </c>
      <c r="AO145">
        <v>10</v>
      </c>
      <c r="AQ145">
        <v>8</v>
      </c>
      <c r="AR145">
        <v>12</v>
      </c>
      <c r="AS145">
        <v>7</v>
      </c>
      <c r="AT145">
        <v>5</v>
      </c>
      <c r="AU145">
        <v>10</v>
      </c>
      <c r="AV145">
        <v>8</v>
      </c>
      <c r="AW145">
        <v>8</v>
      </c>
      <c r="AX145">
        <v>10</v>
      </c>
      <c r="AY145">
        <v>6</v>
      </c>
      <c r="AZ145">
        <v>6</v>
      </c>
      <c r="BA145">
        <v>5</v>
      </c>
      <c r="BB145">
        <v>6</v>
      </c>
      <c r="BC145">
        <v>5</v>
      </c>
      <c r="BD145">
        <v>6</v>
      </c>
      <c r="BE145">
        <v>10</v>
      </c>
      <c r="BF145">
        <f t="shared" si="292"/>
        <v>7.4666666666666668</v>
      </c>
      <c r="BH145">
        <f t="shared" si="293"/>
        <v>9</v>
      </c>
      <c r="BN145">
        <f t="shared" si="294"/>
        <v>60</v>
      </c>
      <c r="BO145">
        <f t="shared" si="271"/>
        <v>20</v>
      </c>
      <c r="BP145">
        <f t="shared" si="272"/>
        <v>-6.666666666666667</v>
      </c>
      <c r="BQ145">
        <f t="shared" si="273"/>
        <v>-23.076923076923077</v>
      </c>
      <c r="BR145">
        <f t="shared" si="274"/>
        <v>25</v>
      </c>
      <c r="BS145">
        <f t="shared" si="275"/>
        <v>0</v>
      </c>
      <c r="BT145">
        <f t="shared" si="276"/>
        <v>33.333333333333329</v>
      </c>
      <c r="BU145">
        <f t="shared" si="277"/>
        <v>25</v>
      </c>
      <c r="BV145">
        <f t="shared" si="278"/>
        <v>20</v>
      </c>
      <c r="BW145">
        <f t="shared" si="279"/>
        <v>-14.285714285714285</v>
      </c>
      <c r="BX145">
        <f t="shared" si="280"/>
        <v>-33.333333333333329</v>
      </c>
      <c r="BY145">
        <f t="shared" si="281"/>
        <v>-25</v>
      </c>
      <c r="BZ145">
        <f t="shared" si="282"/>
        <v>-9.0909090909090917</v>
      </c>
      <c r="CA145">
        <f t="shared" si="283"/>
        <v>-25</v>
      </c>
      <c r="CB145">
        <f t="shared" si="284"/>
        <v>0</v>
      </c>
      <c r="CD145">
        <f t="shared" si="295"/>
        <v>24.444444444444443</v>
      </c>
      <c r="CE145">
        <f t="shared" si="296"/>
        <v>0.64102564102564108</v>
      </c>
      <c r="CF145">
        <f t="shared" si="297"/>
        <v>26.111111111111111</v>
      </c>
      <c r="CG145">
        <f t="shared" si="298"/>
        <v>-24.206349206349206</v>
      </c>
      <c r="CH145">
        <f t="shared" si="299"/>
        <v>-11.363636363636365</v>
      </c>
      <c r="CM145">
        <f t="shared" si="285"/>
        <v>3.1253191253191259</v>
      </c>
    </row>
    <row r="146" spans="1:91">
      <c r="A146">
        <v>98</v>
      </c>
      <c r="B146" t="s">
        <v>57</v>
      </c>
      <c r="C146">
        <v>4</v>
      </c>
      <c r="D146" t="s">
        <v>42</v>
      </c>
      <c r="E146">
        <v>14</v>
      </c>
      <c r="F146">
        <v>3.3</v>
      </c>
      <c r="G146">
        <v>1.7</v>
      </c>
      <c r="H146">
        <v>0</v>
      </c>
      <c r="I146">
        <v>0</v>
      </c>
      <c r="J146">
        <v>0.4</v>
      </c>
      <c r="K146">
        <v>4.3</v>
      </c>
      <c r="L146">
        <v>0.7</v>
      </c>
      <c r="M146">
        <v>0.5</v>
      </c>
      <c r="N146">
        <v>0</v>
      </c>
      <c r="O146">
        <v>0.8</v>
      </c>
      <c r="P146">
        <v>3.8</v>
      </c>
      <c r="Q146">
        <v>0.4</v>
      </c>
      <c r="R146">
        <v>3</v>
      </c>
      <c r="S146">
        <v>4.2</v>
      </c>
      <c r="T146">
        <f t="shared" si="286"/>
        <v>2.4733333333333336</v>
      </c>
      <c r="U146">
        <f t="shared" si="287"/>
        <v>6.333333333333333</v>
      </c>
      <c r="V146">
        <f t="shared" si="288"/>
        <v>0.13333333333333333</v>
      </c>
      <c r="W146">
        <f t="shared" si="289"/>
        <v>1.8333333333333333</v>
      </c>
      <c r="X146">
        <f t="shared" si="290"/>
        <v>1.5333333333333332</v>
      </c>
      <c r="Y146">
        <f t="shared" si="291"/>
        <v>2.5333333333333332</v>
      </c>
      <c r="AA146">
        <v>0</v>
      </c>
      <c r="AB146">
        <v>4</v>
      </c>
      <c r="AC146">
        <v>6</v>
      </c>
      <c r="AD146">
        <v>6</v>
      </c>
      <c r="AE146">
        <v>10</v>
      </c>
      <c r="AF146">
        <v>2</v>
      </c>
      <c r="AG146">
        <v>16</v>
      </c>
      <c r="AH146">
        <v>18</v>
      </c>
      <c r="AI146">
        <v>18</v>
      </c>
      <c r="AJ146">
        <v>20</v>
      </c>
      <c r="AK146">
        <v>16</v>
      </c>
      <c r="AL146">
        <v>12</v>
      </c>
      <c r="AM146">
        <v>12</v>
      </c>
      <c r="AN146">
        <v>8</v>
      </c>
      <c r="AO146">
        <v>8</v>
      </c>
      <c r="AQ146">
        <v>4</v>
      </c>
      <c r="AR146">
        <v>10</v>
      </c>
      <c r="AS146">
        <v>4</v>
      </c>
      <c r="AT146">
        <v>16</v>
      </c>
      <c r="AU146">
        <v>26</v>
      </c>
      <c r="AV146">
        <v>18</v>
      </c>
      <c r="AW146">
        <v>10</v>
      </c>
      <c r="AX146">
        <v>8</v>
      </c>
      <c r="AY146">
        <v>11</v>
      </c>
      <c r="AZ146">
        <v>21</v>
      </c>
      <c r="BA146">
        <v>6</v>
      </c>
      <c r="BB146">
        <v>3</v>
      </c>
      <c r="BC146">
        <v>12</v>
      </c>
      <c r="BD146">
        <v>6</v>
      </c>
      <c r="BE146">
        <v>8</v>
      </c>
      <c r="BF146">
        <f t="shared" si="292"/>
        <v>10.866666666666667</v>
      </c>
      <c r="BH146">
        <f t="shared" si="293"/>
        <v>6</v>
      </c>
      <c r="BN146">
        <v>0</v>
      </c>
      <c r="BO146">
        <v>0</v>
      </c>
      <c r="BP146">
        <f t="shared" si="272"/>
        <v>-20</v>
      </c>
      <c r="BQ146">
        <f t="shared" si="273"/>
        <v>45.454545454545453</v>
      </c>
      <c r="BR146">
        <f t="shared" si="274"/>
        <v>44.444444444444443</v>
      </c>
      <c r="BS146">
        <f t="shared" si="275"/>
        <v>80</v>
      </c>
      <c r="BT146">
        <f t="shared" si="276"/>
        <v>-23.076923076923077</v>
      </c>
      <c r="BU146">
        <f t="shared" si="277"/>
        <v>-38.461538461538467</v>
      </c>
      <c r="BV146">
        <f t="shared" si="278"/>
        <v>-24.137931034482758</v>
      </c>
      <c r="BW146">
        <f t="shared" si="279"/>
        <v>2.4390243902439024</v>
      </c>
      <c r="BX146">
        <f t="shared" si="280"/>
        <v>-45.454545454545453</v>
      </c>
      <c r="BY146">
        <f t="shared" si="281"/>
        <v>-60</v>
      </c>
      <c r="BZ146">
        <f t="shared" si="282"/>
        <v>0</v>
      </c>
      <c r="CA146">
        <f t="shared" si="283"/>
        <v>-14.285714285714285</v>
      </c>
      <c r="CB146">
        <f t="shared" si="284"/>
        <v>0</v>
      </c>
      <c r="CD146">
        <f t="shared" si="295"/>
        <v>-6.666666666666667</v>
      </c>
      <c r="CE146">
        <f t="shared" si="296"/>
        <v>56.63299663299663</v>
      </c>
      <c r="CF146">
        <f t="shared" si="297"/>
        <v>-28.55879752431477</v>
      </c>
      <c r="CG146">
        <f t="shared" si="298"/>
        <v>-34.338507021433848</v>
      </c>
      <c r="CH146">
        <f t="shared" si="299"/>
        <v>-4.7619047619047619</v>
      </c>
      <c r="CM146">
        <f t="shared" si="285"/>
        <v>-3.5385758682646835</v>
      </c>
    </row>
    <row r="147" spans="1:91">
      <c r="A147">
        <v>97</v>
      </c>
      <c r="B147" t="s">
        <v>58</v>
      </c>
      <c r="C147">
        <v>4</v>
      </c>
      <c r="D147" t="s">
        <v>44</v>
      </c>
      <c r="E147">
        <v>15.2</v>
      </c>
      <c r="F147">
        <v>8.1999999999999993</v>
      </c>
      <c r="G147">
        <v>1.9</v>
      </c>
      <c r="H147">
        <v>6.1</v>
      </c>
      <c r="I147">
        <v>4</v>
      </c>
      <c r="J147">
        <v>8.6</v>
      </c>
      <c r="K147">
        <v>4.9000000000000004</v>
      </c>
      <c r="L147">
        <v>5.5</v>
      </c>
      <c r="M147">
        <v>7.6</v>
      </c>
      <c r="N147">
        <v>4.5</v>
      </c>
      <c r="O147">
        <v>2.9</v>
      </c>
      <c r="P147">
        <v>2.7</v>
      </c>
      <c r="Q147">
        <v>4.5</v>
      </c>
      <c r="R147">
        <v>4.8</v>
      </c>
      <c r="S147">
        <v>6.9</v>
      </c>
      <c r="T147">
        <f t="shared" si="286"/>
        <v>5.8866666666666676</v>
      </c>
      <c r="U147">
        <f t="shared" si="287"/>
        <v>8.4333333333333318</v>
      </c>
      <c r="V147">
        <f t="shared" si="288"/>
        <v>6.2333333333333334</v>
      </c>
      <c r="W147">
        <f t="shared" si="289"/>
        <v>6</v>
      </c>
      <c r="X147">
        <f t="shared" si="290"/>
        <v>3.3666666666666671</v>
      </c>
      <c r="Y147">
        <f t="shared" si="291"/>
        <v>5.4000000000000012</v>
      </c>
      <c r="AA147">
        <v>4</v>
      </c>
      <c r="AB147">
        <v>14</v>
      </c>
      <c r="AC147">
        <v>20</v>
      </c>
      <c r="AD147">
        <v>22</v>
      </c>
      <c r="AE147">
        <v>14</v>
      </c>
      <c r="AF147">
        <v>10</v>
      </c>
      <c r="AG147">
        <v>16</v>
      </c>
      <c r="AH147">
        <v>12</v>
      </c>
      <c r="AI147">
        <v>14</v>
      </c>
      <c r="AJ147">
        <v>20</v>
      </c>
      <c r="AK147">
        <v>26</v>
      </c>
      <c r="AL147">
        <v>12</v>
      </c>
      <c r="AM147">
        <v>36</v>
      </c>
      <c r="AN147">
        <v>16</v>
      </c>
      <c r="AO147">
        <v>26</v>
      </c>
      <c r="AQ147">
        <v>13</v>
      </c>
      <c r="AR147">
        <v>11</v>
      </c>
      <c r="AS147">
        <v>25</v>
      </c>
      <c r="AT147">
        <v>12</v>
      </c>
      <c r="AU147">
        <v>18</v>
      </c>
      <c r="AV147">
        <v>13</v>
      </c>
      <c r="AW147">
        <v>2</v>
      </c>
      <c r="AX147">
        <v>12</v>
      </c>
      <c r="AY147">
        <v>18</v>
      </c>
      <c r="AZ147">
        <v>23</v>
      </c>
      <c r="BA147">
        <v>20</v>
      </c>
      <c r="BB147">
        <v>15</v>
      </c>
      <c r="BC147">
        <v>16</v>
      </c>
      <c r="BD147">
        <v>13</v>
      </c>
      <c r="BE147">
        <v>14</v>
      </c>
      <c r="BF147">
        <f t="shared" si="292"/>
        <v>15</v>
      </c>
      <c r="BH147">
        <f t="shared" si="293"/>
        <v>16.333333333333332</v>
      </c>
      <c r="BN147">
        <f t="shared" ref="BN147:BN173" si="300">(AQ147-AA147)/(AQ147+AA147)*100</f>
        <v>52.941176470588239</v>
      </c>
      <c r="BO147">
        <f t="shared" ref="BO147:BO173" si="301">(AR147-AB147)/(AR147+AB147)*100</f>
        <v>-12</v>
      </c>
      <c r="BP147">
        <f t="shared" si="272"/>
        <v>11.111111111111111</v>
      </c>
      <c r="BQ147">
        <f t="shared" si="273"/>
        <v>-29.411764705882355</v>
      </c>
      <c r="BR147">
        <f t="shared" si="274"/>
        <v>12.5</v>
      </c>
      <c r="BS147">
        <f t="shared" si="275"/>
        <v>13.043478260869565</v>
      </c>
      <c r="BT147">
        <f t="shared" si="276"/>
        <v>-77.777777777777786</v>
      </c>
      <c r="BU147">
        <f t="shared" si="277"/>
        <v>0</v>
      </c>
      <c r="BV147">
        <f t="shared" si="278"/>
        <v>12.5</v>
      </c>
      <c r="BW147">
        <f t="shared" si="279"/>
        <v>6.9767441860465116</v>
      </c>
      <c r="BX147">
        <f t="shared" si="280"/>
        <v>-13.043478260869565</v>
      </c>
      <c r="BY147">
        <f t="shared" si="281"/>
        <v>11.111111111111111</v>
      </c>
      <c r="BZ147">
        <f t="shared" si="282"/>
        <v>-38.461538461538467</v>
      </c>
      <c r="CA147">
        <f t="shared" si="283"/>
        <v>-10.344827586206897</v>
      </c>
      <c r="CB147">
        <f t="shared" si="284"/>
        <v>-30</v>
      </c>
      <c r="CD147">
        <f t="shared" si="295"/>
        <v>17.350762527233115</v>
      </c>
      <c r="CE147">
        <f t="shared" si="296"/>
        <v>-1.2894288150042634</v>
      </c>
      <c r="CF147">
        <f t="shared" si="297"/>
        <v>-21.759259259259263</v>
      </c>
      <c r="CG147">
        <f t="shared" si="298"/>
        <v>1.6814590120960193</v>
      </c>
      <c r="CH147">
        <f t="shared" si="299"/>
        <v>-26.268788682581789</v>
      </c>
      <c r="CM147">
        <f t="shared" si="285"/>
        <v>-6.0570510435032361</v>
      </c>
    </row>
    <row r="148" spans="1:91">
      <c r="A148" s="4">
        <v>86</v>
      </c>
      <c r="B148" s="5" t="s">
        <v>161</v>
      </c>
      <c r="C148" s="4">
        <v>4</v>
      </c>
      <c r="D148" s="5" t="s">
        <v>42</v>
      </c>
      <c r="E148" s="4">
        <v>0.8</v>
      </c>
      <c r="F148" s="4">
        <v>1.6</v>
      </c>
      <c r="G148" s="4">
        <v>4.5999999999999996</v>
      </c>
      <c r="H148" s="4">
        <v>14.2</v>
      </c>
      <c r="I148" s="4">
        <v>17.100000000000001</v>
      </c>
      <c r="J148" s="4">
        <v>5.3</v>
      </c>
      <c r="K148" s="4">
        <v>8.5</v>
      </c>
      <c r="L148" s="4">
        <v>11.5</v>
      </c>
      <c r="M148" s="4">
        <v>15.4</v>
      </c>
      <c r="N148" s="4">
        <v>9</v>
      </c>
      <c r="O148" s="4">
        <v>15.5</v>
      </c>
      <c r="P148" s="4">
        <v>12.5</v>
      </c>
      <c r="Q148" s="4">
        <v>10.8</v>
      </c>
      <c r="R148" s="4">
        <v>15.9</v>
      </c>
      <c r="S148" s="4">
        <v>14.8</v>
      </c>
      <c r="T148">
        <f t="shared" si="286"/>
        <v>10.5</v>
      </c>
      <c r="U148">
        <f t="shared" si="287"/>
        <v>2.3333333333333335</v>
      </c>
      <c r="V148">
        <f t="shared" si="288"/>
        <v>12.200000000000001</v>
      </c>
      <c r="W148">
        <f t="shared" si="289"/>
        <v>11.799999999999999</v>
      </c>
      <c r="X148">
        <f t="shared" si="290"/>
        <v>12.333333333333334</v>
      </c>
      <c r="Y148">
        <f t="shared" si="291"/>
        <v>13.833333333333334</v>
      </c>
      <c r="AA148" s="4">
        <v>18</v>
      </c>
      <c r="AB148" s="4">
        <v>8</v>
      </c>
      <c r="AC148" s="4">
        <v>10</v>
      </c>
      <c r="AD148" s="4">
        <v>4</v>
      </c>
      <c r="AE148" s="4">
        <v>4</v>
      </c>
      <c r="AF148" s="4">
        <v>12</v>
      </c>
      <c r="AG148" s="4">
        <v>4</v>
      </c>
      <c r="AH148" s="4">
        <v>6</v>
      </c>
      <c r="AI148" s="4">
        <v>2</v>
      </c>
      <c r="AJ148" s="4">
        <v>14</v>
      </c>
      <c r="AK148" s="4">
        <v>2</v>
      </c>
      <c r="AL148" s="4">
        <v>12</v>
      </c>
      <c r="AM148" s="4">
        <v>12</v>
      </c>
      <c r="AN148" s="4">
        <v>4</v>
      </c>
      <c r="AO148" s="4">
        <v>10</v>
      </c>
      <c r="AQ148" s="4">
        <v>9</v>
      </c>
      <c r="AR148" s="4">
        <v>10</v>
      </c>
      <c r="AS148" s="4">
        <v>20</v>
      </c>
      <c r="AT148" s="4">
        <v>12</v>
      </c>
      <c r="AU148" s="4">
        <v>8</v>
      </c>
      <c r="AV148" s="4">
        <v>7</v>
      </c>
      <c r="AW148" s="4">
        <v>8</v>
      </c>
      <c r="AX148" s="4">
        <v>6</v>
      </c>
      <c r="AY148" s="4">
        <v>4</v>
      </c>
      <c r="AZ148" s="4">
        <v>16</v>
      </c>
      <c r="BA148" s="4">
        <v>7</v>
      </c>
      <c r="BB148" s="4">
        <v>5</v>
      </c>
      <c r="BC148" s="4">
        <v>2</v>
      </c>
      <c r="BD148" s="4">
        <v>7</v>
      </c>
      <c r="BE148" s="4">
        <v>14</v>
      </c>
      <c r="BF148">
        <f t="shared" si="292"/>
        <v>9</v>
      </c>
      <c r="BH148">
        <f t="shared" si="293"/>
        <v>13</v>
      </c>
      <c r="BN148">
        <f t="shared" si="300"/>
        <v>-33.333333333333329</v>
      </c>
      <c r="BO148">
        <f t="shared" si="301"/>
        <v>11.111111111111111</v>
      </c>
      <c r="BP148">
        <f t="shared" si="272"/>
        <v>33.333333333333329</v>
      </c>
      <c r="BQ148">
        <f t="shared" si="273"/>
        <v>50</v>
      </c>
      <c r="BR148">
        <f t="shared" si="274"/>
        <v>33.333333333333329</v>
      </c>
      <c r="BS148">
        <f t="shared" si="275"/>
        <v>-26.315789473684209</v>
      </c>
      <c r="BT148">
        <f t="shared" si="276"/>
        <v>33.333333333333329</v>
      </c>
      <c r="BU148">
        <f t="shared" si="277"/>
        <v>0</v>
      </c>
      <c r="BV148">
        <f t="shared" si="278"/>
        <v>33.333333333333329</v>
      </c>
      <c r="BW148">
        <f t="shared" si="279"/>
        <v>6.666666666666667</v>
      </c>
      <c r="BX148">
        <f t="shared" si="280"/>
        <v>55.555555555555557</v>
      </c>
      <c r="BY148">
        <f t="shared" si="281"/>
        <v>-41.17647058823529</v>
      </c>
      <c r="BZ148">
        <f t="shared" si="282"/>
        <v>-71.428571428571431</v>
      </c>
      <c r="CA148">
        <f t="shared" si="283"/>
        <v>27.27272727272727</v>
      </c>
      <c r="CB148">
        <f t="shared" si="284"/>
        <v>16.666666666666664</v>
      </c>
      <c r="CD148">
        <f t="shared" si="295"/>
        <v>3.7037037037037037</v>
      </c>
      <c r="CE148">
        <f t="shared" si="296"/>
        <v>19.005847953216374</v>
      </c>
      <c r="CF148">
        <f t="shared" si="297"/>
        <v>22.222222222222218</v>
      </c>
      <c r="CG148">
        <f t="shared" si="298"/>
        <v>7.0152505446623108</v>
      </c>
      <c r="CH148">
        <f t="shared" si="299"/>
        <v>-9.1630591630591667</v>
      </c>
      <c r="CM148">
        <f t="shared" si="285"/>
        <v>8.5567930521490858</v>
      </c>
    </row>
    <row r="149" spans="1:91">
      <c r="A149" s="4">
        <v>85</v>
      </c>
      <c r="B149" s="5" t="s">
        <v>162</v>
      </c>
      <c r="C149" s="4">
        <v>4</v>
      </c>
      <c r="D149" s="5" t="s">
        <v>44</v>
      </c>
      <c r="E149" s="4">
        <v>0.8</v>
      </c>
      <c r="F149" s="4">
        <v>0.9</v>
      </c>
      <c r="G149" s="4">
        <v>0</v>
      </c>
      <c r="H149" s="4">
        <v>0.6</v>
      </c>
      <c r="I149" s="4">
        <v>0.8</v>
      </c>
      <c r="J149" s="4">
        <v>0</v>
      </c>
      <c r="K149" s="4">
        <v>0.3</v>
      </c>
      <c r="L149" s="4">
        <v>0</v>
      </c>
      <c r="M149" s="4">
        <v>0.3</v>
      </c>
      <c r="N149" s="4">
        <v>0</v>
      </c>
      <c r="O149" s="4">
        <v>0.7</v>
      </c>
      <c r="P149" s="4">
        <v>0.3</v>
      </c>
      <c r="Q149" s="4">
        <v>0.4</v>
      </c>
      <c r="R149" s="4">
        <v>0.6</v>
      </c>
      <c r="S149" s="4">
        <v>0</v>
      </c>
      <c r="T149">
        <f t="shared" si="286"/>
        <v>0.38</v>
      </c>
      <c r="U149">
        <f t="shared" si="287"/>
        <v>0.56666666666666676</v>
      </c>
      <c r="V149">
        <f t="shared" si="288"/>
        <v>0.46666666666666662</v>
      </c>
      <c r="W149">
        <f t="shared" si="289"/>
        <v>0.19999999999999998</v>
      </c>
      <c r="X149">
        <f t="shared" si="290"/>
        <v>0.33333333333333331</v>
      </c>
      <c r="Y149">
        <f t="shared" si="291"/>
        <v>0.33333333333333331</v>
      </c>
      <c r="AA149" s="4">
        <v>18</v>
      </c>
      <c r="AB149" s="4">
        <v>22</v>
      </c>
      <c r="AC149" s="4">
        <v>22</v>
      </c>
      <c r="AD149" s="4">
        <v>22</v>
      </c>
      <c r="AE149" s="4">
        <v>24</v>
      </c>
      <c r="AF149" s="4">
        <v>36</v>
      </c>
      <c r="AG149" s="4">
        <v>36</v>
      </c>
      <c r="AH149" s="4">
        <v>22</v>
      </c>
      <c r="AI149" s="4">
        <v>24</v>
      </c>
      <c r="AJ149" s="4">
        <v>26</v>
      </c>
      <c r="AK149" s="4">
        <v>32</v>
      </c>
      <c r="AL149" s="4">
        <v>14</v>
      </c>
      <c r="AM149" s="4">
        <v>36</v>
      </c>
      <c r="AN149" s="4">
        <v>24</v>
      </c>
      <c r="AO149" s="4">
        <v>38</v>
      </c>
      <c r="AQ149" s="4">
        <v>35</v>
      </c>
      <c r="AR149" s="4">
        <v>20</v>
      </c>
      <c r="AS149" s="4">
        <v>28</v>
      </c>
      <c r="AT149" s="4">
        <v>6</v>
      </c>
      <c r="AU149" s="4">
        <v>31</v>
      </c>
      <c r="AV149" s="4">
        <v>30</v>
      </c>
      <c r="AW149" s="4">
        <v>28</v>
      </c>
      <c r="AX149" s="4">
        <v>31</v>
      </c>
      <c r="AY149" s="4">
        <v>32</v>
      </c>
      <c r="AZ149" s="4">
        <v>29</v>
      </c>
      <c r="BA149" s="4">
        <v>25</v>
      </c>
      <c r="BB149" s="4">
        <v>27</v>
      </c>
      <c r="BC149" s="4">
        <v>25</v>
      </c>
      <c r="BD149" s="4">
        <v>19</v>
      </c>
      <c r="BE149" s="4">
        <v>29</v>
      </c>
      <c r="BF149">
        <f t="shared" si="292"/>
        <v>26.333333333333332</v>
      </c>
      <c r="BH149">
        <f t="shared" si="293"/>
        <v>27.666666666666668</v>
      </c>
      <c r="BN149">
        <f t="shared" si="300"/>
        <v>32.075471698113205</v>
      </c>
      <c r="BO149">
        <f t="shared" si="301"/>
        <v>-4.7619047619047619</v>
      </c>
      <c r="BP149">
        <f t="shared" si="272"/>
        <v>12</v>
      </c>
      <c r="BQ149">
        <f t="shared" si="273"/>
        <v>-57.142857142857139</v>
      </c>
      <c r="BR149">
        <f t="shared" si="274"/>
        <v>12.727272727272727</v>
      </c>
      <c r="BS149">
        <f t="shared" si="275"/>
        <v>-9.0909090909090917</v>
      </c>
      <c r="BT149">
        <f t="shared" si="276"/>
        <v>-12.5</v>
      </c>
      <c r="BU149">
        <f t="shared" si="277"/>
        <v>16.981132075471699</v>
      </c>
      <c r="BV149">
        <f t="shared" si="278"/>
        <v>14.285714285714285</v>
      </c>
      <c r="BW149">
        <f t="shared" si="279"/>
        <v>5.4545454545454541</v>
      </c>
      <c r="BX149">
        <f t="shared" si="280"/>
        <v>-12.280701754385964</v>
      </c>
      <c r="BY149">
        <f t="shared" si="281"/>
        <v>31.707317073170731</v>
      </c>
      <c r="BZ149">
        <f t="shared" si="282"/>
        <v>-18.032786885245901</v>
      </c>
      <c r="CA149">
        <f t="shared" si="283"/>
        <v>-11.627906976744185</v>
      </c>
      <c r="CB149">
        <f t="shared" si="284"/>
        <v>-13.432835820895523</v>
      </c>
      <c r="CD149">
        <f t="shared" si="295"/>
        <v>13.104522312069482</v>
      </c>
      <c r="CE149">
        <f t="shared" si="296"/>
        <v>-17.835497835497836</v>
      </c>
      <c r="CF149">
        <f t="shared" si="297"/>
        <v>6.2556154537286615</v>
      </c>
      <c r="CG149">
        <f t="shared" si="298"/>
        <v>8.2937202577767408</v>
      </c>
      <c r="CH149">
        <f t="shared" si="299"/>
        <v>-14.364509894295203</v>
      </c>
      <c r="CM149">
        <f t="shared" si="285"/>
        <v>-0.90922994124363088</v>
      </c>
    </row>
    <row r="150" spans="1:91">
      <c r="A150" s="4">
        <v>87</v>
      </c>
      <c r="B150" s="5" t="s">
        <v>163</v>
      </c>
      <c r="C150" s="4">
        <v>4</v>
      </c>
      <c r="D150" s="5" t="s">
        <v>46</v>
      </c>
      <c r="E150" s="4">
        <v>3.7</v>
      </c>
      <c r="F150" s="4">
        <v>1.5</v>
      </c>
      <c r="G150" s="4">
        <v>4.5999999999999996</v>
      </c>
      <c r="H150" s="4">
        <v>3.4</v>
      </c>
      <c r="I150" s="4">
        <v>3.4</v>
      </c>
      <c r="J150" s="4">
        <v>1.7</v>
      </c>
      <c r="K150" s="4">
        <v>6.2</v>
      </c>
      <c r="L150" s="4">
        <v>4.8</v>
      </c>
      <c r="M150" s="4">
        <v>0.9</v>
      </c>
      <c r="N150" s="4">
        <v>4.9000000000000004</v>
      </c>
      <c r="O150" s="4">
        <v>17.7</v>
      </c>
      <c r="P150" s="4">
        <v>8.5</v>
      </c>
      <c r="Q150" s="4">
        <v>10.1</v>
      </c>
      <c r="R150" s="4">
        <v>2.9</v>
      </c>
      <c r="S150" s="4">
        <v>4.0999999999999996</v>
      </c>
      <c r="T150">
        <f t="shared" si="286"/>
        <v>5.2266666666666657</v>
      </c>
      <c r="U150">
        <f t="shared" si="287"/>
        <v>3.2666666666666671</v>
      </c>
      <c r="V150">
        <f t="shared" si="288"/>
        <v>2.8333333333333335</v>
      </c>
      <c r="W150">
        <f t="shared" si="289"/>
        <v>3.9666666666666668</v>
      </c>
      <c r="X150">
        <f t="shared" si="290"/>
        <v>10.366666666666667</v>
      </c>
      <c r="Y150">
        <f t="shared" si="291"/>
        <v>5.7</v>
      </c>
      <c r="AA150" s="4">
        <v>0</v>
      </c>
      <c r="AB150" s="4">
        <v>6</v>
      </c>
      <c r="AC150" s="4">
        <v>18</v>
      </c>
      <c r="AD150" s="4">
        <v>8</v>
      </c>
      <c r="AE150" s="4">
        <v>22</v>
      </c>
      <c r="AF150" s="4">
        <v>16</v>
      </c>
      <c r="AG150" s="4">
        <v>6</v>
      </c>
      <c r="AH150" s="4">
        <v>10</v>
      </c>
      <c r="AI150" s="4">
        <v>16</v>
      </c>
      <c r="AJ150" s="4">
        <v>8</v>
      </c>
      <c r="AK150" s="4">
        <v>0</v>
      </c>
      <c r="AL150" s="4">
        <v>0</v>
      </c>
      <c r="AM150" s="4">
        <v>2</v>
      </c>
      <c r="AN150" s="4">
        <v>6</v>
      </c>
      <c r="AO150" s="4">
        <v>18</v>
      </c>
      <c r="AQ150" s="4">
        <v>22</v>
      </c>
      <c r="AR150" s="4">
        <v>8</v>
      </c>
      <c r="AS150" s="4">
        <v>14</v>
      </c>
      <c r="AT150" s="4">
        <v>6</v>
      </c>
      <c r="AU150" s="4">
        <v>17</v>
      </c>
      <c r="AV150" s="4">
        <v>12</v>
      </c>
      <c r="AW150" s="4">
        <v>9</v>
      </c>
      <c r="AX150" s="4">
        <v>7</v>
      </c>
      <c r="AY150" s="4">
        <v>6</v>
      </c>
      <c r="AZ150" s="4">
        <v>15</v>
      </c>
      <c r="BA150" s="4">
        <v>5</v>
      </c>
      <c r="BB150" s="4">
        <v>9</v>
      </c>
      <c r="BC150" s="4">
        <v>10</v>
      </c>
      <c r="BD150" s="4">
        <v>9</v>
      </c>
      <c r="BE150" s="4">
        <v>12</v>
      </c>
      <c r="BF150">
        <f t="shared" si="292"/>
        <v>10.733333333333333</v>
      </c>
      <c r="BH150">
        <f t="shared" si="293"/>
        <v>14.666666666666666</v>
      </c>
      <c r="BN150">
        <f t="shared" si="300"/>
        <v>100</v>
      </c>
      <c r="BO150">
        <f t="shared" si="301"/>
        <v>14.285714285714285</v>
      </c>
      <c r="BP150">
        <f t="shared" si="272"/>
        <v>-12.5</v>
      </c>
      <c r="BQ150">
        <f t="shared" si="273"/>
        <v>-14.285714285714285</v>
      </c>
      <c r="BR150">
        <f t="shared" si="274"/>
        <v>-12.820512820512819</v>
      </c>
      <c r="BS150">
        <f t="shared" si="275"/>
        <v>-14.285714285714285</v>
      </c>
      <c r="BT150">
        <f t="shared" si="276"/>
        <v>20</v>
      </c>
      <c r="BU150">
        <f t="shared" si="277"/>
        <v>-17.647058823529413</v>
      </c>
      <c r="BV150">
        <f t="shared" si="278"/>
        <v>-45.454545454545453</v>
      </c>
      <c r="BW150">
        <f t="shared" si="279"/>
        <v>30.434782608695656</v>
      </c>
      <c r="BX150">
        <f t="shared" si="280"/>
        <v>100</v>
      </c>
      <c r="BY150">
        <f t="shared" si="281"/>
        <v>100</v>
      </c>
      <c r="BZ150">
        <f t="shared" si="282"/>
        <v>66.666666666666657</v>
      </c>
      <c r="CA150">
        <f t="shared" si="283"/>
        <v>20</v>
      </c>
      <c r="CB150">
        <f t="shared" si="284"/>
        <v>-20</v>
      </c>
      <c r="CD150">
        <f t="shared" si="295"/>
        <v>33.928571428571423</v>
      </c>
      <c r="CE150">
        <f t="shared" si="296"/>
        <v>-13.797313797313796</v>
      </c>
      <c r="CF150">
        <f t="shared" si="297"/>
        <v>-14.367201426024955</v>
      </c>
      <c r="CG150">
        <f t="shared" si="298"/>
        <v>76.811594202898547</v>
      </c>
      <c r="CH150">
        <f t="shared" si="299"/>
        <v>22.222222222222218</v>
      </c>
      <c r="CM150">
        <f t="shared" si="285"/>
        <v>20.959574526070689</v>
      </c>
    </row>
    <row r="151" spans="1:91">
      <c r="A151" s="4">
        <v>88</v>
      </c>
      <c r="B151" s="5" t="s">
        <v>164</v>
      </c>
      <c r="C151" s="4">
        <v>4</v>
      </c>
      <c r="D151" s="5" t="s">
        <v>48</v>
      </c>
      <c r="E151" s="4">
        <v>12.3</v>
      </c>
      <c r="F151" s="4">
        <v>6.7</v>
      </c>
      <c r="G151" s="4">
        <v>5.4</v>
      </c>
      <c r="H151" s="4">
        <v>11.2</v>
      </c>
      <c r="I151" s="4">
        <v>17.2</v>
      </c>
      <c r="J151" s="4">
        <v>6</v>
      </c>
      <c r="K151" s="4">
        <v>5.7</v>
      </c>
      <c r="L151" s="4">
        <v>11.2</v>
      </c>
      <c r="M151" s="4">
        <v>8.9</v>
      </c>
      <c r="N151" s="4">
        <v>6.2</v>
      </c>
      <c r="O151" s="4">
        <v>11.5</v>
      </c>
      <c r="P151" s="4">
        <v>7</v>
      </c>
      <c r="Q151" s="4">
        <v>12.2</v>
      </c>
      <c r="R151" s="4">
        <v>2</v>
      </c>
      <c r="S151" s="4">
        <v>9.6</v>
      </c>
      <c r="T151">
        <f t="shared" si="286"/>
        <v>8.8733333333333348</v>
      </c>
      <c r="U151">
        <f t="shared" si="287"/>
        <v>8.1333333333333329</v>
      </c>
      <c r="V151">
        <f t="shared" si="288"/>
        <v>11.466666666666667</v>
      </c>
      <c r="W151">
        <f t="shared" si="289"/>
        <v>8.6</v>
      </c>
      <c r="X151">
        <f t="shared" si="290"/>
        <v>8.2333333333333325</v>
      </c>
      <c r="Y151">
        <f t="shared" si="291"/>
        <v>7.9333333333333327</v>
      </c>
      <c r="AA151" s="4">
        <v>0</v>
      </c>
      <c r="AB151" s="4">
        <v>4</v>
      </c>
      <c r="AC151" s="4">
        <v>12</v>
      </c>
      <c r="AD151" s="4">
        <v>2</v>
      </c>
      <c r="AE151" s="4">
        <v>0</v>
      </c>
      <c r="AF151" s="4">
        <v>6</v>
      </c>
      <c r="AG151" s="4">
        <v>6</v>
      </c>
      <c r="AH151" s="4">
        <v>4</v>
      </c>
      <c r="AI151" s="4">
        <v>10</v>
      </c>
      <c r="AJ151" s="4">
        <v>4</v>
      </c>
      <c r="AK151" s="4">
        <v>8</v>
      </c>
      <c r="AL151" s="4">
        <v>10</v>
      </c>
      <c r="AM151" s="4">
        <v>2</v>
      </c>
      <c r="AN151" s="4">
        <v>2</v>
      </c>
      <c r="AO151" s="4">
        <v>4</v>
      </c>
      <c r="AQ151" s="4">
        <v>12</v>
      </c>
      <c r="AR151" s="4">
        <v>5</v>
      </c>
      <c r="AS151" s="4">
        <v>14</v>
      </c>
      <c r="AT151" s="4">
        <v>12</v>
      </c>
      <c r="AU151" s="4">
        <v>9</v>
      </c>
      <c r="AV151" s="4">
        <v>7</v>
      </c>
      <c r="AW151" s="4">
        <v>11</v>
      </c>
      <c r="AX151" s="4">
        <v>8</v>
      </c>
      <c r="AY151" s="4">
        <v>8</v>
      </c>
      <c r="AZ151" s="4">
        <v>7</v>
      </c>
      <c r="BA151" s="4">
        <v>13</v>
      </c>
      <c r="BB151" s="4">
        <v>10</v>
      </c>
      <c r="BC151" s="4">
        <v>10</v>
      </c>
      <c r="BD151" s="4">
        <v>5</v>
      </c>
      <c r="BE151" s="4">
        <v>6</v>
      </c>
      <c r="BF151">
        <f t="shared" si="292"/>
        <v>9.1333333333333329</v>
      </c>
      <c r="BH151">
        <f t="shared" si="293"/>
        <v>10.333333333333334</v>
      </c>
      <c r="BN151">
        <f t="shared" si="300"/>
        <v>100</v>
      </c>
      <c r="BO151">
        <f t="shared" si="301"/>
        <v>11.111111111111111</v>
      </c>
      <c r="BP151">
        <f t="shared" si="272"/>
        <v>7.6923076923076925</v>
      </c>
      <c r="BQ151">
        <f t="shared" si="273"/>
        <v>71.428571428571431</v>
      </c>
      <c r="BR151">
        <f t="shared" si="274"/>
        <v>100</v>
      </c>
      <c r="BS151">
        <f t="shared" si="275"/>
        <v>7.6923076923076925</v>
      </c>
      <c r="BT151">
        <f t="shared" si="276"/>
        <v>29.411764705882355</v>
      </c>
      <c r="BU151">
        <f t="shared" si="277"/>
        <v>33.333333333333329</v>
      </c>
      <c r="BV151">
        <f t="shared" si="278"/>
        <v>-11.111111111111111</v>
      </c>
      <c r="BW151">
        <f t="shared" si="279"/>
        <v>27.27272727272727</v>
      </c>
      <c r="BX151">
        <f t="shared" si="280"/>
        <v>23.809523809523807</v>
      </c>
      <c r="BY151">
        <f t="shared" si="281"/>
        <v>0</v>
      </c>
      <c r="BZ151">
        <f t="shared" si="282"/>
        <v>66.666666666666657</v>
      </c>
      <c r="CA151">
        <f t="shared" si="283"/>
        <v>42.857142857142854</v>
      </c>
      <c r="CB151">
        <f t="shared" si="284"/>
        <v>20</v>
      </c>
      <c r="CD151">
        <f t="shared" si="295"/>
        <v>39.6011396011396</v>
      </c>
      <c r="CE151">
        <f t="shared" si="296"/>
        <v>59.706959706959708</v>
      </c>
      <c r="CF151">
        <f t="shared" si="297"/>
        <v>17.21132897603486</v>
      </c>
      <c r="CG151">
        <f t="shared" si="298"/>
        <v>17.027417027417027</v>
      </c>
      <c r="CH151">
        <f t="shared" si="299"/>
        <v>43.17460317460317</v>
      </c>
      <c r="CM151">
        <f t="shared" si="285"/>
        <v>35.34428969723087</v>
      </c>
    </row>
    <row r="152" spans="1:91">
      <c r="A152" s="4">
        <v>89</v>
      </c>
      <c r="B152" s="5" t="s">
        <v>165</v>
      </c>
      <c r="C152" s="4">
        <v>4</v>
      </c>
      <c r="D152" s="5" t="s">
        <v>42</v>
      </c>
      <c r="E152" s="4">
        <v>0.5</v>
      </c>
      <c r="F152" s="4">
        <v>2.2999999999999998</v>
      </c>
      <c r="G152" s="4">
        <v>2.2000000000000002</v>
      </c>
      <c r="H152" s="4">
        <v>0</v>
      </c>
      <c r="I152" s="4">
        <v>1.1000000000000001</v>
      </c>
      <c r="J152" s="4">
        <v>1</v>
      </c>
      <c r="K152" s="4">
        <v>0.4</v>
      </c>
      <c r="L152" s="4">
        <v>2</v>
      </c>
      <c r="M152" s="4">
        <v>1</v>
      </c>
      <c r="N152" s="4">
        <v>0.8</v>
      </c>
      <c r="O152" s="4">
        <v>5.4</v>
      </c>
      <c r="P152" s="4">
        <v>1.1000000000000001</v>
      </c>
      <c r="Q152" s="4">
        <v>16.100000000000001</v>
      </c>
      <c r="R152" s="4">
        <v>5.9</v>
      </c>
      <c r="S152" s="4">
        <v>6.6</v>
      </c>
      <c r="T152">
        <f t="shared" si="286"/>
        <v>3.0933333333333337</v>
      </c>
      <c r="U152">
        <f t="shared" si="287"/>
        <v>1.6666666666666667</v>
      </c>
      <c r="V152">
        <f t="shared" si="288"/>
        <v>0.70000000000000007</v>
      </c>
      <c r="W152">
        <f t="shared" si="289"/>
        <v>1.1333333333333333</v>
      </c>
      <c r="X152">
        <f t="shared" si="290"/>
        <v>2.4333333333333336</v>
      </c>
      <c r="Y152">
        <f t="shared" si="291"/>
        <v>9.5333333333333332</v>
      </c>
      <c r="AA152" s="4">
        <v>34</v>
      </c>
      <c r="AB152" s="4">
        <v>22</v>
      </c>
      <c r="AC152" s="4">
        <v>16</v>
      </c>
      <c r="AD152" s="4">
        <v>28</v>
      </c>
      <c r="AE152" s="4">
        <v>20</v>
      </c>
      <c r="AF152" s="4">
        <v>34</v>
      </c>
      <c r="AG152" s="4">
        <v>18</v>
      </c>
      <c r="AH152" s="4">
        <v>32</v>
      </c>
      <c r="AI152" s="4">
        <v>14</v>
      </c>
      <c r="AJ152" s="4">
        <v>22</v>
      </c>
      <c r="AK152" s="4">
        <v>14</v>
      </c>
      <c r="AL152" s="4">
        <v>20</v>
      </c>
      <c r="AM152" s="4">
        <v>2</v>
      </c>
      <c r="AN152" s="4">
        <v>6</v>
      </c>
      <c r="AO152" s="4">
        <v>18</v>
      </c>
      <c r="AQ152" s="4">
        <v>55</v>
      </c>
      <c r="AR152" s="4">
        <v>33</v>
      </c>
      <c r="AS152" s="4">
        <v>14</v>
      </c>
      <c r="AT152" s="4">
        <v>17</v>
      </c>
      <c r="AU152" s="4">
        <v>22</v>
      </c>
      <c r="AV152" s="4">
        <v>34</v>
      </c>
      <c r="AW152" s="4">
        <v>27</v>
      </c>
      <c r="AX152" s="4">
        <v>30</v>
      </c>
      <c r="AY152" s="4">
        <v>9</v>
      </c>
      <c r="AZ152" s="4">
        <v>31</v>
      </c>
      <c r="BA152" s="4">
        <v>31</v>
      </c>
      <c r="BB152" s="4">
        <v>14</v>
      </c>
      <c r="BC152" s="4">
        <v>28</v>
      </c>
      <c r="BD152" s="4">
        <v>12</v>
      </c>
      <c r="BE152" s="4">
        <v>19</v>
      </c>
      <c r="BF152">
        <f t="shared" si="292"/>
        <v>25.066666666666666</v>
      </c>
      <c r="BH152">
        <f t="shared" si="293"/>
        <v>34</v>
      </c>
      <c r="BN152">
        <f t="shared" si="300"/>
        <v>23.595505617977526</v>
      </c>
      <c r="BO152">
        <f t="shared" si="301"/>
        <v>20</v>
      </c>
      <c r="BP152">
        <f t="shared" si="272"/>
        <v>-6.666666666666667</v>
      </c>
      <c r="BQ152">
        <f t="shared" si="273"/>
        <v>-24.444444444444443</v>
      </c>
      <c r="BR152">
        <f t="shared" si="274"/>
        <v>4.7619047619047619</v>
      </c>
      <c r="BS152">
        <f t="shared" si="275"/>
        <v>0</v>
      </c>
      <c r="BT152">
        <f t="shared" si="276"/>
        <v>20</v>
      </c>
      <c r="BU152">
        <f t="shared" si="277"/>
        <v>-3.225806451612903</v>
      </c>
      <c r="BV152">
        <f t="shared" si="278"/>
        <v>-21.739130434782609</v>
      </c>
      <c r="BW152">
        <f t="shared" si="279"/>
        <v>16.981132075471699</v>
      </c>
      <c r="BX152">
        <f t="shared" si="280"/>
        <v>37.777777777777779</v>
      </c>
      <c r="BY152">
        <f t="shared" si="281"/>
        <v>-17.647058823529413</v>
      </c>
      <c r="BZ152">
        <f t="shared" si="282"/>
        <v>86.666666666666671</v>
      </c>
      <c r="CA152">
        <f t="shared" si="283"/>
        <v>33.333333333333329</v>
      </c>
      <c r="CB152">
        <f t="shared" si="284"/>
        <v>2.7027027027027026</v>
      </c>
      <c r="CD152">
        <f t="shared" si="295"/>
        <v>12.309612983770286</v>
      </c>
      <c r="CE152">
        <f t="shared" si="296"/>
        <v>-6.56084656084656</v>
      </c>
      <c r="CF152">
        <f t="shared" si="297"/>
        <v>-1.6549789621318378</v>
      </c>
      <c r="CG152">
        <f t="shared" si="298"/>
        <v>12.370617009906688</v>
      </c>
      <c r="CH152">
        <f t="shared" si="299"/>
        <v>40.900900900900901</v>
      </c>
      <c r="CM152">
        <f t="shared" si="285"/>
        <v>11.473061074319897</v>
      </c>
    </row>
    <row r="153" spans="1:91">
      <c r="A153" s="4">
        <v>92</v>
      </c>
      <c r="B153" s="5" t="s">
        <v>166</v>
      </c>
      <c r="C153" s="4">
        <v>4</v>
      </c>
      <c r="D153" s="5" t="s">
        <v>44</v>
      </c>
      <c r="E153" s="4">
        <v>0.3</v>
      </c>
      <c r="F153" s="4">
        <v>0</v>
      </c>
      <c r="G153" s="4">
        <v>3.9</v>
      </c>
      <c r="H153" s="4">
        <v>0</v>
      </c>
      <c r="I153" s="4">
        <v>1.6</v>
      </c>
      <c r="J153" s="4">
        <v>1.2</v>
      </c>
      <c r="K153" s="4">
        <v>0.6</v>
      </c>
      <c r="L153" s="4">
        <v>6</v>
      </c>
      <c r="M153" s="4">
        <v>1.5</v>
      </c>
      <c r="N153" s="4">
        <v>4.2</v>
      </c>
      <c r="O153" s="4">
        <v>6.5</v>
      </c>
      <c r="P153" s="4">
        <v>0.6</v>
      </c>
      <c r="Q153" s="4">
        <v>3</v>
      </c>
      <c r="R153" s="4">
        <v>2</v>
      </c>
      <c r="S153" s="4">
        <v>1.1000000000000001</v>
      </c>
      <c r="T153">
        <f t="shared" si="286"/>
        <v>2.1666666666666665</v>
      </c>
      <c r="U153">
        <f t="shared" si="287"/>
        <v>1.4000000000000001</v>
      </c>
      <c r="V153">
        <f t="shared" si="288"/>
        <v>0.93333333333333324</v>
      </c>
      <c r="W153">
        <f t="shared" si="289"/>
        <v>2.6999999999999997</v>
      </c>
      <c r="X153">
        <f t="shared" si="290"/>
        <v>3.7666666666666662</v>
      </c>
      <c r="Y153">
        <f t="shared" si="291"/>
        <v>2.0333333333333332</v>
      </c>
      <c r="AA153" s="4">
        <v>2</v>
      </c>
      <c r="AB153" s="4">
        <v>20</v>
      </c>
      <c r="AC153" s="4">
        <v>16</v>
      </c>
      <c r="AD153" s="4">
        <v>22</v>
      </c>
      <c r="AE153" s="4">
        <v>2</v>
      </c>
      <c r="AF153" s="4">
        <v>8</v>
      </c>
      <c r="AG153" s="4">
        <v>32</v>
      </c>
      <c r="AH153" s="4">
        <v>18</v>
      </c>
      <c r="AI153" s="4">
        <v>4</v>
      </c>
      <c r="AJ153" s="4">
        <v>4</v>
      </c>
      <c r="AK153" s="4">
        <v>14</v>
      </c>
      <c r="AL153" s="4">
        <v>10</v>
      </c>
      <c r="AM153" s="4">
        <v>20</v>
      </c>
      <c r="AN153" s="4">
        <v>12</v>
      </c>
      <c r="AO153" s="4">
        <v>34</v>
      </c>
      <c r="AQ153" s="4">
        <v>14</v>
      </c>
      <c r="AR153" s="4">
        <v>23</v>
      </c>
      <c r="AS153" s="4">
        <v>22</v>
      </c>
      <c r="AT153" s="4">
        <v>12</v>
      </c>
      <c r="AU153" s="4">
        <v>11</v>
      </c>
      <c r="AV153" s="4">
        <v>26</v>
      </c>
      <c r="AW153" s="4">
        <v>11</v>
      </c>
      <c r="AX153" s="4">
        <v>22</v>
      </c>
      <c r="AY153" s="4">
        <v>16</v>
      </c>
      <c r="AZ153" s="4">
        <v>19</v>
      </c>
      <c r="BA153" s="4">
        <v>8</v>
      </c>
      <c r="BB153" s="4">
        <v>3</v>
      </c>
      <c r="BC153" s="4">
        <v>22</v>
      </c>
      <c r="BD153" s="4">
        <v>15</v>
      </c>
      <c r="BE153" s="4">
        <v>22</v>
      </c>
      <c r="BF153">
        <f t="shared" si="292"/>
        <v>16.399999999999999</v>
      </c>
      <c r="BH153">
        <f t="shared" si="293"/>
        <v>19.666666666666668</v>
      </c>
      <c r="BN153">
        <f t="shared" si="300"/>
        <v>75</v>
      </c>
      <c r="BO153">
        <f t="shared" si="301"/>
        <v>6.9767441860465116</v>
      </c>
      <c r="BP153">
        <f t="shared" si="272"/>
        <v>15.789473684210526</v>
      </c>
      <c r="BQ153">
        <f t="shared" si="273"/>
        <v>-29.411764705882355</v>
      </c>
      <c r="BR153">
        <f t="shared" si="274"/>
        <v>69.230769230769226</v>
      </c>
      <c r="BS153">
        <f t="shared" si="275"/>
        <v>52.941176470588239</v>
      </c>
      <c r="BT153">
        <f t="shared" si="276"/>
        <v>-48.837209302325576</v>
      </c>
      <c r="BU153">
        <f t="shared" si="277"/>
        <v>10</v>
      </c>
      <c r="BV153">
        <f t="shared" si="278"/>
        <v>60</v>
      </c>
      <c r="BW153">
        <f t="shared" si="279"/>
        <v>65.217391304347828</v>
      </c>
      <c r="BX153">
        <f t="shared" si="280"/>
        <v>-27.27272727272727</v>
      </c>
      <c r="BY153">
        <f t="shared" si="281"/>
        <v>-53.846153846153847</v>
      </c>
      <c r="BZ153">
        <f t="shared" si="282"/>
        <v>4.7619047619047619</v>
      </c>
      <c r="CA153">
        <f t="shared" si="283"/>
        <v>11.111111111111111</v>
      </c>
      <c r="CB153">
        <f t="shared" si="284"/>
        <v>-21.428571428571427</v>
      </c>
      <c r="CD153">
        <f t="shared" si="295"/>
        <v>32.588739290085677</v>
      </c>
      <c r="CE153">
        <f t="shared" si="296"/>
        <v>30.920060331825038</v>
      </c>
      <c r="CF153">
        <f t="shared" si="297"/>
        <v>7.0542635658914747</v>
      </c>
      <c r="CG153">
        <f t="shared" si="298"/>
        <v>-5.3004966048444286</v>
      </c>
      <c r="CH153">
        <f t="shared" si="299"/>
        <v>-1.8518518518518512</v>
      </c>
      <c r="CM153">
        <f t="shared" si="285"/>
        <v>12.68214294622118</v>
      </c>
    </row>
    <row r="154" spans="1:91">
      <c r="A154" s="4">
        <v>91</v>
      </c>
      <c r="B154" s="5" t="s">
        <v>167</v>
      </c>
      <c r="C154" s="4">
        <v>4</v>
      </c>
      <c r="D154" s="5" t="s">
        <v>46</v>
      </c>
      <c r="E154" s="4">
        <v>2.6</v>
      </c>
      <c r="F154" s="4">
        <v>0.6</v>
      </c>
      <c r="G154" s="4">
        <v>0.8</v>
      </c>
      <c r="H154" s="4">
        <v>3.7</v>
      </c>
      <c r="I154" s="4">
        <v>9.4</v>
      </c>
      <c r="J154" s="4">
        <v>16.100000000000001</v>
      </c>
      <c r="K154" s="4">
        <v>6.5</v>
      </c>
      <c r="L154" s="4">
        <v>13.2</v>
      </c>
      <c r="M154" s="4">
        <v>3.8</v>
      </c>
      <c r="N154" s="4">
        <v>2</v>
      </c>
      <c r="O154" s="4">
        <v>0.8</v>
      </c>
      <c r="P154" s="4">
        <v>1.9</v>
      </c>
      <c r="Q154" s="4">
        <v>2.4</v>
      </c>
      <c r="R154" s="4">
        <v>3.6</v>
      </c>
      <c r="S154" s="4">
        <v>2.2000000000000002</v>
      </c>
      <c r="T154">
        <f t="shared" si="286"/>
        <v>4.6399999999999997</v>
      </c>
      <c r="U154">
        <f t="shared" si="287"/>
        <v>1.3333333333333333</v>
      </c>
      <c r="V154">
        <f t="shared" si="288"/>
        <v>9.7333333333333343</v>
      </c>
      <c r="W154">
        <f t="shared" si="289"/>
        <v>7.833333333333333</v>
      </c>
      <c r="X154">
        <f t="shared" si="290"/>
        <v>1.5666666666666664</v>
      </c>
      <c r="Y154">
        <f t="shared" si="291"/>
        <v>2.7333333333333329</v>
      </c>
      <c r="AA154" s="4">
        <v>2</v>
      </c>
      <c r="AB154" s="4">
        <v>10</v>
      </c>
      <c r="AC154" s="4">
        <v>0</v>
      </c>
      <c r="AD154" s="4">
        <v>18</v>
      </c>
      <c r="AE154" s="4">
        <v>8</v>
      </c>
      <c r="AF154" s="4">
        <v>10</v>
      </c>
      <c r="AG154" s="4">
        <v>2</v>
      </c>
      <c r="AH154" s="4">
        <v>10</v>
      </c>
      <c r="AI154" s="4">
        <v>8</v>
      </c>
      <c r="AJ154" s="4">
        <v>22</v>
      </c>
      <c r="AK154" s="4">
        <v>6</v>
      </c>
      <c r="AL154" s="4">
        <v>6</v>
      </c>
      <c r="AM154" s="4">
        <v>0</v>
      </c>
      <c r="AN154" s="4">
        <v>0</v>
      </c>
      <c r="AO154" s="4">
        <v>18</v>
      </c>
      <c r="AQ154" s="4">
        <v>4</v>
      </c>
      <c r="AR154" s="4">
        <v>6</v>
      </c>
      <c r="AS154" s="4">
        <v>3</v>
      </c>
      <c r="AT154" s="4">
        <v>15</v>
      </c>
      <c r="AU154" s="4">
        <v>6</v>
      </c>
      <c r="AV154" s="4">
        <v>11</v>
      </c>
      <c r="AW154" s="4">
        <v>9</v>
      </c>
      <c r="AX154" s="4">
        <v>9</v>
      </c>
      <c r="AY154" s="4">
        <v>12</v>
      </c>
      <c r="AZ154" s="4">
        <v>8</v>
      </c>
      <c r="BA154" s="4">
        <v>4</v>
      </c>
      <c r="BB154" s="4">
        <v>1</v>
      </c>
      <c r="BC154" s="4">
        <v>1</v>
      </c>
      <c r="BD154" s="4">
        <v>5</v>
      </c>
      <c r="BE154" s="4">
        <v>8</v>
      </c>
      <c r="BF154">
        <f t="shared" si="292"/>
        <v>6.8</v>
      </c>
      <c r="BH154">
        <f t="shared" si="293"/>
        <v>4.333333333333333</v>
      </c>
      <c r="BN154">
        <f t="shared" si="300"/>
        <v>33.333333333333329</v>
      </c>
      <c r="BO154">
        <f t="shared" si="301"/>
        <v>-25</v>
      </c>
      <c r="BP154">
        <f t="shared" si="272"/>
        <v>100</v>
      </c>
      <c r="BQ154">
        <f t="shared" si="273"/>
        <v>-9.0909090909090917</v>
      </c>
      <c r="BR154">
        <f t="shared" si="274"/>
        <v>-14.285714285714285</v>
      </c>
      <c r="BS154">
        <f t="shared" si="275"/>
        <v>4.7619047619047619</v>
      </c>
      <c r="BT154">
        <f t="shared" si="276"/>
        <v>63.636363636363633</v>
      </c>
      <c r="BU154">
        <f t="shared" si="277"/>
        <v>-5.2631578947368416</v>
      </c>
      <c r="BV154">
        <f t="shared" si="278"/>
        <v>20</v>
      </c>
      <c r="BW154">
        <f t="shared" si="279"/>
        <v>-46.666666666666664</v>
      </c>
      <c r="BX154">
        <f t="shared" si="280"/>
        <v>-20</v>
      </c>
      <c r="BY154">
        <f t="shared" si="281"/>
        <v>-71.428571428571431</v>
      </c>
      <c r="BZ154">
        <f t="shared" si="282"/>
        <v>100</v>
      </c>
      <c r="CA154">
        <f t="shared" si="283"/>
        <v>100</v>
      </c>
      <c r="CB154">
        <f t="shared" si="284"/>
        <v>-38.461538461538467</v>
      </c>
      <c r="CD154">
        <f t="shared" si="295"/>
        <v>36.111111111111107</v>
      </c>
      <c r="CE154">
        <f t="shared" si="296"/>
        <v>-6.2049062049062051</v>
      </c>
      <c r="CF154">
        <f t="shared" si="297"/>
        <v>26.124401913875598</v>
      </c>
      <c r="CG154">
        <f t="shared" si="298"/>
        <v>-46.031746031746025</v>
      </c>
      <c r="CH154">
        <f t="shared" si="299"/>
        <v>53.846153846153847</v>
      </c>
      <c r="CM154">
        <f t="shared" si="285"/>
        <v>12.769002926897663</v>
      </c>
    </row>
    <row r="155" spans="1:91">
      <c r="A155" s="4">
        <v>90</v>
      </c>
      <c r="B155" s="5" t="s">
        <v>168</v>
      </c>
      <c r="C155" s="4">
        <v>4</v>
      </c>
      <c r="D155" s="5" t="s">
        <v>48</v>
      </c>
      <c r="E155" s="4">
        <v>1.8</v>
      </c>
      <c r="F155" s="4">
        <v>0.6</v>
      </c>
      <c r="G155" s="4">
        <v>0.5</v>
      </c>
      <c r="H155" s="4">
        <v>1.2</v>
      </c>
      <c r="I155" s="4">
        <v>2.2000000000000002</v>
      </c>
      <c r="J155" s="4">
        <v>4.4000000000000004</v>
      </c>
      <c r="K155" s="4">
        <v>5</v>
      </c>
      <c r="L155" s="4">
        <v>4.0999999999999996</v>
      </c>
      <c r="M155" s="4">
        <v>7.5</v>
      </c>
      <c r="N155" s="4">
        <v>5.6</v>
      </c>
      <c r="O155" s="4">
        <v>7.9</v>
      </c>
      <c r="P155" s="4">
        <v>7.5</v>
      </c>
      <c r="Q155" s="4">
        <v>2.6</v>
      </c>
      <c r="R155" s="4">
        <v>7.2</v>
      </c>
      <c r="S155" s="4">
        <v>0.5</v>
      </c>
      <c r="T155">
        <f t="shared" si="286"/>
        <v>3.9066666666666667</v>
      </c>
      <c r="U155">
        <f t="shared" si="287"/>
        <v>0.96666666666666667</v>
      </c>
      <c r="V155">
        <f t="shared" si="288"/>
        <v>2.6</v>
      </c>
      <c r="W155">
        <f t="shared" si="289"/>
        <v>5.5333333333333341</v>
      </c>
      <c r="X155">
        <f t="shared" si="290"/>
        <v>7</v>
      </c>
      <c r="Y155">
        <f t="shared" si="291"/>
        <v>3.4333333333333336</v>
      </c>
      <c r="AA155" s="4">
        <v>16</v>
      </c>
      <c r="AB155" s="4">
        <v>10</v>
      </c>
      <c r="AC155" s="4">
        <v>8</v>
      </c>
      <c r="AD155" s="4">
        <v>18</v>
      </c>
      <c r="AE155" s="4">
        <v>10</v>
      </c>
      <c r="AF155" s="4">
        <v>4</v>
      </c>
      <c r="AG155" s="4">
        <v>6</v>
      </c>
      <c r="AH155" s="4">
        <v>2</v>
      </c>
      <c r="AI155" s="4">
        <v>4</v>
      </c>
      <c r="AJ155" s="4">
        <v>18</v>
      </c>
      <c r="AK155" s="4">
        <v>4</v>
      </c>
      <c r="AL155" s="4">
        <v>2</v>
      </c>
      <c r="AM155" s="4">
        <v>10</v>
      </c>
      <c r="AN155" s="4">
        <v>10</v>
      </c>
      <c r="AO155" s="4">
        <v>14</v>
      </c>
      <c r="AQ155" s="4">
        <v>7</v>
      </c>
      <c r="AR155" s="4">
        <v>12</v>
      </c>
      <c r="AS155" s="4">
        <v>3</v>
      </c>
      <c r="AT155" s="4">
        <v>9</v>
      </c>
      <c r="AU155" s="4">
        <v>11</v>
      </c>
      <c r="AV155" s="4">
        <v>9</v>
      </c>
      <c r="AW155" s="4">
        <v>15</v>
      </c>
      <c r="AX155" s="4">
        <v>7</v>
      </c>
      <c r="AY155" s="4">
        <v>7</v>
      </c>
      <c r="AZ155" s="4">
        <v>17</v>
      </c>
      <c r="BA155" s="4">
        <v>11</v>
      </c>
      <c r="BB155" s="4">
        <v>13</v>
      </c>
      <c r="BC155" s="4">
        <v>7</v>
      </c>
      <c r="BD155" s="4">
        <v>5</v>
      </c>
      <c r="BE155" s="4">
        <v>9</v>
      </c>
      <c r="BF155">
        <f t="shared" si="292"/>
        <v>9.4666666666666668</v>
      </c>
      <c r="BH155">
        <f t="shared" si="293"/>
        <v>7.333333333333333</v>
      </c>
      <c r="BN155">
        <f t="shared" si="300"/>
        <v>-39.130434782608695</v>
      </c>
      <c r="BO155">
        <f t="shared" si="301"/>
        <v>9.0909090909090917</v>
      </c>
      <c r="BP155">
        <f t="shared" si="272"/>
        <v>-45.454545454545453</v>
      </c>
      <c r="BQ155">
        <f t="shared" si="273"/>
        <v>-33.333333333333329</v>
      </c>
      <c r="BR155">
        <f t="shared" si="274"/>
        <v>4.7619047619047619</v>
      </c>
      <c r="BS155">
        <f t="shared" si="275"/>
        <v>38.461538461538467</v>
      </c>
      <c r="BT155">
        <f t="shared" si="276"/>
        <v>42.857142857142854</v>
      </c>
      <c r="BU155">
        <f t="shared" si="277"/>
        <v>55.555555555555557</v>
      </c>
      <c r="BV155">
        <f t="shared" si="278"/>
        <v>27.27272727272727</v>
      </c>
      <c r="BW155">
        <f t="shared" si="279"/>
        <v>-2.8571428571428572</v>
      </c>
      <c r="BX155">
        <f t="shared" si="280"/>
        <v>46.666666666666664</v>
      </c>
      <c r="BY155">
        <f t="shared" si="281"/>
        <v>73.333333333333329</v>
      </c>
      <c r="BZ155">
        <f t="shared" si="282"/>
        <v>-17.647058823529413</v>
      </c>
      <c r="CA155">
        <f t="shared" si="283"/>
        <v>-33.333333333333329</v>
      </c>
      <c r="CB155">
        <f t="shared" si="284"/>
        <v>-21.739130434782609</v>
      </c>
      <c r="CD155">
        <f t="shared" si="295"/>
        <v>-25.164690382081687</v>
      </c>
      <c r="CE155">
        <f t="shared" si="296"/>
        <v>3.2967032967033005</v>
      </c>
      <c r="CF155">
        <f t="shared" si="297"/>
        <v>41.89514189514189</v>
      </c>
      <c r="CG155">
        <f t="shared" si="298"/>
        <v>39.047619047619044</v>
      </c>
      <c r="CH155">
        <f t="shared" si="299"/>
        <v>-24.239840863881785</v>
      </c>
      <c r="CM155">
        <f t="shared" si="285"/>
        <v>6.9669865987001538</v>
      </c>
    </row>
    <row r="156" spans="1:91">
      <c r="A156" s="4">
        <v>94</v>
      </c>
      <c r="B156" s="5" t="s">
        <v>169</v>
      </c>
      <c r="C156" s="4">
        <v>4</v>
      </c>
      <c r="D156" s="5" t="s">
        <v>42</v>
      </c>
      <c r="E156" s="4">
        <v>0.8</v>
      </c>
      <c r="F156" s="4">
        <v>0</v>
      </c>
      <c r="G156" s="4">
        <v>0.4</v>
      </c>
      <c r="H156" s="4">
        <v>1</v>
      </c>
      <c r="I156" s="4">
        <v>2.5</v>
      </c>
      <c r="J156" s="4">
        <v>2.8</v>
      </c>
      <c r="K156" s="4">
        <v>2.5</v>
      </c>
      <c r="L156" s="4">
        <v>3.6</v>
      </c>
      <c r="M156" s="4">
        <v>3.4</v>
      </c>
      <c r="N156" s="4">
        <v>8.4</v>
      </c>
      <c r="O156" s="4">
        <v>4.7</v>
      </c>
      <c r="P156" s="4">
        <v>8.3000000000000007</v>
      </c>
      <c r="Q156" s="4">
        <v>16.399999999999999</v>
      </c>
      <c r="R156" s="4">
        <v>9.1999999999999993</v>
      </c>
      <c r="S156" s="4">
        <v>3.3</v>
      </c>
      <c r="T156">
        <f t="shared" si="286"/>
        <v>4.4866666666666664</v>
      </c>
      <c r="U156">
        <f t="shared" si="287"/>
        <v>0.40000000000000008</v>
      </c>
      <c r="V156">
        <f t="shared" si="288"/>
        <v>2.1</v>
      </c>
      <c r="W156">
        <f t="shared" si="289"/>
        <v>3.1666666666666665</v>
      </c>
      <c r="X156">
        <f t="shared" si="290"/>
        <v>7.1333333333333337</v>
      </c>
      <c r="Y156">
        <f t="shared" si="291"/>
        <v>9.6333333333333329</v>
      </c>
      <c r="AA156" s="4">
        <v>20</v>
      </c>
      <c r="AB156" s="4">
        <v>24</v>
      </c>
      <c r="AC156" s="4">
        <v>16</v>
      </c>
      <c r="AD156" s="4">
        <v>16</v>
      </c>
      <c r="AE156" s="4">
        <v>28</v>
      </c>
      <c r="AF156" s="4">
        <v>20</v>
      </c>
      <c r="AG156" s="4">
        <v>16</v>
      </c>
      <c r="AH156" s="4">
        <v>14</v>
      </c>
      <c r="AI156" s="4">
        <v>6</v>
      </c>
      <c r="AJ156" s="4">
        <v>4</v>
      </c>
      <c r="AK156" s="4">
        <v>24</v>
      </c>
      <c r="AL156" s="4">
        <v>14</v>
      </c>
      <c r="AM156" s="4">
        <v>4</v>
      </c>
      <c r="AN156" s="4">
        <v>12</v>
      </c>
      <c r="AO156" s="4">
        <v>18</v>
      </c>
      <c r="AQ156" s="4">
        <v>25</v>
      </c>
      <c r="AR156" s="4">
        <v>20</v>
      </c>
      <c r="AS156" s="4">
        <v>20</v>
      </c>
      <c r="AT156" s="4">
        <v>28</v>
      </c>
      <c r="AU156" s="4">
        <v>23</v>
      </c>
      <c r="AV156" s="4">
        <v>17</v>
      </c>
      <c r="AW156" s="4">
        <v>24</v>
      </c>
      <c r="AX156" s="4">
        <v>8</v>
      </c>
      <c r="AY156" s="4">
        <v>8</v>
      </c>
      <c r="AZ156" s="4">
        <v>11</v>
      </c>
      <c r="BA156" s="4">
        <v>10</v>
      </c>
      <c r="BB156" s="4">
        <v>8</v>
      </c>
      <c r="BC156" s="4">
        <v>10</v>
      </c>
      <c r="BD156" s="4">
        <v>7</v>
      </c>
      <c r="BE156" s="4">
        <v>22</v>
      </c>
      <c r="BF156">
        <f t="shared" si="292"/>
        <v>16.066666666666666</v>
      </c>
      <c r="BH156">
        <f t="shared" si="293"/>
        <v>21.666666666666668</v>
      </c>
      <c r="BN156">
        <f t="shared" si="300"/>
        <v>11.111111111111111</v>
      </c>
      <c r="BO156">
        <f t="shared" si="301"/>
        <v>-9.0909090909090917</v>
      </c>
      <c r="BP156">
        <f t="shared" si="272"/>
        <v>11.111111111111111</v>
      </c>
      <c r="BQ156">
        <f t="shared" si="273"/>
        <v>27.27272727272727</v>
      </c>
      <c r="BR156">
        <f t="shared" si="274"/>
        <v>-9.8039215686274517</v>
      </c>
      <c r="BS156">
        <f t="shared" si="275"/>
        <v>-8.1081081081081088</v>
      </c>
      <c r="BT156">
        <f t="shared" si="276"/>
        <v>20</v>
      </c>
      <c r="BU156">
        <f t="shared" si="277"/>
        <v>-27.27272727272727</v>
      </c>
      <c r="BV156">
        <f t="shared" si="278"/>
        <v>14.285714285714285</v>
      </c>
      <c r="BW156">
        <f t="shared" si="279"/>
        <v>46.666666666666664</v>
      </c>
      <c r="BX156">
        <f t="shared" si="280"/>
        <v>-41.17647058823529</v>
      </c>
      <c r="BY156">
        <f t="shared" si="281"/>
        <v>-27.27272727272727</v>
      </c>
      <c r="BZ156">
        <f t="shared" si="282"/>
        <v>42.857142857142854</v>
      </c>
      <c r="CA156">
        <f t="shared" si="283"/>
        <v>-26.315789473684209</v>
      </c>
      <c r="CB156">
        <f t="shared" si="284"/>
        <v>10</v>
      </c>
      <c r="CD156">
        <f t="shared" si="295"/>
        <v>4.3771043771043763</v>
      </c>
      <c r="CE156">
        <f t="shared" si="296"/>
        <v>3.1202325319972366</v>
      </c>
      <c r="CF156">
        <f t="shared" si="297"/>
        <v>2.3376623376623384</v>
      </c>
      <c r="CG156">
        <f t="shared" si="298"/>
        <v>-7.2608437314319652</v>
      </c>
      <c r="CH156">
        <f t="shared" si="299"/>
        <v>8.8471177944862145</v>
      </c>
      <c r="CM156">
        <f t="shared" si="285"/>
        <v>2.284254661963641</v>
      </c>
    </row>
    <row r="157" spans="1:91">
      <c r="A157" s="4">
        <v>93</v>
      </c>
      <c r="B157" s="5" t="s">
        <v>170</v>
      </c>
      <c r="C157" s="4">
        <v>4</v>
      </c>
      <c r="D157" s="5" t="s">
        <v>44</v>
      </c>
      <c r="E157" s="4">
        <v>8.3000000000000007</v>
      </c>
      <c r="F157" s="4">
        <v>2.2999999999999998</v>
      </c>
      <c r="G157" s="4">
        <v>2.5</v>
      </c>
      <c r="H157" s="4">
        <v>7.1</v>
      </c>
      <c r="I157" s="4">
        <v>1.4</v>
      </c>
      <c r="J157" s="4">
        <v>7.2</v>
      </c>
      <c r="K157" s="4">
        <v>2.4</v>
      </c>
      <c r="L157" s="4">
        <v>3.6</v>
      </c>
      <c r="M157" s="4">
        <v>5.8</v>
      </c>
      <c r="N157" s="4">
        <v>1.8</v>
      </c>
      <c r="O157" s="4">
        <v>0.8</v>
      </c>
      <c r="P157" s="4">
        <v>0</v>
      </c>
      <c r="Q157" s="4">
        <v>0.4</v>
      </c>
      <c r="R157" s="4">
        <v>1.7</v>
      </c>
      <c r="S157" s="4">
        <v>5.9</v>
      </c>
      <c r="T157">
        <f t="shared" si="286"/>
        <v>3.4133333333333327</v>
      </c>
      <c r="U157">
        <f t="shared" si="287"/>
        <v>4.3666666666666671</v>
      </c>
      <c r="V157">
        <f t="shared" si="288"/>
        <v>5.2333333333333334</v>
      </c>
      <c r="W157">
        <f t="shared" si="289"/>
        <v>3.9333333333333336</v>
      </c>
      <c r="X157">
        <f t="shared" si="290"/>
        <v>0.8666666666666667</v>
      </c>
      <c r="Y157">
        <f t="shared" si="291"/>
        <v>2.6666666666666665</v>
      </c>
      <c r="AA157" s="4">
        <v>0</v>
      </c>
      <c r="AB157" s="4">
        <v>12</v>
      </c>
      <c r="AC157" s="4">
        <v>14</v>
      </c>
      <c r="AD157" s="4">
        <v>12</v>
      </c>
      <c r="AE157" s="4">
        <v>10</v>
      </c>
      <c r="AF157" s="4">
        <v>6</v>
      </c>
      <c r="AG157" s="4">
        <v>4</v>
      </c>
      <c r="AH157" s="4">
        <v>4</v>
      </c>
      <c r="AI157" s="4">
        <v>2</v>
      </c>
      <c r="AJ157" s="4">
        <v>16</v>
      </c>
      <c r="AK157" s="4">
        <v>22</v>
      </c>
      <c r="AL157" s="4">
        <v>26</v>
      </c>
      <c r="AM157" s="4">
        <v>4</v>
      </c>
      <c r="AN157" s="4">
        <v>24</v>
      </c>
      <c r="AO157" s="4">
        <v>6</v>
      </c>
      <c r="AQ157" s="4">
        <v>22</v>
      </c>
      <c r="AR157" s="4">
        <v>38</v>
      </c>
      <c r="AS157" s="4">
        <v>25</v>
      </c>
      <c r="AT157" s="4">
        <v>28</v>
      </c>
      <c r="AU157" s="4">
        <v>25</v>
      </c>
      <c r="AV157" s="4">
        <v>20</v>
      </c>
      <c r="AW157" s="4">
        <v>20</v>
      </c>
      <c r="AX157" s="4">
        <v>23</v>
      </c>
      <c r="AY157" s="4">
        <v>11</v>
      </c>
      <c r="AZ157" s="4">
        <v>10</v>
      </c>
      <c r="BA157" s="4">
        <v>25</v>
      </c>
      <c r="BB157" s="4">
        <v>23</v>
      </c>
      <c r="BC157" s="4">
        <v>11</v>
      </c>
      <c r="BD157" s="4">
        <v>22</v>
      </c>
      <c r="BE157" s="4">
        <v>18</v>
      </c>
      <c r="BF157">
        <f t="shared" si="292"/>
        <v>21.4</v>
      </c>
      <c r="BH157">
        <f t="shared" si="293"/>
        <v>28.333333333333332</v>
      </c>
      <c r="BN157">
        <f t="shared" si="300"/>
        <v>100</v>
      </c>
      <c r="BO157">
        <f t="shared" si="301"/>
        <v>52</v>
      </c>
      <c r="BP157">
        <f t="shared" si="272"/>
        <v>28.205128205128204</v>
      </c>
      <c r="BQ157">
        <f t="shared" si="273"/>
        <v>40</v>
      </c>
      <c r="BR157">
        <f t="shared" si="274"/>
        <v>42.857142857142854</v>
      </c>
      <c r="BS157">
        <f t="shared" si="275"/>
        <v>53.846153846153847</v>
      </c>
      <c r="BT157">
        <f t="shared" si="276"/>
        <v>66.666666666666657</v>
      </c>
      <c r="BU157">
        <f t="shared" si="277"/>
        <v>70.370370370370367</v>
      </c>
      <c r="BV157">
        <f t="shared" si="278"/>
        <v>69.230769230769226</v>
      </c>
      <c r="BW157">
        <f t="shared" si="279"/>
        <v>-23.076923076923077</v>
      </c>
      <c r="BX157">
        <f t="shared" si="280"/>
        <v>6.3829787234042552</v>
      </c>
      <c r="BY157">
        <f t="shared" si="281"/>
        <v>-6.1224489795918364</v>
      </c>
      <c r="BZ157">
        <f t="shared" si="282"/>
        <v>46.666666666666664</v>
      </c>
      <c r="CA157">
        <f t="shared" si="283"/>
        <v>-4.3478260869565215</v>
      </c>
      <c r="CB157">
        <f t="shared" si="284"/>
        <v>50</v>
      </c>
      <c r="CD157">
        <f t="shared" si="295"/>
        <v>60.068376068376068</v>
      </c>
      <c r="CE157">
        <f t="shared" si="296"/>
        <v>45.567765567765569</v>
      </c>
      <c r="CF157">
        <f t="shared" si="297"/>
        <v>68.755935422602079</v>
      </c>
      <c r="CG157">
        <f t="shared" si="298"/>
        <v>-7.6054644443702202</v>
      </c>
      <c r="CH157">
        <f t="shared" si="299"/>
        <v>30.772946859903382</v>
      </c>
      <c r="CM157">
        <f t="shared" si="285"/>
        <v>39.511911894855388</v>
      </c>
    </row>
    <row r="158" spans="1:91">
      <c r="A158" s="4">
        <v>95</v>
      </c>
      <c r="B158" s="5" t="s">
        <v>171</v>
      </c>
      <c r="C158" s="4">
        <v>4</v>
      </c>
      <c r="D158" s="5" t="s">
        <v>46</v>
      </c>
      <c r="E158" s="4">
        <v>6.6</v>
      </c>
      <c r="F158" s="4">
        <v>11.6</v>
      </c>
      <c r="G158" s="4">
        <v>8.1</v>
      </c>
      <c r="H158" s="4">
        <v>0.9</v>
      </c>
      <c r="I158" s="4">
        <v>3</v>
      </c>
      <c r="J158" s="4">
        <v>7.2</v>
      </c>
      <c r="K158" s="4">
        <v>7.5</v>
      </c>
      <c r="L158" s="4">
        <v>9.5</v>
      </c>
      <c r="M158" s="4">
        <v>7.5</v>
      </c>
      <c r="N158" s="4">
        <v>4.9000000000000004</v>
      </c>
      <c r="O158" s="4">
        <v>2.6</v>
      </c>
      <c r="P158" s="4">
        <v>5.5</v>
      </c>
      <c r="Q158" s="4">
        <v>4.4000000000000004</v>
      </c>
      <c r="R158" s="4">
        <v>10</v>
      </c>
      <c r="S158" s="4">
        <v>6.1</v>
      </c>
      <c r="T158">
        <f t="shared" si="286"/>
        <v>6.3599999999999994</v>
      </c>
      <c r="U158">
        <f t="shared" si="287"/>
        <v>8.7666666666666657</v>
      </c>
      <c r="V158">
        <f t="shared" si="288"/>
        <v>3.6999999999999997</v>
      </c>
      <c r="W158">
        <f t="shared" si="289"/>
        <v>8.1666666666666661</v>
      </c>
      <c r="X158">
        <f t="shared" si="290"/>
        <v>4.333333333333333</v>
      </c>
      <c r="Y158">
        <f t="shared" si="291"/>
        <v>6.833333333333333</v>
      </c>
      <c r="AA158" s="4">
        <v>0</v>
      </c>
      <c r="AB158" s="4">
        <v>0</v>
      </c>
      <c r="AC158" s="4">
        <v>4</v>
      </c>
      <c r="AD158" s="4">
        <v>6</v>
      </c>
      <c r="AE158" s="4">
        <v>2</v>
      </c>
      <c r="AF158" s="4">
        <v>4</v>
      </c>
      <c r="AG158" s="4">
        <v>2</v>
      </c>
      <c r="AH158" s="4">
        <v>0</v>
      </c>
      <c r="AI158" s="4">
        <v>0</v>
      </c>
      <c r="AJ158" s="4">
        <v>10</v>
      </c>
      <c r="AK158" s="4">
        <v>6</v>
      </c>
      <c r="AL158" s="4">
        <v>6</v>
      </c>
      <c r="AM158" s="4">
        <v>6</v>
      </c>
      <c r="AN158" s="4">
        <v>8</v>
      </c>
      <c r="AO158" s="4">
        <v>4</v>
      </c>
      <c r="AQ158" s="4">
        <v>13</v>
      </c>
      <c r="AR158" s="4">
        <v>15</v>
      </c>
      <c r="AS158" s="4">
        <v>9</v>
      </c>
      <c r="AT158" s="4">
        <v>9</v>
      </c>
      <c r="AU158" s="4">
        <v>6</v>
      </c>
      <c r="AV158" s="4">
        <v>7</v>
      </c>
      <c r="AW158" s="4">
        <v>8</v>
      </c>
      <c r="AX158" s="4">
        <v>6</v>
      </c>
      <c r="AY158" s="4">
        <v>2</v>
      </c>
      <c r="AZ158" s="4">
        <v>5</v>
      </c>
      <c r="BA158" s="4">
        <v>9</v>
      </c>
      <c r="BB158" s="4">
        <v>9</v>
      </c>
      <c r="BC158" s="4">
        <v>11</v>
      </c>
      <c r="BD158" s="4">
        <v>1</v>
      </c>
      <c r="BE158" s="4">
        <v>2</v>
      </c>
      <c r="BF158">
        <f t="shared" si="292"/>
        <v>7.4666666666666668</v>
      </c>
      <c r="BH158">
        <f t="shared" si="293"/>
        <v>12.333333333333334</v>
      </c>
      <c r="BN158">
        <f t="shared" si="300"/>
        <v>100</v>
      </c>
      <c r="BO158">
        <f t="shared" si="301"/>
        <v>100</v>
      </c>
      <c r="BP158">
        <f t="shared" si="272"/>
        <v>38.461538461538467</v>
      </c>
      <c r="BQ158">
        <f t="shared" si="273"/>
        <v>20</v>
      </c>
      <c r="BR158">
        <f t="shared" si="274"/>
        <v>50</v>
      </c>
      <c r="BS158">
        <f t="shared" si="275"/>
        <v>27.27272727272727</v>
      </c>
      <c r="BT158">
        <f t="shared" si="276"/>
        <v>60</v>
      </c>
      <c r="BU158">
        <f t="shared" si="277"/>
        <v>100</v>
      </c>
      <c r="BV158">
        <f t="shared" si="278"/>
        <v>100</v>
      </c>
      <c r="BW158">
        <f t="shared" si="279"/>
        <v>-33.333333333333329</v>
      </c>
      <c r="BX158">
        <f t="shared" si="280"/>
        <v>20</v>
      </c>
      <c r="BY158">
        <f t="shared" si="281"/>
        <v>20</v>
      </c>
      <c r="BZ158">
        <f t="shared" si="282"/>
        <v>29.411764705882355</v>
      </c>
      <c r="CA158">
        <f t="shared" si="283"/>
        <v>-77.777777777777786</v>
      </c>
      <c r="CB158">
        <f t="shared" si="284"/>
        <v>-33.333333333333329</v>
      </c>
      <c r="CD158">
        <f t="shared" si="295"/>
        <v>79.487179487179489</v>
      </c>
      <c r="CE158">
        <f t="shared" si="296"/>
        <v>32.424242424242422</v>
      </c>
      <c r="CF158">
        <f t="shared" si="297"/>
        <v>86.666666666666671</v>
      </c>
      <c r="CG158">
        <f t="shared" si="298"/>
        <v>2.2222222222222237</v>
      </c>
      <c r="CH158">
        <f t="shared" si="299"/>
        <v>-27.23311546840959</v>
      </c>
      <c r="CM158">
        <f t="shared" si="285"/>
        <v>34.713439066380232</v>
      </c>
    </row>
    <row r="159" spans="1:91">
      <c r="A159" s="4">
        <v>96</v>
      </c>
      <c r="B159" s="5" t="s">
        <v>172</v>
      </c>
      <c r="C159" s="4">
        <v>4</v>
      </c>
      <c r="D159" s="5" t="s">
        <v>48</v>
      </c>
      <c r="E159" s="4">
        <v>1.1000000000000001</v>
      </c>
      <c r="F159" s="4">
        <v>2.2999999999999998</v>
      </c>
      <c r="G159" s="4">
        <v>3.6</v>
      </c>
      <c r="H159" s="4">
        <v>0.8</v>
      </c>
      <c r="I159" s="4">
        <v>1.5</v>
      </c>
      <c r="J159" s="4">
        <v>6.2</v>
      </c>
      <c r="K159" s="4">
        <v>3.7</v>
      </c>
      <c r="L159" s="4">
        <v>5.3</v>
      </c>
      <c r="M159" s="4">
        <v>0</v>
      </c>
      <c r="N159" s="4">
        <v>0.8</v>
      </c>
      <c r="O159" s="4">
        <v>3.8</v>
      </c>
      <c r="P159" s="4">
        <v>4.7</v>
      </c>
      <c r="Q159" s="4">
        <v>2.2000000000000002</v>
      </c>
      <c r="R159" s="4">
        <v>0.3</v>
      </c>
      <c r="S159" s="4">
        <v>0</v>
      </c>
      <c r="T159">
        <f t="shared" si="286"/>
        <v>2.4200000000000004</v>
      </c>
      <c r="U159">
        <f t="shared" si="287"/>
        <v>2.3333333333333335</v>
      </c>
      <c r="V159">
        <f t="shared" si="288"/>
        <v>2.8333333333333335</v>
      </c>
      <c r="W159">
        <f t="shared" si="289"/>
        <v>3</v>
      </c>
      <c r="X159">
        <f t="shared" si="290"/>
        <v>3.1</v>
      </c>
      <c r="Y159">
        <f t="shared" si="291"/>
        <v>0.83333333333333337</v>
      </c>
      <c r="AA159" s="4">
        <v>6</v>
      </c>
      <c r="AB159" s="4">
        <v>2</v>
      </c>
      <c r="AC159" s="4">
        <v>10</v>
      </c>
      <c r="AD159" s="4">
        <v>12</v>
      </c>
      <c r="AE159" s="4">
        <v>10</v>
      </c>
      <c r="AF159" s="4">
        <v>8</v>
      </c>
      <c r="AG159" s="4">
        <v>8</v>
      </c>
      <c r="AH159" s="4">
        <v>12</v>
      </c>
      <c r="AI159" s="4">
        <v>10</v>
      </c>
      <c r="AJ159" s="4">
        <v>14</v>
      </c>
      <c r="AK159" s="4">
        <v>4</v>
      </c>
      <c r="AL159" s="4">
        <v>4</v>
      </c>
      <c r="AM159" s="4">
        <v>10</v>
      </c>
      <c r="AN159" s="4">
        <v>12</v>
      </c>
      <c r="AO159" s="4">
        <v>6</v>
      </c>
      <c r="AQ159" s="4">
        <v>10</v>
      </c>
      <c r="AR159" s="4">
        <v>20</v>
      </c>
      <c r="AS159" s="4">
        <v>5</v>
      </c>
      <c r="AT159" s="4">
        <v>17</v>
      </c>
      <c r="AU159" s="4">
        <v>15</v>
      </c>
      <c r="AV159" s="4">
        <v>11</v>
      </c>
      <c r="AW159" s="4">
        <v>13</v>
      </c>
      <c r="AX159" s="4">
        <v>10</v>
      </c>
      <c r="AY159" s="4">
        <v>1</v>
      </c>
      <c r="AZ159" s="4">
        <v>10</v>
      </c>
      <c r="BA159" s="4">
        <v>3</v>
      </c>
      <c r="BB159" s="4">
        <v>5</v>
      </c>
      <c r="BC159" s="4">
        <v>8</v>
      </c>
      <c r="BD159" s="4">
        <v>6</v>
      </c>
      <c r="BE159" s="4">
        <v>8</v>
      </c>
      <c r="BF159">
        <f t="shared" si="292"/>
        <v>9.4666666666666668</v>
      </c>
      <c r="BH159">
        <f t="shared" si="293"/>
        <v>11.666666666666666</v>
      </c>
      <c r="BN159">
        <f t="shared" si="300"/>
        <v>25</v>
      </c>
      <c r="BO159">
        <f t="shared" si="301"/>
        <v>81.818181818181827</v>
      </c>
      <c r="BP159">
        <f t="shared" si="272"/>
        <v>-33.333333333333329</v>
      </c>
      <c r="BQ159">
        <f t="shared" si="273"/>
        <v>17.241379310344829</v>
      </c>
      <c r="BR159">
        <f t="shared" si="274"/>
        <v>20</v>
      </c>
      <c r="BS159">
        <f t="shared" si="275"/>
        <v>15.789473684210526</v>
      </c>
      <c r="BT159">
        <f t="shared" si="276"/>
        <v>23.809523809523807</v>
      </c>
      <c r="BU159">
        <f t="shared" si="277"/>
        <v>-9.0909090909090917</v>
      </c>
      <c r="BV159">
        <f t="shared" si="278"/>
        <v>-81.818181818181827</v>
      </c>
      <c r="BW159">
        <f t="shared" si="279"/>
        <v>-16.666666666666664</v>
      </c>
      <c r="BX159">
        <f t="shared" si="280"/>
        <v>-14.285714285714285</v>
      </c>
      <c r="BY159">
        <f t="shared" si="281"/>
        <v>11.111111111111111</v>
      </c>
      <c r="BZ159">
        <f t="shared" si="282"/>
        <v>-11.111111111111111</v>
      </c>
      <c r="CA159">
        <f t="shared" si="283"/>
        <v>-33.333333333333329</v>
      </c>
      <c r="CB159">
        <f t="shared" si="284"/>
        <v>14.285714285714285</v>
      </c>
      <c r="CD159">
        <f t="shared" si="295"/>
        <v>24.494949494949498</v>
      </c>
      <c r="CE159">
        <f t="shared" si="296"/>
        <v>17.676950998185117</v>
      </c>
      <c r="CF159">
        <f t="shared" si="297"/>
        <v>-22.366522366522371</v>
      </c>
      <c r="CG159">
        <f t="shared" si="298"/>
        <v>-6.6137566137566131</v>
      </c>
      <c r="CH159">
        <f t="shared" si="299"/>
        <v>-10.052910052910052</v>
      </c>
      <c r="CM159">
        <f t="shared" si="285"/>
        <v>0.62774229198911535</v>
      </c>
    </row>
    <row r="160" spans="1:91">
      <c r="A160">
        <v>27</v>
      </c>
      <c r="B160" t="s">
        <v>185</v>
      </c>
      <c r="C160">
        <v>4</v>
      </c>
      <c r="D160" t="s">
        <v>42</v>
      </c>
      <c r="E160">
        <v>14.2</v>
      </c>
      <c r="F160">
        <v>9.9</v>
      </c>
      <c r="G160">
        <v>6.3</v>
      </c>
      <c r="H160">
        <v>7.9</v>
      </c>
      <c r="I160">
        <v>7.1</v>
      </c>
      <c r="J160">
        <v>14.4</v>
      </c>
      <c r="K160">
        <v>15.9</v>
      </c>
      <c r="L160">
        <v>9.4</v>
      </c>
      <c r="M160">
        <v>14</v>
      </c>
      <c r="N160">
        <v>3.2</v>
      </c>
      <c r="O160">
        <v>7.5</v>
      </c>
      <c r="P160">
        <v>16.3</v>
      </c>
      <c r="Q160">
        <v>16.899999999999999</v>
      </c>
      <c r="R160">
        <v>13.7</v>
      </c>
      <c r="S160">
        <v>24.3</v>
      </c>
      <c r="T160">
        <f t="shared" si="286"/>
        <v>12.066666666666666</v>
      </c>
      <c r="U160">
        <f t="shared" si="287"/>
        <v>10.133333333333335</v>
      </c>
      <c r="V160">
        <f t="shared" si="288"/>
        <v>9.7999999999999989</v>
      </c>
      <c r="W160">
        <f t="shared" si="289"/>
        <v>13.1</v>
      </c>
      <c r="X160">
        <f t="shared" si="290"/>
        <v>9</v>
      </c>
      <c r="Y160">
        <f t="shared" si="291"/>
        <v>18.3</v>
      </c>
      <c r="AA160">
        <v>2</v>
      </c>
      <c r="AB160">
        <v>2</v>
      </c>
      <c r="AC160">
        <v>4</v>
      </c>
      <c r="AD160">
        <v>4</v>
      </c>
      <c r="AE160">
        <v>6</v>
      </c>
      <c r="AF160">
        <v>6</v>
      </c>
      <c r="AG160">
        <v>2</v>
      </c>
      <c r="AH160">
        <v>8</v>
      </c>
      <c r="AI160">
        <v>10</v>
      </c>
      <c r="AJ160">
        <v>12</v>
      </c>
      <c r="AK160">
        <v>2</v>
      </c>
      <c r="AL160">
        <v>2</v>
      </c>
      <c r="AM160">
        <v>2</v>
      </c>
      <c r="AN160">
        <v>2</v>
      </c>
      <c r="AO160">
        <v>0</v>
      </c>
      <c r="AQ160">
        <v>11</v>
      </c>
      <c r="AR160">
        <v>14</v>
      </c>
      <c r="AS160">
        <v>9</v>
      </c>
      <c r="AT160">
        <v>7</v>
      </c>
      <c r="AU160">
        <v>12</v>
      </c>
      <c r="AV160">
        <v>9</v>
      </c>
      <c r="AW160">
        <v>12</v>
      </c>
      <c r="AX160">
        <v>11</v>
      </c>
      <c r="AY160">
        <v>8</v>
      </c>
      <c r="AZ160">
        <v>11</v>
      </c>
      <c r="BA160">
        <v>15</v>
      </c>
      <c r="BB160">
        <v>10</v>
      </c>
      <c r="BC160">
        <v>8</v>
      </c>
      <c r="BD160">
        <v>9</v>
      </c>
      <c r="BE160">
        <v>9</v>
      </c>
      <c r="BF160">
        <f t="shared" si="292"/>
        <v>10.333333333333334</v>
      </c>
      <c r="BH160">
        <f t="shared" si="293"/>
        <v>11.333333333333334</v>
      </c>
      <c r="BN160">
        <f t="shared" si="300"/>
        <v>69.230769230769226</v>
      </c>
      <c r="BO160">
        <f t="shared" si="301"/>
        <v>75</v>
      </c>
      <c r="BP160">
        <f t="shared" si="272"/>
        <v>38.461538461538467</v>
      </c>
      <c r="BQ160">
        <f t="shared" si="273"/>
        <v>27.27272727272727</v>
      </c>
      <c r="BR160">
        <f t="shared" si="274"/>
        <v>33.333333333333329</v>
      </c>
      <c r="BS160">
        <f t="shared" si="275"/>
        <v>20</v>
      </c>
      <c r="BT160">
        <f t="shared" si="276"/>
        <v>71.428571428571431</v>
      </c>
      <c r="BU160">
        <f t="shared" si="277"/>
        <v>15.789473684210526</v>
      </c>
      <c r="BV160">
        <f t="shared" si="278"/>
        <v>-11.111111111111111</v>
      </c>
      <c r="BW160">
        <f t="shared" si="279"/>
        <v>-4.3478260869565215</v>
      </c>
      <c r="BX160">
        <f t="shared" si="280"/>
        <v>76.470588235294116</v>
      </c>
      <c r="BY160">
        <f t="shared" si="281"/>
        <v>66.666666666666657</v>
      </c>
      <c r="BZ160">
        <f t="shared" si="282"/>
        <v>60</v>
      </c>
      <c r="CA160">
        <f t="shared" si="283"/>
        <v>63.636363636363633</v>
      </c>
      <c r="CB160">
        <f t="shared" si="284"/>
        <v>100</v>
      </c>
      <c r="CD160">
        <f t="shared" si="295"/>
        <v>60.897435897435891</v>
      </c>
      <c r="CE160">
        <f t="shared" si="296"/>
        <v>26.868686868686865</v>
      </c>
      <c r="CF160">
        <f t="shared" si="297"/>
        <v>25.368978000556947</v>
      </c>
      <c r="CG160">
        <f t="shared" si="298"/>
        <v>46.263142938334759</v>
      </c>
      <c r="CH160">
        <f t="shared" si="299"/>
        <v>74.545454545454547</v>
      </c>
      <c r="CM160">
        <f t="shared" si="285"/>
        <v>46.788739650093802</v>
      </c>
    </row>
    <row r="161" spans="1:91">
      <c r="A161">
        <v>26</v>
      </c>
      <c r="B161" t="s">
        <v>186</v>
      </c>
      <c r="C161">
        <v>4</v>
      </c>
      <c r="D161" t="s">
        <v>44</v>
      </c>
      <c r="E161">
        <v>19.399999999999999</v>
      </c>
      <c r="F161">
        <v>17</v>
      </c>
      <c r="G161">
        <v>18.399999999999999</v>
      </c>
      <c r="H161">
        <v>21.3</v>
      </c>
      <c r="I161">
        <v>17.7</v>
      </c>
      <c r="J161">
        <v>20.399999999999999</v>
      </c>
      <c r="K161">
        <v>12.4</v>
      </c>
      <c r="L161">
        <v>21.3</v>
      </c>
      <c r="M161">
        <v>15.5</v>
      </c>
      <c r="N161">
        <v>17.100000000000001</v>
      </c>
      <c r="O161">
        <v>17.100000000000001</v>
      </c>
      <c r="P161">
        <v>15.7</v>
      </c>
      <c r="Q161">
        <v>17.8</v>
      </c>
      <c r="R161">
        <v>18.2</v>
      </c>
      <c r="S161">
        <v>29.2</v>
      </c>
      <c r="T161">
        <f t="shared" si="286"/>
        <v>18.566666666666666</v>
      </c>
      <c r="U161">
        <f t="shared" si="287"/>
        <v>18.266666666666666</v>
      </c>
      <c r="V161">
        <f t="shared" si="288"/>
        <v>19.8</v>
      </c>
      <c r="W161">
        <f t="shared" si="289"/>
        <v>16.400000000000002</v>
      </c>
      <c r="X161">
        <f t="shared" si="290"/>
        <v>16.633333333333336</v>
      </c>
      <c r="Y161">
        <f t="shared" si="291"/>
        <v>21.733333333333334</v>
      </c>
      <c r="AA161">
        <v>0</v>
      </c>
      <c r="AB161">
        <v>4</v>
      </c>
      <c r="AC161">
        <v>8</v>
      </c>
      <c r="AD161">
        <v>6</v>
      </c>
      <c r="AE161">
        <v>6</v>
      </c>
      <c r="AF161">
        <v>6</v>
      </c>
      <c r="AG161">
        <v>10</v>
      </c>
      <c r="AH161">
        <v>8</v>
      </c>
      <c r="AI161">
        <v>6</v>
      </c>
      <c r="AJ161">
        <v>6</v>
      </c>
      <c r="AK161">
        <v>12</v>
      </c>
      <c r="AL161">
        <v>4</v>
      </c>
      <c r="AM161">
        <v>8</v>
      </c>
      <c r="AN161">
        <v>8</v>
      </c>
      <c r="AO161">
        <v>0</v>
      </c>
      <c r="AQ161">
        <v>7</v>
      </c>
      <c r="AR161">
        <v>14</v>
      </c>
      <c r="AS161">
        <v>8</v>
      </c>
      <c r="AT161">
        <v>19</v>
      </c>
      <c r="AU161">
        <v>17</v>
      </c>
      <c r="AV161">
        <v>12</v>
      </c>
      <c r="AW161">
        <v>8</v>
      </c>
      <c r="AX161">
        <v>9</v>
      </c>
      <c r="AY161">
        <v>15</v>
      </c>
      <c r="AZ161">
        <v>4</v>
      </c>
      <c r="BA161">
        <v>11</v>
      </c>
      <c r="BB161">
        <v>9</v>
      </c>
      <c r="BC161">
        <v>8</v>
      </c>
      <c r="BD161">
        <v>12</v>
      </c>
      <c r="BE161">
        <v>6</v>
      </c>
      <c r="BF161">
        <f t="shared" si="292"/>
        <v>10.6</v>
      </c>
      <c r="BH161">
        <f t="shared" si="293"/>
        <v>9.6666666666666661</v>
      </c>
      <c r="BN161">
        <f t="shared" si="300"/>
        <v>100</v>
      </c>
      <c r="BO161">
        <f t="shared" si="301"/>
        <v>55.555555555555557</v>
      </c>
      <c r="BP161">
        <f t="shared" si="272"/>
        <v>0</v>
      </c>
      <c r="BQ161">
        <f t="shared" si="273"/>
        <v>52</v>
      </c>
      <c r="BR161">
        <f t="shared" si="274"/>
        <v>47.826086956521742</v>
      </c>
      <c r="BS161">
        <f t="shared" si="275"/>
        <v>33.333333333333329</v>
      </c>
      <c r="BT161">
        <f t="shared" si="276"/>
        <v>-11.111111111111111</v>
      </c>
      <c r="BU161">
        <f t="shared" si="277"/>
        <v>5.8823529411764701</v>
      </c>
      <c r="BV161">
        <f t="shared" si="278"/>
        <v>42.857142857142854</v>
      </c>
      <c r="BW161">
        <f t="shared" si="279"/>
        <v>-20</v>
      </c>
      <c r="BX161">
        <f t="shared" si="280"/>
        <v>-4.3478260869565215</v>
      </c>
      <c r="BY161">
        <v>0</v>
      </c>
      <c r="BZ161">
        <f t="shared" si="282"/>
        <v>0</v>
      </c>
      <c r="CA161">
        <f t="shared" si="283"/>
        <v>20</v>
      </c>
      <c r="CB161">
        <f t="shared" si="284"/>
        <v>100</v>
      </c>
      <c r="CD161">
        <f t="shared" si="295"/>
        <v>51.851851851851848</v>
      </c>
      <c r="CE161">
        <f t="shared" si="296"/>
        <v>44.386473429951685</v>
      </c>
      <c r="CF161">
        <f t="shared" si="297"/>
        <v>12.542794895736071</v>
      </c>
      <c r="CG161">
        <f t="shared" si="298"/>
        <v>-8.1159420289855078</v>
      </c>
      <c r="CH161">
        <f t="shared" si="299"/>
        <v>40</v>
      </c>
      <c r="CM161">
        <f t="shared" si="285"/>
        <v>28.133035629710822</v>
      </c>
    </row>
    <row r="162" spans="1:91">
      <c r="A162">
        <v>28</v>
      </c>
      <c r="B162" t="s">
        <v>187</v>
      </c>
      <c r="C162">
        <v>4</v>
      </c>
      <c r="D162" t="s">
        <v>46</v>
      </c>
      <c r="E162">
        <v>3.6</v>
      </c>
      <c r="F162">
        <v>12.9</v>
      </c>
      <c r="G162">
        <v>12.9</v>
      </c>
      <c r="H162">
        <v>10.9</v>
      </c>
      <c r="I162">
        <v>2.2999999999999998</v>
      </c>
      <c r="J162">
        <v>15.6</v>
      </c>
      <c r="K162">
        <v>7.5</v>
      </c>
      <c r="L162">
        <v>6.9</v>
      </c>
      <c r="M162">
        <v>0.5</v>
      </c>
      <c r="N162">
        <v>0</v>
      </c>
      <c r="O162">
        <v>3.1</v>
      </c>
      <c r="P162">
        <v>12.9</v>
      </c>
      <c r="Q162">
        <v>0</v>
      </c>
      <c r="R162">
        <v>3.4</v>
      </c>
      <c r="S162">
        <v>9</v>
      </c>
      <c r="T162">
        <f t="shared" si="286"/>
        <v>6.7666666666666666</v>
      </c>
      <c r="U162">
        <f t="shared" si="287"/>
        <v>9.7999999999999989</v>
      </c>
      <c r="V162">
        <f t="shared" si="288"/>
        <v>9.6</v>
      </c>
      <c r="W162">
        <f t="shared" si="289"/>
        <v>4.9666666666666668</v>
      </c>
      <c r="X162">
        <f t="shared" si="290"/>
        <v>5.333333333333333</v>
      </c>
      <c r="Y162">
        <f t="shared" si="291"/>
        <v>4.1333333333333337</v>
      </c>
      <c r="AA162">
        <v>10</v>
      </c>
      <c r="AB162">
        <v>10</v>
      </c>
      <c r="AC162">
        <v>8</v>
      </c>
      <c r="AD162">
        <v>4</v>
      </c>
      <c r="AE162">
        <v>6</v>
      </c>
      <c r="AF162">
        <v>6</v>
      </c>
      <c r="AG162">
        <v>8</v>
      </c>
      <c r="AH162">
        <v>14</v>
      </c>
      <c r="AI162">
        <v>8</v>
      </c>
      <c r="AJ162">
        <v>6</v>
      </c>
      <c r="AK162">
        <v>10</v>
      </c>
      <c r="AL162">
        <v>6</v>
      </c>
      <c r="AM162">
        <v>8</v>
      </c>
      <c r="AN162">
        <v>4</v>
      </c>
      <c r="AO162">
        <v>10</v>
      </c>
      <c r="AQ162">
        <v>19</v>
      </c>
      <c r="AR162">
        <v>9</v>
      </c>
      <c r="AS162">
        <v>19</v>
      </c>
      <c r="AT162">
        <v>16</v>
      </c>
      <c r="AU162">
        <v>6</v>
      </c>
      <c r="AV162">
        <v>4</v>
      </c>
      <c r="AW162">
        <v>10</v>
      </c>
      <c r="AX162">
        <v>8</v>
      </c>
      <c r="AY162">
        <v>12</v>
      </c>
      <c r="AZ162">
        <v>12</v>
      </c>
      <c r="BA162">
        <v>8</v>
      </c>
      <c r="BB162">
        <v>14</v>
      </c>
      <c r="BC162">
        <v>9</v>
      </c>
      <c r="BD162">
        <v>9</v>
      </c>
      <c r="BE162">
        <v>17</v>
      </c>
      <c r="BF162">
        <f t="shared" si="292"/>
        <v>11.466666666666667</v>
      </c>
      <c r="BH162">
        <f t="shared" si="293"/>
        <v>15.666666666666666</v>
      </c>
      <c r="BN162">
        <f t="shared" si="300"/>
        <v>31.03448275862069</v>
      </c>
      <c r="BO162">
        <f t="shared" si="301"/>
        <v>-5.2631578947368416</v>
      </c>
      <c r="BP162">
        <f t="shared" si="272"/>
        <v>40.74074074074074</v>
      </c>
      <c r="BQ162">
        <f t="shared" si="273"/>
        <v>60</v>
      </c>
      <c r="BR162">
        <f t="shared" si="274"/>
        <v>0</v>
      </c>
      <c r="BS162">
        <f t="shared" si="275"/>
        <v>-20</v>
      </c>
      <c r="BT162">
        <f t="shared" si="276"/>
        <v>11.111111111111111</v>
      </c>
      <c r="BU162">
        <f t="shared" si="277"/>
        <v>-27.27272727272727</v>
      </c>
      <c r="BV162">
        <f t="shared" si="278"/>
        <v>20</v>
      </c>
      <c r="BW162">
        <f t="shared" si="279"/>
        <v>33.333333333333329</v>
      </c>
      <c r="BX162">
        <f t="shared" si="280"/>
        <v>-11.111111111111111</v>
      </c>
      <c r="BY162">
        <f t="shared" ref="BY162:BY173" si="302">(BB162-AL162)/(BB162+AL162)*100</f>
        <v>40</v>
      </c>
      <c r="BZ162">
        <f t="shared" si="282"/>
        <v>5.8823529411764701</v>
      </c>
      <c r="CA162">
        <v>0</v>
      </c>
      <c r="CB162">
        <v>0</v>
      </c>
      <c r="CD162">
        <f t="shared" si="295"/>
        <v>22.170688534874859</v>
      </c>
      <c r="CE162">
        <f t="shared" si="296"/>
        <v>13.333333333333334</v>
      </c>
      <c r="CF162">
        <f t="shared" si="297"/>
        <v>1.2794612794612803</v>
      </c>
      <c r="CG162">
        <f t="shared" si="298"/>
        <v>20.740740740740737</v>
      </c>
      <c r="CH162">
        <f t="shared" si="299"/>
        <v>1.9607843137254901</v>
      </c>
      <c r="CM162">
        <f t="shared" si="285"/>
        <v>11.89700164042714</v>
      </c>
    </row>
    <row r="163" spans="1:91">
      <c r="A163">
        <v>25</v>
      </c>
      <c r="B163" t="s">
        <v>188</v>
      </c>
      <c r="C163">
        <v>4</v>
      </c>
      <c r="D163" t="s">
        <v>48</v>
      </c>
      <c r="E163">
        <v>2.2999999999999998</v>
      </c>
      <c r="F163">
        <v>7.4</v>
      </c>
      <c r="G163">
        <v>4.9000000000000004</v>
      </c>
      <c r="H163">
        <v>0.8</v>
      </c>
      <c r="I163">
        <v>8.6999999999999993</v>
      </c>
      <c r="J163">
        <v>7.9</v>
      </c>
      <c r="K163">
        <v>6.9</v>
      </c>
      <c r="L163">
        <v>5.8</v>
      </c>
      <c r="M163">
        <v>11.9</v>
      </c>
      <c r="N163">
        <v>12.1</v>
      </c>
      <c r="O163">
        <v>9</v>
      </c>
      <c r="P163">
        <v>4.8</v>
      </c>
      <c r="Q163">
        <v>7.3</v>
      </c>
      <c r="R163">
        <v>4.4000000000000004</v>
      </c>
      <c r="S163">
        <v>4.3</v>
      </c>
      <c r="T163">
        <f t="shared" si="286"/>
        <v>6.5666666666666655</v>
      </c>
      <c r="U163">
        <f t="shared" si="287"/>
        <v>4.8666666666666663</v>
      </c>
      <c r="V163">
        <f t="shared" si="288"/>
        <v>5.8</v>
      </c>
      <c r="W163">
        <f t="shared" si="289"/>
        <v>8.2000000000000011</v>
      </c>
      <c r="X163">
        <f t="shared" si="290"/>
        <v>8.6333333333333346</v>
      </c>
      <c r="Y163">
        <f t="shared" si="291"/>
        <v>5.333333333333333</v>
      </c>
      <c r="AA163">
        <v>12</v>
      </c>
      <c r="AB163">
        <v>12</v>
      </c>
      <c r="AC163">
        <v>14</v>
      </c>
      <c r="AD163">
        <v>18</v>
      </c>
      <c r="AE163">
        <v>10</v>
      </c>
      <c r="AF163">
        <v>4</v>
      </c>
      <c r="AG163">
        <v>12</v>
      </c>
      <c r="AH163">
        <v>12</v>
      </c>
      <c r="AI163">
        <v>6</v>
      </c>
      <c r="AJ163">
        <v>8</v>
      </c>
      <c r="AK163">
        <v>6</v>
      </c>
      <c r="AL163">
        <v>10</v>
      </c>
      <c r="AM163">
        <v>10</v>
      </c>
      <c r="AN163">
        <v>16</v>
      </c>
      <c r="AO163">
        <v>12</v>
      </c>
      <c r="AQ163">
        <v>22</v>
      </c>
      <c r="AR163">
        <v>18</v>
      </c>
      <c r="AS163">
        <v>14</v>
      </c>
      <c r="AT163">
        <v>9</v>
      </c>
      <c r="AU163">
        <v>12</v>
      </c>
      <c r="AV163">
        <v>10</v>
      </c>
      <c r="AW163">
        <v>13</v>
      </c>
      <c r="AX163">
        <v>12</v>
      </c>
      <c r="AY163">
        <v>8</v>
      </c>
      <c r="AZ163">
        <v>9</v>
      </c>
      <c r="BA163">
        <v>9</v>
      </c>
      <c r="BB163">
        <v>7</v>
      </c>
      <c r="BC163">
        <v>9</v>
      </c>
      <c r="BD163">
        <v>9</v>
      </c>
      <c r="BE163">
        <v>9</v>
      </c>
      <c r="BF163">
        <f t="shared" si="292"/>
        <v>11.333333333333334</v>
      </c>
      <c r="BH163">
        <f t="shared" si="293"/>
        <v>18</v>
      </c>
      <c r="BN163">
        <f t="shared" si="300"/>
        <v>29.411764705882355</v>
      </c>
      <c r="BO163">
        <f t="shared" si="301"/>
        <v>20</v>
      </c>
      <c r="BP163">
        <f t="shared" si="272"/>
        <v>0</v>
      </c>
      <c r="BQ163">
        <f t="shared" si="273"/>
        <v>-33.333333333333329</v>
      </c>
      <c r="BR163">
        <f t="shared" si="274"/>
        <v>9.0909090909090917</v>
      </c>
      <c r="BS163">
        <f t="shared" si="275"/>
        <v>42.857142857142854</v>
      </c>
      <c r="BT163">
        <f t="shared" si="276"/>
        <v>4</v>
      </c>
      <c r="BU163">
        <f t="shared" si="277"/>
        <v>0</v>
      </c>
      <c r="BV163">
        <f t="shared" si="278"/>
        <v>14.285714285714285</v>
      </c>
      <c r="BW163">
        <f t="shared" si="279"/>
        <v>5.8823529411764701</v>
      </c>
      <c r="BX163">
        <f t="shared" si="280"/>
        <v>20</v>
      </c>
      <c r="BY163">
        <f t="shared" si="302"/>
        <v>-17.647058823529413</v>
      </c>
      <c r="BZ163">
        <f t="shared" si="282"/>
        <v>-5.2631578947368416</v>
      </c>
      <c r="CA163">
        <f t="shared" ref="CA163:CA173" si="303">(BD163-AN163)/(BD163+AN163)*100</f>
        <v>-28.000000000000004</v>
      </c>
      <c r="CB163">
        <f t="shared" ref="CB163:CB165" si="304">(BE163-AO163)/(BE163+AO163)*100</f>
        <v>-14.285714285714285</v>
      </c>
      <c r="CD163">
        <f t="shared" si="295"/>
        <v>16.47058823529412</v>
      </c>
      <c r="CE163">
        <f t="shared" si="296"/>
        <v>6.204906204906206</v>
      </c>
      <c r="CF163">
        <f t="shared" si="297"/>
        <v>6.0952380952380949</v>
      </c>
      <c r="CG163">
        <f t="shared" si="298"/>
        <v>2.7450980392156858</v>
      </c>
      <c r="CH163">
        <f t="shared" si="299"/>
        <v>-15.849624060150376</v>
      </c>
      <c r="CM163">
        <f t="shared" si="285"/>
        <v>3.1332413029007458</v>
      </c>
    </row>
    <row r="164" spans="1:91">
      <c r="A164">
        <v>29</v>
      </c>
      <c r="B164" t="s">
        <v>189</v>
      </c>
      <c r="C164">
        <v>4</v>
      </c>
      <c r="D164" t="s">
        <v>42</v>
      </c>
      <c r="E164">
        <v>0</v>
      </c>
      <c r="F164">
        <v>0.8</v>
      </c>
      <c r="G164">
        <v>1.3</v>
      </c>
      <c r="H164">
        <v>0</v>
      </c>
      <c r="I164">
        <v>0.6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286"/>
        <v>0.18000000000000002</v>
      </c>
      <c r="U164">
        <f t="shared" si="287"/>
        <v>0.70000000000000007</v>
      </c>
      <c r="V164">
        <f t="shared" si="288"/>
        <v>0.19999999999999998</v>
      </c>
      <c r="W164">
        <f t="shared" si="289"/>
        <v>0</v>
      </c>
      <c r="X164">
        <f t="shared" si="290"/>
        <v>0</v>
      </c>
      <c r="Y164">
        <f t="shared" si="291"/>
        <v>0</v>
      </c>
      <c r="AA164">
        <v>4</v>
      </c>
      <c r="AB164">
        <v>14</v>
      </c>
      <c r="AC164">
        <v>16</v>
      </c>
      <c r="AD164">
        <v>16</v>
      </c>
      <c r="AE164">
        <v>20</v>
      </c>
      <c r="AF164">
        <v>26</v>
      </c>
      <c r="AG164">
        <v>50</v>
      </c>
      <c r="AH164">
        <v>10</v>
      </c>
      <c r="AI164">
        <v>42</v>
      </c>
      <c r="AJ164">
        <v>56</v>
      </c>
      <c r="AK164">
        <v>72</v>
      </c>
      <c r="AL164">
        <v>46</v>
      </c>
      <c r="AM164">
        <v>30</v>
      </c>
      <c r="AN164">
        <v>26</v>
      </c>
      <c r="AO164">
        <v>18</v>
      </c>
      <c r="AQ164">
        <v>21</v>
      </c>
      <c r="AR164">
        <v>43</v>
      </c>
      <c r="AS164">
        <v>41</v>
      </c>
      <c r="AT164">
        <v>49</v>
      </c>
      <c r="AU164">
        <v>15</v>
      </c>
      <c r="AV164">
        <v>63</v>
      </c>
      <c r="AW164">
        <v>53</v>
      </c>
      <c r="AX164">
        <v>23</v>
      </c>
      <c r="AY164">
        <v>38</v>
      </c>
      <c r="AZ164">
        <v>57</v>
      </c>
      <c r="BA164">
        <v>52</v>
      </c>
      <c r="BB164">
        <v>19</v>
      </c>
      <c r="BC164">
        <v>59</v>
      </c>
      <c r="BD164">
        <v>11</v>
      </c>
      <c r="BE164">
        <v>61</v>
      </c>
      <c r="BF164">
        <f t="shared" si="292"/>
        <v>40.333333333333336</v>
      </c>
      <c r="BH164">
        <f t="shared" si="293"/>
        <v>35</v>
      </c>
      <c r="BN164">
        <f t="shared" si="300"/>
        <v>68</v>
      </c>
      <c r="BO164">
        <f t="shared" si="301"/>
        <v>50.877192982456144</v>
      </c>
      <c r="BP164">
        <f t="shared" si="272"/>
        <v>43.859649122807014</v>
      </c>
      <c r="BQ164">
        <f t="shared" si="273"/>
        <v>50.769230769230766</v>
      </c>
      <c r="BR164">
        <f t="shared" si="274"/>
        <v>-14.285714285714285</v>
      </c>
      <c r="BS164">
        <f t="shared" si="275"/>
        <v>41.573033707865171</v>
      </c>
      <c r="BT164">
        <f t="shared" si="276"/>
        <v>2.912621359223301</v>
      </c>
      <c r="BU164">
        <f t="shared" si="277"/>
        <v>39.393939393939391</v>
      </c>
      <c r="BV164">
        <f t="shared" si="278"/>
        <v>-5</v>
      </c>
      <c r="BW164">
        <f t="shared" si="279"/>
        <v>0.88495575221238942</v>
      </c>
      <c r="BX164">
        <f t="shared" si="280"/>
        <v>-16.129032258064516</v>
      </c>
      <c r="BY164">
        <f t="shared" si="302"/>
        <v>-41.53846153846154</v>
      </c>
      <c r="BZ164">
        <f t="shared" si="282"/>
        <v>32.584269662921351</v>
      </c>
      <c r="CA164">
        <f t="shared" si="303"/>
        <v>-40.54054054054054</v>
      </c>
      <c r="CB164">
        <f t="shared" si="304"/>
        <v>54.430379746835442</v>
      </c>
      <c r="CD164">
        <f t="shared" si="295"/>
        <v>54.245614035087719</v>
      </c>
      <c r="CE164">
        <f t="shared" si="296"/>
        <v>26.018850063793888</v>
      </c>
      <c r="CF164">
        <f t="shared" si="297"/>
        <v>12.43552025105423</v>
      </c>
      <c r="CG164">
        <f t="shared" si="298"/>
        <v>-18.927512681437889</v>
      </c>
      <c r="CH164">
        <f t="shared" si="299"/>
        <v>15.491369623072083</v>
      </c>
      <c r="CM164">
        <f t="shared" si="285"/>
        <v>17.852768258314004</v>
      </c>
    </row>
    <row r="165" spans="1:91">
      <c r="A165">
        <v>30</v>
      </c>
      <c r="B165" t="s">
        <v>190</v>
      </c>
      <c r="C165">
        <v>4</v>
      </c>
      <c r="D165" t="s">
        <v>44</v>
      </c>
      <c r="E165">
        <v>6.7</v>
      </c>
      <c r="F165">
        <v>11.7</v>
      </c>
      <c r="G165">
        <v>10.199999999999999</v>
      </c>
      <c r="H165">
        <v>7.7</v>
      </c>
      <c r="I165">
        <v>12.3</v>
      </c>
      <c r="J165">
        <v>12.6</v>
      </c>
      <c r="K165">
        <v>9.8000000000000007</v>
      </c>
      <c r="L165">
        <v>7.4</v>
      </c>
      <c r="M165">
        <v>12.6</v>
      </c>
      <c r="N165">
        <v>8.8000000000000007</v>
      </c>
      <c r="O165">
        <v>14.3</v>
      </c>
      <c r="P165">
        <v>10.3</v>
      </c>
      <c r="Q165">
        <v>8.1</v>
      </c>
      <c r="R165">
        <v>13</v>
      </c>
      <c r="S165">
        <v>9.9</v>
      </c>
      <c r="T165">
        <f t="shared" si="286"/>
        <v>10.360000000000001</v>
      </c>
      <c r="U165">
        <f t="shared" si="287"/>
        <v>9.5333333333333332</v>
      </c>
      <c r="V165">
        <f t="shared" si="288"/>
        <v>10.866666666666667</v>
      </c>
      <c r="W165">
        <f t="shared" si="289"/>
        <v>9.9333333333333353</v>
      </c>
      <c r="X165">
        <f t="shared" si="290"/>
        <v>11.133333333333335</v>
      </c>
      <c r="Y165">
        <f t="shared" si="291"/>
        <v>10.333333333333334</v>
      </c>
      <c r="AA165">
        <v>6</v>
      </c>
      <c r="AB165">
        <v>0</v>
      </c>
      <c r="AC165">
        <v>0</v>
      </c>
      <c r="AD165">
        <v>4</v>
      </c>
      <c r="AE165">
        <v>0</v>
      </c>
      <c r="AF165">
        <v>2</v>
      </c>
      <c r="AG165">
        <v>6</v>
      </c>
      <c r="AH165">
        <v>8</v>
      </c>
      <c r="AI165">
        <v>0</v>
      </c>
      <c r="AJ165">
        <v>2</v>
      </c>
      <c r="AK165">
        <v>6</v>
      </c>
      <c r="AL165">
        <v>2</v>
      </c>
      <c r="AM165">
        <v>12</v>
      </c>
      <c r="AN165">
        <v>6</v>
      </c>
      <c r="AO165">
        <v>4</v>
      </c>
      <c r="AQ165">
        <v>26</v>
      </c>
      <c r="AR165">
        <v>25</v>
      </c>
      <c r="AS165">
        <v>15</v>
      </c>
      <c r="AT165">
        <v>18</v>
      </c>
      <c r="AU165">
        <v>16</v>
      </c>
      <c r="AV165">
        <v>10</v>
      </c>
      <c r="AW165">
        <v>15</v>
      </c>
      <c r="AX165">
        <v>10</v>
      </c>
      <c r="AY165">
        <v>15</v>
      </c>
      <c r="AZ165">
        <v>16</v>
      </c>
      <c r="BA165">
        <v>20</v>
      </c>
      <c r="BB165">
        <v>10</v>
      </c>
      <c r="BC165">
        <v>4</v>
      </c>
      <c r="BD165">
        <v>23</v>
      </c>
      <c r="BE165">
        <v>7</v>
      </c>
      <c r="BF165">
        <f t="shared" si="292"/>
        <v>15.333333333333334</v>
      </c>
      <c r="BH165">
        <f t="shared" si="293"/>
        <v>22</v>
      </c>
      <c r="BN165">
        <f t="shared" si="300"/>
        <v>62.5</v>
      </c>
      <c r="BO165">
        <f t="shared" si="301"/>
        <v>100</v>
      </c>
      <c r="BP165">
        <f t="shared" si="272"/>
        <v>100</v>
      </c>
      <c r="BQ165">
        <f t="shared" si="273"/>
        <v>63.636363636363633</v>
      </c>
      <c r="BR165">
        <f t="shared" si="274"/>
        <v>100</v>
      </c>
      <c r="BS165">
        <f t="shared" si="275"/>
        <v>66.666666666666657</v>
      </c>
      <c r="BT165">
        <f t="shared" si="276"/>
        <v>42.857142857142854</v>
      </c>
      <c r="BU165">
        <f t="shared" si="277"/>
        <v>11.111111111111111</v>
      </c>
      <c r="BV165">
        <f t="shared" si="278"/>
        <v>100</v>
      </c>
      <c r="BW165">
        <f t="shared" si="279"/>
        <v>77.777777777777786</v>
      </c>
      <c r="BX165">
        <f t="shared" si="280"/>
        <v>53.846153846153847</v>
      </c>
      <c r="BY165">
        <f t="shared" si="302"/>
        <v>66.666666666666657</v>
      </c>
      <c r="BZ165">
        <f t="shared" si="282"/>
        <v>-50</v>
      </c>
      <c r="CA165">
        <f t="shared" si="303"/>
        <v>58.620689655172406</v>
      </c>
      <c r="CB165">
        <f t="shared" si="304"/>
        <v>27.27272727272727</v>
      </c>
      <c r="CD165">
        <f t="shared" si="295"/>
        <v>87.5</v>
      </c>
      <c r="CE165">
        <f t="shared" si="296"/>
        <v>76.767676767676761</v>
      </c>
      <c r="CF165">
        <f t="shared" si="297"/>
        <v>51.322751322751323</v>
      </c>
      <c r="CG165">
        <f t="shared" si="298"/>
        <v>66.096866096866094</v>
      </c>
      <c r="CH165">
        <f t="shared" si="299"/>
        <v>11.964472309299893</v>
      </c>
      <c r="CM165">
        <f t="shared" si="285"/>
        <v>58.730353299318814</v>
      </c>
    </row>
    <row r="166" spans="1:91">
      <c r="A166">
        <v>32</v>
      </c>
      <c r="B166" t="s">
        <v>191</v>
      </c>
      <c r="C166">
        <v>4</v>
      </c>
      <c r="D166" t="s">
        <v>46</v>
      </c>
      <c r="E166">
        <v>2.6</v>
      </c>
      <c r="F166">
        <v>0.7</v>
      </c>
      <c r="G166">
        <v>0</v>
      </c>
      <c r="H166">
        <v>0</v>
      </c>
      <c r="I166">
        <v>0.6</v>
      </c>
      <c r="J166">
        <v>3.4</v>
      </c>
      <c r="K166">
        <v>4.3</v>
      </c>
      <c r="L166">
        <v>0</v>
      </c>
      <c r="M166">
        <v>0</v>
      </c>
      <c r="N166">
        <v>0.4</v>
      </c>
      <c r="O166">
        <v>3.5</v>
      </c>
      <c r="P166">
        <v>0.6</v>
      </c>
      <c r="Q166">
        <v>7.4</v>
      </c>
      <c r="R166">
        <v>3.4</v>
      </c>
      <c r="S166">
        <v>3.6</v>
      </c>
      <c r="T166">
        <f t="shared" si="286"/>
        <v>2.0333333333333332</v>
      </c>
      <c r="U166">
        <f t="shared" si="287"/>
        <v>1.0999999999999999</v>
      </c>
      <c r="V166">
        <f t="shared" si="288"/>
        <v>1.3333333333333333</v>
      </c>
      <c r="W166">
        <f t="shared" si="289"/>
        <v>1.4333333333333333</v>
      </c>
      <c r="X166">
        <f t="shared" si="290"/>
        <v>1.5</v>
      </c>
      <c r="Y166">
        <f t="shared" si="291"/>
        <v>4.8</v>
      </c>
      <c r="AA166">
        <v>0</v>
      </c>
      <c r="AB166">
        <v>6</v>
      </c>
      <c r="AC166">
        <v>8</v>
      </c>
      <c r="AD166">
        <v>14</v>
      </c>
      <c r="AE166">
        <v>8</v>
      </c>
      <c r="AF166">
        <v>4</v>
      </c>
      <c r="AG166">
        <v>6</v>
      </c>
      <c r="AH166">
        <v>10</v>
      </c>
      <c r="AI166">
        <v>10</v>
      </c>
      <c r="AJ166">
        <v>10</v>
      </c>
      <c r="AK166">
        <v>2</v>
      </c>
      <c r="AL166">
        <v>6</v>
      </c>
      <c r="AM166">
        <v>0</v>
      </c>
      <c r="AN166">
        <v>0</v>
      </c>
      <c r="AO166">
        <v>8</v>
      </c>
      <c r="AQ166">
        <v>7</v>
      </c>
      <c r="AR166">
        <v>14</v>
      </c>
      <c r="AS166">
        <v>21</v>
      </c>
      <c r="AT166">
        <v>19</v>
      </c>
      <c r="AU166">
        <v>18</v>
      </c>
      <c r="AV166">
        <v>15</v>
      </c>
      <c r="AW166">
        <v>13</v>
      </c>
      <c r="AX166">
        <v>19</v>
      </c>
      <c r="AY166">
        <v>8</v>
      </c>
      <c r="AZ166">
        <v>13</v>
      </c>
      <c r="BA166">
        <v>12</v>
      </c>
      <c r="BB166">
        <v>15</v>
      </c>
      <c r="BC166">
        <v>4</v>
      </c>
      <c r="BD166">
        <v>10</v>
      </c>
      <c r="BE166">
        <v>10</v>
      </c>
      <c r="BF166">
        <f t="shared" si="292"/>
        <v>13.2</v>
      </c>
      <c r="BH166">
        <f t="shared" si="293"/>
        <v>14</v>
      </c>
      <c r="BN166">
        <f t="shared" si="300"/>
        <v>100</v>
      </c>
      <c r="BO166">
        <f t="shared" si="301"/>
        <v>40</v>
      </c>
      <c r="BP166">
        <f t="shared" si="272"/>
        <v>44.827586206896555</v>
      </c>
      <c r="BQ166">
        <f t="shared" si="273"/>
        <v>15.151515151515152</v>
      </c>
      <c r="BR166">
        <f t="shared" si="274"/>
        <v>38.461538461538467</v>
      </c>
      <c r="BS166">
        <f t="shared" si="275"/>
        <v>57.894736842105267</v>
      </c>
      <c r="BT166">
        <f t="shared" si="276"/>
        <v>36.84210526315789</v>
      </c>
      <c r="BU166">
        <f t="shared" si="277"/>
        <v>31.03448275862069</v>
      </c>
      <c r="BV166">
        <f t="shared" si="278"/>
        <v>-11.111111111111111</v>
      </c>
      <c r="BW166">
        <f t="shared" si="279"/>
        <v>13.043478260869565</v>
      </c>
      <c r="BX166">
        <f t="shared" si="280"/>
        <v>71.428571428571431</v>
      </c>
      <c r="BY166">
        <f t="shared" si="302"/>
        <v>42.857142857142854</v>
      </c>
      <c r="BZ166">
        <f t="shared" si="282"/>
        <v>100</v>
      </c>
      <c r="CA166">
        <f t="shared" si="303"/>
        <v>100</v>
      </c>
      <c r="CB166">
        <f>(BE166-AO166)/(BE166+AO166)*100</f>
        <v>11.111111111111111</v>
      </c>
      <c r="CD166">
        <f t="shared" si="295"/>
        <v>61.609195402298859</v>
      </c>
      <c r="CE166">
        <f t="shared" si="296"/>
        <v>37.169263485052966</v>
      </c>
      <c r="CF166">
        <f t="shared" si="297"/>
        <v>18.921825636889157</v>
      </c>
      <c r="CG166">
        <f t="shared" si="298"/>
        <v>42.443064182194611</v>
      </c>
      <c r="CH166">
        <f t="shared" si="299"/>
        <v>70.370370370370367</v>
      </c>
      <c r="CM166">
        <f t="shared" si="285"/>
        <v>46.102743815361194</v>
      </c>
    </row>
    <row r="167" spans="1:91">
      <c r="A167">
        <v>31</v>
      </c>
      <c r="B167" t="s">
        <v>192</v>
      </c>
      <c r="C167">
        <v>4</v>
      </c>
      <c r="D167" t="s">
        <v>48</v>
      </c>
      <c r="E167">
        <v>14.8</v>
      </c>
      <c r="F167">
        <v>6.3</v>
      </c>
      <c r="G167">
        <v>6.5</v>
      </c>
      <c r="H167">
        <v>11.9</v>
      </c>
      <c r="I167">
        <v>8.1</v>
      </c>
      <c r="J167">
        <v>5.5</v>
      </c>
      <c r="K167">
        <v>11</v>
      </c>
      <c r="L167">
        <v>9.8000000000000007</v>
      </c>
      <c r="M167">
        <v>12.4</v>
      </c>
      <c r="N167">
        <v>7.8</v>
      </c>
      <c r="O167">
        <v>6.6</v>
      </c>
      <c r="P167">
        <v>4.3</v>
      </c>
      <c r="Q167">
        <v>6</v>
      </c>
      <c r="R167">
        <v>6.3</v>
      </c>
      <c r="S167">
        <v>3.9</v>
      </c>
      <c r="T167">
        <f t="shared" si="286"/>
        <v>8.08</v>
      </c>
      <c r="U167">
        <f t="shared" si="287"/>
        <v>9.2000000000000011</v>
      </c>
      <c r="V167">
        <f t="shared" si="288"/>
        <v>8.5</v>
      </c>
      <c r="W167">
        <f t="shared" si="289"/>
        <v>11.066666666666668</v>
      </c>
      <c r="X167">
        <f t="shared" si="290"/>
        <v>6.2333333333333334</v>
      </c>
      <c r="Y167">
        <f t="shared" si="291"/>
        <v>5.3999999999999995</v>
      </c>
      <c r="AA167">
        <v>0</v>
      </c>
      <c r="AB167">
        <v>6</v>
      </c>
      <c r="AC167">
        <v>14</v>
      </c>
      <c r="AD167">
        <v>2</v>
      </c>
      <c r="AE167">
        <v>6</v>
      </c>
      <c r="AF167">
        <v>12</v>
      </c>
      <c r="AG167">
        <v>20</v>
      </c>
      <c r="AH167">
        <v>8</v>
      </c>
      <c r="AI167">
        <v>4</v>
      </c>
      <c r="AJ167">
        <v>16</v>
      </c>
      <c r="AK167">
        <v>8</v>
      </c>
      <c r="AL167">
        <v>40</v>
      </c>
      <c r="AM167">
        <v>18</v>
      </c>
      <c r="AN167">
        <v>20</v>
      </c>
      <c r="AO167">
        <v>18</v>
      </c>
      <c r="AQ167">
        <v>37</v>
      </c>
      <c r="AR167">
        <v>49</v>
      </c>
      <c r="AS167">
        <v>50</v>
      </c>
      <c r="AT167">
        <v>34</v>
      </c>
      <c r="AU167">
        <v>13</v>
      </c>
      <c r="AV167">
        <v>32</v>
      </c>
      <c r="AW167">
        <v>20</v>
      </c>
      <c r="AX167">
        <v>19</v>
      </c>
      <c r="AY167">
        <v>31</v>
      </c>
      <c r="AZ167">
        <v>16</v>
      </c>
      <c r="BA167">
        <v>14</v>
      </c>
      <c r="BB167">
        <v>41</v>
      </c>
      <c r="BC167">
        <v>21</v>
      </c>
      <c r="BD167">
        <v>13</v>
      </c>
      <c r="BE167">
        <v>21</v>
      </c>
      <c r="BF167">
        <f t="shared" si="292"/>
        <v>27.4</v>
      </c>
      <c r="BH167">
        <f t="shared" si="293"/>
        <v>45.333333333333336</v>
      </c>
      <c r="BN167">
        <f t="shared" si="300"/>
        <v>100</v>
      </c>
      <c r="BO167">
        <f t="shared" si="301"/>
        <v>78.181818181818187</v>
      </c>
      <c r="BP167">
        <f t="shared" si="272"/>
        <v>56.25</v>
      </c>
      <c r="BQ167">
        <f t="shared" si="273"/>
        <v>88.888888888888886</v>
      </c>
      <c r="BR167">
        <f t="shared" si="274"/>
        <v>36.84210526315789</v>
      </c>
      <c r="BS167">
        <f t="shared" si="275"/>
        <v>45.454545454545453</v>
      </c>
      <c r="BT167">
        <f t="shared" si="276"/>
        <v>0</v>
      </c>
      <c r="BU167">
        <f t="shared" si="277"/>
        <v>40.74074074074074</v>
      </c>
      <c r="BV167">
        <f t="shared" si="278"/>
        <v>77.142857142857153</v>
      </c>
      <c r="BW167">
        <f t="shared" si="279"/>
        <v>0</v>
      </c>
      <c r="BX167">
        <f t="shared" si="280"/>
        <v>27.27272727272727</v>
      </c>
      <c r="BY167">
        <f t="shared" si="302"/>
        <v>1.2345679012345678</v>
      </c>
      <c r="BZ167">
        <f t="shared" si="282"/>
        <v>7.6923076923076925</v>
      </c>
      <c r="CA167">
        <f t="shared" si="303"/>
        <v>-21.212121212121211</v>
      </c>
      <c r="CB167">
        <f>(BE167-AO167)/(BE167+AO167)*100</f>
        <v>7.6923076923076925</v>
      </c>
      <c r="CD167">
        <f t="shared" si="295"/>
        <v>78.143939393939391</v>
      </c>
      <c r="CE167">
        <f t="shared" si="296"/>
        <v>57.061846535530741</v>
      </c>
      <c r="CF167">
        <f t="shared" si="297"/>
        <v>39.294532627865969</v>
      </c>
      <c r="CG167">
        <f t="shared" si="298"/>
        <v>9.5024317246539454</v>
      </c>
      <c r="CH167">
        <f t="shared" si="299"/>
        <v>-1.9425019425019416</v>
      </c>
      <c r="CM167">
        <f t="shared" si="285"/>
        <v>36.41204966789762</v>
      </c>
    </row>
    <row r="168" spans="1:91">
      <c r="A168">
        <v>72</v>
      </c>
      <c r="B168" t="s">
        <v>263</v>
      </c>
      <c r="C168">
        <v>4</v>
      </c>
      <c r="D168" t="s">
        <v>42</v>
      </c>
      <c r="E168">
        <v>10.7</v>
      </c>
      <c r="F168">
        <v>9</v>
      </c>
      <c r="G168">
        <v>17.8</v>
      </c>
      <c r="H168">
        <v>9.6999999999999993</v>
      </c>
      <c r="I168">
        <v>2.7</v>
      </c>
      <c r="J168">
        <v>8.1999999999999993</v>
      </c>
      <c r="K168">
        <v>12.3</v>
      </c>
      <c r="L168">
        <v>10.3</v>
      </c>
      <c r="M168">
        <v>6.2</v>
      </c>
      <c r="N168">
        <v>17.8</v>
      </c>
      <c r="O168">
        <v>20.399999999999999</v>
      </c>
      <c r="P168">
        <v>7.4</v>
      </c>
      <c r="Q168">
        <v>7.4</v>
      </c>
      <c r="R168">
        <v>13.7</v>
      </c>
      <c r="S168">
        <v>5.8</v>
      </c>
      <c r="T168">
        <f t="shared" si="286"/>
        <v>10.626666666666667</v>
      </c>
      <c r="U168">
        <f t="shared" si="287"/>
        <v>12.5</v>
      </c>
      <c r="V168">
        <f t="shared" si="288"/>
        <v>6.8666666666666663</v>
      </c>
      <c r="W168">
        <f t="shared" si="289"/>
        <v>9.6</v>
      </c>
      <c r="X168">
        <f t="shared" si="290"/>
        <v>15.200000000000001</v>
      </c>
      <c r="Y168">
        <f t="shared" si="291"/>
        <v>8.9666666666666668</v>
      </c>
      <c r="AA168">
        <v>0</v>
      </c>
      <c r="AB168">
        <v>2</v>
      </c>
      <c r="AC168">
        <v>2</v>
      </c>
      <c r="AD168">
        <v>10</v>
      </c>
      <c r="AE168">
        <v>6</v>
      </c>
      <c r="AF168">
        <v>4</v>
      </c>
      <c r="AG168">
        <v>4</v>
      </c>
      <c r="AH168">
        <v>4</v>
      </c>
      <c r="AI168">
        <v>2</v>
      </c>
      <c r="AJ168">
        <v>2</v>
      </c>
      <c r="AK168">
        <v>2</v>
      </c>
      <c r="AL168">
        <v>6</v>
      </c>
      <c r="AM168">
        <v>4</v>
      </c>
      <c r="AN168">
        <v>6</v>
      </c>
      <c r="AO168">
        <v>4</v>
      </c>
      <c r="AQ168">
        <v>15</v>
      </c>
      <c r="AR168">
        <v>9</v>
      </c>
      <c r="AS168">
        <v>6</v>
      </c>
      <c r="AT168">
        <v>3</v>
      </c>
      <c r="AU168">
        <v>13</v>
      </c>
      <c r="AV168">
        <v>1</v>
      </c>
      <c r="AW168">
        <v>7</v>
      </c>
      <c r="AX168">
        <v>4</v>
      </c>
      <c r="AY168">
        <v>3</v>
      </c>
      <c r="AZ168">
        <v>5</v>
      </c>
      <c r="BA168">
        <v>3</v>
      </c>
      <c r="BB168">
        <v>5</v>
      </c>
      <c r="BC168">
        <v>3</v>
      </c>
      <c r="BD168">
        <v>6</v>
      </c>
      <c r="BE168">
        <v>2</v>
      </c>
      <c r="BF168">
        <f t="shared" si="292"/>
        <v>5.666666666666667</v>
      </c>
      <c r="BH168">
        <f t="shared" si="293"/>
        <v>10</v>
      </c>
      <c r="BN168">
        <f t="shared" si="300"/>
        <v>100</v>
      </c>
      <c r="BO168">
        <f t="shared" si="301"/>
        <v>63.636363636363633</v>
      </c>
      <c r="BP168">
        <f t="shared" si="272"/>
        <v>50</v>
      </c>
      <c r="BQ168">
        <f t="shared" si="273"/>
        <v>-53.846153846153847</v>
      </c>
      <c r="BR168">
        <f t="shared" si="274"/>
        <v>36.84210526315789</v>
      </c>
      <c r="BS168">
        <f t="shared" si="275"/>
        <v>-60</v>
      </c>
      <c r="BT168">
        <f t="shared" si="276"/>
        <v>27.27272727272727</v>
      </c>
      <c r="BU168">
        <f t="shared" si="277"/>
        <v>0</v>
      </c>
      <c r="BV168">
        <f t="shared" si="278"/>
        <v>20</v>
      </c>
      <c r="BW168">
        <f t="shared" si="279"/>
        <v>42.857142857142854</v>
      </c>
      <c r="BX168">
        <f t="shared" si="280"/>
        <v>20</v>
      </c>
      <c r="BY168">
        <f t="shared" si="302"/>
        <v>-9.0909090909090917</v>
      </c>
      <c r="BZ168">
        <f t="shared" si="282"/>
        <v>-14.285714285714285</v>
      </c>
      <c r="CA168">
        <f t="shared" si="303"/>
        <v>0</v>
      </c>
      <c r="CB168">
        <f t="shared" ref="CB168:CB173" si="305">(BE168-AO168)/(BE168+AO168)*100</f>
        <v>-33.333333333333329</v>
      </c>
      <c r="CD168">
        <f t="shared" si="295"/>
        <v>71.212121212121204</v>
      </c>
      <c r="CE168">
        <f t="shared" si="296"/>
        <v>-25.668016194331983</v>
      </c>
      <c r="CF168">
        <f t="shared" si="297"/>
        <v>15.757575757575756</v>
      </c>
      <c r="CG168">
        <f t="shared" si="298"/>
        <v>17.922077922077921</v>
      </c>
      <c r="CH168">
        <f t="shared" si="299"/>
        <v>-15.873015873015872</v>
      </c>
      <c r="CM168">
        <f t="shared" si="285"/>
        <v>12.670148564885407</v>
      </c>
    </row>
    <row r="169" spans="1:91">
      <c r="A169">
        <v>73</v>
      </c>
      <c r="B169" t="s">
        <v>264</v>
      </c>
      <c r="C169">
        <v>4</v>
      </c>
      <c r="D169" t="s">
        <v>44</v>
      </c>
      <c r="E169">
        <v>9.8000000000000007</v>
      </c>
      <c r="F169">
        <v>9.6</v>
      </c>
      <c r="G169">
        <v>13.7</v>
      </c>
      <c r="H169">
        <v>10.9</v>
      </c>
      <c r="I169">
        <v>8.6999999999999993</v>
      </c>
      <c r="J169">
        <v>13.2</v>
      </c>
      <c r="K169">
        <v>11.4</v>
      </c>
      <c r="L169">
        <v>14.6</v>
      </c>
      <c r="M169">
        <v>13.5</v>
      </c>
      <c r="N169">
        <v>18.8</v>
      </c>
      <c r="O169">
        <v>15.5</v>
      </c>
      <c r="P169">
        <v>6.1</v>
      </c>
      <c r="Q169">
        <v>12.6</v>
      </c>
      <c r="R169">
        <v>5.5</v>
      </c>
      <c r="S169">
        <v>9.1999999999999993</v>
      </c>
      <c r="T169">
        <f t="shared" si="286"/>
        <v>11.539999999999997</v>
      </c>
      <c r="U169">
        <f t="shared" si="287"/>
        <v>11.033333333333331</v>
      </c>
      <c r="V169">
        <f t="shared" si="288"/>
        <v>10.933333333333332</v>
      </c>
      <c r="W169">
        <f t="shared" si="289"/>
        <v>13.166666666666666</v>
      </c>
      <c r="X169">
        <f t="shared" si="290"/>
        <v>13.466666666666667</v>
      </c>
      <c r="Y169">
        <f t="shared" si="291"/>
        <v>9.1</v>
      </c>
      <c r="AA169">
        <v>0</v>
      </c>
      <c r="AB169">
        <v>2</v>
      </c>
      <c r="AC169">
        <v>8</v>
      </c>
      <c r="AD169">
        <v>2</v>
      </c>
      <c r="AE169">
        <v>0</v>
      </c>
      <c r="AF169">
        <v>2</v>
      </c>
      <c r="AG169">
        <v>6</v>
      </c>
      <c r="AH169">
        <v>6</v>
      </c>
      <c r="AI169">
        <v>4</v>
      </c>
      <c r="AJ169">
        <v>0</v>
      </c>
      <c r="AK169">
        <v>4</v>
      </c>
      <c r="AL169">
        <v>6</v>
      </c>
      <c r="AM169">
        <v>2</v>
      </c>
      <c r="AN169">
        <v>8</v>
      </c>
      <c r="AO169">
        <v>2</v>
      </c>
      <c r="AQ169">
        <v>17</v>
      </c>
      <c r="AR169">
        <v>7</v>
      </c>
      <c r="AS169">
        <v>10</v>
      </c>
      <c r="AT169">
        <v>12</v>
      </c>
      <c r="AU169">
        <v>11</v>
      </c>
      <c r="AV169">
        <v>8</v>
      </c>
      <c r="AW169">
        <v>9</v>
      </c>
      <c r="AX169">
        <v>1</v>
      </c>
      <c r="AY169">
        <v>13</v>
      </c>
      <c r="AZ169">
        <v>9</v>
      </c>
      <c r="BA169">
        <v>4</v>
      </c>
      <c r="BB169">
        <v>12</v>
      </c>
      <c r="BC169">
        <v>12</v>
      </c>
      <c r="BD169">
        <v>7</v>
      </c>
      <c r="BE169">
        <v>4</v>
      </c>
      <c r="BF169">
        <f t="shared" si="292"/>
        <v>9.0666666666666664</v>
      </c>
      <c r="BH169">
        <f t="shared" si="293"/>
        <v>11.333333333333334</v>
      </c>
      <c r="BN169">
        <f t="shared" si="300"/>
        <v>100</v>
      </c>
      <c r="BO169">
        <f t="shared" si="301"/>
        <v>55.555555555555557</v>
      </c>
      <c r="BP169">
        <f t="shared" si="272"/>
        <v>11.111111111111111</v>
      </c>
      <c r="BQ169">
        <f t="shared" si="273"/>
        <v>71.428571428571431</v>
      </c>
      <c r="BR169">
        <f t="shared" si="274"/>
        <v>100</v>
      </c>
      <c r="BS169">
        <f t="shared" si="275"/>
        <v>60</v>
      </c>
      <c r="BT169">
        <f t="shared" si="276"/>
        <v>20</v>
      </c>
      <c r="BU169">
        <f t="shared" si="277"/>
        <v>-71.428571428571431</v>
      </c>
      <c r="BV169">
        <f t="shared" si="278"/>
        <v>52.941176470588239</v>
      </c>
      <c r="BW169">
        <f t="shared" si="279"/>
        <v>100</v>
      </c>
      <c r="BX169">
        <f t="shared" si="280"/>
        <v>0</v>
      </c>
      <c r="BY169">
        <f t="shared" si="302"/>
        <v>33.333333333333329</v>
      </c>
      <c r="BZ169">
        <f t="shared" si="282"/>
        <v>71.428571428571431</v>
      </c>
      <c r="CA169">
        <f t="shared" si="303"/>
        <v>-6.666666666666667</v>
      </c>
      <c r="CB169">
        <f t="shared" si="305"/>
        <v>33.333333333333329</v>
      </c>
      <c r="CD169">
        <f t="shared" si="295"/>
        <v>55.55555555555555</v>
      </c>
      <c r="CE169">
        <f t="shared" si="296"/>
        <v>77.142857142857153</v>
      </c>
      <c r="CF169">
        <f t="shared" si="297"/>
        <v>0.50420168067226945</v>
      </c>
      <c r="CG169">
        <f t="shared" si="298"/>
        <v>44.444444444444436</v>
      </c>
      <c r="CH169">
        <f t="shared" si="299"/>
        <v>32.698412698412696</v>
      </c>
      <c r="CM169">
        <f t="shared" si="285"/>
        <v>42.069094304388422</v>
      </c>
    </row>
    <row r="170" spans="1:91">
      <c r="A170">
        <v>75</v>
      </c>
      <c r="B170" t="s">
        <v>265</v>
      </c>
      <c r="C170">
        <v>4</v>
      </c>
      <c r="D170" t="s">
        <v>46</v>
      </c>
      <c r="E170">
        <v>6.8</v>
      </c>
      <c r="F170">
        <v>3.6</v>
      </c>
      <c r="G170">
        <v>5.4</v>
      </c>
      <c r="H170">
        <v>8.1</v>
      </c>
      <c r="I170">
        <v>10.4</v>
      </c>
      <c r="J170">
        <v>9.8000000000000007</v>
      </c>
      <c r="K170">
        <v>13.5</v>
      </c>
      <c r="L170">
        <v>8.6999999999999993</v>
      </c>
      <c r="M170">
        <v>11.6</v>
      </c>
      <c r="N170">
        <v>10.8</v>
      </c>
      <c r="O170">
        <v>8.6</v>
      </c>
      <c r="P170">
        <v>10.8</v>
      </c>
      <c r="Q170">
        <v>4.2</v>
      </c>
      <c r="R170">
        <v>10.5</v>
      </c>
      <c r="S170">
        <v>9.1</v>
      </c>
      <c r="T170">
        <f t="shared" si="286"/>
        <v>8.7933333333333312</v>
      </c>
      <c r="U170">
        <f t="shared" si="287"/>
        <v>5.2666666666666666</v>
      </c>
      <c r="V170">
        <f t="shared" si="288"/>
        <v>9.4333333333333336</v>
      </c>
      <c r="W170">
        <f t="shared" si="289"/>
        <v>11.266666666666666</v>
      </c>
      <c r="X170">
        <f t="shared" si="290"/>
        <v>10.066666666666666</v>
      </c>
      <c r="Y170">
        <f t="shared" si="291"/>
        <v>7.9333333333333327</v>
      </c>
      <c r="AA170">
        <v>4</v>
      </c>
      <c r="AB170">
        <v>28</v>
      </c>
      <c r="AC170">
        <v>12</v>
      </c>
      <c r="AD170">
        <v>8</v>
      </c>
      <c r="AE170">
        <v>12</v>
      </c>
      <c r="AF170">
        <v>12</v>
      </c>
      <c r="AG170">
        <v>2</v>
      </c>
      <c r="AH170">
        <v>10</v>
      </c>
      <c r="AI170">
        <v>22</v>
      </c>
      <c r="AJ170">
        <v>18</v>
      </c>
      <c r="AK170">
        <v>24</v>
      </c>
      <c r="AL170">
        <v>10</v>
      </c>
      <c r="AM170">
        <v>8</v>
      </c>
      <c r="AN170">
        <v>14</v>
      </c>
      <c r="AO170">
        <v>10</v>
      </c>
      <c r="AQ170">
        <v>10</v>
      </c>
      <c r="AR170">
        <v>14</v>
      </c>
      <c r="AS170">
        <v>12</v>
      </c>
      <c r="AT170">
        <v>13</v>
      </c>
      <c r="AU170">
        <v>14</v>
      </c>
      <c r="AV170">
        <v>10</v>
      </c>
      <c r="AW170">
        <v>3</v>
      </c>
      <c r="AX170">
        <v>4</v>
      </c>
      <c r="AY170">
        <v>13</v>
      </c>
      <c r="AZ170">
        <v>8</v>
      </c>
      <c r="BA170">
        <v>6</v>
      </c>
      <c r="BB170">
        <v>12</v>
      </c>
      <c r="BC170">
        <v>7</v>
      </c>
      <c r="BD170">
        <v>0</v>
      </c>
      <c r="BE170">
        <v>4</v>
      </c>
      <c r="BF170">
        <f t="shared" si="292"/>
        <v>8.6666666666666661</v>
      </c>
      <c r="BH170">
        <f t="shared" si="293"/>
        <v>12</v>
      </c>
      <c r="BN170">
        <f t="shared" si="300"/>
        <v>42.857142857142854</v>
      </c>
      <c r="BO170">
        <f t="shared" si="301"/>
        <v>-33.333333333333329</v>
      </c>
      <c r="BP170">
        <f t="shared" si="272"/>
        <v>0</v>
      </c>
      <c r="BQ170">
        <f t="shared" si="273"/>
        <v>23.809523809523807</v>
      </c>
      <c r="BR170">
        <f t="shared" si="274"/>
        <v>7.6923076923076925</v>
      </c>
      <c r="BS170">
        <f t="shared" si="275"/>
        <v>-9.0909090909090917</v>
      </c>
      <c r="BT170">
        <f t="shared" si="276"/>
        <v>20</v>
      </c>
      <c r="BU170">
        <f t="shared" si="277"/>
        <v>-42.857142857142854</v>
      </c>
      <c r="BV170">
        <f t="shared" si="278"/>
        <v>-25.714285714285712</v>
      </c>
      <c r="BW170">
        <f t="shared" si="279"/>
        <v>-38.461538461538467</v>
      </c>
      <c r="BX170">
        <f t="shared" si="280"/>
        <v>-60</v>
      </c>
      <c r="BY170">
        <f t="shared" si="302"/>
        <v>9.0909090909090917</v>
      </c>
      <c r="BZ170">
        <f t="shared" si="282"/>
        <v>-6.666666666666667</v>
      </c>
      <c r="CA170">
        <f t="shared" si="303"/>
        <v>-100</v>
      </c>
      <c r="CB170">
        <f t="shared" si="305"/>
        <v>-42.857142857142854</v>
      </c>
      <c r="CD170">
        <f t="shared" si="295"/>
        <v>3.1746031746031753</v>
      </c>
      <c r="CE170">
        <f t="shared" si="296"/>
        <v>7.4703074703074703</v>
      </c>
      <c r="CF170">
        <f t="shared" si="297"/>
        <v>-16.19047619047619</v>
      </c>
      <c r="CG170">
        <f t="shared" si="298"/>
        <v>-29.79020979020979</v>
      </c>
      <c r="CH170">
        <f t="shared" si="299"/>
        <v>-49.841269841269842</v>
      </c>
      <c r="CM170">
        <f t="shared" si="285"/>
        <v>-17.035409035409039</v>
      </c>
    </row>
    <row r="171" spans="1:91">
      <c r="A171">
        <v>74</v>
      </c>
      <c r="B171" t="s">
        <v>266</v>
      </c>
      <c r="C171">
        <v>4</v>
      </c>
      <c r="D171" t="s">
        <v>48</v>
      </c>
      <c r="E171">
        <v>13.6</v>
      </c>
      <c r="F171">
        <v>10.5</v>
      </c>
      <c r="G171">
        <v>17.399999999999999</v>
      </c>
      <c r="H171">
        <v>10.7</v>
      </c>
      <c r="I171">
        <v>14.9</v>
      </c>
      <c r="J171">
        <v>7.1</v>
      </c>
      <c r="K171">
        <v>19.8</v>
      </c>
      <c r="L171">
        <v>17.100000000000001</v>
      </c>
      <c r="M171">
        <v>20.8</v>
      </c>
      <c r="N171">
        <v>7.7</v>
      </c>
      <c r="O171">
        <v>14.6</v>
      </c>
      <c r="P171">
        <v>14.7</v>
      </c>
      <c r="Q171">
        <v>27.7</v>
      </c>
      <c r="R171">
        <v>17.8</v>
      </c>
      <c r="S171">
        <v>16</v>
      </c>
      <c r="T171">
        <f t="shared" si="286"/>
        <v>15.359999999999998</v>
      </c>
      <c r="U171">
        <f t="shared" si="287"/>
        <v>13.833333333333334</v>
      </c>
      <c r="V171">
        <f t="shared" si="288"/>
        <v>10.9</v>
      </c>
      <c r="W171">
        <f t="shared" si="289"/>
        <v>19.233333333333334</v>
      </c>
      <c r="X171">
        <f t="shared" si="290"/>
        <v>12.333333333333334</v>
      </c>
      <c r="Y171">
        <f t="shared" si="291"/>
        <v>20.5</v>
      </c>
      <c r="AA171">
        <v>2</v>
      </c>
      <c r="AB171">
        <v>10</v>
      </c>
      <c r="AC171">
        <v>2</v>
      </c>
      <c r="AD171">
        <v>4</v>
      </c>
      <c r="AE171">
        <v>4</v>
      </c>
      <c r="AF171">
        <v>10</v>
      </c>
      <c r="AG171">
        <v>0</v>
      </c>
      <c r="AH171">
        <v>4</v>
      </c>
      <c r="AI171">
        <v>4</v>
      </c>
      <c r="AJ171">
        <v>6</v>
      </c>
      <c r="AK171">
        <v>4</v>
      </c>
      <c r="AL171">
        <v>8</v>
      </c>
      <c r="AM171">
        <v>0</v>
      </c>
      <c r="AN171">
        <v>2</v>
      </c>
      <c r="AO171">
        <v>0</v>
      </c>
      <c r="AQ171">
        <v>14</v>
      </c>
      <c r="AR171">
        <v>3</v>
      </c>
      <c r="AS171">
        <v>15</v>
      </c>
      <c r="AT171">
        <v>10</v>
      </c>
      <c r="AU171">
        <v>4</v>
      </c>
      <c r="AV171">
        <v>7</v>
      </c>
      <c r="AW171">
        <v>9</v>
      </c>
      <c r="AX171">
        <v>5</v>
      </c>
      <c r="AY171">
        <v>12</v>
      </c>
      <c r="AZ171">
        <v>5</v>
      </c>
      <c r="BA171">
        <v>3</v>
      </c>
      <c r="BB171">
        <v>7</v>
      </c>
      <c r="BC171">
        <v>1</v>
      </c>
      <c r="BD171">
        <v>6</v>
      </c>
      <c r="BE171">
        <v>4</v>
      </c>
      <c r="BF171">
        <f t="shared" si="292"/>
        <v>7</v>
      </c>
      <c r="BH171">
        <f t="shared" si="293"/>
        <v>10.666666666666666</v>
      </c>
      <c r="BN171">
        <f t="shared" si="300"/>
        <v>75</v>
      </c>
      <c r="BO171">
        <f t="shared" si="301"/>
        <v>-53.846153846153847</v>
      </c>
      <c r="BP171">
        <f t="shared" si="272"/>
        <v>76.470588235294116</v>
      </c>
      <c r="BQ171">
        <f t="shared" si="273"/>
        <v>42.857142857142854</v>
      </c>
      <c r="BR171">
        <f t="shared" si="274"/>
        <v>0</v>
      </c>
      <c r="BS171">
        <f t="shared" si="275"/>
        <v>-17.647058823529413</v>
      </c>
      <c r="BT171">
        <f t="shared" si="276"/>
        <v>100</v>
      </c>
      <c r="BU171">
        <f t="shared" si="277"/>
        <v>11.111111111111111</v>
      </c>
      <c r="BV171">
        <f t="shared" si="278"/>
        <v>50</v>
      </c>
      <c r="BW171">
        <f t="shared" si="279"/>
        <v>-9.0909090909090917</v>
      </c>
      <c r="BX171">
        <f t="shared" si="280"/>
        <v>-14.285714285714285</v>
      </c>
      <c r="BY171">
        <f t="shared" si="302"/>
        <v>-6.666666666666667</v>
      </c>
      <c r="BZ171">
        <f t="shared" si="282"/>
        <v>100</v>
      </c>
      <c r="CA171">
        <f t="shared" si="303"/>
        <v>50</v>
      </c>
      <c r="CB171">
        <f t="shared" si="305"/>
        <v>100</v>
      </c>
      <c r="CD171">
        <f t="shared" si="295"/>
        <v>32.541478129713425</v>
      </c>
      <c r="CE171">
        <f t="shared" si="296"/>
        <v>8.4033613445378137</v>
      </c>
      <c r="CF171">
        <f t="shared" si="297"/>
        <v>53.703703703703702</v>
      </c>
      <c r="CG171">
        <f t="shared" si="298"/>
        <v>-10.014430014430015</v>
      </c>
      <c r="CH171">
        <f t="shared" si="299"/>
        <v>83.333333333333329</v>
      </c>
      <c r="CM171">
        <f t="shared" si="285"/>
        <v>33.593489299371655</v>
      </c>
    </row>
    <row r="172" spans="1:91">
      <c r="A172">
        <v>77</v>
      </c>
      <c r="B172" t="s">
        <v>267</v>
      </c>
      <c r="C172">
        <v>4</v>
      </c>
      <c r="D172" t="s">
        <v>42</v>
      </c>
      <c r="E172">
        <v>16.600000000000001</v>
      </c>
      <c r="F172">
        <v>14.7</v>
      </c>
      <c r="G172">
        <v>13.9</v>
      </c>
      <c r="H172">
        <v>16</v>
      </c>
      <c r="I172">
        <v>17.5</v>
      </c>
      <c r="J172">
        <v>23</v>
      </c>
      <c r="K172">
        <v>9.3000000000000007</v>
      </c>
      <c r="L172">
        <v>9.9</v>
      </c>
      <c r="M172">
        <v>8.6999999999999993</v>
      </c>
      <c r="N172">
        <v>10</v>
      </c>
      <c r="O172">
        <v>7.3</v>
      </c>
      <c r="P172">
        <v>9.4</v>
      </c>
      <c r="Q172">
        <v>5.6</v>
      </c>
      <c r="R172">
        <v>8.1999999999999993</v>
      </c>
      <c r="S172">
        <v>6.5</v>
      </c>
      <c r="T172">
        <f t="shared" si="286"/>
        <v>11.773333333333333</v>
      </c>
      <c r="U172">
        <f t="shared" si="287"/>
        <v>15.066666666666668</v>
      </c>
      <c r="V172">
        <f t="shared" si="288"/>
        <v>18.833333333333332</v>
      </c>
      <c r="W172">
        <f t="shared" si="289"/>
        <v>9.3000000000000007</v>
      </c>
      <c r="X172">
        <f t="shared" si="290"/>
        <v>8.9</v>
      </c>
      <c r="Y172">
        <f t="shared" si="291"/>
        <v>6.7666666666666657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  <c r="AO172">
        <v>2</v>
      </c>
      <c r="AQ172">
        <v>5</v>
      </c>
      <c r="AR172">
        <v>8</v>
      </c>
      <c r="AS172">
        <v>5</v>
      </c>
      <c r="AT172">
        <v>5</v>
      </c>
      <c r="AU172">
        <v>4</v>
      </c>
      <c r="AV172">
        <v>6</v>
      </c>
      <c r="AW172">
        <v>5</v>
      </c>
      <c r="AX172">
        <v>6</v>
      </c>
      <c r="AY172">
        <v>7</v>
      </c>
      <c r="AZ172">
        <v>5</v>
      </c>
      <c r="BA172">
        <v>4</v>
      </c>
      <c r="BB172">
        <v>4</v>
      </c>
      <c r="BC172">
        <v>4</v>
      </c>
      <c r="BD172">
        <v>5</v>
      </c>
      <c r="BE172">
        <v>9</v>
      </c>
      <c r="BF172">
        <f t="shared" si="292"/>
        <v>5.4666666666666668</v>
      </c>
      <c r="BH172">
        <f t="shared" si="293"/>
        <v>6</v>
      </c>
      <c r="BN172">
        <f t="shared" si="300"/>
        <v>100</v>
      </c>
      <c r="BO172">
        <f t="shared" si="301"/>
        <v>100</v>
      </c>
      <c r="BP172">
        <f t="shared" si="272"/>
        <v>100</v>
      </c>
      <c r="BQ172">
        <f t="shared" si="273"/>
        <v>100</v>
      </c>
      <c r="BR172">
        <f t="shared" si="274"/>
        <v>100</v>
      </c>
      <c r="BS172">
        <f t="shared" si="275"/>
        <v>100</v>
      </c>
      <c r="BT172">
        <f t="shared" si="276"/>
        <v>100</v>
      </c>
      <c r="BU172">
        <f t="shared" si="277"/>
        <v>100</v>
      </c>
      <c r="BV172">
        <f t="shared" si="278"/>
        <v>100</v>
      </c>
      <c r="BW172">
        <f t="shared" si="279"/>
        <v>100</v>
      </c>
      <c r="BX172">
        <f t="shared" si="280"/>
        <v>100</v>
      </c>
      <c r="BY172">
        <f t="shared" si="302"/>
        <v>100</v>
      </c>
      <c r="BZ172">
        <f t="shared" si="282"/>
        <v>100</v>
      </c>
      <c r="CA172">
        <f t="shared" si="303"/>
        <v>42.857142857142854</v>
      </c>
      <c r="CB172">
        <f t="shared" si="305"/>
        <v>63.636363636363633</v>
      </c>
      <c r="CD172">
        <f t="shared" si="295"/>
        <v>100</v>
      </c>
      <c r="CE172">
        <f t="shared" si="296"/>
        <v>100</v>
      </c>
      <c r="CF172">
        <f t="shared" si="297"/>
        <v>100</v>
      </c>
      <c r="CG172">
        <f t="shared" si="298"/>
        <v>100</v>
      </c>
      <c r="CH172">
        <f t="shared" si="299"/>
        <v>68.831168831168824</v>
      </c>
      <c r="CM172">
        <f t="shared" si="285"/>
        <v>93.766233766233782</v>
      </c>
    </row>
    <row r="173" spans="1:91">
      <c r="A173">
        <v>76</v>
      </c>
      <c r="B173" t="s">
        <v>268</v>
      </c>
      <c r="C173">
        <v>4</v>
      </c>
      <c r="D173" t="s">
        <v>44</v>
      </c>
      <c r="E173">
        <v>17.8</v>
      </c>
      <c r="F173">
        <v>15.1</v>
      </c>
      <c r="G173">
        <v>17.100000000000001</v>
      </c>
      <c r="H173">
        <v>24.5</v>
      </c>
      <c r="I173">
        <v>14.6</v>
      </c>
      <c r="J173">
        <v>23.4</v>
      </c>
      <c r="K173">
        <v>17.8</v>
      </c>
      <c r="L173">
        <v>21.7</v>
      </c>
      <c r="M173">
        <v>15</v>
      </c>
      <c r="N173">
        <v>17.100000000000001</v>
      </c>
      <c r="O173">
        <v>20.5</v>
      </c>
      <c r="P173">
        <v>15.6</v>
      </c>
      <c r="Q173">
        <v>25.6</v>
      </c>
      <c r="R173">
        <v>21.8</v>
      </c>
      <c r="S173">
        <v>30</v>
      </c>
      <c r="T173">
        <f>AVERAGE(E173:S173)</f>
        <v>19.839999999999996</v>
      </c>
      <c r="U173">
        <f t="shared" si="287"/>
        <v>16.666666666666668</v>
      </c>
      <c r="V173">
        <f t="shared" si="288"/>
        <v>20.833333333333332</v>
      </c>
      <c r="W173">
        <f t="shared" si="289"/>
        <v>18.166666666666668</v>
      </c>
      <c r="X173">
        <f t="shared" si="290"/>
        <v>17.733333333333334</v>
      </c>
      <c r="Y173">
        <f t="shared" si="291"/>
        <v>25.8</v>
      </c>
      <c r="AA173">
        <v>4</v>
      </c>
      <c r="AB173">
        <v>2</v>
      </c>
      <c r="AC173">
        <v>4</v>
      </c>
      <c r="AD173">
        <v>4</v>
      </c>
      <c r="AE173">
        <v>8</v>
      </c>
      <c r="AF173">
        <v>8</v>
      </c>
      <c r="AG173">
        <v>4</v>
      </c>
      <c r="AH173">
        <v>6</v>
      </c>
      <c r="AI173">
        <v>6</v>
      </c>
      <c r="AJ173">
        <v>4</v>
      </c>
      <c r="AK173">
        <v>2</v>
      </c>
      <c r="AL173">
        <v>4</v>
      </c>
      <c r="AM173">
        <v>4</v>
      </c>
      <c r="AN173">
        <v>2</v>
      </c>
      <c r="AO173">
        <v>0</v>
      </c>
      <c r="AQ173">
        <v>5</v>
      </c>
      <c r="AR173">
        <v>7</v>
      </c>
      <c r="AS173">
        <v>6</v>
      </c>
      <c r="AT173">
        <v>7</v>
      </c>
      <c r="AU173">
        <v>7</v>
      </c>
      <c r="AV173">
        <v>9</v>
      </c>
      <c r="AW173">
        <v>5</v>
      </c>
      <c r="AX173">
        <v>5</v>
      </c>
      <c r="AY173">
        <v>4</v>
      </c>
      <c r="AZ173">
        <v>7</v>
      </c>
      <c r="BA173">
        <v>4</v>
      </c>
      <c r="BB173">
        <v>2</v>
      </c>
      <c r="BC173">
        <v>7</v>
      </c>
      <c r="BD173">
        <v>3</v>
      </c>
      <c r="BE173">
        <v>2</v>
      </c>
      <c r="BF173">
        <f t="shared" si="292"/>
        <v>5.333333333333333</v>
      </c>
      <c r="BH173">
        <f t="shared" si="293"/>
        <v>6</v>
      </c>
      <c r="BN173">
        <f t="shared" si="300"/>
        <v>11.111111111111111</v>
      </c>
      <c r="BO173">
        <f t="shared" si="301"/>
        <v>55.555555555555557</v>
      </c>
      <c r="BP173">
        <f t="shared" si="272"/>
        <v>20</v>
      </c>
      <c r="BQ173">
        <f t="shared" si="273"/>
        <v>27.27272727272727</v>
      </c>
      <c r="BR173">
        <f t="shared" si="274"/>
        <v>-6.666666666666667</v>
      </c>
      <c r="BS173">
        <f t="shared" si="275"/>
        <v>5.8823529411764701</v>
      </c>
      <c r="BT173">
        <f t="shared" si="276"/>
        <v>11.111111111111111</v>
      </c>
      <c r="BU173">
        <f t="shared" si="277"/>
        <v>-9.0909090909090917</v>
      </c>
      <c r="BV173">
        <f t="shared" si="278"/>
        <v>-20</v>
      </c>
      <c r="BW173">
        <f t="shared" si="279"/>
        <v>27.27272727272727</v>
      </c>
      <c r="BX173">
        <f t="shared" si="280"/>
        <v>33.333333333333329</v>
      </c>
      <c r="BY173">
        <f t="shared" si="302"/>
        <v>-33.333333333333329</v>
      </c>
      <c r="BZ173">
        <f t="shared" si="282"/>
        <v>27.27272727272727</v>
      </c>
      <c r="CA173">
        <f t="shared" si="303"/>
        <v>20</v>
      </c>
      <c r="CB173">
        <f t="shared" si="305"/>
        <v>100</v>
      </c>
      <c r="CD173">
        <f t="shared" si="295"/>
        <v>28.888888888888889</v>
      </c>
      <c r="CE173">
        <f t="shared" si="296"/>
        <v>8.8294711824123571</v>
      </c>
      <c r="CF173">
        <f t="shared" si="297"/>
        <v>-5.9932659932659931</v>
      </c>
      <c r="CG173">
        <f t="shared" si="298"/>
        <v>9.0909090909090882</v>
      </c>
      <c r="CH173">
        <f>AVERAGE(BZ173:CB173)</f>
        <v>49.090909090909086</v>
      </c>
      <c r="CM173">
        <f t="shared" si="285"/>
        <v>17.981382451970685</v>
      </c>
    </row>
    <row r="174" spans="1:91">
      <c r="E174" s="8">
        <f>AVERAGE(E134:E173)/30*100</f>
        <v>26.691666666666681</v>
      </c>
      <c r="F174" s="8">
        <f t="shared" ref="F174" si="306">AVERAGE(F134:F173)/30*100</f>
        <v>19.574999999999999</v>
      </c>
      <c r="G174" s="8">
        <f t="shared" ref="G174" si="307">AVERAGE(G134:G173)/30*100</f>
        <v>22.675000000000001</v>
      </c>
      <c r="H174" s="8">
        <f t="shared" ref="H174" si="308">AVERAGE(H134:H173)/30*100</f>
        <v>25.35</v>
      </c>
      <c r="I174" s="8">
        <f t="shared" ref="I174" si="309">AVERAGE(I134:I173)/30*100</f>
        <v>23.158333333333335</v>
      </c>
      <c r="J174" s="8">
        <f t="shared" ref="J174" si="310">AVERAGE(J134:J173)/30*100</f>
        <v>26.474999999999998</v>
      </c>
      <c r="K174" s="8">
        <f t="shared" ref="K174" si="311">AVERAGE(K134:K173)/30*100</f>
        <v>25.050000000000004</v>
      </c>
      <c r="L174" s="8">
        <f t="shared" ref="L174" si="312">AVERAGE(L134:L173)/30*100</f>
        <v>27.116666666666671</v>
      </c>
      <c r="M174" s="8">
        <f t="shared" ref="M174" si="313">AVERAGE(M134:M173)/30*100</f>
        <v>26.091666666666669</v>
      </c>
      <c r="N174" s="8">
        <f t="shared" ref="N174" si="314">AVERAGE(N134:N173)/30*100</f>
        <v>25.016666666666669</v>
      </c>
      <c r="O174" s="8">
        <f t="shared" ref="O174" si="315">AVERAGE(O134:O173)/30*100</f>
        <v>27.941666666666677</v>
      </c>
      <c r="P174" s="8">
        <f t="shared" ref="P174" si="316">AVERAGE(P134:P173)/30*100</f>
        <v>26.700000000000006</v>
      </c>
      <c r="Q174" s="8">
        <f t="shared" ref="Q174" si="317">AVERAGE(Q134:Q173)/30*100</f>
        <v>25.966666666666672</v>
      </c>
      <c r="R174" s="8">
        <f t="shared" ref="R174" si="318">AVERAGE(R134:R173)/30*100</f>
        <v>26.966666666666665</v>
      </c>
      <c r="S174" s="8">
        <f t="shared" ref="S174" si="319">AVERAGE(S134:S173)/30*100</f>
        <v>29.06666666666667</v>
      </c>
      <c r="T174" s="8">
        <f>AVERAGE(T134:T173)/30*100</f>
        <v>25.589444444444435</v>
      </c>
      <c r="U174" s="8"/>
      <c r="V174" s="8"/>
      <c r="W174" s="8"/>
      <c r="X174" s="8"/>
      <c r="AA174" s="8">
        <f>AVERAGE(AA134:AA173)</f>
        <v>5.35</v>
      </c>
      <c r="AB174" s="8">
        <f t="shared" ref="AB174" si="320">AVERAGE(AB134:AB173)</f>
        <v>10</v>
      </c>
      <c r="AC174" s="8">
        <f t="shared" ref="AC174" si="321">AVERAGE(AC134:AC173)</f>
        <v>9.4499999999999993</v>
      </c>
      <c r="AD174" s="8">
        <f t="shared" ref="AD174" si="322">AVERAGE(AD134:AD173)</f>
        <v>11.1</v>
      </c>
      <c r="AE174" s="8">
        <f t="shared" ref="AE174" si="323">AVERAGE(AE134:AE173)</f>
        <v>9.4499999999999993</v>
      </c>
      <c r="AF174" s="8">
        <f t="shared" ref="AF174" si="324">AVERAGE(AF134:AF173)</f>
        <v>10.45</v>
      </c>
      <c r="AG174" s="8">
        <f t="shared" ref="AG174" si="325">AVERAGE(AG134:AG173)</f>
        <v>10.199999999999999</v>
      </c>
      <c r="AH174" s="8">
        <f t="shared" ref="AH174" si="326">AVERAGE(AH134:AH173)</f>
        <v>9.65</v>
      </c>
      <c r="AI174" s="8">
        <f t="shared" ref="AI174" si="327">AVERAGE(AI134:AI173)</f>
        <v>8.9</v>
      </c>
      <c r="AJ174" s="8">
        <f t="shared" ref="AJ174" si="328">AVERAGE(AJ134:AJ173)</f>
        <v>10.9</v>
      </c>
      <c r="AK174" s="8">
        <f t="shared" ref="AK174" si="329">AVERAGE(AK134:AK173)</f>
        <v>10.7</v>
      </c>
      <c r="AL174" s="8">
        <f t="shared" ref="AL174" si="330">AVERAGE(AL134:AL173)</f>
        <v>10</v>
      </c>
      <c r="AM174" s="8">
        <f t="shared" ref="AM174" si="331">AVERAGE(AM134:AM173)</f>
        <v>9.9499999999999993</v>
      </c>
      <c r="AN174" s="8">
        <f t="shared" ref="AN174" si="332">AVERAGE(AN134:AN173)</f>
        <v>9.6</v>
      </c>
      <c r="AO174" s="8">
        <f t="shared" ref="AO174" si="333">AVERAGE(AO134:AO173)</f>
        <v>11.05</v>
      </c>
      <c r="AQ174" s="8">
        <f>AVERAGE(AQ134:AQ173)</f>
        <v>16.725000000000001</v>
      </c>
      <c r="AR174" s="8">
        <f t="shared" ref="AR174" si="334">AVERAGE(AR134:AR173)</f>
        <v>16.274999999999999</v>
      </c>
      <c r="AS174" s="8">
        <f t="shared" ref="AS174" si="335">AVERAGE(AS134:AS173)</f>
        <v>14.25</v>
      </c>
      <c r="AT174" s="8">
        <f t="shared" ref="AT174" si="336">AVERAGE(AT134:AT173)</f>
        <v>14.175000000000001</v>
      </c>
      <c r="AU174" s="8">
        <f t="shared" ref="AU174" si="337">AVERAGE(AU134:AU173)</f>
        <v>13.025</v>
      </c>
      <c r="AV174" s="8">
        <f t="shared" ref="AV174" si="338">AVERAGE(AV134:AV173)</f>
        <v>14.074999999999999</v>
      </c>
      <c r="AW174" s="8">
        <f t="shared" ref="AW174" si="339">AVERAGE(AW134:AW173)</f>
        <v>12.775</v>
      </c>
      <c r="AX174" s="8">
        <f t="shared" ref="AX174" si="340">AVERAGE(AX134:AX173)</f>
        <v>11.275</v>
      </c>
      <c r="AY174" s="8">
        <f t="shared" ref="AY174" si="341">AVERAGE(AY134:AY173)</f>
        <v>11.8</v>
      </c>
      <c r="AZ174" s="8">
        <f t="shared" ref="AZ174" si="342">AVERAGE(AZ134:AZ173)</f>
        <v>13.324999999999999</v>
      </c>
      <c r="BA174" s="8">
        <f t="shared" ref="BA174" si="343">AVERAGE(BA134:BA173)</f>
        <v>11.25</v>
      </c>
      <c r="BB174" s="8">
        <f t="shared" ref="BB174" si="344">AVERAGE(BB134:BB173)</f>
        <v>10.050000000000001</v>
      </c>
      <c r="BC174" s="8">
        <f t="shared" ref="BC174" si="345">AVERAGE(BC134:BC173)</f>
        <v>11.2</v>
      </c>
      <c r="BD174" s="8">
        <f t="shared" ref="BD174" si="346">AVERAGE(BD134:BD173)</f>
        <v>9.85</v>
      </c>
      <c r="BE174" s="8">
        <f t="shared" ref="BE174" si="347">AVERAGE(BE134:BE173)</f>
        <v>12.225</v>
      </c>
      <c r="BN174" s="8">
        <f>AVERAGE(BN134:BN173)</f>
        <v>58.562624193478072</v>
      </c>
      <c r="BO174" s="8">
        <f t="shared" ref="BO174" si="348">AVERAGE(BO134:BO173)</f>
        <v>27.089651647413906</v>
      </c>
      <c r="BP174" s="8">
        <f t="shared" ref="BP174" si="349">AVERAGE(BP134:BP173)</f>
        <v>25.40378311758089</v>
      </c>
      <c r="BQ174" s="8">
        <f t="shared" ref="BQ174" si="350">AVERAGE(BQ134:BQ173)</f>
        <v>18.409955560619899</v>
      </c>
      <c r="BR174" s="8">
        <f t="shared" ref="BR174" si="351">AVERAGE(BR134:BR173)</f>
        <v>24.724119409431136</v>
      </c>
      <c r="BS174" s="8">
        <f t="shared" ref="BS174" si="352">AVERAGE(BS134:BS173)</f>
        <v>17.23767098860819</v>
      </c>
      <c r="BT174" s="8">
        <f t="shared" ref="BT174" si="353">AVERAGE(BT134:BT173)</f>
        <v>21.024523842231329</v>
      </c>
      <c r="BU174" s="8">
        <f t="shared" ref="BU174" si="354">AVERAGE(BU134:BU173)</f>
        <v>9.559453417553275</v>
      </c>
      <c r="BV174" s="8">
        <f t="shared" ref="BV174" si="355">AVERAGE(BV134:BV173)</f>
        <v>19.998950569478289</v>
      </c>
      <c r="BW174" s="8">
        <f t="shared" ref="BW174" si="356">AVERAGE(BW134:BW173)</f>
        <v>16.432992513347251</v>
      </c>
      <c r="BX174" s="8">
        <f t="shared" ref="BX174" si="357">AVERAGE(BX134:BX173)</f>
        <v>11.786615782190356</v>
      </c>
      <c r="BY174" s="8">
        <f t="shared" ref="BY174" si="358">AVERAGE(BY134:BY173)</f>
        <v>4.8034891091920029</v>
      </c>
      <c r="BZ174" s="8">
        <f t="shared" ref="BZ174" si="359">AVERAGE(BZ134:BZ173)</f>
        <v>16.208865924195663</v>
      </c>
      <c r="CA174" s="8">
        <f t="shared" ref="CA174" si="360">AVERAGE(CA134:CA173)</f>
        <v>6.0406734880501656</v>
      </c>
      <c r="CB174" s="8">
        <f>AVERAGE(CB134:CB173)</f>
        <v>11.304549494700925</v>
      </c>
      <c r="CD174" s="8"/>
      <c r="CE174" s="8"/>
      <c r="CF174" s="8"/>
      <c r="CG174" s="8"/>
      <c r="CM174" s="8">
        <f>AVERAGE(CM134:CM173)/30*100</f>
        <v>64.130648679571422</v>
      </c>
    </row>
    <row r="175" spans="1:91">
      <c r="E175" s="8">
        <f>STDEV(E134:E173)/SQRT(40)/30*100</f>
        <v>3.0656024607397212</v>
      </c>
      <c r="F175" s="8">
        <f t="shared" ref="F175:S175" si="361">STDEV(F134:F173)/SQRT(40)/30*100</f>
        <v>2.5952780785193927</v>
      </c>
      <c r="G175" s="8">
        <f t="shared" si="361"/>
        <v>2.9240014610392273</v>
      </c>
      <c r="H175" s="8">
        <f t="shared" si="361"/>
        <v>3.4620438852284732</v>
      </c>
      <c r="I175" s="8">
        <f t="shared" si="361"/>
        <v>2.9559440212866108</v>
      </c>
      <c r="J175" s="8">
        <f t="shared" si="361"/>
        <v>3.2183122645120723</v>
      </c>
      <c r="K175" s="8">
        <f t="shared" si="361"/>
        <v>2.7202299529912888</v>
      </c>
      <c r="L175" s="8">
        <f t="shared" si="361"/>
        <v>3.1065033796639012</v>
      </c>
      <c r="M175" s="8">
        <f t="shared" si="361"/>
        <v>3.162164759885381</v>
      </c>
      <c r="N175" s="8">
        <f t="shared" si="361"/>
        <v>3.3095078003144018</v>
      </c>
      <c r="O175" s="8">
        <f t="shared" si="361"/>
        <v>3.2169398382743997</v>
      </c>
      <c r="P175" s="8">
        <f t="shared" si="361"/>
        <v>3.078063179090536</v>
      </c>
      <c r="Q175" s="8">
        <f t="shared" si="361"/>
        <v>3.5804510371780833</v>
      </c>
      <c r="R175" s="8">
        <f t="shared" si="361"/>
        <v>3.2370451863484293</v>
      </c>
      <c r="S175" s="8">
        <f t="shared" si="361"/>
        <v>4.0295949334437235</v>
      </c>
      <c r="T175" s="8">
        <f>STDEV(T134:T173)/SQRT(40)</f>
        <v>0.7742760606470851</v>
      </c>
      <c r="U175" s="8"/>
      <c r="V175" s="8"/>
      <c r="W175" s="8"/>
      <c r="X175" s="8"/>
      <c r="AA175" s="8">
        <f>STDEV(AA134:AA173)/SQRT(40)</f>
        <v>1.1511142873599052</v>
      </c>
      <c r="AB175" s="8">
        <f t="shared" ref="AB175:AO175" si="362">STDEV(AB134:AB173)/SQRT(40)</f>
        <v>1.2547346230813008</v>
      </c>
      <c r="AC175" s="8">
        <f t="shared" si="362"/>
        <v>1.2004005741674477</v>
      </c>
      <c r="AD175" s="8">
        <f t="shared" si="362"/>
        <v>1.3047251405210571</v>
      </c>
      <c r="AE175" s="8">
        <f t="shared" si="362"/>
        <v>1.1390222977939435</v>
      </c>
      <c r="AF175" s="8">
        <f t="shared" si="362"/>
        <v>1.33491092567526</v>
      </c>
      <c r="AG175" s="8">
        <f t="shared" si="362"/>
        <v>1.5961492122268228</v>
      </c>
      <c r="AH175" s="8">
        <f t="shared" si="362"/>
        <v>0.9710884720316787</v>
      </c>
      <c r="AI175" s="8">
        <f t="shared" si="362"/>
        <v>1.2525870664246692</v>
      </c>
      <c r="AJ175" s="8">
        <f t="shared" si="362"/>
        <v>1.5622961405473774</v>
      </c>
      <c r="AK175" s="8">
        <f t="shared" si="362"/>
        <v>1.9787978738721712</v>
      </c>
      <c r="AL175" s="8">
        <f t="shared" si="362"/>
        <v>1.4815099712360342</v>
      </c>
      <c r="AM175" s="8">
        <f t="shared" si="362"/>
        <v>1.4331022473229367</v>
      </c>
      <c r="AN175" s="8">
        <f t="shared" si="362"/>
        <v>1.050518797351929</v>
      </c>
      <c r="AO175" s="8">
        <f t="shared" si="362"/>
        <v>1.3793114224133722</v>
      </c>
      <c r="AQ175" s="8">
        <f>STDEV(AQ134:AQ173)/SQRT(40)</f>
        <v>1.6571474950989791</v>
      </c>
      <c r="AR175" s="8">
        <f t="shared" ref="AR175:BD175" si="363">STDEV(AR134:AR173)/SQRT(40)</f>
        <v>1.6733152644851401</v>
      </c>
      <c r="AS175" s="8">
        <f t="shared" si="363"/>
        <v>1.563096040161714</v>
      </c>
      <c r="AT175" s="8">
        <f t="shared" si="363"/>
        <v>1.3788175443157153</v>
      </c>
      <c r="AU175" s="8">
        <f t="shared" si="363"/>
        <v>0.97038685122256318</v>
      </c>
      <c r="AV175" s="8">
        <f t="shared" si="363"/>
        <v>1.7113450625390902</v>
      </c>
      <c r="AW175" s="8">
        <f t="shared" si="363"/>
        <v>1.413074253588199</v>
      </c>
      <c r="AX175" s="8">
        <f t="shared" si="363"/>
        <v>1.0977760151721205</v>
      </c>
      <c r="AY175" s="8">
        <f t="shared" si="363"/>
        <v>1.2357910370202103</v>
      </c>
      <c r="AZ175" s="8">
        <f t="shared" si="363"/>
        <v>1.5356396395522298</v>
      </c>
      <c r="BA175" s="8">
        <f t="shared" si="363"/>
        <v>1.4848594857115915</v>
      </c>
      <c r="BB175" s="8">
        <f t="shared" si="363"/>
        <v>1.17011395456454</v>
      </c>
      <c r="BC175" s="8">
        <f t="shared" si="363"/>
        <v>1.586885354461729</v>
      </c>
      <c r="BD175" s="8">
        <f t="shared" si="363"/>
        <v>0.8597480251019286</v>
      </c>
      <c r="BE175" s="8">
        <f>STDEV(BE134:BE173)/SQRT(40)</f>
        <v>1.6261041613592111</v>
      </c>
      <c r="BN175" s="8">
        <f>STDEV(BN134:BN173)/SQRT(40)</f>
        <v>6.0912312746402701</v>
      </c>
      <c r="BO175" s="8">
        <f t="shared" ref="BO175:CA175" si="364">STDEV(BO134:BO173)/SQRT(40)</f>
        <v>6.1151105142403113</v>
      </c>
      <c r="BP175" s="8">
        <f t="shared" si="364"/>
        <v>5.8239084708383366</v>
      </c>
      <c r="BQ175" s="8">
        <f t="shared" si="364"/>
        <v>7.219072342135747</v>
      </c>
      <c r="BR175" s="8">
        <f t="shared" si="364"/>
        <v>5.6137192572699419</v>
      </c>
      <c r="BS175" s="8">
        <f t="shared" si="364"/>
        <v>5.6276040890190089</v>
      </c>
      <c r="BT175" s="8">
        <f t="shared" si="364"/>
        <v>5.5134908145844914</v>
      </c>
      <c r="BU175" s="8">
        <f t="shared" si="364"/>
        <v>5.8132588193250161</v>
      </c>
      <c r="BV175" s="8">
        <f t="shared" si="364"/>
        <v>6.2639351930463185</v>
      </c>
      <c r="BW175" s="8">
        <f t="shared" si="364"/>
        <v>5.2178891473699514</v>
      </c>
      <c r="BX175" s="8">
        <f t="shared" si="364"/>
        <v>6.0520527323026023</v>
      </c>
      <c r="BY175" s="8">
        <f t="shared" si="364"/>
        <v>6.332389594153323</v>
      </c>
      <c r="BZ175" s="8">
        <f t="shared" si="364"/>
        <v>7.2673415691575736</v>
      </c>
      <c r="CA175" s="8">
        <f t="shared" si="364"/>
        <v>6.5236182770929325</v>
      </c>
      <c r="CB175" s="8">
        <f>STDEV(CB134:CB173)/SQRT(40)</f>
        <v>6.4046002646790967</v>
      </c>
      <c r="CD175" s="8"/>
      <c r="CE175" s="8"/>
      <c r="CF175" s="8"/>
      <c r="CG175" s="8"/>
      <c r="CM175" s="8">
        <f>STDEV(CM134:CM173)/SQRT(40)</f>
        <v>3.340379690153803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S233"/>
  <sheetViews>
    <sheetView topLeftCell="O126" zoomScale="50" zoomScaleNormal="150" zoomScalePageLayoutView="150" workbookViewId="0">
      <selection activeCell="AA166" sqref="AA166:AO167"/>
    </sheetView>
  </sheetViews>
  <sheetFormatPr baseColWidth="10" defaultColWidth="11.5" defaultRowHeight="15"/>
  <cols>
    <col min="1" max="1" width="4.33203125" bestFit="1" customWidth="1"/>
    <col min="2" max="2" width="8.1640625" bestFit="1" customWidth="1"/>
    <col min="3" max="3" width="4.5" bestFit="1" customWidth="1"/>
    <col min="4" max="4" width="9" bestFit="1" customWidth="1"/>
    <col min="5" max="13" width="17.33203125" bestFit="1" customWidth="1"/>
    <col min="14" max="19" width="18.33203125" bestFit="1" customWidth="1"/>
    <col min="20" max="24" width="18.33203125" customWidth="1"/>
    <col min="26" max="26" width="18.33203125" customWidth="1"/>
    <col min="27" max="35" width="16.33203125" bestFit="1" customWidth="1"/>
    <col min="36" max="41" width="17.33203125" bestFit="1" customWidth="1"/>
    <col min="42" max="42" width="17.33203125" customWidth="1"/>
    <col min="43" max="51" width="18.6640625" bestFit="1" customWidth="1"/>
    <col min="52" max="57" width="19.5" bestFit="1" customWidth="1"/>
    <col min="92" max="92" width="18.33203125" customWidth="1"/>
  </cols>
  <sheetData>
    <row r="1" spans="1:10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79</v>
      </c>
      <c r="AK1" t="s">
        <v>80</v>
      </c>
      <c r="AL1" t="s">
        <v>81</v>
      </c>
      <c r="AM1" t="s">
        <v>82</v>
      </c>
      <c r="AN1" t="s">
        <v>83</v>
      </c>
      <c r="AO1" t="s">
        <v>84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</row>
    <row r="2" spans="1:1085">
      <c r="A2">
        <v>14</v>
      </c>
      <c r="B2" s="1">
        <v>9.9999999999999993E+44</v>
      </c>
      <c r="C2">
        <v>1</v>
      </c>
      <c r="D2" t="s">
        <v>46</v>
      </c>
      <c r="E2">
        <v>14.1</v>
      </c>
      <c r="F2">
        <v>3.1</v>
      </c>
      <c r="G2">
        <v>3.8</v>
      </c>
      <c r="H2">
        <v>1</v>
      </c>
      <c r="I2">
        <v>1.1000000000000001</v>
      </c>
      <c r="J2">
        <v>4.0999999999999996</v>
      </c>
      <c r="K2">
        <v>1.5</v>
      </c>
      <c r="L2">
        <v>4.9000000000000004</v>
      </c>
      <c r="M2">
        <v>3.4</v>
      </c>
      <c r="N2">
        <v>2.2999999999999998</v>
      </c>
      <c r="O2">
        <v>0.3</v>
      </c>
      <c r="P2">
        <v>2.2999999999999998</v>
      </c>
      <c r="Q2">
        <v>1.1000000000000001</v>
      </c>
      <c r="R2">
        <v>0.9</v>
      </c>
      <c r="S2">
        <v>2.5</v>
      </c>
      <c r="T2">
        <f>AVERAGE(E2:S2)</f>
        <v>3.0933333333333328</v>
      </c>
      <c r="U2">
        <f>AVERAGE(E2:G2)</f>
        <v>7</v>
      </c>
      <c r="V2">
        <f>AVERAGE(H2:J2)</f>
        <v>2.0666666666666664</v>
      </c>
      <c r="W2">
        <f>AVERAGE(K2:M2)</f>
        <v>3.2666666666666671</v>
      </c>
      <c r="X2">
        <f>AVERAGE(N2:P2)</f>
        <v>1.6333333333333331</v>
      </c>
      <c r="Y2">
        <f>AVERAGE(Q2:S2)</f>
        <v>1.5</v>
      </c>
      <c r="AA2">
        <v>0</v>
      </c>
      <c r="AB2">
        <v>6</v>
      </c>
      <c r="AC2">
        <v>12</v>
      </c>
      <c r="AD2">
        <v>18</v>
      </c>
      <c r="AE2">
        <v>24</v>
      </c>
      <c r="AF2">
        <v>4</v>
      </c>
      <c r="AG2">
        <v>20</v>
      </c>
      <c r="AH2">
        <v>6</v>
      </c>
      <c r="AI2">
        <v>10</v>
      </c>
      <c r="AJ2">
        <v>22</v>
      </c>
      <c r="AK2">
        <v>14</v>
      </c>
      <c r="AL2">
        <v>6</v>
      </c>
      <c r="AM2">
        <v>14</v>
      </c>
      <c r="AN2">
        <v>18</v>
      </c>
      <c r="AO2">
        <v>16</v>
      </c>
      <c r="AQ2">
        <v>21</v>
      </c>
      <c r="AR2">
        <v>32</v>
      </c>
      <c r="AS2">
        <v>31</v>
      </c>
      <c r="AT2">
        <v>18</v>
      </c>
      <c r="AU2">
        <v>23</v>
      </c>
      <c r="AV2">
        <v>24</v>
      </c>
      <c r="AW2">
        <v>25</v>
      </c>
      <c r="AX2">
        <v>16</v>
      </c>
      <c r="AY2">
        <v>24</v>
      </c>
      <c r="AZ2">
        <v>16</v>
      </c>
      <c r="BA2">
        <v>15</v>
      </c>
      <c r="BB2">
        <v>13</v>
      </c>
      <c r="BC2">
        <v>23</v>
      </c>
      <c r="BD2">
        <v>19</v>
      </c>
      <c r="BE2">
        <v>24</v>
      </c>
      <c r="BF2" s="34">
        <f>AVERAGE(AQ2:BE2)</f>
        <v>21.6</v>
      </c>
      <c r="BG2" s="34">
        <f>AVERAGE(AQ2:AS2)</f>
        <v>28</v>
      </c>
      <c r="BH2" s="34"/>
      <c r="BI2" s="34"/>
      <c r="BJ2" s="34"/>
      <c r="BK2" s="34"/>
      <c r="BL2" s="34"/>
      <c r="BM2" s="4"/>
      <c r="BN2">
        <f t="shared" ref="BN2:BX2" si="0">(AQ2-AA2)/(AQ2+AA2)*100</f>
        <v>100</v>
      </c>
      <c r="BO2">
        <f t="shared" si="0"/>
        <v>68.421052631578945</v>
      </c>
      <c r="BP2">
        <f t="shared" si="0"/>
        <v>44.186046511627907</v>
      </c>
      <c r="BQ2">
        <f t="shared" si="0"/>
        <v>0</v>
      </c>
      <c r="BR2">
        <f t="shared" si="0"/>
        <v>-2.1276595744680851</v>
      </c>
      <c r="BS2">
        <f t="shared" si="0"/>
        <v>71.428571428571431</v>
      </c>
      <c r="BT2">
        <f t="shared" si="0"/>
        <v>11.111111111111111</v>
      </c>
      <c r="BU2">
        <f t="shared" si="0"/>
        <v>45.454545454545453</v>
      </c>
      <c r="BV2">
        <f t="shared" si="0"/>
        <v>41.17647058823529</v>
      </c>
      <c r="BW2">
        <f t="shared" si="0"/>
        <v>-15.789473684210526</v>
      </c>
      <c r="BX2">
        <f t="shared" si="0"/>
        <v>3.4482758620689653</v>
      </c>
      <c r="BY2">
        <f t="shared" ref="BY2:BY39" si="1">(BB2-AL2)/(BB2+AL2)*100</f>
        <v>36.84210526315789</v>
      </c>
      <c r="BZ2">
        <f t="shared" ref="BZ2:BZ27" si="2">(BC2-AM2)/(BC2+AM2)*100</f>
        <v>24.324324324324326</v>
      </c>
      <c r="CA2">
        <f t="shared" ref="CA2:CA27" si="3">(BD2-AN2)/(BD2+AN2)*100</f>
        <v>2.7027027027027026</v>
      </c>
      <c r="CB2">
        <f t="shared" ref="CB2:CB27" si="4">(BE2-AO2)/(BE2+AO2)*100</f>
        <v>20</v>
      </c>
      <c r="CD2">
        <f>AVERAGE(BN2:BP2)</f>
        <v>70.869033047735627</v>
      </c>
      <c r="CE2">
        <f>AVERAGE(BQ2:BS2)</f>
        <v>23.100303951367781</v>
      </c>
      <c r="CF2">
        <f>AVERAGE(BT2:BV2)</f>
        <v>32.580709051297283</v>
      </c>
      <c r="CG2">
        <f>AVERAGE(BW2:BY2)</f>
        <v>8.1669691470054442</v>
      </c>
      <c r="CH2">
        <f>AVERAGE(BZ2:CB2)</f>
        <v>15.675675675675677</v>
      </c>
      <c r="CI2" s="4"/>
      <c r="CJ2" s="4"/>
      <c r="CK2" s="4"/>
      <c r="CL2" s="4"/>
      <c r="CM2" s="4"/>
      <c r="CN2">
        <f t="shared" ref="CN2:CN39" si="5">AVERAGE(BN2:CB2)</f>
        <v>30.078538174616359</v>
      </c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</row>
    <row r="3" spans="1:1085">
      <c r="A3">
        <v>15</v>
      </c>
      <c r="B3" s="1">
        <v>1.9999999999999999E+45</v>
      </c>
      <c r="C3">
        <v>1</v>
      </c>
      <c r="D3" t="s">
        <v>48</v>
      </c>
      <c r="E3">
        <v>11.9</v>
      </c>
      <c r="F3">
        <v>3.6</v>
      </c>
      <c r="G3">
        <v>1.6</v>
      </c>
      <c r="H3">
        <v>1</v>
      </c>
      <c r="I3">
        <v>3.9</v>
      </c>
      <c r="J3">
        <v>0.4</v>
      </c>
      <c r="K3">
        <v>0</v>
      </c>
      <c r="L3">
        <v>1.7</v>
      </c>
      <c r="M3">
        <v>3.5</v>
      </c>
      <c r="N3">
        <v>0.6</v>
      </c>
      <c r="O3">
        <v>2.8</v>
      </c>
      <c r="P3">
        <v>0.3</v>
      </c>
      <c r="Q3">
        <v>1</v>
      </c>
      <c r="R3">
        <v>4.0999999999999996</v>
      </c>
      <c r="S3">
        <v>1.3</v>
      </c>
      <c r="T3">
        <f t="shared" ref="T3:T39" si="6">AVERAGE(E3:S3)</f>
        <v>2.5133333333333332</v>
      </c>
      <c r="U3">
        <f t="shared" ref="U3:U39" si="7">AVERAGE(E3:G3)</f>
        <v>5.7</v>
      </c>
      <c r="V3">
        <f t="shared" ref="V3:V39" si="8">AVERAGE(H3:J3)</f>
        <v>1.7666666666666668</v>
      </c>
      <c r="W3">
        <f t="shared" ref="W3:W39" si="9">AVERAGE(K3:M3)</f>
        <v>1.7333333333333334</v>
      </c>
      <c r="X3">
        <f t="shared" ref="X3:X39" si="10">AVERAGE(N3:P3)</f>
        <v>1.2333333333333332</v>
      </c>
      <c r="Y3">
        <f t="shared" ref="Y3:Y38" si="11">AVERAGE(Q3:S3)</f>
        <v>2.1333333333333333</v>
      </c>
      <c r="AA3">
        <v>0</v>
      </c>
      <c r="AB3">
        <v>10</v>
      </c>
      <c r="AC3">
        <v>6</v>
      </c>
      <c r="AD3">
        <v>14</v>
      </c>
      <c r="AE3">
        <v>16</v>
      </c>
      <c r="AF3">
        <v>24</v>
      </c>
      <c r="AG3">
        <v>18</v>
      </c>
      <c r="AH3">
        <v>20</v>
      </c>
      <c r="AI3">
        <v>14</v>
      </c>
      <c r="AJ3">
        <v>10</v>
      </c>
      <c r="AK3">
        <v>26</v>
      </c>
      <c r="AL3">
        <v>28</v>
      </c>
      <c r="AM3">
        <v>28</v>
      </c>
      <c r="AN3">
        <v>12</v>
      </c>
      <c r="AO3">
        <v>36</v>
      </c>
      <c r="AQ3">
        <v>14</v>
      </c>
      <c r="AR3">
        <v>25</v>
      </c>
      <c r="AS3">
        <v>18</v>
      </c>
      <c r="AT3">
        <v>22</v>
      </c>
      <c r="AU3">
        <v>29</v>
      </c>
      <c r="AV3">
        <v>22</v>
      </c>
      <c r="AW3">
        <v>20</v>
      </c>
      <c r="AX3">
        <v>20</v>
      </c>
      <c r="AY3">
        <v>24</v>
      </c>
      <c r="AZ3">
        <v>24</v>
      </c>
      <c r="BA3">
        <v>19</v>
      </c>
      <c r="BB3">
        <v>21</v>
      </c>
      <c r="BC3">
        <v>11</v>
      </c>
      <c r="BD3">
        <v>31</v>
      </c>
      <c r="BE3">
        <v>20</v>
      </c>
      <c r="BF3" s="34">
        <f t="shared" ref="BF3:BF39" si="12">AVERAGE(AQ3:BE3)</f>
        <v>21.333333333333332</v>
      </c>
      <c r="BG3" s="34">
        <f t="shared" ref="BG3:BG39" si="13">AVERAGE(AQ3:AS3)</f>
        <v>19</v>
      </c>
      <c r="BH3" s="34"/>
      <c r="BI3" s="34"/>
      <c r="BJ3" s="34"/>
      <c r="BK3" s="34"/>
      <c r="BL3" s="34"/>
      <c r="BM3" s="4"/>
      <c r="BN3">
        <f t="shared" ref="BN3:BN39" si="14">(AQ3-AA3)/(AQ3+AA3)*100</f>
        <v>100</v>
      </c>
      <c r="BO3">
        <f t="shared" ref="BO3:BO14" si="15">(AR3-AB3)/(AR3+AB3)*100</f>
        <v>42.857142857142854</v>
      </c>
      <c r="BP3">
        <f t="shared" ref="BP3:BP14" si="16">(AS3-AC3)/(AS3+AC3)*100</f>
        <v>50</v>
      </c>
      <c r="BQ3">
        <f t="shared" ref="BQ3:BQ14" si="17">(AT3-AD3)/(AT3+AD3)*100</f>
        <v>22.222222222222221</v>
      </c>
      <c r="BR3">
        <f t="shared" ref="BR3:BR14" si="18">(AU3-AE3)/(AU3+AE3)*100</f>
        <v>28.888888888888886</v>
      </c>
      <c r="BS3">
        <f t="shared" ref="BS3:BS14" si="19">(AV3-AF3)/(AV3+AF3)*100</f>
        <v>-4.3478260869565215</v>
      </c>
      <c r="BT3">
        <f t="shared" ref="BT3:BT14" si="20">(AW3-AG3)/(AW3+AG3)*100</f>
        <v>5.2631578947368416</v>
      </c>
      <c r="BU3">
        <f t="shared" ref="BU3:BU14" si="21">(AX3-AH3)/(AX3+AH3)*100</f>
        <v>0</v>
      </c>
      <c r="BV3">
        <f t="shared" ref="BV3:BV14" si="22">(AY3-AI3)/(AY3+AI3)*100</f>
        <v>26.315789473684209</v>
      </c>
      <c r="BW3">
        <f t="shared" ref="BW3:BW14" si="23">(AZ3-AJ3)/(AZ3+AJ3)*100</f>
        <v>41.17647058823529</v>
      </c>
      <c r="BX3">
        <f t="shared" ref="BX3:BX14" si="24">(BA3-AK3)/(BA3+AK3)*100</f>
        <v>-15.555555555555555</v>
      </c>
      <c r="BY3">
        <f t="shared" si="1"/>
        <v>-14.285714285714285</v>
      </c>
      <c r="BZ3">
        <f t="shared" si="2"/>
        <v>-43.589743589743591</v>
      </c>
      <c r="CA3">
        <f t="shared" si="3"/>
        <v>44.186046511627907</v>
      </c>
      <c r="CB3">
        <f t="shared" si="4"/>
        <v>-28.571428571428569</v>
      </c>
      <c r="CD3">
        <f t="shared" ref="CD3:CD39" si="25">AVERAGE(BN3:BP3)</f>
        <v>64.285714285714292</v>
      </c>
      <c r="CE3">
        <f t="shared" ref="CE3:CE39" si="26">AVERAGE(BQ3:BS3)</f>
        <v>15.587761674718195</v>
      </c>
      <c r="CF3">
        <f t="shared" ref="CF3:CF39" si="27">AVERAGE(BT3:BV3)</f>
        <v>10.526315789473683</v>
      </c>
      <c r="CG3">
        <f t="shared" ref="CG3:CG39" si="28">AVERAGE(BW3:BY3)</f>
        <v>3.7784002489884827</v>
      </c>
      <c r="CH3">
        <f t="shared" ref="CH3:CH38" si="29">AVERAGE(BZ3:CB3)</f>
        <v>-9.3250418831814184</v>
      </c>
      <c r="CI3" s="4"/>
      <c r="CJ3" s="4"/>
      <c r="CK3" s="4"/>
      <c r="CL3" s="4"/>
      <c r="CM3" s="4"/>
      <c r="CN3">
        <f t="shared" si="5"/>
        <v>16.97063002314265</v>
      </c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</row>
    <row r="4" spans="1:1085">
      <c r="A4">
        <v>19</v>
      </c>
      <c r="B4" s="1">
        <v>3.0000000000000001E+45</v>
      </c>
      <c r="C4">
        <v>1</v>
      </c>
      <c r="D4" t="s">
        <v>42</v>
      </c>
      <c r="E4">
        <v>9.1999999999999993</v>
      </c>
      <c r="F4">
        <v>5</v>
      </c>
      <c r="G4">
        <v>2.8</v>
      </c>
      <c r="H4">
        <v>0.6</v>
      </c>
      <c r="I4">
        <v>0.8</v>
      </c>
      <c r="J4">
        <v>1.5</v>
      </c>
      <c r="K4">
        <v>2.2000000000000002</v>
      </c>
      <c r="L4">
        <v>0.4</v>
      </c>
      <c r="M4">
        <v>0.4</v>
      </c>
      <c r="N4">
        <v>2.5</v>
      </c>
      <c r="O4">
        <v>0.4</v>
      </c>
      <c r="P4">
        <v>0.4</v>
      </c>
      <c r="Q4">
        <v>1.5</v>
      </c>
      <c r="R4">
        <v>0</v>
      </c>
      <c r="S4">
        <v>0.3</v>
      </c>
      <c r="T4">
        <f t="shared" si="6"/>
        <v>1.8666666666666665</v>
      </c>
      <c r="U4">
        <f t="shared" si="7"/>
        <v>5.666666666666667</v>
      </c>
      <c r="V4">
        <f t="shared" si="8"/>
        <v>0.96666666666666667</v>
      </c>
      <c r="W4">
        <f t="shared" si="9"/>
        <v>1</v>
      </c>
      <c r="X4">
        <f t="shared" si="10"/>
        <v>1.0999999999999999</v>
      </c>
      <c r="Y4">
        <f t="shared" si="11"/>
        <v>0.6</v>
      </c>
      <c r="AA4">
        <v>0</v>
      </c>
      <c r="AB4">
        <v>0</v>
      </c>
      <c r="AC4">
        <v>0</v>
      </c>
      <c r="AD4">
        <v>2</v>
      </c>
      <c r="AE4">
        <v>2</v>
      </c>
      <c r="AF4">
        <v>6</v>
      </c>
      <c r="AG4">
        <v>14</v>
      </c>
      <c r="AH4">
        <v>6</v>
      </c>
      <c r="AI4">
        <v>10</v>
      </c>
      <c r="AJ4">
        <v>20</v>
      </c>
      <c r="AK4">
        <v>32</v>
      </c>
      <c r="AL4">
        <v>14</v>
      </c>
      <c r="AM4">
        <v>12</v>
      </c>
      <c r="AN4">
        <v>32</v>
      </c>
      <c r="AO4">
        <v>24</v>
      </c>
      <c r="AQ4">
        <v>26</v>
      </c>
      <c r="AR4">
        <v>5</v>
      </c>
      <c r="AS4">
        <v>23</v>
      </c>
      <c r="AT4">
        <v>22</v>
      </c>
      <c r="AU4">
        <v>15</v>
      </c>
      <c r="AV4">
        <v>6</v>
      </c>
      <c r="AW4">
        <v>34</v>
      </c>
      <c r="AX4">
        <v>21</v>
      </c>
      <c r="AY4">
        <v>43</v>
      </c>
      <c r="AZ4">
        <v>43</v>
      </c>
      <c r="BA4">
        <v>16</v>
      </c>
      <c r="BB4">
        <v>42</v>
      </c>
      <c r="BC4">
        <v>15</v>
      </c>
      <c r="BD4">
        <v>31</v>
      </c>
      <c r="BE4">
        <v>32</v>
      </c>
      <c r="BF4" s="34">
        <f t="shared" si="12"/>
        <v>24.933333333333334</v>
      </c>
      <c r="BG4" s="34">
        <f t="shared" si="13"/>
        <v>18</v>
      </c>
      <c r="BH4" s="34"/>
      <c r="BI4" s="34"/>
      <c r="BJ4" s="34"/>
      <c r="BK4" s="34"/>
      <c r="BL4" s="34"/>
      <c r="BM4" s="4"/>
      <c r="BN4">
        <f t="shared" si="14"/>
        <v>100</v>
      </c>
      <c r="BO4">
        <f t="shared" si="15"/>
        <v>100</v>
      </c>
      <c r="BP4">
        <f t="shared" si="16"/>
        <v>100</v>
      </c>
      <c r="BQ4">
        <f t="shared" si="17"/>
        <v>83.333333333333343</v>
      </c>
      <c r="BR4">
        <f t="shared" si="18"/>
        <v>76.470588235294116</v>
      </c>
      <c r="BS4">
        <f t="shared" si="19"/>
        <v>0</v>
      </c>
      <c r="BT4">
        <f t="shared" si="20"/>
        <v>41.666666666666671</v>
      </c>
      <c r="BU4">
        <f t="shared" si="21"/>
        <v>55.555555555555557</v>
      </c>
      <c r="BV4">
        <f t="shared" si="22"/>
        <v>62.264150943396224</v>
      </c>
      <c r="BW4">
        <f t="shared" si="23"/>
        <v>36.507936507936506</v>
      </c>
      <c r="BX4">
        <f t="shared" si="24"/>
        <v>-33.333333333333329</v>
      </c>
      <c r="BY4">
        <f t="shared" si="1"/>
        <v>50</v>
      </c>
      <c r="BZ4">
        <f t="shared" si="2"/>
        <v>11.111111111111111</v>
      </c>
      <c r="CA4">
        <f t="shared" si="3"/>
        <v>-1.5873015873015872</v>
      </c>
      <c r="CB4">
        <f t="shared" si="4"/>
        <v>14.285714285714285</v>
      </c>
      <c r="CD4">
        <f t="shared" si="25"/>
        <v>100</v>
      </c>
      <c r="CE4">
        <f t="shared" si="26"/>
        <v>53.267973856209153</v>
      </c>
      <c r="CF4">
        <f t="shared" si="27"/>
        <v>53.162124388539489</v>
      </c>
      <c r="CG4">
        <f t="shared" si="28"/>
        <v>17.724867724867725</v>
      </c>
      <c r="CH4">
        <f t="shared" si="29"/>
        <v>7.9365079365079367</v>
      </c>
      <c r="CI4" s="4"/>
      <c r="CJ4" s="4"/>
      <c r="CK4" s="4"/>
      <c r="CL4" s="4"/>
      <c r="CM4" s="4"/>
      <c r="CN4">
        <f t="shared" si="5"/>
        <v>46.418294781224866</v>
      </c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</row>
    <row r="5" spans="1:1085">
      <c r="A5">
        <v>18</v>
      </c>
      <c r="B5" s="1">
        <v>3.9999999999999997E+45</v>
      </c>
      <c r="C5">
        <v>1</v>
      </c>
      <c r="D5" t="s">
        <v>44</v>
      </c>
      <c r="E5">
        <v>8.8000000000000007</v>
      </c>
      <c r="F5">
        <v>3.4</v>
      </c>
      <c r="G5">
        <v>2.8</v>
      </c>
      <c r="H5">
        <v>0.9</v>
      </c>
      <c r="I5">
        <v>1.5</v>
      </c>
      <c r="J5">
        <v>0.6</v>
      </c>
      <c r="K5">
        <v>4.2</v>
      </c>
      <c r="L5">
        <v>0.9</v>
      </c>
      <c r="M5">
        <v>2.5</v>
      </c>
      <c r="N5">
        <v>2.2000000000000002</v>
      </c>
      <c r="O5">
        <v>4.7</v>
      </c>
      <c r="P5">
        <v>4.4000000000000004</v>
      </c>
      <c r="Q5">
        <v>1.8</v>
      </c>
      <c r="R5">
        <v>5.4</v>
      </c>
      <c r="S5">
        <v>6</v>
      </c>
      <c r="T5">
        <f t="shared" si="6"/>
        <v>3.3399999999999994</v>
      </c>
      <c r="U5">
        <f t="shared" si="7"/>
        <v>5</v>
      </c>
      <c r="V5">
        <f t="shared" si="8"/>
        <v>1</v>
      </c>
      <c r="W5">
        <f t="shared" si="9"/>
        <v>2.5333333333333337</v>
      </c>
      <c r="X5">
        <f t="shared" si="10"/>
        <v>3.7666666666666671</v>
      </c>
      <c r="Y5">
        <f t="shared" si="11"/>
        <v>4.3999999999999995</v>
      </c>
      <c r="AA5">
        <v>0</v>
      </c>
      <c r="AB5">
        <v>20</v>
      </c>
      <c r="AC5">
        <v>48</v>
      </c>
      <c r="AD5">
        <v>28</v>
      </c>
      <c r="AE5">
        <v>46</v>
      </c>
      <c r="AF5">
        <v>68</v>
      </c>
      <c r="AG5">
        <v>18</v>
      </c>
      <c r="AH5">
        <v>42</v>
      </c>
      <c r="AI5">
        <v>36</v>
      </c>
      <c r="AJ5">
        <v>28</v>
      </c>
      <c r="AK5">
        <v>40</v>
      </c>
      <c r="AL5">
        <v>14</v>
      </c>
      <c r="AM5">
        <v>26</v>
      </c>
      <c r="AN5">
        <v>24</v>
      </c>
      <c r="AO5">
        <v>24</v>
      </c>
      <c r="AQ5">
        <v>31</v>
      </c>
      <c r="AR5">
        <v>41</v>
      </c>
      <c r="AS5">
        <v>35</v>
      </c>
      <c r="AT5">
        <v>45</v>
      </c>
      <c r="AU5">
        <v>47</v>
      </c>
      <c r="AV5">
        <v>34</v>
      </c>
      <c r="AW5">
        <v>50</v>
      </c>
      <c r="AX5">
        <v>43</v>
      </c>
      <c r="AY5">
        <v>51</v>
      </c>
      <c r="AZ5">
        <v>46</v>
      </c>
      <c r="BA5">
        <v>40</v>
      </c>
      <c r="BB5">
        <v>38</v>
      </c>
      <c r="BC5">
        <v>24</v>
      </c>
      <c r="BD5">
        <v>35</v>
      </c>
      <c r="BE5">
        <v>39</v>
      </c>
      <c r="BF5" s="34">
        <f t="shared" si="12"/>
        <v>39.93333333333333</v>
      </c>
      <c r="BG5" s="34">
        <f t="shared" si="13"/>
        <v>35.666666666666664</v>
      </c>
      <c r="BH5" s="34"/>
      <c r="BI5" s="34"/>
      <c r="BJ5" s="34"/>
      <c r="BK5" s="34"/>
      <c r="BL5" s="34"/>
      <c r="BM5" s="4"/>
      <c r="BN5">
        <f t="shared" si="14"/>
        <v>100</v>
      </c>
      <c r="BO5">
        <f t="shared" si="15"/>
        <v>34.42622950819672</v>
      </c>
      <c r="BP5">
        <f t="shared" si="16"/>
        <v>-15.66265060240964</v>
      </c>
      <c r="BQ5">
        <f t="shared" si="17"/>
        <v>23.287671232876711</v>
      </c>
      <c r="BR5">
        <f t="shared" si="18"/>
        <v>1.0752688172043012</v>
      </c>
      <c r="BS5">
        <f t="shared" si="19"/>
        <v>-33.333333333333329</v>
      </c>
      <c r="BT5">
        <f t="shared" si="20"/>
        <v>47.058823529411761</v>
      </c>
      <c r="BU5">
        <f t="shared" si="21"/>
        <v>1.1764705882352942</v>
      </c>
      <c r="BV5">
        <f t="shared" si="22"/>
        <v>17.241379310344829</v>
      </c>
      <c r="BW5">
        <f t="shared" si="23"/>
        <v>24.324324324324326</v>
      </c>
      <c r="BX5">
        <f t="shared" si="24"/>
        <v>0</v>
      </c>
      <c r="BY5">
        <f t="shared" si="1"/>
        <v>46.153846153846153</v>
      </c>
      <c r="BZ5">
        <f t="shared" si="2"/>
        <v>-4</v>
      </c>
      <c r="CA5">
        <f t="shared" si="3"/>
        <v>18.64406779661017</v>
      </c>
      <c r="CB5">
        <f t="shared" si="4"/>
        <v>23.809523809523807</v>
      </c>
      <c r="CD5">
        <f t="shared" si="25"/>
        <v>39.587859635262355</v>
      </c>
      <c r="CE5">
        <f t="shared" si="26"/>
        <v>-2.9901310944174391</v>
      </c>
      <c r="CF5">
        <f t="shared" si="27"/>
        <v>21.825557809330629</v>
      </c>
      <c r="CG5">
        <f t="shared" si="28"/>
        <v>23.492723492723496</v>
      </c>
      <c r="CH5">
        <f t="shared" si="29"/>
        <v>12.817863868711326</v>
      </c>
      <c r="CI5" s="4"/>
      <c r="CJ5" s="4"/>
      <c r="CK5" s="4"/>
      <c r="CL5" s="4"/>
      <c r="CM5" s="4"/>
      <c r="CN5">
        <f t="shared" si="5"/>
        <v>18.946774742322074</v>
      </c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</row>
    <row r="6" spans="1:1085">
      <c r="A6">
        <v>20</v>
      </c>
      <c r="B6" s="1">
        <v>5E+45</v>
      </c>
      <c r="C6">
        <v>1</v>
      </c>
      <c r="D6" t="s">
        <v>46</v>
      </c>
      <c r="E6">
        <v>13.1</v>
      </c>
      <c r="F6">
        <v>7.2</v>
      </c>
      <c r="G6">
        <v>5</v>
      </c>
      <c r="H6">
        <v>1.9</v>
      </c>
      <c r="I6">
        <v>4.9000000000000004</v>
      </c>
      <c r="J6">
        <v>0.8</v>
      </c>
      <c r="K6">
        <v>2.9</v>
      </c>
      <c r="L6">
        <v>1.3</v>
      </c>
      <c r="M6">
        <v>2.2000000000000002</v>
      </c>
      <c r="N6">
        <v>1.4</v>
      </c>
      <c r="O6">
        <v>2.1</v>
      </c>
      <c r="P6">
        <v>1.8</v>
      </c>
      <c r="Q6">
        <v>0.3</v>
      </c>
      <c r="R6">
        <v>0.4</v>
      </c>
      <c r="S6">
        <v>0.5</v>
      </c>
      <c r="T6">
        <f t="shared" si="6"/>
        <v>3.0533333333333328</v>
      </c>
      <c r="U6">
        <f t="shared" si="7"/>
        <v>8.4333333333333336</v>
      </c>
      <c r="V6">
        <f t="shared" si="8"/>
        <v>2.5333333333333337</v>
      </c>
      <c r="W6">
        <f t="shared" si="9"/>
        <v>2.1333333333333333</v>
      </c>
      <c r="X6">
        <f t="shared" si="10"/>
        <v>1.7666666666666666</v>
      </c>
      <c r="Y6">
        <f t="shared" si="11"/>
        <v>0.39999999999999997</v>
      </c>
      <c r="AA6">
        <v>0</v>
      </c>
      <c r="AB6">
        <v>0</v>
      </c>
      <c r="AC6">
        <v>6</v>
      </c>
      <c r="AD6">
        <v>2</v>
      </c>
      <c r="AE6">
        <v>10</v>
      </c>
      <c r="AF6">
        <v>8</v>
      </c>
      <c r="AG6">
        <v>18</v>
      </c>
      <c r="AH6">
        <v>6</v>
      </c>
      <c r="AI6">
        <v>14</v>
      </c>
      <c r="AJ6">
        <v>16</v>
      </c>
      <c r="AK6">
        <v>22</v>
      </c>
      <c r="AL6">
        <v>26</v>
      </c>
      <c r="AM6">
        <v>30</v>
      </c>
      <c r="AN6">
        <v>20</v>
      </c>
      <c r="AO6">
        <v>22</v>
      </c>
      <c r="AQ6">
        <v>17</v>
      </c>
      <c r="AR6">
        <v>17</v>
      </c>
      <c r="AS6">
        <v>12</v>
      </c>
      <c r="AT6">
        <v>13</v>
      </c>
      <c r="AU6">
        <v>18</v>
      </c>
      <c r="AV6">
        <v>10</v>
      </c>
      <c r="AW6">
        <v>19</v>
      </c>
      <c r="AX6">
        <v>19</v>
      </c>
      <c r="AY6">
        <v>13</v>
      </c>
      <c r="AZ6">
        <v>19</v>
      </c>
      <c r="BA6">
        <v>21</v>
      </c>
      <c r="BB6">
        <v>22</v>
      </c>
      <c r="BC6">
        <v>14</v>
      </c>
      <c r="BD6">
        <v>15</v>
      </c>
      <c r="BE6">
        <v>21</v>
      </c>
      <c r="BF6" s="34">
        <f t="shared" si="12"/>
        <v>16.666666666666668</v>
      </c>
      <c r="BG6" s="34">
        <f t="shared" si="13"/>
        <v>15.333333333333334</v>
      </c>
      <c r="BH6" s="34"/>
      <c r="BI6" s="34"/>
      <c r="BJ6" s="34"/>
      <c r="BK6" s="34"/>
      <c r="BL6" s="34"/>
      <c r="BM6" s="4"/>
      <c r="BN6">
        <f t="shared" si="14"/>
        <v>100</v>
      </c>
      <c r="BO6">
        <f t="shared" si="15"/>
        <v>100</v>
      </c>
      <c r="BP6">
        <f t="shared" si="16"/>
        <v>33.333333333333329</v>
      </c>
      <c r="BQ6">
        <f t="shared" si="17"/>
        <v>73.333333333333329</v>
      </c>
      <c r="BR6">
        <f t="shared" si="18"/>
        <v>28.571428571428569</v>
      </c>
      <c r="BS6">
        <f t="shared" si="19"/>
        <v>11.111111111111111</v>
      </c>
      <c r="BT6">
        <f t="shared" si="20"/>
        <v>2.7027027027027026</v>
      </c>
      <c r="BU6">
        <f t="shared" si="21"/>
        <v>52</v>
      </c>
      <c r="BV6">
        <f t="shared" si="22"/>
        <v>-3.7037037037037033</v>
      </c>
      <c r="BW6">
        <f t="shared" si="23"/>
        <v>8.5714285714285712</v>
      </c>
      <c r="BX6">
        <f t="shared" si="24"/>
        <v>-2.3255813953488373</v>
      </c>
      <c r="BY6">
        <f t="shared" si="1"/>
        <v>-8.3333333333333321</v>
      </c>
      <c r="BZ6">
        <f t="shared" si="2"/>
        <v>-36.363636363636367</v>
      </c>
      <c r="CA6">
        <f t="shared" si="3"/>
        <v>-14.285714285714285</v>
      </c>
      <c r="CB6">
        <f t="shared" si="4"/>
        <v>-2.3255813953488373</v>
      </c>
      <c r="CD6">
        <f t="shared" si="25"/>
        <v>77.777777777777771</v>
      </c>
      <c r="CE6">
        <f t="shared" si="26"/>
        <v>37.671957671957671</v>
      </c>
      <c r="CF6">
        <f t="shared" si="27"/>
        <v>16.999666332999666</v>
      </c>
      <c r="CG6">
        <f t="shared" si="28"/>
        <v>-0.69582871908453292</v>
      </c>
      <c r="CH6">
        <f t="shared" si="29"/>
        <v>-17.658310681566494</v>
      </c>
      <c r="CI6" s="4"/>
      <c r="CJ6" s="4"/>
      <c r="CK6" s="4"/>
      <c r="CL6" s="4"/>
      <c r="CM6" s="4"/>
      <c r="CN6">
        <f t="shared" si="5"/>
        <v>22.819052476416815</v>
      </c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</row>
    <row r="7" spans="1:1085">
      <c r="A7">
        <v>17</v>
      </c>
      <c r="B7" s="1">
        <v>6.0000000000000002E+45</v>
      </c>
      <c r="C7">
        <v>1</v>
      </c>
      <c r="D7" t="s">
        <v>48</v>
      </c>
      <c r="E7">
        <v>6.2</v>
      </c>
      <c r="F7">
        <v>4</v>
      </c>
      <c r="G7">
        <v>1.8</v>
      </c>
      <c r="H7">
        <v>11.5</v>
      </c>
      <c r="I7">
        <v>3.5</v>
      </c>
      <c r="J7">
        <v>3.5</v>
      </c>
      <c r="K7">
        <v>2.1</v>
      </c>
      <c r="L7">
        <v>3.5</v>
      </c>
      <c r="M7">
        <v>1.3</v>
      </c>
      <c r="N7">
        <v>2.6</v>
      </c>
      <c r="O7">
        <v>1.8</v>
      </c>
      <c r="P7">
        <v>1.9</v>
      </c>
      <c r="Q7">
        <v>3.5</v>
      </c>
      <c r="R7">
        <v>2.2999999999999998</v>
      </c>
      <c r="S7">
        <v>3.3</v>
      </c>
      <c r="T7">
        <f t="shared" si="6"/>
        <v>3.5199999999999991</v>
      </c>
      <c r="U7">
        <f t="shared" si="7"/>
        <v>4</v>
      </c>
      <c r="V7">
        <f t="shared" si="8"/>
        <v>6.166666666666667</v>
      </c>
      <c r="W7">
        <f t="shared" si="9"/>
        <v>2.2999999999999998</v>
      </c>
      <c r="X7">
        <f t="shared" si="10"/>
        <v>2.1</v>
      </c>
      <c r="Y7">
        <f t="shared" si="11"/>
        <v>3.0333333333333332</v>
      </c>
      <c r="AA7">
        <v>2</v>
      </c>
      <c r="AB7">
        <v>4</v>
      </c>
      <c r="AC7">
        <v>12</v>
      </c>
      <c r="AD7">
        <v>8</v>
      </c>
      <c r="AE7">
        <v>16</v>
      </c>
      <c r="AF7">
        <v>20</v>
      </c>
      <c r="AG7">
        <v>24</v>
      </c>
      <c r="AH7">
        <v>20</v>
      </c>
      <c r="AI7">
        <v>42</v>
      </c>
      <c r="AJ7">
        <v>14</v>
      </c>
      <c r="AK7">
        <v>40</v>
      </c>
      <c r="AL7">
        <v>16</v>
      </c>
      <c r="AM7">
        <v>12</v>
      </c>
      <c r="AN7">
        <v>28</v>
      </c>
      <c r="AO7">
        <v>22</v>
      </c>
      <c r="AQ7">
        <v>32</v>
      </c>
      <c r="AR7">
        <v>19</v>
      </c>
      <c r="AS7">
        <v>36</v>
      </c>
      <c r="AT7">
        <v>17</v>
      </c>
      <c r="AU7">
        <v>53</v>
      </c>
      <c r="AV7">
        <v>15</v>
      </c>
      <c r="AW7">
        <v>37</v>
      </c>
      <c r="AX7">
        <v>28</v>
      </c>
      <c r="AY7">
        <v>33</v>
      </c>
      <c r="AZ7">
        <v>44</v>
      </c>
      <c r="BA7">
        <v>34</v>
      </c>
      <c r="BB7">
        <v>11</v>
      </c>
      <c r="BC7">
        <v>28</v>
      </c>
      <c r="BD7">
        <v>28</v>
      </c>
      <c r="BE7">
        <v>17</v>
      </c>
      <c r="BF7" s="34">
        <f t="shared" si="12"/>
        <v>28.8</v>
      </c>
      <c r="BG7" s="34">
        <f t="shared" si="13"/>
        <v>29</v>
      </c>
      <c r="BH7" s="34"/>
      <c r="BI7" s="34"/>
      <c r="BJ7" s="34"/>
      <c r="BK7" s="34"/>
      <c r="BL7" s="34"/>
      <c r="BM7" s="4"/>
      <c r="BN7">
        <f t="shared" si="14"/>
        <v>88.235294117647058</v>
      </c>
      <c r="BO7">
        <f t="shared" si="15"/>
        <v>65.217391304347828</v>
      </c>
      <c r="BP7">
        <f t="shared" si="16"/>
        <v>50</v>
      </c>
      <c r="BQ7">
        <f t="shared" si="17"/>
        <v>36</v>
      </c>
      <c r="BR7">
        <f t="shared" si="18"/>
        <v>53.623188405797109</v>
      </c>
      <c r="BS7">
        <f t="shared" si="19"/>
        <v>-14.285714285714285</v>
      </c>
      <c r="BT7">
        <f t="shared" si="20"/>
        <v>21.311475409836063</v>
      </c>
      <c r="BU7">
        <f t="shared" si="21"/>
        <v>16.666666666666664</v>
      </c>
      <c r="BV7">
        <f t="shared" si="22"/>
        <v>-12</v>
      </c>
      <c r="BW7">
        <f t="shared" si="23"/>
        <v>51.724137931034484</v>
      </c>
      <c r="BX7">
        <f t="shared" si="24"/>
        <v>-8.1081081081081088</v>
      </c>
      <c r="BY7">
        <f t="shared" si="1"/>
        <v>-18.518518518518519</v>
      </c>
      <c r="BZ7">
        <f t="shared" si="2"/>
        <v>40</v>
      </c>
      <c r="CA7">
        <f t="shared" si="3"/>
        <v>0</v>
      </c>
      <c r="CB7">
        <f t="shared" si="4"/>
        <v>-12.820512820512819</v>
      </c>
      <c r="CD7">
        <f t="shared" si="25"/>
        <v>67.817561807331629</v>
      </c>
      <c r="CE7">
        <f t="shared" si="26"/>
        <v>25.112491373360939</v>
      </c>
      <c r="CF7">
        <f t="shared" si="27"/>
        <v>8.6593806921675753</v>
      </c>
      <c r="CG7">
        <f t="shared" si="28"/>
        <v>8.3658371014692872</v>
      </c>
      <c r="CH7">
        <f t="shared" si="29"/>
        <v>9.0598290598290614</v>
      </c>
      <c r="CI7" s="4"/>
      <c r="CJ7" s="4"/>
      <c r="CK7" s="4"/>
      <c r="CL7" s="4"/>
      <c r="CM7" s="4"/>
      <c r="CN7">
        <f t="shared" si="5"/>
        <v>23.803020006831698</v>
      </c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</row>
    <row r="8" spans="1:1085">
      <c r="A8">
        <v>21</v>
      </c>
      <c r="B8" s="1">
        <v>7.0000000000000005E+45</v>
      </c>
      <c r="C8">
        <v>1</v>
      </c>
      <c r="D8" t="s">
        <v>42</v>
      </c>
      <c r="E8">
        <v>8</v>
      </c>
      <c r="F8">
        <v>12.1</v>
      </c>
      <c r="G8">
        <v>7.7</v>
      </c>
      <c r="H8">
        <v>3.8</v>
      </c>
      <c r="I8">
        <v>3.6</v>
      </c>
      <c r="J8">
        <v>2.1</v>
      </c>
      <c r="K8">
        <v>3.1</v>
      </c>
      <c r="L8">
        <v>1</v>
      </c>
      <c r="M8">
        <v>0</v>
      </c>
      <c r="N8">
        <v>0.8</v>
      </c>
      <c r="O8">
        <v>1.2</v>
      </c>
      <c r="P8">
        <v>2.1</v>
      </c>
      <c r="Q8">
        <v>0</v>
      </c>
      <c r="R8">
        <v>0</v>
      </c>
      <c r="S8">
        <v>0.5</v>
      </c>
      <c r="T8">
        <f t="shared" si="6"/>
        <v>3.0666666666666673</v>
      </c>
      <c r="U8">
        <f t="shared" si="7"/>
        <v>9.2666666666666675</v>
      </c>
      <c r="V8">
        <f t="shared" si="8"/>
        <v>3.1666666666666665</v>
      </c>
      <c r="W8">
        <f t="shared" si="9"/>
        <v>1.3666666666666665</v>
      </c>
      <c r="X8">
        <f t="shared" si="10"/>
        <v>1.3666666666666665</v>
      </c>
      <c r="Y8">
        <f t="shared" si="11"/>
        <v>0.16666666666666666</v>
      </c>
      <c r="AA8">
        <v>2</v>
      </c>
      <c r="AB8">
        <v>0</v>
      </c>
      <c r="AC8">
        <v>6</v>
      </c>
      <c r="AD8">
        <v>2</v>
      </c>
      <c r="AE8">
        <v>6</v>
      </c>
      <c r="AF8">
        <v>14</v>
      </c>
      <c r="AG8">
        <v>16</v>
      </c>
      <c r="AH8">
        <v>16</v>
      </c>
      <c r="AI8">
        <v>42</v>
      </c>
      <c r="AJ8">
        <v>14</v>
      </c>
      <c r="AK8">
        <v>18</v>
      </c>
      <c r="AL8">
        <v>44</v>
      </c>
      <c r="AM8">
        <v>56</v>
      </c>
      <c r="AN8">
        <v>26</v>
      </c>
      <c r="AO8">
        <v>22</v>
      </c>
      <c r="AQ8">
        <v>15</v>
      </c>
      <c r="AR8">
        <v>14</v>
      </c>
      <c r="AS8">
        <v>24</v>
      </c>
      <c r="AT8">
        <v>22</v>
      </c>
      <c r="AU8">
        <v>28</v>
      </c>
      <c r="AV8">
        <v>22</v>
      </c>
      <c r="AW8">
        <v>17</v>
      </c>
      <c r="AX8">
        <v>18</v>
      </c>
      <c r="AY8">
        <v>42</v>
      </c>
      <c r="AZ8">
        <v>49</v>
      </c>
      <c r="BA8">
        <v>40</v>
      </c>
      <c r="BB8">
        <v>41</v>
      </c>
      <c r="BC8">
        <v>46</v>
      </c>
      <c r="BD8">
        <v>62</v>
      </c>
      <c r="BE8">
        <v>28</v>
      </c>
      <c r="BF8" s="34">
        <f t="shared" si="12"/>
        <v>31.2</v>
      </c>
      <c r="BG8" s="34">
        <f t="shared" si="13"/>
        <v>17.666666666666668</v>
      </c>
      <c r="BH8" s="34"/>
      <c r="BI8" s="34"/>
      <c r="BJ8" s="34"/>
      <c r="BK8" s="34"/>
      <c r="BL8" s="34"/>
      <c r="BM8" s="4"/>
      <c r="BN8">
        <f t="shared" si="14"/>
        <v>76.470588235294116</v>
      </c>
      <c r="BO8">
        <f t="shared" si="15"/>
        <v>100</v>
      </c>
      <c r="BP8">
        <f t="shared" si="16"/>
        <v>60</v>
      </c>
      <c r="BQ8">
        <f t="shared" si="17"/>
        <v>83.333333333333343</v>
      </c>
      <c r="BR8">
        <f t="shared" si="18"/>
        <v>64.705882352941174</v>
      </c>
      <c r="BS8">
        <f t="shared" si="19"/>
        <v>22.222222222222221</v>
      </c>
      <c r="BT8">
        <f t="shared" si="20"/>
        <v>3.0303030303030303</v>
      </c>
      <c r="BU8">
        <f t="shared" si="21"/>
        <v>5.8823529411764701</v>
      </c>
      <c r="BV8">
        <f t="shared" si="22"/>
        <v>0</v>
      </c>
      <c r="BW8">
        <f t="shared" si="23"/>
        <v>55.555555555555557</v>
      </c>
      <c r="BX8">
        <f t="shared" si="24"/>
        <v>37.931034482758619</v>
      </c>
      <c r="BY8">
        <f t="shared" si="1"/>
        <v>-3.5294117647058822</v>
      </c>
      <c r="BZ8">
        <f t="shared" si="2"/>
        <v>-9.8039215686274517</v>
      </c>
      <c r="CA8">
        <f t="shared" si="3"/>
        <v>40.909090909090914</v>
      </c>
      <c r="CB8">
        <f t="shared" si="4"/>
        <v>12</v>
      </c>
      <c r="CD8">
        <f t="shared" si="25"/>
        <v>78.82352941176471</v>
      </c>
      <c r="CE8">
        <f t="shared" si="26"/>
        <v>56.753812636165584</v>
      </c>
      <c r="CF8">
        <f t="shared" si="27"/>
        <v>2.9708853238265003</v>
      </c>
      <c r="CG8">
        <f t="shared" si="28"/>
        <v>29.985726091202764</v>
      </c>
      <c r="CH8">
        <f t="shared" si="29"/>
        <v>14.368389780154487</v>
      </c>
      <c r="CI8" s="4"/>
      <c r="CJ8" s="4"/>
      <c r="CK8" s="4"/>
      <c r="CL8" s="4"/>
      <c r="CM8" s="4"/>
      <c r="CN8">
        <f t="shared" si="5"/>
        <v>36.580468648622805</v>
      </c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</row>
    <row r="9" spans="1:1085">
      <c r="A9">
        <v>22</v>
      </c>
      <c r="B9" s="1">
        <v>7.9999999999999994E+45</v>
      </c>
      <c r="C9">
        <v>1</v>
      </c>
      <c r="D9" t="s">
        <v>44</v>
      </c>
      <c r="E9">
        <v>13.4</v>
      </c>
      <c r="F9">
        <v>9.3000000000000007</v>
      </c>
      <c r="G9">
        <v>5.7</v>
      </c>
      <c r="H9">
        <v>6.5</v>
      </c>
      <c r="I9">
        <v>6.3</v>
      </c>
      <c r="J9">
        <v>2.1</v>
      </c>
      <c r="K9">
        <v>2.6</v>
      </c>
      <c r="L9">
        <v>1.2</v>
      </c>
      <c r="M9">
        <v>2.6</v>
      </c>
      <c r="N9">
        <v>0.3</v>
      </c>
      <c r="O9">
        <v>0.7</v>
      </c>
      <c r="P9">
        <v>6.4</v>
      </c>
      <c r="Q9">
        <v>1.1000000000000001</v>
      </c>
      <c r="R9">
        <v>1</v>
      </c>
      <c r="S9">
        <v>4.9000000000000004</v>
      </c>
      <c r="T9">
        <f t="shared" si="6"/>
        <v>4.2733333333333343</v>
      </c>
      <c r="U9">
        <f t="shared" si="7"/>
        <v>9.4666666666666668</v>
      </c>
      <c r="V9">
        <f t="shared" si="8"/>
        <v>4.9666666666666668</v>
      </c>
      <c r="W9">
        <f t="shared" si="9"/>
        <v>2.1333333333333333</v>
      </c>
      <c r="X9">
        <f t="shared" si="10"/>
        <v>2.4666666666666668</v>
      </c>
      <c r="Y9">
        <f t="shared" si="11"/>
        <v>2.3333333333333335</v>
      </c>
      <c r="AA9">
        <v>0</v>
      </c>
      <c r="AB9">
        <v>2</v>
      </c>
      <c r="AC9">
        <v>2</v>
      </c>
      <c r="AD9">
        <v>8</v>
      </c>
      <c r="AE9">
        <v>22</v>
      </c>
      <c r="AF9">
        <v>6</v>
      </c>
      <c r="AG9">
        <v>38</v>
      </c>
      <c r="AH9">
        <v>22</v>
      </c>
      <c r="AI9">
        <v>30</v>
      </c>
      <c r="AJ9">
        <v>20</v>
      </c>
      <c r="AK9">
        <v>30</v>
      </c>
      <c r="AL9">
        <v>16</v>
      </c>
      <c r="AM9">
        <v>36</v>
      </c>
      <c r="AN9">
        <v>20</v>
      </c>
      <c r="AO9">
        <v>20</v>
      </c>
      <c r="AQ9">
        <v>45</v>
      </c>
      <c r="AR9">
        <v>49</v>
      </c>
      <c r="AS9">
        <v>32</v>
      </c>
      <c r="AT9">
        <v>28</v>
      </c>
      <c r="AU9">
        <v>45</v>
      </c>
      <c r="AV9">
        <v>53</v>
      </c>
      <c r="AW9">
        <v>30</v>
      </c>
      <c r="AX9">
        <v>43</v>
      </c>
      <c r="AY9">
        <v>22</v>
      </c>
      <c r="AZ9">
        <v>37</v>
      </c>
      <c r="BA9">
        <v>24</v>
      </c>
      <c r="BB9">
        <v>32</v>
      </c>
      <c r="BC9">
        <v>34</v>
      </c>
      <c r="BD9">
        <v>29</v>
      </c>
      <c r="BE9">
        <v>54</v>
      </c>
      <c r="BF9" s="34">
        <f t="shared" si="12"/>
        <v>37.133333333333333</v>
      </c>
      <c r="BG9" s="34">
        <f t="shared" si="13"/>
        <v>42</v>
      </c>
      <c r="BH9" s="34"/>
      <c r="BI9" s="34"/>
      <c r="BJ9" s="34"/>
      <c r="BK9" s="34"/>
      <c r="BL9" s="34"/>
      <c r="BM9" s="4"/>
      <c r="BN9">
        <f t="shared" si="14"/>
        <v>100</v>
      </c>
      <c r="BO9">
        <f t="shared" si="15"/>
        <v>92.156862745098039</v>
      </c>
      <c r="BP9">
        <f t="shared" si="16"/>
        <v>88.235294117647058</v>
      </c>
      <c r="BQ9">
        <f t="shared" si="17"/>
        <v>55.555555555555557</v>
      </c>
      <c r="BR9">
        <f t="shared" si="18"/>
        <v>34.328358208955223</v>
      </c>
      <c r="BS9">
        <f t="shared" si="19"/>
        <v>79.66101694915254</v>
      </c>
      <c r="BT9">
        <f t="shared" si="20"/>
        <v>-11.76470588235294</v>
      </c>
      <c r="BU9">
        <f t="shared" si="21"/>
        <v>32.307692307692307</v>
      </c>
      <c r="BV9">
        <f t="shared" si="22"/>
        <v>-15.384615384615385</v>
      </c>
      <c r="BW9">
        <f t="shared" si="23"/>
        <v>29.82456140350877</v>
      </c>
      <c r="BX9">
        <f t="shared" si="24"/>
        <v>-11.111111111111111</v>
      </c>
      <c r="BY9">
        <f t="shared" si="1"/>
        <v>33.333333333333329</v>
      </c>
      <c r="BZ9">
        <f t="shared" si="2"/>
        <v>-2.8571428571428572</v>
      </c>
      <c r="CA9">
        <f t="shared" si="3"/>
        <v>18.367346938775512</v>
      </c>
      <c r="CB9">
        <f t="shared" si="4"/>
        <v>45.945945945945951</v>
      </c>
      <c r="CD9">
        <f t="shared" si="25"/>
        <v>93.464052287581694</v>
      </c>
      <c r="CE9">
        <f t="shared" si="26"/>
        <v>56.514976904554437</v>
      </c>
      <c r="CF9">
        <f t="shared" si="27"/>
        <v>1.7194570135746599</v>
      </c>
      <c r="CG9">
        <f t="shared" si="28"/>
        <v>17.348927875243664</v>
      </c>
      <c r="CH9">
        <f t="shared" si="29"/>
        <v>20.485383342526202</v>
      </c>
      <c r="CI9" s="4"/>
      <c r="CJ9" s="4"/>
      <c r="CK9" s="4"/>
      <c r="CL9" s="4"/>
      <c r="CM9" s="4"/>
      <c r="CN9">
        <f t="shared" si="5"/>
        <v>37.906559484696139</v>
      </c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</row>
    <row r="10" spans="1:1085">
      <c r="A10">
        <v>23</v>
      </c>
      <c r="B10" s="1">
        <v>8.9999999999999997E+45</v>
      </c>
      <c r="C10">
        <v>1</v>
      </c>
      <c r="D10" t="s">
        <v>46</v>
      </c>
      <c r="E10">
        <v>1.5</v>
      </c>
      <c r="F10">
        <v>3.2</v>
      </c>
      <c r="G10">
        <v>2.7</v>
      </c>
      <c r="H10">
        <v>0</v>
      </c>
      <c r="I10">
        <v>1.9</v>
      </c>
      <c r="J10">
        <v>0</v>
      </c>
      <c r="K10">
        <v>0.7</v>
      </c>
      <c r="L10">
        <v>6.3</v>
      </c>
      <c r="M10">
        <v>0.7</v>
      </c>
      <c r="N10">
        <v>0.4</v>
      </c>
      <c r="O10">
        <v>0.9</v>
      </c>
      <c r="P10">
        <v>1.2</v>
      </c>
      <c r="Q10">
        <v>1.1000000000000001</v>
      </c>
      <c r="R10">
        <v>0</v>
      </c>
      <c r="S10">
        <v>0</v>
      </c>
      <c r="T10">
        <f t="shared" si="6"/>
        <v>1.3733333333333333</v>
      </c>
      <c r="U10">
        <f t="shared" si="7"/>
        <v>2.4666666666666668</v>
      </c>
      <c r="V10">
        <f t="shared" si="8"/>
        <v>0.6333333333333333</v>
      </c>
      <c r="W10">
        <f t="shared" si="9"/>
        <v>2.5666666666666669</v>
      </c>
      <c r="X10">
        <f t="shared" si="10"/>
        <v>0.83333333333333337</v>
      </c>
      <c r="Y10">
        <f t="shared" si="11"/>
        <v>0.3666666666666667</v>
      </c>
      <c r="AA10">
        <v>4</v>
      </c>
      <c r="AB10">
        <v>12</v>
      </c>
      <c r="AC10">
        <v>14</v>
      </c>
      <c r="AD10">
        <v>24</v>
      </c>
      <c r="AE10">
        <v>14</v>
      </c>
      <c r="AF10">
        <v>24</v>
      </c>
      <c r="AG10">
        <v>20</v>
      </c>
      <c r="AH10">
        <v>6</v>
      </c>
      <c r="AI10">
        <v>22</v>
      </c>
      <c r="AJ10">
        <v>22</v>
      </c>
      <c r="AK10">
        <v>20</v>
      </c>
      <c r="AL10">
        <v>10</v>
      </c>
      <c r="AM10">
        <v>18</v>
      </c>
      <c r="AN10">
        <v>18</v>
      </c>
      <c r="AO10">
        <v>24</v>
      </c>
      <c r="AQ10">
        <v>18</v>
      </c>
      <c r="AR10">
        <v>26</v>
      </c>
      <c r="AS10">
        <v>22</v>
      </c>
      <c r="AT10">
        <v>18</v>
      </c>
      <c r="AU10">
        <v>24</v>
      </c>
      <c r="AV10">
        <v>24</v>
      </c>
      <c r="AW10">
        <v>9</v>
      </c>
      <c r="AX10">
        <v>24</v>
      </c>
      <c r="AY10">
        <v>25</v>
      </c>
      <c r="AZ10">
        <v>18</v>
      </c>
      <c r="BA10">
        <v>19</v>
      </c>
      <c r="BB10">
        <v>18</v>
      </c>
      <c r="BC10">
        <v>18</v>
      </c>
      <c r="BD10">
        <v>15</v>
      </c>
      <c r="BE10">
        <v>19</v>
      </c>
      <c r="BF10" s="34">
        <f t="shared" si="12"/>
        <v>19.8</v>
      </c>
      <c r="BG10" s="34">
        <f t="shared" si="13"/>
        <v>22</v>
      </c>
      <c r="BH10" s="34"/>
      <c r="BI10" s="34"/>
      <c r="BJ10" s="34"/>
      <c r="BK10" s="34"/>
      <c r="BL10" s="34"/>
      <c r="BM10" s="4"/>
      <c r="BN10">
        <f t="shared" si="14"/>
        <v>63.636363636363633</v>
      </c>
      <c r="BO10">
        <f t="shared" si="15"/>
        <v>36.84210526315789</v>
      </c>
      <c r="BP10">
        <f t="shared" si="16"/>
        <v>22.222222222222221</v>
      </c>
      <c r="BQ10">
        <f t="shared" si="17"/>
        <v>-14.285714285714285</v>
      </c>
      <c r="BR10">
        <f t="shared" si="18"/>
        <v>26.315789473684209</v>
      </c>
      <c r="BS10">
        <f t="shared" si="19"/>
        <v>0</v>
      </c>
      <c r="BT10">
        <f t="shared" si="20"/>
        <v>-37.931034482758619</v>
      </c>
      <c r="BU10">
        <f t="shared" si="21"/>
        <v>60</v>
      </c>
      <c r="BV10">
        <f t="shared" si="22"/>
        <v>6.3829787234042552</v>
      </c>
      <c r="BW10">
        <f t="shared" si="23"/>
        <v>-10</v>
      </c>
      <c r="BX10">
        <f t="shared" si="24"/>
        <v>-2.5641025641025639</v>
      </c>
      <c r="BY10">
        <f t="shared" si="1"/>
        <v>28.571428571428569</v>
      </c>
      <c r="BZ10">
        <f t="shared" si="2"/>
        <v>0</v>
      </c>
      <c r="CA10">
        <f t="shared" si="3"/>
        <v>-9.0909090909090917</v>
      </c>
      <c r="CB10">
        <f t="shared" si="4"/>
        <v>-11.627906976744185</v>
      </c>
      <c r="CD10">
        <f t="shared" si="25"/>
        <v>40.900230373914582</v>
      </c>
      <c r="CE10">
        <f t="shared" si="26"/>
        <v>4.0100250626566414</v>
      </c>
      <c r="CF10">
        <f t="shared" si="27"/>
        <v>9.4839814135485465</v>
      </c>
      <c r="CG10">
        <f t="shared" si="28"/>
        <v>5.3357753357753355</v>
      </c>
      <c r="CH10">
        <f t="shared" si="29"/>
        <v>-6.906272022551093</v>
      </c>
      <c r="CI10" s="4"/>
      <c r="CJ10" s="4"/>
      <c r="CK10" s="4"/>
      <c r="CL10" s="4"/>
      <c r="CM10" s="4"/>
      <c r="CN10">
        <f t="shared" si="5"/>
        <v>10.564748032668801</v>
      </c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</row>
    <row r="11" spans="1:1085">
      <c r="A11">
        <v>24</v>
      </c>
      <c r="B11" s="1">
        <v>9.9999999999999999E+45</v>
      </c>
      <c r="C11">
        <v>1</v>
      </c>
      <c r="D11" t="s">
        <v>48</v>
      </c>
      <c r="E11">
        <v>2.1</v>
      </c>
      <c r="F11">
        <v>5.5</v>
      </c>
      <c r="G11">
        <v>1.2</v>
      </c>
      <c r="H11">
        <v>0.5</v>
      </c>
      <c r="I11">
        <v>0.7</v>
      </c>
      <c r="J11">
        <v>0.3</v>
      </c>
      <c r="K11">
        <v>0.3</v>
      </c>
      <c r="L11">
        <v>0.7</v>
      </c>
      <c r="M11">
        <v>0.5</v>
      </c>
      <c r="N11">
        <v>0.8</v>
      </c>
      <c r="O11">
        <v>0</v>
      </c>
      <c r="P11">
        <v>1.1000000000000001</v>
      </c>
      <c r="Q11">
        <v>0.3</v>
      </c>
      <c r="R11">
        <v>0.3</v>
      </c>
      <c r="S11">
        <v>0.3</v>
      </c>
      <c r="T11">
        <f t="shared" si="6"/>
        <v>0.97333333333333338</v>
      </c>
      <c r="U11">
        <f t="shared" si="7"/>
        <v>2.9333333333333331</v>
      </c>
      <c r="V11">
        <f t="shared" si="8"/>
        <v>0.5</v>
      </c>
      <c r="W11">
        <f t="shared" si="9"/>
        <v>0.5</v>
      </c>
      <c r="X11">
        <f t="shared" si="10"/>
        <v>0.63333333333333341</v>
      </c>
      <c r="Y11">
        <f t="shared" si="11"/>
        <v>0.3</v>
      </c>
      <c r="AA11">
        <v>2</v>
      </c>
      <c r="AB11">
        <v>6</v>
      </c>
      <c r="AC11">
        <v>28</v>
      </c>
      <c r="AD11">
        <v>22</v>
      </c>
      <c r="AE11">
        <v>16</v>
      </c>
      <c r="AF11">
        <v>36</v>
      </c>
      <c r="AG11">
        <v>44</v>
      </c>
      <c r="AH11">
        <v>46</v>
      </c>
      <c r="AI11">
        <v>24</v>
      </c>
      <c r="AJ11">
        <v>34</v>
      </c>
      <c r="AK11">
        <v>42</v>
      </c>
      <c r="AL11">
        <v>16</v>
      </c>
      <c r="AM11">
        <v>56</v>
      </c>
      <c r="AN11">
        <v>52</v>
      </c>
      <c r="AO11">
        <v>12</v>
      </c>
      <c r="AQ11">
        <v>3</v>
      </c>
      <c r="AR11">
        <v>5</v>
      </c>
      <c r="AS11">
        <v>19</v>
      </c>
      <c r="AT11">
        <v>39</v>
      </c>
      <c r="AU11">
        <v>15</v>
      </c>
      <c r="AV11">
        <v>43</v>
      </c>
      <c r="AW11">
        <v>26</v>
      </c>
      <c r="AX11">
        <v>57</v>
      </c>
      <c r="AY11">
        <v>7</v>
      </c>
      <c r="AZ11">
        <v>44</v>
      </c>
      <c r="BA11">
        <v>33</v>
      </c>
      <c r="BB11">
        <v>39</v>
      </c>
      <c r="BC11">
        <v>31</v>
      </c>
      <c r="BD11">
        <v>37</v>
      </c>
      <c r="BE11">
        <v>51</v>
      </c>
      <c r="BF11" s="34">
        <f t="shared" si="12"/>
        <v>29.933333333333334</v>
      </c>
      <c r="BG11" s="34">
        <f t="shared" si="13"/>
        <v>9</v>
      </c>
      <c r="BH11" s="34"/>
      <c r="BI11" s="34"/>
      <c r="BJ11" s="34"/>
      <c r="BK11" s="34"/>
      <c r="BL11" s="34"/>
      <c r="BM11" s="4"/>
      <c r="BN11">
        <f t="shared" si="14"/>
        <v>20</v>
      </c>
      <c r="BO11">
        <f t="shared" si="15"/>
        <v>-9.0909090909090917</v>
      </c>
      <c r="BP11">
        <f t="shared" si="16"/>
        <v>-19.148936170212767</v>
      </c>
      <c r="BQ11">
        <f t="shared" si="17"/>
        <v>27.868852459016392</v>
      </c>
      <c r="BR11">
        <f t="shared" si="18"/>
        <v>-3.225806451612903</v>
      </c>
      <c r="BS11">
        <f t="shared" si="19"/>
        <v>8.8607594936708853</v>
      </c>
      <c r="BT11">
        <f t="shared" si="20"/>
        <v>-25.714285714285712</v>
      </c>
      <c r="BU11">
        <f t="shared" si="21"/>
        <v>10.679611650485436</v>
      </c>
      <c r="BV11">
        <f t="shared" si="22"/>
        <v>-54.838709677419352</v>
      </c>
      <c r="BW11">
        <f t="shared" si="23"/>
        <v>12.820512820512819</v>
      </c>
      <c r="BX11">
        <f t="shared" si="24"/>
        <v>-12</v>
      </c>
      <c r="BY11">
        <f t="shared" si="1"/>
        <v>41.818181818181813</v>
      </c>
      <c r="BZ11">
        <f t="shared" si="2"/>
        <v>-28.735632183908045</v>
      </c>
      <c r="CA11">
        <f t="shared" si="3"/>
        <v>-16.853932584269664</v>
      </c>
      <c r="CB11">
        <f t="shared" si="4"/>
        <v>61.904761904761905</v>
      </c>
      <c r="CD11">
        <f t="shared" si="25"/>
        <v>-2.7466150870406199</v>
      </c>
      <c r="CE11">
        <f t="shared" si="26"/>
        <v>11.167935167024792</v>
      </c>
      <c r="CF11">
        <f t="shared" si="27"/>
        <v>-23.291127913739874</v>
      </c>
      <c r="CG11">
        <f t="shared" si="28"/>
        <v>14.21289821289821</v>
      </c>
      <c r="CH11">
        <f t="shared" si="29"/>
        <v>5.4383990455280653</v>
      </c>
      <c r="CI11" s="4"/>
      <c r="CJ11" s="4"/>
      <c r="CK11" s="4"/>
      <c r="CL11" s="4"/>
      <c r="CM11" s="4"/>
      <c r="CN11">
        <f t="shared" si="5"/>
        <v>0.95629788493411405</v>
      </c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</row>
    <row r="12" spans="1:1085">
      <c r="A12">
        <v>27</v>
      </c>
      <c r="B12" s="1">
        <v>1.1E+46</v>
      </c>
      <c r="C12">
        <v>1</v>
      </c>
      <c r="D12" t="s">
        <v>42</v>
      </c>
      <c r="E12">
        <v>7.3</v>
      </c>
      <c r="F12">
        <v>1.6</v>
      </c>
      <c r="G12">
        <v>1.5</v>
      </c>
      <c r="H12">
        <v>0</v>
      </c>
      <c r="I12">
        <v>0.8</v>
      </c>
      <c r="J12">
        <v>0.7</v>
      </c>
      <c r="K12">
        <v>0</v>
      </c>
      <c r="L12">
        <v>0</v>
      </c>
      <c r="M12">
        <v>0</v>
      </c>
      <c r="N12">
        <v>0</v>
      </c>
      <c r="O12">
        <v>0.6</v>
      </c>
      <c r="P12">
        <v>0.7</v>
      </c>
      <c r="Q12">
        <v>1.2</v>
      </c>
      <c r="R12">
        <v>0</v>
      </c>
      <c r="S12">
        <v>0</v>
      </c>
      <c r="T12">
        <f t="shared" si="6"/>
        <v>0.95999999999999985</v>
      </c>
      <c r="U12">
        <f t="shared" si="7"/>
        <v>3.4666666666666668</v>
      </c>
      <c r="V12">
        <f t="shared" si="8"/>
        <v>0.5</v>
      </c>
      <c r="W12">
        <f t="shared" si="9"/>
        <v>0</v>
      </c>
      <c r="X12">
        <f t="shared" si="10"/>
        <v>0.43333333333333329</v>
      </c>
      <c r="Y12">
        <f t="shared" si="11"/>
        <v>0.39999999999999997</v>
      </c>
      <c r="AA12">
        <v>2</v>
      </c>
      <c r="AB12">
        <v>14</v>
      </c>
      <c r="AC12">
        <v>22</v>
      </c>
      <c r="AD12">
        <v>34</v>
      </c>
      <c r="AE12">
        <v>24</v>
      </c>
      <c r="AF12">
        <v>40</v>
      </c>
      <c r="AG12">
        <v>46</v>
      </c>
      <c r="AH12">
        <v>34</v>
      </c>
      <c r="AI12">
        <v>48</v>
      </c>
      <c r="AJ12">
        <v>36</v>
      </c>
      <c r="AK12">
        <v>12</v>
      </c>
      <c r="AL12">
        <v>26</v>
      </c>
      <c r="AM12">
        <v>4</v>
      </c>
      <c r="AN12">
        <v>24</v>
      </c>
      <c r="AO12">
        <v>38</v>
      </c>
      <c r="AQ12">
        <v>22</v>
      </c>
      <c r="AR12">
        <v>29</v>
      </c>
      <c r="AS12">
        <v>32</v>
      </c>
      <c r="AT12">
        <v>34</v>
      </c>
      <c r="AU12">
        <v>34</v>
      </c>
      <c r="AV12">
        <v>35</v>
      </c>
      <c r="AW12">
        <v>48</v>
      </c>
      <c r="AX12">
        <v>42</v>
      </c>
      <c r="AY12">
        <v>36</v>
      </c>
      <c r="AZ12">
        <v>39</v>
      </c>
      <c r="BA12">
        <v>28</v>
      </c>
      <c r="BB12">
        <v>18</v>
      </c>
      <c r="BC12">
        <v>24</v>
      </c>
      <c r="BD12">
        <v>31</v>
      </c>
      <c r="BE12">
        <v>32</v>
      </c>
      <c r="BF12" s="34">
        <f t="shared" si="12"/>
        <v>32.266666666666666</v>
      </c>
      <c r="BG12" s="34">
        <f t="shared" si="13"/>
        <v>27.666666666666668</v>
      </c>
      <c r="BH12" s="34"/>
      <c r="BI12" s="34"/>
      <c r="BJ12" s="34"/>
      <c r="BK12" s="34"/>
      <c r="BL12" s="34"/>
      <c r="BM12" s="4"/>
      <c r="BN12">
        <f t="shared" si="14"/>
        <v>83.333333333333343</v>
      </c>
      <c r="BO12">
        <f t="shared" si="15"/>
        <v>34.883720930232556</v>
      </c>
      <c r="BP12">
        <f t="shared" si="16"/>
        <v>18.518518518518519</v>
      </c>
      <c r="BQ12">
        <f t="shared" si="17"/>
        <v>0</v>
      </c>
      <c r="BR12">
        <f t="shared" si="18"/>
        <v>17.241379310344829</v>
      </c>
      <c r="BS12">
        <f t="shared" si="19"/>
        <v>-6.666666666666667</v>
      </c>
      <c r="BT12">
        <f t="shared" si="20"/>
        <v>2.1276595744680851</v>
      </c>
      <c r="BU12">
        <f t="shared" si="21"/>
        <v>10.526315789473683</v>
      </c>
      <c r="BV12">
        <f t="shared" si="22"/>
        <v>-14.285714285714285</v>
      </c>
      <c r="BW12">
        <f t="shared" si="23"/>
        <v>4</v>
      </c>
      <c r="BX12">
        <f t="shared" si="24"/>
        <v>40</v>
      </c>
      <c r="BY12">
        <f t="shared" si="1"/>
        <v>-18.181818181818183</v>
      </c>
      <c r="BZ12">
        <f t="shared" si="2"/>
        <v>71.428571428571431</v>
      </c>
      <c r="CA12">
        <f t="shared" si="3"/>
        <v>12.727272727272727</v>
      </c>
      <c r="CB12">
        <f t="shared" si="4"/>
        <v>-8.5714285714285712</v>
      </c>
      <c r="CD12">
        <f t="shared" si="25"/>
        <v>45.578524260694813</v>
      </c>
      <c r="CE12">
        <f t="shared" si="26"/>
        <v>3.524904214559387</v>
      </c>
      <c r="CF12">
        <f t="shared" si="27"/>
        <v>-0.54391297392417215</v>
      </c>
      <c r="CG12">
        <f t="shared" si="28"/>
        <v>8.6060606060606055</v>
      </c>
      <c r="CH12">
        <f t="shared" si="29"/>
        <v>25.194805194805198</v>
      </c>
      <c r="CI12" s="4"/>
      <c r="CJ12" s="4"/>
      <c r="CK12" s="4"/>
      <c r="CL12" s="4"/>
      <c r="CM12" s="4"/>
      <c r="CN12">
        <f t="shared" si="5"/>
        <v>16.472076260439163</v>
      </c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</row>
    <row r="13" spans="1:1085">
      <c r="A13">
        <v>25</v>
      </c>
      <c r="B13" s="1">
        <v>1.2E+46</v>
      </c>
      <c r="C13">
        <v>1</v>
      </c>
      <c r="D13" t="s">
        <v>44</v>
      </c>
      <c r="E13">
        <v>24.8</v>
      </c>
      <c r="F13">
        <v>7.7</v>
      </c>
      <c r="G13">
        <v>7.1</v>
      </c>
      <c r="H13">
        <v>8.3000000000000007</v>
      </c>
      <c r="I13">
        <v>8.5</v>
      </c>
      <c r="J13">
        <v>8</v>
      </c>
      <c r="K13">
        <v>14</v>
      </c>
      <c r="L13">
        <v>6.7</v>
      </c>
      <c r="M13">
        <v>8.6999999999999993</v>
      </c>
      <c r="N13">
        <v>1.4</v>
      </c>
      <c r="O13">
        <v>1.9</v>
      </c>
      <c r="P13">
        <v>1.8</v>
      </c>
      <c r="Q13">
        <v>5.2</v>
      </c>
      <c r="R13">
        <v>2.4</v>
      </c>
      <c r="S13">
        <v>5.7</v>
      </c>
      <c r="T13">
        <f t="shared" si="6"/>
        <v>7.4800000000000022</v>
      </c>
      <c r="U13">
        <f t="shared" si="7"/>
        <v>13.200000000000001</v>
      </c>
      <c r="V13">
        <f t="shared" si="8"/>
        <v>8.2666666666666675</v>
      </c>
      <c r="W13">
        <f t="shared" si="9"/>
        <v>9.7999999999999989</v>
      </c>
      <c r="X13">
        <f t="shared" si="10"/>
        <v>1.7</v>
      </c>
      <c r="Y13">
        <f t="shared" si="11"/>
        <v>4.4333333333333336</v>
      </c>
      <c r="AA13">
        <v>0</v>
      </c>
      <c r="AB13">
        <v>2</v>
      </c>
      <c r="AC13">
        <v>4</v>
      </c>
      <c r="AD13">
        <v>28</v>
      </c>
      <c r="AE13">
        <v>4</v>
      </c>
      <c r="AF13">
        <v>4</v>
      </c>
      <c r="AG13">
        <v>2</v>
      </c>
      <c r="AH13">
        <v>14</v>
      </c>
      <c r="AI13">
        <v>18</v>
      </c>
      <c r="AJ13">
        <v>34</v>
      </c>
      <c r="AK13">
        <v>28</v>
      </c>
      <c r="AL13">
        <v>26</v>
      </c>
      <c r="AM13">
        <v>24</v>
      </c>
      <c r="AN13">
        <v>32</v>
      </c>
      <c r="AO13">
        <v>18</v>
      </c>
      <c r="AQ13">
        <v>27</v>
      </c>
      <c r="AR13">
        <v>15</v>
      </c>
      <c r="AS13">
        <v>22</v>
      </c>
      <c r="AT13">
        <v>21</v>
      </c>
      <c r="AU13">
        <v>26</v>
      </c>
      <c r="AV13">
        <v>20</v>
      </c>
      <c r="AW13">
        <v>20</v>
      </c>
      <c r="AX13">
        <v>24</v>
      </c>
      <c r="AY13">
        <v>24</v>
      </c>
      <c r="AZ13">
        <v>23</v>
      </c>
      <c r="BA13">
        <v>20</v>
      </c>
      <c r="BB13">
        <v>25</v>
      </c>
      <c r="BC13">
        <v>21</v>
      </c>
      <c r="BD13">
        <v>21</v>
      </c>
      <c r="BE13">
        <v>19</v>
      </c>
      <c r="BF13" s="34">
        <f t="shared" si="12"/>
        <v>21.866666666666667</v>
      </c>
      <c r="BG13" s="34">
        <f t="shared" si="13"/>
        <v>21.333333333333332</v>
      </c>
      <c r="BH13" s="34"/>
      <c r="BI13" s="34"/>
      <c r="BJ13" s="34"/>
      <c r="BK13" s="34"/>
      <c r="BL13" s="34"/>
      <c r="BM13" s="4"/>
      <c r="BN13">
        <f t="shared" si="14"/>
        <v>100</v>
      </c>
      <c r="BO13">
        <f t="shared" si="15"/>
        <v>76.470588235294116</v>
      </c>
      <c r="BP13">
        <f t="shared" si="16"/>
        <v>69.230769230769226</v>
      </c>
      <c r="BQ13">
        <f t="shared" si="17"/>
        <v>-14.285714285714285</v>
      </c>
      <c r="BR13">
        <f t="shared" si="18"/>
        <v>73.333333333333329</v>
      </c>
      <c r="BS13">
        <f t="shared" si="19"/>
        <v>66.666666666666657</v>
      </c>
      <c r="BT13">
        <f t="shared" si="20"/>
        <v>81.818181818181827</v>
      </c>
      <c r="BU13">
        <f t="shared" si="21"/>
        <v>26.315789473684209</v>
      </c>
      <c r="BV13">
        <f t="shared" si="22"/>
        <v>14.285714285714285</v>
      </c>
      <c r="BW13">
        <f t="shared" si="23"/>
        <v>-19.298245614035086</v>
      </c>
      <c r="BX13">
        <f t="shared" si="24"/>
        <v>-16.666666666666664</v>
      </c>
      <c r="BY13">
        <f t="shared" si="1"/>
        <v>-1.9607843137254901</v>
      </c>
      <c r="BZ13">
        <f t="shared" si="2"/>
        <v>-6.666666666666667</v>
      </c>
      <c r="CA13">
        <f t="shared" si="3"/>
        <v>-20.754716981132077</v>
      </c>
      <c r="CB13">
        <f t="shared" si="4"/>
        <v>2.7027027027027026</v>
      </c>
      <c r="CD13">
        <f t="shared" si="25"/>
        <v>81.900452488687776</v>
      </c>
      <c r="CE13">
        <f t="shared" si="26"/>
        <v>41.904761904761898</v>
      </c>
      <c r="CF13">
        <f t="shared" si="27"/>
        <v>40.806561859193437</v>
      </c>
      <c r="CG13">
        <f t="shared" si="28"/>
        <v>-12.641898864809081</v>
      </c>
      <c r="CH13">
        <f t="shared" si="29"/>
        <v>-8.2395603150320138</v>
      </c>
      <c r="CI13" s="4"/>
      <c r="CJ13" s="4"/>
      <c r="CK13" s="4"/>
      <c r="CL13" s="4"/>
      <c r="CM13" s="4"/>
      <c r="CN13">
        <f t="shared" si="5"/>
        <v>28.746063414560407</v>
      </c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</row>
    <row r="14" spans="1:1085">
      <c r="A14">
        <v>26</v>
      </c>
      <c r="B14" t="s">
        <v>91</v>
      </c>
      <c r="C14">
        <v>1</v>
      </c>
      <c r="D14" t="s">
        <v>46</v>
      </c>
      <c r="E14">
        <v>9.6999999999999993</v>
      </c>
      <c r="F14">
        <v>10.1</v>
      </c>
      <c r="G14">
        <v>3.8</v>
      </c>
      <c r="H14">
        <v>3.7</v>
      </c>
      <c r="I14">
        <v>3.5</v>
      </c>
      <c r="J14">
        <v>1.3</v>
      </c>
      <c r="K14">
        <v>2.7</v>
      </c>
      <c r="L14">
        <v>0.9</v>
      </c>
      <c r="M14">
        <v>0</v>
      </c>
      <c r="N14">
        <v>3.9</v>
      </c>
      <c r="O14">
        <v>3.5</v>
      </c>
      <c r="P14">
        <v>0.3</v>
      </c>
      <c r="Q14">
        <v>3.3</v>
      </c>
      <c r="R14">
        <v>1.4</v>
      </c>
      <c r="S14">
        <v>0.8</v>
      </c>
      <c r="T14">
        <f t="shared" si="6"/>
        <v>3.2599999999999989</v>
      </c>
      <c r="U14">
        <f t="shared" si="7"/>
        <v>7.8666666666666663</v>
      </c>
      <c r="V14">
        <f t="shared" si="8"/>
        <v>2.8333333333333335</v>
      </c>
      <c r="W14">
        <f t="shared" si="9"/>
        <v>1.2</v>
      </c>
      <c r="X14">
        <f t="shared" si="10"/>
        <v>2.5666666666666669</v>
      </c>
      <c r="Y14">
        <f t="shared" si="11"/>
        <v>1.833333333333333</v>
      </c>
      <c r="AA14">
        <v>2</v>
      </c>
      <c r="AB14">
        <v>2</v>
      </c>
      <c r="AC14">
        <v>6</v>
      </c>
      <c r="AD14">
        <v>8</v>
      </c>
      <c r="AE14">
        <v>14</v>
      </c>
      <c r="AF14">
        <v>6</v>
      </c>
      <c r="AG14">
        <v>24</v>
      </c>
      <c r="AH14">
        <v>20</v>
      </c>
      <c r="AI14">
        <v>30</v>
      </c>
      <c r="AJ14">
        <v>16</v>
      </c>
      <c r="AK14">
        <v>26</v>
      </c>
      <c r="AL14">
        <v>52</v>
      </c>
      <c r="AM14">
        <v>26</v>
      </c>
      <c r="AN14">
        <v>28</v>
      </c>
      <c r="AO14">
        <v>26</v>
      </c>
      <c r="AQ14">
        <v>22</v>
      </c>
      <c r="AR14">
        <v>23</v>
      </c>
      <c r="AS14">
        <v>25</v>
      </c>
      <c r="AT14">
        <v>16</v>
      </c>
      <c r="AU14">
        <v>22</v>
      </c>
      <c r="AV14">
        <v>21</v>
      </c>
      <c r="AW14">
        <v>24</v>
      </c>
      <c r="AX14">
        <v>29</v>
      </c>
      <c r="AY14">
        <v>47</v>
      </c>
      <c r="AZ14">
        <v>37</v>
      </c>
      <c r="BA14">
        <v>34</v>
      </c>
      <c r="BB14">
        <v>38</v>
      </c>
      <c r="BC14">
        <v>32</v>
      </c>
      <c r="BD14">
        <v>33</v>
      </c>
      <c r="BE14">
        <v>35</v>
      </c>
      <c r="BF14" s="34">
        <f t="shared" si="12"/>
        <v>29.2</v>
      </c>
      <c r="BG14" s="34">
        <f t="shared" si="13"/>
        <v>23.333333333333332</v>
      </c>
      <c r="BH14" s="34"/>
      <c r="BI14" s="34"/>
      <c r="BJ14" s="34"/>
      <c r="BK14" s="34"/>
      <c r="BL14" s="34"/>
      <c r="BN14">
        <f t="shared" si="14"/>
        <v>83.333333333333343</v>
      </c>
      <c r="BO14">
        <f t="shared" si="15"/>
        <v>84</v>
      </c>
      <c r="BP14">
        <f t="shared" si="16"/>
        <v>61.29032258064516</v>
      </c>
      <c r="BQ14">
        <f t="shared" si="17"/>
        <v>33.333333333333329</v>
      </c>
      <c r="BR14">
        <f t="shared" si="18"/>
        <v>22.222222222222221</v>
      </c>
      <c r="BS14">
        <f t="shared" si="19"/>
        <v>55.555555555555557</v>
      </c>
      <c r="BT14">
        <f t="shared" si="20"/>
        <v>0</v>
      </c>
      <c r="BU14">
        <f t="shared" si="21"/>
        <v>18.367346938775512</v>
      </c>
      <c r="BV14">
        <f t="shared" si="22"/>
        <v>22.077922077922079</v>
      </c>
      <c r="BW14">
        <f t="shared" si="23"/>
        <v>39.622641509433961</v>
      </c>
      <c r="BX14">
        <f t="shared" si="24"/>
        <v>13.333333333333334</v>
      </c>
      <c r="BY14">
        <f t="shared" si="1"/>
        <v>-15.555555555555555</v>
      </c>
      <c r="BZ14">
        <f t="shared" si="2"/>
        <v>10.344827586206897</v>
      </c>
      <c r="CA14">
        <f t="shared" si="3"/>
        <v>8.1967213114754092</v>
      </c>
      <c r="CB14">
        <f t="shared" si="4"/>
        <v>14.754098360655737</v>
      </c>
      <c r="CD14">
        <f t="shared" si="25"/>
        <v>76.207885304659499</v>
      </c>
      <c r="CE14">
        <f t="shared" si="26"/>
        <v>37.037037037037038</v>
      </c>
      <c r="CF14">
        <f t="shared" si="27"/>
        <v>13.481756338899197</v>
      </c>
      <c r="CG14">
        <f t="shared" si="28"/>
        <v>12.46680642907058</v>
      </c>
      <c r="CH14">
        <f t="shared" si="29"/>
        <v>11.098549086112682</v>
      </c>
      <c r="CN14">
        <f t="shared" si="5"/>
        <v>30.058406839155801</v>
      </c>
    </row>
    <row r="15" spans="1:1085">
      <c r="A15">
        <v>28</v>
      </c>
      <c r="B15" t="s">
        <v>92</v>
      </c>
      <c r="C15">
        <v>1</v>
      </c>
      <c r="D15" t="s">
        <v>48</v>
      </c>
      <c r="E15">
        <v>9.4</v>
      </c>
      <c r="F15">
        <v>15.7</v>
      </c>
      <c r="G15">
        <v>18.600000000000001</v>
      </c>
      <c r="H15">
        <v>18.600000000000001</v>
      </c>
      <c r="I15">
        <v>8</v>
      </c>
      <c r="J15">
        <v>1.7</v>
      </c>
      <c r="K15">
        <v>4.7</v>
      </c>
      <c r="L15">
        <v>2.2000000000000002</v>
      </c>
      <c r="M15">
        <v>3</v>
      </c>
      <c r="N15">
        <v>0.8</v>
      </c>
      <c r="O15">
        <v>1.2</v>
      </c>
      <c r="P15">
        <v>2.1</v>
      </c>
      <c r="Q15">
        <v>0</v>
      </c>
      <c r="R15">
        <v>1.3</v>
      </c>
      <c r="S15">
        <v>1.3</v>
      </c>
      <c r="T15">
        <f t="shared" si="6"/>
        <v>5.9066666666666672</v>
      </c>
      <c r="U15">
        <f t="shared" si="7"/>
        <v>14.566666666666668</v>
      </c>
      <c r="V15">
        <f t="shared" si="8"/>
        <v>9.4333333333333336</v>
      </c>
      <c r="W15">
        <f t="shared" si="9"/>
        <v>3.3000000000000003</v>
      </c>
      <c r="X15">
        <f t="shared" si="10"/>
        <v>1.3666666666666665</v>
      </c>
      <c r="Y15">
        <f t="shared" si="11"/>
        <v>0.8666666666666667</v>
      </c>
      <c r="AA15">
        <v>0</v>
      </c>
      <c r="AB15">
        <v>0</v>
      </c>
      <c r="AC15">
        <v>0</v>
      </c>
      <c r="AD15">
        <v>0</v>
      </c>
      <c r="AE15">
        <v>4</v>
      </c>
      <c r="AF15">
        <v>12</v>
      </c>
      <c r="AG15">
        <v>30</v>
      </c>
      <c r="AH15">
        <v>20</v>
      </c>
      <c r="AI15">
        <v>8</v>
      </c>
      <c r="AJ15">
        <v>28</v>
      </c>
      <c r="AK15">
        <v>24</v>
      </c>
      <c r="AL15">
        <v>30</v>
      </c>
      <c r="AM15">
        <v>28</v>
      </c>
      <c r="AN15">
        <v>22</v>
      </c>
      <c r="AO15">
        <v>4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12</v>
      </c>
      <c r="AW15">
        <v>16</v>
      </c>
      <c r="AX15">
        <v>13</v>
      </c>
      <c r="AY15">
        <v>8</v>
      </c>
      <c r="AZ15">
        <v>31</v>
      </c>
      <c r="BA15">
        <v>28</v>
      </c>
      <c r="BB15">
        <v>48</v>
      </c>
      <c r="BC15">
        <v>26</v>
      </c>
      <c r="BD15">
        <v>12</v>
      </c>
      <c r="BE15">
        <v>20</v>
      </c>
      <c r="BF15" s="34">
        <f t="shared" si="12"/>
        <v>14.466666666666667</v>
      </c>
      <c r="BG15" s="34">
        <f t="shared" si="13"/>
        <v>0</v>
      </c>
      <c r="BH15" s="34"/>
      <c r="BI15" s="34"/>
      <c r="BJ15" s="34"/>
      <c r="BK15" s="34"/>
      <c r="BL15" s="34"/>
      <c r="BN15">
        <v>0</v>
      </c>
      <c r="BO15">
        <v>0</v>
      </c>
      <c r="BP15">
        <v>0</v>
      </c>
      <c r="BQ15">
        <v>0</v>
      </c>
      <c r="BR15">
        <f t="shared" ref="BR15:BX17" si="30">(AU15-AE15)/(AU15+AE15)*100</f>
        <v>-14.285714285714285</v>
      </c>
      <c r="BS15">
        <f t="shared" si="30"/>
        <v>0</v>
      </c>
      <c r="BT15">
        <f t="shared" si="30"/>
        <v>-30.434782608695656</v>
      </c>
      <c r="BU15">
        <f t="shared" si="30"/>
        <v>-21.212121212121211</v>
      </c>
      <c r="BV15">
        <f t="shared" si="30"/>
        <v>0</v>
      </c>
      <c r="BW15">
        <f t="shared" si="30"/>
        <v>5.0847457627118651</v>
      </c>
      <c r="BX15">
        <f t="shared" si="30"/>
        <v>7.6923076923076925</v>
      </c>
      <c r="BY15">
        <f t="shared" si="1"/>
        <v>23.076923076923077</v>
      </c>
      <c r="BZ15">
        <f t="shared" si="2"/>
        <v>-3.7037037037037033</v>
      </c>
      <c r="CA15">
        <f t="shared" si="3"/>
        <v>-29.411764705882355</v>
      </c>
      <c r="CB15">
        <f t="shared" si="4"/>
        <v>66.666666666666657</v>
      </c>
      <c r="CD15">
        <f t="shared" si="25"/>
        <v>0</v>
      </c>
      <c r="CE15">
        <f t="shared" si="26"/>
        <v>-4.7619047619047619</v>
      </c>
      <c r="CF15">
        <f t="shared" si="27"/>
        <v>-17.215634606938956</v>
      </c>
      <c r="CG15">
        <f t="shared" si="28"/>
        <v>11.951325510647544</v>
      </c>
      <c r="CH15">
        <f t="shared" si="29"/>
        <v>11.1837327523602</v>
      </c>
      <c r="CN15">
        <f t="shared" si="5"/>
        <v>0.23150377883280507</v>
      </c>
    </row>
    <row r="16" spans="1:1085">
      <c r="A16" s="4">
        <v>1</v>
      </c>
      <c r="B16" s="5" t="s">
        <v>173</v>
      </c>
      <c r="C16" s="4">
        <v>1</v>
      </c>
      <c r="D16" s="5" t="s">
        <v>42</v>
      </c>
      <c r="E16" s="4">
        <v>14.4</v>
      </c>
      <c r="F16" s="4">
        <v>16.2</v>
      </c>
      <c r="G16" s="4">
        <v>13.6</v>
      </c>
      <c r="H16" s="4">
        <v>12.4</v>
      </c>
      <c r="I16" s="4">
        <v>10.4</v>
      </c>
      <c r="J16" s="4">
        <v>5.3</v>
      </c>
      <c r="K16" s="4">
        <v>9.6999999999999993</v>
      </c>
      <c r="L16" s="4">
        <v>19.399999999999999</v>
      </c>
      <c r="M16" s="4">
        <v>5.9</v>
      </c>
      <c r="N16" s="4">
        <v>4.4000000000000004</v>
      </c>
      <c r="O16" s="4">
        <v>2.2000000000000002</v>
      </c>
      <c r="P16" s="4">
        <v>4</v>
      </c>
      <c r="Q16" s="4">
        <v>4.5999999999999996</v>
      </c>
      <c r="R16" s="4">
        <v>0.6</v>
      </c>
      <c r="S16" s="4">
        <v>4.5999999999999996</v>
      </c>
      <c r="T16">
        <f t="shared" si="6"/>
        <v>8.5133333333333336</v>
      </c>
      <c r="U16">
        <f t="shared" si="7"/>
        <v>14.733333333333334</v>
      </c>
      <c r="V16">
        <f t="shared" si="8"/>
        <v>9.3666666666666671</v>
      </c>
      <c r="W16">
        <f t="shared" si="9"/>
        <v>11.666666666666666</v>
      </c>
      <c r="X16">
        <f t="shared" si="10"/>
        <v>3.5333333333333337</v>
      </c>
      <c r="Y16">
        <f t="shared" si="11"/>
        <v>3.2666666666666662</v>
      </c>
      <c r="AA16" s="4">
        <v>0</v>
      </c>
      <c r="AB16" s="4">
        <v>0</v>
      </c>
      <c r="AC16" s="4">
        <v>2</v>
      </c>
      <c r="AD16" s="4">
        <v>4</v>
      </c>
      <c r="AE16" s="4">
        <v>6</v>
      </c>
      <c r="AF16" s="4">
        <v>12</v>
      </c>
      <c r="AG16" s="4">
        <v>14</v>
      </c>
      <c r="AH16" s="4">
        <v>2</v>
      </c>
      <c r="AI16" s="4">
        <v>18</v>
      </c>
      <c r="AJ16" s="4">
        <v>14</v>
      </c>
      <c r="AK16" s="4">
        <v>16</v>
      </c>
      <c r="AL16" s="4">
        <v>24</v>
      </c>
      <c r="AM16" s="4">
        <v>10</v>
      </c>
      <c r="AN16" s="4">
        <v>28</v>
      </c>
      <c r="AO16" s="4">
        <v>20</v>
      </c>
      <c r="AQ16" s="4">
        <v>21</v>
      </c>
      <c r="AR16" s="4">
        <v>17</v>
      </c>
      <c r="AS16" s="4">
        <v>22</v>
      </c>
      <c r="AT16" s="4">
        <v>22</v>
      </c>
      <c r="AU16" s="4">
        <v>21</v>
      </c>
      <c r="AV16" s="4">
        <v>25</v>
      </c>
      <c r="AW16" s="4">
        <v>13</v>
      </c>
      <c r="AX16" s="4">
        <v>17</v>
      </c>
      <c r="AY16" s="4">
        <v>24</v>
      </c>
      <c r="AZ16" s="4">
        <v>28</v>
      </c>
      <c r="BA16" s="4">
        <v>20</v>
      </c>
      <c r="BB16" s="4">
        <v>24</v>
      </c>
      <c r="BC16" s="4">
        <v>21</v>
      </c>
      <c r="BD16" s="4">
        <v>27</v>
      </c>
      <c r="BE16" s="4">
        <v>20</v>
      </c>
      <c r="BF16" s="34">
        <f t="shared" si="12"/>
        <v>21.466666666666665</v>
      </c>
      <c r="BG16" s="34">
        <f t="shared" si="13"/>
        <v>20</v>
      </c>
      <c r="BH16" s="34"/>
      <c r="BI16" s="34"/>
      <c r="BJ16" s="34"/>
      <c r="BK16" s="34"/>
      <c r="BL16" s="34"/>
      <c r="BN16">
        <f t="shared" si="14"/>
        <v>100</v>
      </c>
      <c r="BO16">
        <f>(AR16-AB16)/(AR16+AB16)*100</f>
        <v>100</v>
      </c>
      <c r="BP16">
        <f>(AS16-AC16)/(AS16+AC16)*100</f>
        <v>83.333333333333343</v>
      </c>
      <c r="BQ16">
        <f>(AT16-AD16)/(AT16+AD16)*100</f>
        <v>69.230769230769226</v>
      </c>
      <c r="BR16">
        <f t="shared" si="30"/>
        <v>55.555555555555557</v>
      </c>
      <c r="BS16">
        <f t="shared" si="30"/>
        <v>35.135135135135137</v>
      </c>
      <c r="BT16">
        <f t="shared" si="30"/>
        <v>-3.7037037037037033</v>
      </c>
      <c r="BU16">
        <f t="shared" si="30"/>
        <v>78.94736842105263</v>
      </c>
      <c r="BV16">
        <f t="shared" si="30"/>
        <v>14.285714285714285</v>
      </c>
      <c r="BW16">
        <f t="shared" si="30"/>
        <v>33.333333333333329</v>
      </c>
      <c r="BX16">
        <f t="shared" si="30"/>
        <v>11.111111111111111</v>
      </c>
      <c r="BY16">
        <f t="shared" si="1"/>
        <v>0</v>
      </c>
      <c r="BZ16">
        <f t="shared" si="2"/>
        <v>35.483870967741936</v>
      </c>
      <c r="CA16">
        <f t="shared" si="3"/>
        <v>-1.8181818181818181</v>
      </c>
      <c r="CB16">
        <f t="shared" si="4"/>
        <v>0</v>
      </c>
      <c r="CD16">
        <f t="shared" si="25"/>
        <v>94.444444444444457</v>
      </c>
      <c r="CE16">
        <f t="shared" si="26"/>
        <v>53.307153307153307</v>
      </c>
      <c r="CF16">
        <f t="shared" si="27"/>
        <v>29.843126334354405</v>
      </c>
      <c r="CG16">
        <f t="shared" si="28"/>
        <v>14.814814814814815</v>
      </c>
      <c r="CH16">
        <f t="shared" si="29"/>
        <v>11.221896383186705</v>
      </c>
      <c r="CN16">
        <f t="shared" si="5"/>
        <v>40.726287056790738</v>
      </c>
    </row>
    <row r="17" spans="1:92">
      <c r="A17" s="4">
        <v>2</v>
      </c>
      <c r="B17" s="5" t="s">
        <v>174</v>
      </c>
      <c r="C17" s="4">
        <v>1</v>
      </c>
      <c r="D17" s="5" t="s">
        <v>44</v>
      </c>
      <c r="E17" s="4">
        <v>15.1</v>
      </c>
      <c r="F17" s="4">
        <v>13.6</v>
      </c>
      <c r="G17" s="4">
        <v>11.2</v>
      </c>
      <c r="H17" s="4">
        <v>15.8</v>
      </c>
      <c r="I17" s="4">
        <v>15.3</v>
      </c>
      <c r="J17" s="4">
        <v>15.4</v>
      </c>
      <c r="K17" s="4">
        <v>10.8</v>
      </c>
      <c r="L17" s="4">
        <v>21.8</v>
      </c>
      <c r="M17" s="4">
        <v>13</v>
      </c>
      <c r="N17" s="4">
        <v>10.199999999999999</v>
      </c>
      <c r="O17" s="4">
        <v>9</v>
      </c>
      <c r="P17" s="4">
        <v>7.7</v>
      </c>
      <c r="Q17" s="4">
        <v>8.6999999999999993</v>
      </c>
      <c r="R17" s="4">
        <v>15.7</v>
      </c>
      <c r="S17" s="4">
        <v>10.3</v>
      </c>
      <c r="T17">
        <f t="shared" si="6"/>
        <v>12.906666666666665</v>
      </c>
      <c r="U17">
        <f t="shared" si="7"/>
        <v>13.299999999999999</v>
      </c>
      <c r="V17">
        <f t="shared" si="8"/>
        <v>15.5</v>
      </c>
      <c r="W17">
        <f t="shared" si="9"/>
        <v>15.200000000000001</v>
      </c>
      <c r="X17">
        <f t="shared" si="10"/>
        <v>8.9666666666666668</v>
      </c>
      <c r="Y17">
        <f t="shared" si="11"/>
        <v>11.566666666666668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2</v>
      </c>
      <c r="AH17" s="4">
        <v>0</v>
      </c>
      <c r="AI17" s="4">
        <v>0</v>
      </c>
      <c r="AJ17" s="4">
        <v>4</v>
      </c>
      <c r="AK17" s="4">
        <v>8</v>
      </c>
      <c r="AL17" s="4">
        <v>10</v>
      </c>
      <c r="AM17" s="4">
        <v>8</v>
      </c>
      <c r="AN17" s="4">
        <v>0</v>
      </c>
      <c r="AO17" s="4">
        <v>6</v>
      </c>
      <c r="AQ17" s="4">
        <v>8</v>
      </c>
      <c r="AR17" s="4">
        <v>0</v>
      </c>
      <c r="AS17" s="4">
        <v>8</v>
      </c>
      <c r="AT17" s="4">
        <v>5</v>
      </c>
      <c r="AU17" s="4">
        <v>8</v>
      </c>
      <c r="AV17" s="4">
        <v>6</v>
      </c>
      <c r="AW17" s="4">
        <v>9</v>
      </c>
      <c r="AX17" s="4">
        <v>6</v>
      </c>
      <c r="AY17" s="4">
        <v>10</v>
      </c>
      <c r="AZ17" s="4">
        <v>5</v>
      </c>
      <c r="BA17" s="4">
        <v>10</v>
      </c>
      <c r="BB17" s="4">
        <v>8</v>
      </c>
      <c r="BC17" s="4">
        <v>8</v>
      </c>
      <c r="BD17" s="4">
        <v>6</v>
      </c>
      <c r="BE17" s="4">
        <v>7</v>
      </c>
      <c r="BF17" s="34">
        <f t="shared" si="12"/>
        <v>6.9333333333333336</v>
      </c>
      <c r="BG17" s="34">
        <f t="shared" si="13"/>
        <v>5.333333333333333</v>
      </c>
      <c r="BH17" s="34"/>
      <c r="BI17" s="34"/>
      <c r="BJ17" s="34"/>
      <c r="BK17" s="34"/>
      <c r="BL17" s="34"/>
      <c r="BN17">
        <f t="shared" si="14"/>
        <v>100</v>
      </c>
      <c r="BO17">
        <v>0</v>
      </c>
      <c r="BP17">
        <f>(AS17-AC17)/(AS17+AC17)*100</f>
        <v>100</v>
      </c>
      <c r="BQ17">
        <f>(AT17-AD17)/(AT17+AD17)*100</f>
        <v>100</v>
      </c>
      <c r="BR17">
        <f t="shared" si="30"/>
        <v>100</v>
      </c>
      <c r="BS17">
        <f t="shared" si="30"/>
        <v>100</v>
      </c>
      <c r="BT17">
        <f t="shared" si="30"/>
        <v>63.636363636363633</v>
      </c>
      <c r="BU17">
        <f t="shared" si="30"/>
        <v>100</v>
      </c>
      <c r="BV17">
        <f t="shared" si="30"/>
        <v>100</v>
      </c>
      <c r="BW17">
        <f t="shared" si="30"/>
        <v>11.111111111111111</v>
      </c>
      <c r="BX17">
        <f t="shared" si="30"/>
        <v>11.111111111111111</v>
      </c>
      <c r="BY17">
        <f t="shared" si="1"/>
        <v>-11.111111111111111</v>
      </c>
      <c r="BZ17">
        <f t="shared" si="2"/>
        <v>0</v>
      </c>
      <c r="CA17">
        <f t="shared" si="3"/>
        <v>100</v>
      </c>
      <c r="CB17">
        <f t="shared" si="4"/>
        <v>7.6923076923076925</v>
      </c>
      <c r="CD17">
        <f t="shared" si="25"/>
        <v>66.666666666666671</v>
      </c>
      <c r="CE17">
        <f t="shared" si="26"/>
        <v>100</v>
      </c>
      <c r="CF17">
        <f t="shared" si="27"/>
        <v>87.878787878787875</v>
      </c>
      <c r="CG17">
        <f t="shared" si="28"/>
        <v>3.7037037037037037</v>
      </c>
      <c r="CH17">
        <f t="shared" si="29"/>
        <v>35.897435897435898</v>
      </c>
      <c r="CN17">
        <f t="shared" si="5"/>
        <v>58.829318829318829</v>
      </c>
    </row>
    <row r="18" spans="1:92">
      <c r="A18" s="4">
        <v>4</v>
      </c>
      <c r="B18" s="5" t="s">
        <v>175</v>
      </c>
      <c r="C18" s="4">
        <v>1</v>
      </c>
      <c r="D18" s="5" t="s">
        <v>46</v>
      </c>
      <c r="E18" s="4">
        <v>3.2</v>
      </c>
      <c r="F18" s="4">
        <v>3.6</v>
      </c>
      <c r="G18" s="4">
        <v>1.8</v>
      </c>
      <c r="H18" s="4">
        <v>3.2</v>
      </c>
      <c r="I18" s="4">
        <v>0.8</v>
      </c>
      <c r="J18" s="4">
        <v>0.9</v>
      </c>
      <c r="K18" s="4">
        <v>0.4</v>
      </c>
      <c r="L18" s="4">
        <v>0.7</v>
      </c>
      <c r="M18" s="4">
        <v>2.1</v>
      </c>
      <c r="N18" s="4">
        <v>2.2999999999999998</v>
      </c>
      <c r="O18" s="4">
        <v>2.2000000000000002</v>
      </c>
      <c r="P18" s="4">
        <v>3.6</v>
      </c>
      <c r="Q18" s="4">
        <v>1.4</v>
      </c>
      <c r="R18" s="4">
        <v>0.8</v>
      </c>
      <c r="S18" s="4">
        <v>0.8</v>
      </c>
      <c r="T18">
        <f t="shared" si="6"/>
        <v>1.8533333333333337</v>
      </c>
      <c r="U18">
        <f t="shared" si="7"/>
        <v>2.8666666666666671</v>
      </c>
      <c r="V18">
        <f t="shared" si="8"/>
        <v>1.6333333333333335</v>
      </c>
      <c r="W18">
        <f t="shared" si="9"/>
        <v>1.0666666666666667</v>
      </c>
      <c r="X18">
        <f t="shared" si="10"/>
        <v>2.6999999999999997</v>
      </c>
      <c r="Y18">
        <f t="shared" si="11"/>
        <v>1</v>
      </c>
      <c r="AA18" s="4">
        <v>2</v>
      </c>
      <c r="AB18" s="4">
        <v>6</v>
      </c>
      <c r="AC18" s="4">
        <v>6</v>
      </c>
      <c r="AD18" s="4">
        <v>12</v>
      </c>
      <c r="AE18" s="4">
        <v>14</v>
      </c>
      <c r="AF18" s="4">
        <v>8</v>
      </c>
      <c r="AG18" s="4">
        <v>30</v>
      </c>
      <c r="AH18" s="4">
        <v>16</v>
      </c>
      <c r="AI18" s="4">
        <v>30</v>
      </c>
      <c r="AJ18" s="4">
        <v>14</v>
      </c>
      <c r="AK18" s="4">
        <v>14</v>
      </c>
      <c r="AL18" s="4">
        <v>64</v>
      </c>
      <c r="AM18" s="4">
        <v>10</v>
      </c>
      <c r="AN18" s="4">
        <v>24</v>
      </c>
      <c r="AO18" s="4">
        <v>18</v>
      </c>
      <c r="AQ18" s="4">
        <v>16</v>
      </c>
      <c r="AR18" s="4">
        <v>15</v>
      </c>
      <c r="AS18" s="4">
        <v>16</v>
      </c>
      <c r="AT18" s="4">
        <v>37</v>
      </c>
      <c r="AU18" s="4">
        <v>29</v>
      </c>
      <c r="AV18" s="4">
        <v>24</v>
      </c>
      <c r="AW18" s="4">
        <v>28</v>
      </c>
      <c r="AX18" s="4">
        <v>15</v>
      </c>
      <c r="AY18" s="4">
        <v>21</v>
      </c>
      <c r="AZ18" s="4">
        <v>23</v>
      </c>
      <c r="BA18" s="4">
        <v>17</v>
      </c>
      <c r="BB18" s="4">
        <v>31</v>
      </c>
      <c r="BC18" s="4">
        <v>19</v>
      </c>
      <c r="BD18" s="4">
        <v>14</v>
      </c>
      <c r="BE18" s="4">
        <v>20</v>
      </c>
      <c r="BF18" s="34">
        <f t="shared" si="12"/>
        <v>21.666666666666668</v>
      </c>
      <c r="BG18" s="34">
        <f t="shared" si="13"/>
        <v>15.666666666666666</v>
      </c>
      <c r="BH18" s="34"/>
      <c r="BI18" s="34"/>
      <c r="BJ18" s="34"/>
      <c r="BK18" s="34"/>
      <c r="BL18" s="34"/>
      <c r="BN18">
        <f t="shared" si="14"/>
        <v>77.777777777777786</v>
      </c>
      <c r="BO18">
        <f t="shared" ref="BO18:BO39" si="31">(AR18-AB18)/(AR18+AB18)*100</f>
        <v>42.857142857142854</v>
      </c>
      <c r="BP18">
        <f t="shared" ref="BP18:BP39" si="32">(AS18-AC18)/(AS18+AC18)*100</f>
        <v>45.454545454545453</v>
      </c>
      <c r="BQ18">
        <f t="shared" ref="BQ18:BQ39" si="33">(AT18-AD18)/(AT18+AD18)*100</f>
        <v>51.020408163265309</v>
      </c>
      <c r="BR18">
        <f t="shared" ref="BR18:BR39" si="34">(AU18-AE18)/(AU18+AE18)*100</f>
        <v>34.883720930232556</v>
      </c>
      <c r="BS18">
        <f t="shared" ref="BS18:BS39" si="35">(AV18-AF18)/(AV18+AF18)*100</f>
        <v>50</v>
      </c>
      <c r="BT18">
        <f t="shared" ref="BT18:BT39" si="36">(AW18-AG18)/(AW18+AG18)*100</f>
        <v>-3.4482758620689653</v>
      </c>
      <c r="BU18">
        <f t="shared" ref="BU18:BU39" si="37">(AX18-AH18)/(AX18+AH18)*100</f>
        <v>-3.225806451612903</v>
      </c>
      <c r="BV18">
        <f t="shared" ref="BV18:BV39" si="38">(AY18-AI18)/(AY18+AI18)*100</f>
        <v>-17.647058823529413</v>
      </c>
      <c r="BW18">
        <f t="shared" ref="BW18:BW39" si="39">(AZ18-AJ18)/(AZ18+AJ18)*100</f>
        <v>24.324324324324326</v>
      </c>
      <c r="BX18">
        <f t="shared" ref="BX18:BX39" si="40">(BA18-AK18)/(BA18+AK18)*100</f>
        <v>9.67741935483871</v>
      </c>
      <c r="BY18">
        <f t="shared" si="1"/>
        <v>-34.736842105263158</v>
      </c>
      <c r="BZ18">
        <f t="shared" si="2"/>
        <v>31.03448275862069</v>
      </c>
      <c r="CA18">
        <f t="shared" si="3"/>
        <v>-26.315789473684209</v>
      </c>
      <c r="CB18">
        <f t="shared" si="4"/>
        <v>5.2631578947368416</v>
      </c>
      <c r="CD18">
        <f t="shared" si="25"/>
        <v>55.363155363155364</v>
      </c>
      <c r="CE18">
        <f t="shared" si="26"/>
        <v>45.301376364499284</v>
      </c>
      <c r="CF18">
        <f t="shared" si="27"/>
        <v>-8.1070470457370938</v>
      </c>
      <c r="CG18">
        <f t="shared" si="28"/>
        <v>-0.24503280870004099</v>
      </c>
      <c r="CH18">
        <f t="shared" si="29"/>
        <v>3.3272837265577748</v>
      </c>
      <c r="CN18">
        <f t="shared" si="5"/>
        <v>19.12794711995506</v>
      </c>
    </row>
    <row r="19" spans="1:92">
      <c r="A19" s="4">
        <v>3</v>
      </c>
      <c r="B19" s="5" t="s">
        <v>176</v>
      </c>
      <c r="C19" s="4">
        <v>1</v>
      </c>
      <c r="D19" s="5" t="s">
        <v>48</v>
      </c>
      <c r="E19" s="4">
        <v>18.5</v>
      </c>
      <c r="F19" s="4">
        <v>12.4</v>
      </c>
      <c r="G19" s="4">
        <v>20.6</v>
      </c>
      <c r="H19" s="4">
        <v>12.3</v>
      </c>
      <c r="I19" s="4">
        <v>6.1</v>
      </c>
      <c r="J19" s="4">
        <v>5.8</v>
      </c>
      <c r="K19" s="4">
        <v>0.8</v>
      </c>
      <c r="L19" s="4">
        <v>4.4000000000000004</v>
      </c>
      <c r="M19" s="4">
        <v>7.9</v>
      </c>
      <c r="N19" s="4">
        <v>1.4</v>
      </c>
      <c r="O19" s="4">
        <v>0</v>
      </c>
      <c r="P19" s="4">
        <v>2.8</v>
      </c>
      <c r="Q19" s="4">
        <v>4.7</v>
      </c>
      <c r="R19" s="4">
        <v>0.4</v>
      </c>
      <c r="S19" s="4">
        <v>1.7</v>
      </c>
      <c r="T19">
        <f t="shared" si="6"/>
        <v>6.6533333333333342</v>
      </c>
      <c r="U19">
        <f t="shared" si="7"/>
        <v>17.166666666666668</v>
      </c>
      <c r="V19">
        <f t="shared" si="8"/>
        <v>8.0666666666666664</v>
      </c>
      <c r="W19">
        <f t="shared" si="9"/>
        <v>4.3666666666666671</v>
      </c>
      <c r="X19">
        <f t="shared" si="10"/>
        <v>1.3999999999999997</v>
      </c>
      <c r="Y19">
        <f t="shared" si="11"/>
        <v>2.2666666666666671</v>
      </c>
      <c r="AA19" s="4">
        <v>0</v>
      </c>
      <c r="AB19" s="4">
        <v>0</v>
      </c>
      <c r="AC19" s="4">
        <v>0</v>
      </c>
      <c r="AD19" s="4">
        <v>0</v>
      </c>
      <c r="AE19" s="4">
        <v>6</v>
      </c>
      <c r="AF19" s="4">
        <v>10</v>
      </c>
      <c r="AG19" s="4">
        <v>8</v>
      </c>
      <c r="AH19" s="4">
        <v>6</v>
      </c>
      <c r="AI19" s="4">
        <v>8</v>
      </c>
      <c r="AJ19" s="4">
        <v>10</v>
      </c>
      <c r="AK19" s="4">
        <v>6</v>
      </c>
      <c r="AL19" s="4">
        <v>6</v>
      </c>
      <c r="AM19" s="4">
        <v>8</v>
      </c>
      <c r="AN19" s="4">
        <v>12</v>
      </c>
      <c r="AO19" s="4">
        <v>12</v>
      </c>
      <c r="AQ19" s="4">
        <v>24</v>
      </c>
      <c r="AR19" s="4">
        <v>14</v>
      </c>
      <c r="AS19" s="4">
        <v>12</v>
      </c>
      <c r="AT19" s="4">
        <v>12</v>
      </c>
      <c r="AU19" s="4">
        <v>20</v>
      </c>
      <c r="AV19" s="4">
        <v>10</v>
      </c>
      <c r="AW19" s="4">
        <v>16</v>
      </c>
      <c r="AX19" s="4">
        <v>17</v>
      </c>
      <c r="AY19" s="4">
        <v>14</v>
      </c>
      <c r="AZ19" s="4">
        <v>17</v>
      </c>
      <c r="BA19" s="4">
        <v>11</v>
      </c>
      <c r="BB19" s="4">
        <v>14</v>
      </c>
      <c r="BC19" s="4">
        <v>14</v>
      </c>
      <c r="BD19" s="4">
        <v>21</v>
      </c>
      <c r="BE19" s="4">
        <v>18</v>
      </c>
      <c r="BF19" s="34">
        <f t="shared" si="12"/>
        <v>15.6</v>
      </c>
      <c r="BG19" s="34">
        <f t="shared" si="13"/>
        <v>16.666666666666668</v>
      </c>
      <c r="BH19" s="34"/>
      <c r="BI19" s="34"/>
      <c r="BJ19" s="34"/>
      <c r="BK19" s="34"/>
      <c r="BL19" s="34"/>
      <c r="BN19">
        <f t="shared" si="14"/>
        <v>100</v>
      </c>
      <c r="BO19">
        <f t="shared" si="31"/>
        <v>100</v>
      </c>
      <c r="BP19">
        <f t="shared" si="32"/>
        <v>100</v>
      </c>
      <c r="BQ19">
        <f t="shared" si="33"/>
        <v>100</v>
      </c>
      <c r="BR19">
        <f t="shared" si="34"/>
        <v>53.846153846153847</v>
      </c>
      <c r="BS19">
        <f t="shared" si="35"/>
        <v>0</v>
      </c>
      <c r="BT19">
        <f t="shared" si="36"/>
        <v>33.333333333333329</v>
      </c>
      <c r="BU19">
        <f t="shared" si="37"/>
        <v>47.826086956521742</v>
      </c>
      <c r="BV19">
        <f t="shared" si="38"/>
        <v>27.27272727272727</v>
      </c>
      <c r="BW19">
        <f t="shared" si="39"/>
        <v>25.925925925925924</v>
      </c>
      <c r="BX19">
        <f t="shared" si="40"/>
        <v>29.411764705882355</v>
      </c>
      <c r="BY19">
        <f t="shared" si="1"/>
        <v>40</v>
      </c>
      <c r="BZ19">
        <f t="shared" si="2"/>
        <v>27.27272727272727</v>
      </c>
      <c r="CA19">
        <f t="shared" si="3"/>
        <v>27.27272727272727</v>
      </c>
      <c r="CB19">
        <f t="shared" si="4"/>
        <v>20</v>
      </c>
      <c r="CD19">
        <f t="shared" si="25"/>
        <v>100</v>
      </c>
      <c r="CE19">
        <f t="shared" si="26"/>
        <v>51.282051282051277</v>
      </c>
      <c r="CF19">
        <f t="shared" si="27"/>
        <v>36.144049187527443</v>
      </c>
      <c r="CG19">
        <f t="shared" si="28"/>
        <v>31.779230210602758</v>
      </c>
      <c r="CH19">
        <f t="shared" si="29"/>
        <v>24.848484848484844</v>
      </c>
      <c r="CN19">
        <f t="shared" si="5"/>
        <v>48.810763105733265</v>
      </c>
    </row>
    <row r="20" spans="1:92">
      <c r="A20" s="4">
        <v>5</v>
      </c>
      <c r="B20" s="5" t="s">
        <v>177</v>
      </c>
      <c r="C20" s="4">
        <v>1</v>
      </c>
      <c r="D20" s="5" t="s">
        <v>42</v>
      </c>
      <c r="E20" s="4">
        <v>12.8</v>
      </c>
      <c r="F20" s="4">
        <v>13.7</v>
      </c>
      <c r="G20" s="4">
        <v>17.2</v>
      </c>
      <c r="H20" s="4">
        <v>17.8</v>
      </c>
      <c r="I20" s="4">
        <v>11.7</v>
      </c>
      <c r="J20" s="4">
        <v>6.5</v>
      </c>
      <c r="K20" s="4">
        <v>6.4</v>
      </c>
      <c r="L20" s="4">
        <v>10.1</v>
      </c>
      <c r="M20" s="4">
        <v>5.5</v>
      </c>
      <c r="N20" s="4">
        <v>3.4</v>
      </c>
      <c r="O20" s="4">
        <v>2.2000000000000002</v>
      </c>
      <c r="P20" s="4">
        <v>3.8</v>
      </c>
      <c r="Q20" s="4">
        <v>6.1</v>
      </c>
      <c r="R20" s="4">
        <v>3.1</v>
      </c>
      <c r="S20" s="4">
        <v>3.9</v>
      </c>
      <c r="T20">
        <f t="shared" si="6"/>
        <v>8.2799999999999994</v>
      </c>
      <c r="U20">
        <f t="shared" si="7"/>
        <v>14.566666666666668</v>
      </c>
      <c r="V20">
        <f t="shared" si="8"/>
        <v>12</v>
      </c>
      <c r="W20">
        <f t="shared" si="9"/>
        <v>7.333333333333333</v>
      </c>
      <c r="X20">
        <f t="shared" si="10"/>
        <v>3.1333333333333329</v>
      </c>
      <c r="Y20">
        <f t="shared" si="11"/>
        <v>4.3666666666666663</v>
      </c>
      <c r="AA20" s="4">
        <v>0</v>
      </c>
      <c r="AB20" s="4">
        <v>0</v>
      </c>
      <c r="AC20" s="4">
        <v>2</v>
      </c>
      <c r="AD20" s="4">
        <v>0</v>
      </c>
      <c r="AE20" s="4">
        <v>0</v>
      </c>
      <c r="AF20" s="4">
        <v>6</v>
      </c>
      <c r="AG20" s="4">
        <v>4</v>
      </c>
      <c r="AH20" s="4">
        <v>6</v>
      </c>
      <c r="AI20" s="4">
        <v>10</v>
      </c>
      <c r="AJ20" s="4">
        <v>4</v>
      </c>
      <c r="AK20" s="4">
        <v>8</v>
      </c>
      <c r="AL20" s="4">
        <v>14</v>
      </c>
      <c r="AM20" s="4">
        <v>8</v>
      </c>
      <c r="AN20" s="4">
        <v>18</v>
      </c>
      <c r="AO20" s="4">
        <v>6</v>
      </c>
      <c r="AQ20" s="4">
        <v>6</v>
      </c>
      <c r="AR20" s="4">
        <v>4</v>
      </c>
      <c r="AS20" s="4">
        <v>11</v>
      </c>
      <c r="AT20" s="4">
        <v>15</v>
      </c>
      <c r="AU20" s="4">
        <v>24</v>
      </c>
      <c r="AV20" s="4">
        <v>22</v>
      </c>
      <c r="AW20" s="4">
        <v>17</v>
      </c>
      <c r="AX20" s="4">
        <v>14</v>
      </c>
      <c r="AY20" s="4">
        <v>23</v>
      </c>
      <c r="AZ20" s="4">
        <v>6</v>
      </c>
      <c r="BA20" s="4">
        <v>8</v>
      </c>
      <c r="BB20" s="4">
        <v>16</v>
      </c>
      <c r="BC20" s="4">
        <v>21</v>
      </c>
      <c r="BD20" s="4">
        <v>20</v>
      </c>
      <c r="BE20" s="4">
        <v>24</v>
      </c>
      <c r="BF20" s="34">
        <f t="shared" si="12"/>
        <v>15.4</v>
      </c>
      <c r="BG20" s="34">
        <f t="shared" si="13"/>
        <v>7</v>
      </c>
      <c r="BH20" s="34"/>
      <c r="BI20" s="34"/>
      <c r="BJ20" s="34"/>
      <c r="BK20" s="34"/>
      <c r="BL20" s="34"/>
      <c r="BN20">
        <f t="shared" si="14"/>
        <v>100</v>
      </c>
      <c r="BO20">
        <f t="shared" si="31"/>
        <v>100</v>
      </c>
      <c r="BP20">
        <f t="shared" si="32"/>
        <v>69.230769230769226</v>
      </c>
      <c r="BQ20">
        <f t="shared" si="33"/>
        <v>100</v>
      </c>
      <c r="BR20">
        <f t="shared" si="34"/>
        <v>100</v>
      </c>
      <c r="BS20">
        <f t="shared" si="35"/>
        <v>57.142857142857139</v>
      </c>
      <c r="BT20">
        <f t="shared" si="36"/>
        <v>61.904761904761905</v>
      </c>
      <c r="BU20">
        <f t="shared" si="37"/>
        <v>40</v>
      </c>
      <c r="BV20">
        <f t="shared" si="38"/>
        <v>39.393939393939391</v>
      </c>
      <c r="BW20">
        <f t="shared" si="39"/>
        <v>20</v>
      </c>
      <c r="BX20">
        <f t="shared" si="40"/>
        <v>0</v>
      </c>
      <c r="BY20">
        <f t="shared" si="1"/>
        <v>6.666666666666667</v>
      </c>
      <c r="BZ20">
        <f t="shared" si="2"/>
        <v>44.827586206896555</v>
      </c>
      <c r="CA20">
        <f t="shared" si="3"/>
        <v>5.2631578947368416</v>
      </c>
      <c r="CB20">
        <f t="shared" si="4"/>
        <v>60</v>
      </c>
      <c r="CD20">
        <f t="shared" si="25"/>
        <v>89.743589743589737</v>
      </c>
      <c r="CE20">
        <f t="shared" si="26"/>
        <v>85.714285714285708</v>
      </c>
      <c r="CF20">
        <f t="shared" si="27"/>
        <v>47.099567099567103</v>
      </c>
      <c r="CG20">
        <f t="shared" si="28"/>
        <v>8.8888888888888893</v>
      </c>
      <c r="CH20">
        <f t="shared" si="29"/>
        <v>36.696914700544461</v>
      </c>
      <c r="CN20">
        <f t="shared" si="5"/>
        <v>53.628649229375178</v>
      </c>
    </row>
    <row r="21" spans="1:92">
      <c r="A21" s="4">
        <v>7</v>
      </c>
      <c r="B21" s="5" t="s">
        <v>178</v>
      </c>
      <c r="C21" s="4">
        <v>1</v>
      </c>
      <c r="D21" s="5" t="s">
        <v>44</v>
      </c>
      <c r="E21" s="4">
        <v>20.3</v>
      </c>
      <c r="F21" s="4">
        <v>19.3</v>
      </c>
      <c r="G21" s="4">
        <v>11.5</v>
      </c>
      <c r="H21" s="4">
        <v>8.4</v>
      </c>
      <c r="I21" s="4">
        <v>5.5</v>
      </c>
      <c r="J21" s="4">
        <v>8.6999999999999993</v>
      </c>
      <c r="K21" s="4">
        <v>8.6</v>
      </c>
      <c r="L21" s="4">
        <v>5.6</v>
      </c>
      <c r="M21" s="4">
        <v>3.9</v>
      </c>
      <c r="N21" s="4">
        <v>4.8</v>
      </c>
      <c r="O21" s="4">
        <v>0.9</v>
      </c>
      <c r="P21" s="4">
        <v>2</v>
      </c>
      <c r="Q21" s="4">
        <v>2.6</v>
      </c>
      <c r="R21" s="4">
        <v>4.5999999999999996</v>
      </c>
      <c r="S21" s="4">
        <v>8.5</v>
      </c>
      <c r="T21">
        <f t="shared" si="6"/>
        <v>7.6799999999999988</v>
      </c>
      <c r="U21">
        <f t="shared" si="7"/>
        <v>17.033333333333335</v>
      </c>
      <c r="V21">
        <f t="shared" si="8"/>
        <v>7.5333333333333341</v>
      </c>
      <c r="W21">
        <f t="shared" si="9"/>
        <v>6.0333333333333323</v>
      </c>
      <c r="X21">
        <f t="shared" si="10"/>
        <v>2.5666666666666669</v>
      </c>
      <c r="Y21">
        <f t="shared" si="11"/>
        <v>5.2333333333333334</v>
      </c>
      <c r="AA21" s="4">
        <v>0</v>
      </c>
      <c r="AB21" s="4">
        <v>0</v>
      </c>
      <c r="AC21" s="4">
        <v>0</v>
      </c>
      <c r="AD21" s="4">
        <v>6</v>
      </c>
      <c r="AE21" s="4">
        <v>6</v>
      </c>
      <c r="AF21" s="4">
        <v>4</v>
      </c>
      <c r="AG21" s="4">
        <v>4</v>
      </c>
      <c r="AH21" s="4">
        <v>12</v>
      </c>
      <c r="AI21" s="4">
        <v>12</v>
      </c>
      <c r="AJ21" s="4">
        <v>10</v>
      </c>
      <c r="AK21" s="4">
        <v>24</v>
      </c>
      <c r="AL21" s="4">
        <v>26</v>
      </c>
      <c r="AM21" s="4">
        <v>16</v>
      </c>
      <c r="AN21" s="4">
        <v>22</v>
      </c>
      <c r="AO21" s="4">
        <v>14</v>
      </c>
      <c r="AQ21" s="4">
        <v>8</v>
      </c>
      <c r="AR21" s="4">
        <v>7</v>
      </c>
      <c r="AS21" s="4">
        <v>7</v>
      </c>
      <c r="AT21" s="4">
        <v>12</v>
      </c>
      <c r="AU21" s="4">
        <v>12</v>
      </c>
      <c r="AV21" s="4">
        <v>6</v>
      </c>
      <c r="AW21" s="4">
        <v>17</v>
      </c>
      <c r="AX21" s="4">
        <v>11</v>
      </c>
      <c r="AY21" s="4">
        <v>12</v>
      </c>
      <c r="AZ21" s="4">
        <v>18</v>
      </c>
      <c r="BA21" s="4">
        <v>14</v>
      </c>
      <c r="BB21" s="4">
        <v>23</v>
      </c>
      <c r="BC21" s="4">
        <v>14</v>
      </c>
      <c r="BD21" s="4">
        <v>18</v>
      </c>
      <c r="BE21" s="4">
        <v>22</v>
      </c>
      <c r="BF21" s="34">
        <f t="shared" si="12"/>
        <v>13.4</v>
      </c>
      <c r="BG21" s="34">
        <f t="shared" si="13"/>
        <v>7.333333333333333</v>
      </c>
      <c r="BH21" s="34"/>
      <c r="BI21" s="34"/>
      <c r="BJ21" s="34"/>
      <c r="BK21" s="34"/>
      <c r="BL21" s="34"/>
      <c r="BN21">
        <f t="shared" si="14"/>
        <v>100</v>
      </c>
      <c r="BO21">
        <f t="shared" si="31"/>
        <v>100</v>
      </c>
      <c r="BP21">
        <f t="shared" si="32"/>
        <v>100</v>
      </c>
      <c r="BQ21">
        <f t="shared" si="33"/>
        <v>33.333333333333329</v>
      </c>
      <c r="BR21">
        <f t="shared" si="34"/>
        <v>33.333333333333329</v>
      </c>
      <c r="BS21">
        <f t="shared" si="35"/>
        <v>20</v>
      </c>
      <c r="BT21">
        <f t="shared" si="36"/>
        <v>61.904761904761905</v>
      </c>
      <c r="BU21">
        <f t="shared" si="37"/>
        <v>-4.3478260869565215</v>
      </c>
      <c r="BV21">
        <f t="shared" si="38"/>
        <v>0</v>
      </c>
      <c r="BW21">
        <f t="shared" si="39"/>
        <v>28.571428571428569</v>
      </c>
      <c r="BX21">
        <f t="shared" si="40"/>
        <v>-26.315789473684209</v>
      </c>
      <c r="BY21">
        <f t="shared" si="1"/>
        <v>-6.1224489795918364</v>
      </c>
      <c r="BZ21">
        <f t="shared" si="2"/>
        <v>-6.666666666666667</v>
      </c>
      <c r="CA21">
        <f t="shared" si="3"/>
        <v>-10</v>
      </c>
      <c r="CB21">
        <f t="shared" si="4"/>
        <v>22.222222222222221</v>
      </c>
      <c r="CD21">
        <f t="shared" si="25"/>
        <v>100</v>
      </c>
      <c r="CE21">
        <f t="shared" si="26"/>
        <v>28.888888888888886</v>
      </c>
      <c r="CF21">
        <f t="shared" si="27"/>
        <v>19.185645272601793</v>
      </c>
      <c r="CG21">
        <f t="shared" si="28"/>
        <v>-1.288936627282492</v>
      </c>
      <c r="CH21">
        <f t="shared" si="29"/>
        <v>1.8518518518518512</v>
      </c>
      <c r="CN21">
        <f t="shared" si="5"/>
        <v>29.727489877212008</v>
      </c>
    </row>
    <row r="22" spans="1:92">
      <c r="A22" s="4">
        <v>6</v>
      </c>
      <c r="B22" s="5" t="s">
        <v>179</v>
      </c>
      <c r="C22" s="4">
        <v>1</v>
      </c>
      <c r="D22" s="5" t="s">
        <v>46</v>
      </c>
      <c r="E22" s="4">
        <v>13.6</v>
      </c>
      <c r="F22" s="4">
        <v>12.5</v>
      </c>
      <c r="G22" s="4">
        <v>10.199999999999999</v>
      </c>
      <c r="H22" s="4">
        <v>8.1</v>
      </c>
      <c r="I22" s="4">
        <v>2.4</v>
      </c>
      <c r="J22" s="4">
        <v>6.6</v>
      </c>
      <c r="K22" s="4">
        <v>6.5</v>
      </c>
      <c r="L22" s="4">
        <v>8.9</v>
      </c>
      <c r="M22" s="4">
        <v>13.3</v>
      </c>
      <c r="N22" s="4">
        <v>15.6</v>
      </c>
      <c r="O22" s="4">
        <v>5.2</v>
      </c>
      <c r="P22" s="4">
        <v>7.7</v>
      </c>
      <c r="Q22" s="4">
        <v>20.7</v>
      </c>
      <c r="R22" s="4">
        <v>13.7</v>
      </c>
      <c r="S22" s="4">
        <v>9.6999999999999993</v>
      </c>
      <c r="T22">
        <f t="shared" si="6"/>
        <v>10.313333333333331</v>
      </c>
      <c r="U22">
        <f t="shared" si="7"/>
        <v>12.1</v>
      </c>
      <c r="V22">
        <f t="shared" si="8"/>
        <v>5.7</v>
      </c>
      <c r="W22">
        <f t="shared" si="9"/>
        <v>9.5666666666666682</v>
      </c>
      <c r="X22">
        <f t="shared" si="10"/>
        <v>9.5</v>
      </c>
      <c r="Y22">
        <f t="shared" si="11"/>
        <v>14.699999999999998</v>
      </c>
      <c r="AA22" s="4">
        <v>2</v>
      </c>
      <c r="AB22" s="4">
        <v>2</v>
      </c>
      <c r="AC22" s="4">
        <v>0</v>
      </c>
      <c r="AD22" s="4">
        <v>0</v>
      </c>
      <c r="AE22" s="4">
        <v>0</v>
      </c>
      <c r="AF22" s="4">
        <v>2</v>
      </c>
      <c r="AG22" s="4">
        <v>0</v>
      </c>
      <c r="AH22" s="4">
        <v>0</v>
      </c>
      <c r="AI22" s="4">
        <v>0</v>
      </c>
      <c r="AJ22" s="4">
        <v>4</v>
      </c>
      <c r="AK22" s="4">
        <v>4</v>
      </c>
      <c r="AL22" s="4">
        <v>4</v>
      </c>
      <c r="AM22" s="4">
        <v>2</v>
      </c>
      <c r="AN22" s="4">
        <v>6</v>
      </c>
      <c r="AO22" s="4">
        <v>4</v>
      </c>
      <c r="AQ22" s="4">
        <v>11</v>
      </c>
      <c r="AR22" s="4">
        <v>5</v>
      </c>
      <c r="AS22" s="4">
        <v>8</v>
      </c>
      <c r="AT22" s="4">
        <v>12</v>
      </c>
      <c r="AU22" s="4">
        <v>8</v>
      </c>
      <c r="AV22" s="4">
        <v>3</v>
      </c>
      <c r="AW22" s="4">
        <v>6</v>
      </c>
      <c r="AX22" s="4">
        <v>11</v>
      </c>
      <c r="AY22" s="4">
        <v>10</v>
      </c>
      <c r="AZ22" s="4">
        <v>12</v>
      </c>
      <c r="BA22" s="4">
        <v>3</v>
      </c>
      <c r="BB22" s="4">
        <v>5</v>
      </c>
      <c r="BC22" s="4">
        <v>9</v>
      </c>
      <c r="BD22" s="4">
        <v>4</v>
      </c>
      <c r="BE22" s="4">
        <v>5</v>
      </c>
      <c r="BF22" s="34">
        <f t="shared" si="12"/>
        <v>7.4666666666666668</v>
      </c>
      <c r="BG22" s="34">
        <f t="shared" si="13"/>
        <v>8</v>
      </c>
      <c r="BH22" s="34"/>
      <c r="BI22" s="34"/>
      <c r="BJ22" s="34"/>
      <c r="BK22" s="34"/>
      <c r="BL22" s="34"/>
      <c r="BN22">
        <f t="shared" si="14"/>
        <v>69.230769230769226</v>
      </c>
      <c r="BO22">
        <f t="shared" si="31"/>
        <v>42.857142857142854</v>
      </c>
      <c r="BP22">
        <f t="shared" si="32"/>
        <v>100</v>
      </c>
      <c r="BQ22">
        <f t="shared" si="33"/>
        <v>100</v>
      </c>
      <c r="BR22">
        <f t="shared" si="34"/>
        <v>100</v>
      </c>
      <c r="BS22">
        <f t="shared" si="35"/>
        <v>20</v>
      </c>
      <c r="BT22">
        <f t="shared" si="36"/>
        <v>100</v>
      </c>
      <c r="BU22">
        <f t="shared" si="37"/>
        <v>100</v>
      </c>
      <c r="BV22">
        <f t="shared" si="38"/>
        <v>100</v>
      </c>
      <c r="BW22">
        <f t="shared" si="39"/>
        <v>50</v>
      </c>
      <c r="BX22">
        <f t="shared" si="40"/>
        <v>-14.285714285714285</v>
      </c>
      <c r="BY22">
        <f t="shared" si="1"/>
        <v>11.111111111111111</v>
      </c>
      <c r="BZ22">
        <f t="shared" si="2"/>
        <v>63.636363636363633</v>
      </c>
      <c r="CA22">
        <f t="shared" si="3"/>
        <v>-20</v>
      </c>
      <c r="CB22">
        <f t="shared" si="4"/>
        <v>11.111111111111111</v>
      </c>
      <c r="CD22">
        <f t="shared" si="25"/>
        <v>70.695970695970701</v>
      </c>
      <c r="CE22">
        <f t="shared" si="26"/>
        <v>73.333333333333329</v>
      </c>
      <c r="CF22">
        <f t="shared" si="27"/>
        <v>100</v>
      </c>
      <c r="CG22">
        <f t="shared" si="28"/>
        <v>15.608465608465607</v>
      </c>
      <c r="CH22">
        <f t="shared" si="29"/>
        <v>18.249158249158246</v>
      </c>
      <c r="CN22">
        <f t="shared" si="5"/>
        <v>55.57738557738557</v>
      </c>
    </row>
    <row r="23" spans="1:92">
      <c r="A23" s="4">
        <v>8</v>
      </c>
      <c r="B23" s="5" t="s">
        <v>180</v>
      </c>
      <c r="C23" s="4">
        <v>1</v>
      </c>
      <c r="D23" s="5" t="s">
        <v>48</v>
      </c>
      <c r="E23" s="4">
        <v>7</v>
      </c>
      <c r="F23" s="4">
        <v>5.5</v>
      </c>
      <c r="G23" s="4">
        <v>2.5</v>
      </c>
      <c r="H23" s="4">
        <v>4.3</v>
      </c>
      <c r="I23" s="4">
        <v>4.0999999999999996</v>
      </c>
      <c r="J23" s="4">
        <v>3.2</v>
      </c>
      <c r="K23" s="4">
        <v>3</v>
      </c>
      <c r="L23" s="4">
        <v>2.8</v>
      </c>
      <c r="M23" s="4">
        <v>3.4</v>
      </c>
      <c r="N23" s="4">
        <v>0.3</v>
      </c>
      <c r="O23" s="4">
        <v>4.0999999999999996</v>
      </c>
      <c r="P23" s="4">
        <v>1.2</v>
      </c>
      <c r="Q23" s="4">
        <v>1.8</v>
      </c>
      <c r="R23" s="4">
        <v>6.7</v>
      </c>
      <c r="S23" s="4">
        <v>0.5</v>
      </c>
      <c r="T23">
        <f t="shared" si="6"/>
        <v>3.36</v>
      </c>
      <c r="U23">
        <f t="shared" si="7"/>
        <v>5</v>
      </c>
      <c r="V23">
        <f t="shared" si="8"/>
        <v>3.8666666666666658</v>
      </c>
      <c r="W23">
        <f t="shared" si="9"/>
        <v>3.0666666666666664</v>
      </c>
      <c r="X23">
        <f t="shared" si="10"/>
        <v>1.8666666666666665</v>
      </c>
      <c r="Y23">
        <f t="shared" si="11"/>
        <v>3</v>
      </c>
      <c r="AA23" s="4">
        <v>2</v>
      </c>
      <c r="AB23" s="4">
        <v>4</v>
      </c>
      <c r="AC23" s="4">
        <v>14</v>
      </c>
      <c r="AD23" s="4">
        <v>6</v>
      </c>
      <c r="AE23" s="4">
        <v>16</v>
      </c>
      <c r="AF23" s="4">
        <v>14</v>
      </c>
      <c r="AG23" s="4">
        <v>22</v>
      </c>
      <c r="AH23" s="4">
        <v>16</v>
      </c>
      <c r="AI23" s="4">
        <v>22</v>
      </c>
      <c r="AJ23" s="4">
        <v>14</v>
      </c>
      <c r="AK23" s="4">
        <v>12</v>
      </c>
      <c r="AL23" s="4">
        <v>26</v>
      </c>
      <c r="AM23" s="4">
        <v>22</v>
      </c>
      <c r="AN23" s="4">
        <v>10</v>
      </c>
      <c r="AO23" s="4">
        <v>6</v>
      </c>
      <c r="AQ23" s="4">
        <v>16</v>
      </c>
      <c r="AR23" s="4">
        <v>11</v>
      </c>
      <c r="AS23" s="4">
        <v>16</v>
      </c>
      <c r="AT23" s="4">
        <v>16</v>
      </c>
      <c r="AU23" s="4">
        <v>15</v>
      </c>
      <c r="AV23" s="4">
        <v>11</v>
      </c>
      <c r="AW23" s="4">
        <v>17</v>
      </c>
      <c r="AX23" s="4">
        <v>22</v>
      </c>
      <c r="AY23" s="4">
        <v>21</v>
      </c>
      <c r="AZ23" s="4">
        <v>9</v>
      </c>
      <c r="BA23" s="4">
        <v>12</v>
      </c>
      <c r="BB23" s="4">
        <v>13</v>
      </c>
      <c r="BC23" s="4">
        <v>22</v>
      </c>
      <c r="BD23" s="4">
        <v>19</v>
      </c>
      <c r="BE23" s="4">
        <v>4</v>
      </c>
      <c r="BF23" s="34">
        <f t="shared" si="12"/>
        <v>14.933333333333334</v>
      </c>
      <c r="BG23" s="34">
        <f t="shared" si="13"/>
        <v>14.333333333333334</v>
      </c>
      <c r="BH23" s="34"/>
      <c r="BI23" s="34"/>
      <c r="BJ23" s="34"/>
      <c r="BK23" s="34"/>
      <c r="BL23" s="34"/>
      <c r="BN23">
        <f t="shared" si="14"/>
        <v>77.777777777777786</v>
      </c>
      <c r="BO23">
        <f t="shared" si="31"/>
        <v>46.666666666666664</v>
      </c>
      <c r="BP23">
        <f t="shared" si="32"/>
        <v>6.666666666666667</v>
      </c>
      <c r="BQ23">
        <f t="shared" si="33"/>
        <v>45.454545454545453</v>
      </c>
      <c r="BR23">
        <f t="shared" si="34"/>
        <v>-3.225806451612903</v>
      </c>
      <c r="BS23">
        <f t="shared" si="35"/>
        <v>-12</v>
      </c>
      <c r="BT23">
        <f t="shared" si="36"/>
        <v>-12.820512820512819</v>
      </c>
      <c r="BU23">
        <f t="shared" si="37"/>
        <v>15.789473684210526</v>
      </c>
      <c r="BV23">
        <f t="shared" si="38"/>
        <v>-2.3255813953488373</v>
      </c>
      <c r="BW23">
        <f t="shared" si="39"/>
        <v>-21.739130434782609</v>
      </c>
      <c r="BX23">
        <f t="shared" si="40"/>
        <v>0</v>
      </c>
      <c r="BY23">
        <f t="shared" si="1"/>
        <v>-33.333333333333329</v>
      </c>
      <c r="BZ23">
        <f t="shared" si="2"/>
        <v>0</v>
      </c>
      <c r="CA23">
        <f t="shared" si="3"/>
        <v>31.03448275862069</v>
      </c>
      <c r="CB23">
        <f t="shared" si="4"/>
        <v>-20</v>
      </c>
      <c r="CD23">
        <f t="shared" si="25"/>
        <v>43.703703703703702</v>
      </c>
      <c r="CE23">
        <f t="shared" si="26"/>
        <v>10.07624633431085</v>
      </c>
      <c r="CF23">
        <f t="shared" si="27"/>
        <v>0.21445982278295631</v>
      </c>
      <c r="CG23">
        <f t="shared" si="28"/>
        <v>-18.357487922705314</v>
      </c>
      <c r="CH23">
        <f t="shared" si="29"/>
        <v>3.6781609195402303</v>
      </c>
      <c r="CN23">
        <f t="shared" si="5"/>
        <v>7.8630165715264848</v>
      </c>
    </row>
    <row r="24" spans="1:92">
      <c r="A24" s="4">
        <v>9</v>
      </c>
      <c r="B24" s="5" t="s">
        <v>181</v>
      </c>
      <c r="C24" s="4">
        <v>1</v>
      </c>
      <c r="D24" s="5" t="s">
        <v>42</v>
      </c>
      <c r="E24" s="4">
        <v>9.3000000000000007</v>
      </c>
      <c r="F24" s="4">
        <v>6</v>
      </c>
      <c r="G24" s="4">
        <v>4.8</v>
      </c>
      <c r="H24" s="4">
        <v>5.0999999999999996</v>
      </c>
      <c r="I24" s="4">
        <v>5.7</v>
      </c>
      <c r="J24" s="4">
        <v>2.1</v>
      </c>
      <c r="K24" s="4">
        <v>2.5</v>
      </c>
      <c r="L24" s="4">
        <v>6</v>
      </c>
      <c r="M24" s="4">
        <v>1.7</v>
      </c>
      <c r="N24" s="4">
        <v>4.9000000000000004</v>
      </c>
      <c r="O24" s="4">
        <v>2</v>
      </c>
      <c r="P24" s="4">
        <v>8.5</v>
      </c>
      <c r="Q24" s="4">
        <v>5.5</v>
      </c>
      <c r="R24" s="4">
        <v>1.8</v>
      </c>
      <c r="S24" s="4">
        <v>5.7</v>
      </c>
      <c r="T24">
        <f t="shared" si="6"/>
        <v>4.7733333333333325</v>
      </c>
      <c r="U24">
        <f t="shared" si="7"/>
        <v>6.7</v>
      </c>
      <c r="V24">
        <f t="shared" si="8"/>
        <v>4.3</v>
      </c>
      <c r="W24">
        <f t="shared" si="9"/>
        <v>3.4</v>
      </c>
      <c r="X24">
        <f t="shared" si="10"/>
        <v>5.1333333333333337</v>
      </c>
      <c r="Y24">
        <f t="shared" si="11"/>
        <v>4.333333333333333</v>
      </c>
      <c r="AA24" s="4">
        <v>0</v>
      </c>
      <c r="AB24" s="4">
        <v>4</v>
      </c>
      <c r="AC24" s="4">
        <v>6</v>
      </c>
      <c r="AD24" s="4">
        <v>6</v>
      </c>
      <c r="AE24" s="4">
        <v>8</v>
      </c>
      <c r="AF24" s="4">
        <v>24</v>
      </c>
      <c r="AG24" s="4">
        <v>14</v>
      </c>
      <c r="AH24" s="4">
        <v>14</v>
      </c>
      <c r="AI24" s="4">
        <v>18</v>
      </c>
      <c r="AJ24" s="4">
        <v>12</v>
      </c>
      <c r="AK24" s="4">
        <v>10</v>
      </c>
      <c r="AL24" s="4">
        <v>8</v>
      </c>
      <c r="AM24" s="4">
        <v>10</v>
      </c>
      <c r="AN24" s="4">
        <v>10</v>
      </c>
      <c r="AO24" s="4">
        <v>10</v>
      </c>
      <c r="AQ24" s="4">
        <v>20</v>
      </c>
      <c r="AR24" s="4">
        <v>8</v>
      </c>
      <c r="AS24" s="4">
        <v>19</v>
      </c>
      <c r="AT24" s="4">
        <v>21</v>
      </c>
      <c r="AU24" s="4">
        <v>25</v>
      </c>
      <c r="AV24" s="4">
        <v>17</v>
      </c>
      <c r="AW24" s="4">
        <v>27</v>
      </c>
      <c r="AX24" s="4">
        <v>8</v>
      </c>
      <c r="AY24" s="4">
        <v>15</v>
      </c>
      <c r="AZ24" s="4">
        <v>22</v>
      </c>
      <c r="BA24" s="4">
        <v>20</v>
      </c>
      <c r="BB24" s="4">
        <v>9</v>
      </c>
      <c r="BC24" s="4">
        <v>17</v>
      </c>
      <c r="BD24" s="4">
        <v>12</v>
      </c>
      <c r="BE24" s="4">
        <v>18</v>
      </c>
      <c r="BF24" s="34">
        <f t="shared" si="12"/>
        <v>17.2</v>
      </c>
      <c r="BG24" s="34">
        <f t="shared" si="13"/>
        <v>15.666666666666666</v>
      </c>
      <c r="BH24" s="34"/>
      <c r="BI24" s="34"/>
      <c r="BJ24" s="34"/>
      <c r="BK24" s="34"/>
      <c r="BL24" s="34"/>
      <c r="BN24">
        <f t="shared" si="14"/>
        <v>100</v>
      </c>
      <c r="BO24">
        <f t="shared" si="31"/>
        <v>33.333333333333329</v>
      </c>
      <c r="BP24">
        <f t="shared" si="32"/>
        <v>52</v>
      </c>
      <c r="BQ24">
        <f t="shared" si="33"/>
        <v>55.555555555555557</v>
      </c>
      <c r="BR24">
        <f t="shared" si="34"/>
        <v>51.515151515151516</v>
      </c>
      <c r="BS24">
        <f t="shared" si="35"/>
        <v>-17.073170731707318</v>
      </c>
      <c r="BT24">
        <f t="shared" si="36"/>
        <v>31.707317073170731</v>
      </c>
      <c r="BU24">
        <f t="shared" si="37"/>
        <v>-27.27272727272727</v>
      </c>
      <c r="BV24">
        <f t="shared" si="38"/>
        <v>-9.0909090909090917</v>
      </c>
      <c r="BW24">
        <f t="shared" si="39"/>
        <v>29.411764705882355</v>
      </c>
      <c r="BX24">
        <f t="shared" si="40"/>
        <v>33.333333333333329</v>
      </c>
      <c r="BY24">
        <f t="shared" si="1"/>
        <v>5.8823529411764701</v>
      </c>
      <c r="BZ24">
        <f t="shared" si="2"/>
        <v>25.925925925925924</v>
      </c>
      <c r="CA24">
        <f t="shared" si="3"/>
        <v>9.0909090909090917</v>
      </c>
      <c r="CB24">
        <f t="shared" si="4"/>
        <v>28.571428571428569</v>
      </c>
      <c r="CD24">
        <f t="shared" si="25"/>
        <v>61.777777777777771</v>
      </c>
      <c r="CE24">
        <f t="shared" si="26"/>
        <v>29.999178779666583</v>
      </c>
      <c r="CF24">
        <f t="shared" si="27"/>
        <v>-1.5521064301552101</v>
      </c>
      <c r="CG24">
        <f t="shared" si="28"/>
        <v>22.875816993464053</v>
      </c>
      <c r="CH24">
        <f t="shared" si="29"/>
        <v>21.196087862754528</v>
      </c>
      <c r="CN24">
        <f t="shared" si="5"/>
        <v>26.859350996701544</v>
      </c>
    </row>
    <row r="25" spans="1:92">
      <c r="A25" s="4">
        <v>10</v>
      </c>
      <c r="B25" s="5" t="s">
        <v>182</v>
      </c>
      <c r="C25" s="4">
        <v>1</v>
      </c>
      <c r="D25" s="5" t="s">
        <v>44</v>
      </c>
      <c r="E25" s="4">
        <v>9.5</v>
      </c>
      <c r="F25" s="4">
        <v>8</v>
      </c>
      <c r="G25" s="4">
        <v>9.8000000000000007</v>
      </c>
      <c r="H25" s="4">
        <v>11</v>
      </c>
      <c r="I25" s="4">
        <v>8</v>
      </c>
      <c r="J25" s="4">
        <v>11.4</v>
      </c>
      <c r="K25" s="4">
        <v>11.7</v>
      </c>
      <c r="L25" s="4">
        <v>10.5</v>
      </c>
      <c r="M25" s="4">
        <v>9.8000000000000007</v>
      </c>
      <c r="N25" s="4">
        <v>2.4</v>
      </c>
      <c r="O25" s="4">
        <v>2.6</v>
      </c>
      <c r="P25" s="4">
        <v>6.8</v>
      </c>
      <c r="Q25" s="4">
        <v>5.4</v>
      </c>
      <c r="R25" s="4">
        <v>5.0999999999999996</v>
      </c>
      <c r="S25" s="4">
        <v>10.8</v>
      </c>
      <c r="T25">
        <f t="shared" si="6"/>
        <v>8.1866666666666656</v>
      </c>
      <c r="U25">
        <f t="shared" si="7"/>
        <v>9.1</v>
      </c>
      <c r="V25">
        <f t="shared" si="8"/>
        <v>10.133333333333333</v>
      </c>
      <c r="W25">
        <f t="shared" si="9"/>
        <v>10.666666666666666</v>
      </c>
      <c r="X25">
        <f t="shared" si="10"/>
        <v>3.9333333333333336</v>
      </c>
      <c r="Y25">
        <f t="shared" si="11"/>
        <v>7.1000000000000005</v>
      </c>
      <c r="AA25" s="4">
        <v>2</v>
      </c>
      <c r="AB25" s="4">
        <v>2</v>
      </c>
      <c r="AC25" s="4">
        <v>6</v>
      </c>
      <c r="AD25" s="4">
        <v>6</v>
      </c>
      <c r="AE25" s="4">
        <v>6</v>
      </c>
      <c r="AF25" s="4">
        <v>24</v>
      </c>
      <c r="AG25" s="4">
        <v>8</v>
      </c>
      <c r="AH25" s="4">
        <v>8</v>
      </c>
      <c r="AI25" s="4">
        <v>14</v>
      </c>
      <c r="AJ25" s="4">
        <v>30</v>
      </c>
      <c r="AK25" s="4">
        <v>14</v>
      </c>
      <c r="AL25" s="4">
        <v>8</v>
      </c>
      <c r="AM25" s="4">
        <v>42</v>
      </c>
      <c r="AN25" s="4">
        <v>4</v>
      </c>
      <c r="AO25" s="4">
        <v>26</v>
      </c>
      <c r="AQ25" s="4">
        <v>44</v>
      </c>
      <c r="AR25" s="4">
        <v>42</v>
      </c>
      <c r="AS25" s="4">
        <v>52</v>
      </c>
      <c r="AT25" s="4">
        <v>40</v>
      </c>
      <c r="AU25" s="4">
        <v>10</v>
      </c>
      <c r="AV25" s="4">
        <v>37</v>
      </c>
      <c r="AW25" s="4">
        <v>23</v>
      </c>
      <c r="AX25" s="4">
        <v>37</v>
      </c>
      <c r="AY25" s="4">
        <v>32</v>
      </c>
      <c r="AZ25" s="4">
        <v>35</v>
      </c>
      <c r="BA25" s="4">
        <v>11</v>
      </c>
      <c r="BB25" s="4">
        <v>34</v>
      </c>
      <c r="BC25" s="4">
        <v>25</v>
      </c>
      <c r="BD25" s="4">
        <v>11</v>
      </c>
      <c r="BE25" s="4">
        <v>32</v>
      </c>
      <c r="BF25" s="34">
        <f t="shared" si="12"/>
        <v>31</v>
      </c>
      <c r="BG25" s="34">
        <f t="shared" si="13"/>
        <v>46</v>
      </c>
      <c r="BH25" s="34"/>
      <c r="BI25" s="34"/>
      <c r="BJ25" s="34"/>
      <c r="BK25" s="34"/>
      <c r="BL25" s="34"/>
      <c r="BN25">
        <f t="shared" si="14"/>
        <v>91.304347826086953</v>
      </c>
      <c r="BO25">
        <f t="shared" si="31"/>
        <v>90.909090909090907</v>
      </c>
      <c r="BP25">
        <f t="shared" si="32"/>
        <v>79.310344827586206</v>
      </c>
      <c r="BQ25">
        <f t="shared" si="33"/>
        <v>73.91304347826086</v>
      </c>
      <c r="BR25">
        <f t="shared" si="34"/>
        <v>25</v>
      </c>
      <c r="BS25">
        <f t="shared" si="35"/>
        <v>21.311475409836063</v>
      </c>
      <c r="BT25">
        <f t="shared" si="36"/>
        <v>48.387096774193552</v>
      </c>
      <c r="BU25">
        <f t="shared" si="37"/>
        <v>64.444444444444443</v>
      </c>
      <c r="BV25">
        <f t="shared" si="38"/>
        <v>39.130434782608695</v>
      </c>
      <c r="BW25">
        <f t="shared" si="39"/>
        <v>7.6923076923076925</v>
      </c>
      <c r="BX25">
        <f t="shared" si="40"/>
        <v>-12</v>
      </c>
      <c r="BY25">
        <f t="shared" si="1"/>
        <v>61.904761904761905</v>
      </c>
      <c r="BZ25">
        <f t="shared" si="2"/>
        <v>-25.373134328358208</v>
      </c>
      <c r="CA25">
        <f t="shared" si="3"/>
        <v>46.666666666666664</v>
      </c>
      <c r="CB25">
        <f t="shared" si="4"/>
        <v>10.344827586206897</v>
      </c>
      <c r="CD25">
        <f t="shared" si="25"/>
        <v>87.17459452092136</v>
      </c>
      <c r="CE25">
        <f t="shared" si="26"/>
        <v>40.074839629365641</v>
      </c>
      <c r="CF25">
        <f t="shared" si="27"/>
        <v>50.653992000415563</v>
      </c>
      <c r="CG25">
        <f t="shared" si="28"/>
        <v>19.199023199023198</v>
      </c>
      <c r="CH25">
        <f t="shared" si="29"/>
        <v>10.546119974838451</v>
      </c>
      <c r="CN25">
        <f t="shared" si="5"/>
        <v>41.52971386491285</v>
      </c>
    </row>
    <row r="26" spans="1:92">
      <c r="A26" s="4">
        <v>12</v>
      </c>
      <c r="B26" s="5" t="s">
        <v>183</v>
      </c>
      <c r="C26" s="4">
        <v>1</v>
      </c>
      <c r="D26" s="5" t="s">
        <v>46</v>
      </c>
      <c r="E26" s="4">
        <v>6</v>
      </c>
      <c r="F26" s="4">
        <v>4.8</v>
      </c>
      <c r="G26" s="4">
        <v>4</v>
      </c>
      <c r="H26" s="4">
        <v>6.1</v>
      </c>
      <c r="I26" s="4">
        <v>7.1</v>
      </c>
      <c r="J26" s="4">
        <v>3.4</v>
      </c>
      <c r="K26" s="4">
        <v>6.7</v>
      </c>
      <c r="L26" s="4">
        <v>1.7</v>
      </c>
      <c r="M26" s="4">
        <v>5.7</v>
      </c>
      <c r="N26" s="4">
        <v>3.8</v>
      </c>
      <c r="O26" s="4">
        <v>4.5999999999999996</v>
      </c>
      <c r="P26" s="4">
        <v>2.8</v>
      </c>
      <c r="Q26" s="4">
        <v>3.3</v>
      </c>
      <c r="R26" s="4">
        <v>8.6</v>
      </c>
      <c r="S26" s="4">
        <v>4.8</v>
      </c>
      <c r="T26">
        <f t="shared" si="6"/>
        <v>4.8933333333333326</v>
      </c>
      <c r="U26">
        <f t="shared" si="7"/>
        <v>4.9333333333333336</v>
      </c>
      <c r="V26">
        <f t="shared" si="8"/>
        <v>5.5333333333333323</v>
      </c>
      <c r="W26">
        <f t="shared" si="9"/>
        <v>4.7</v>
      </c>
      <c r="X26">
        <f t="shared" si="10"/>
        <v>3.7333333333333329</v>
      </c>
      <c r="Y26">
        <f t="shared" si="11"/>
        <v>5.5666666666666664</v>
      </c>
      <c r="AA26" s="4">
        <v>2</v>
      </c>
      <c r="AB26" s="4">
        <v>2</v>
      </c>
      <c r="AC26" s="4">
        <v>2</v>
      </c>
      <c r="AD26" s="4">
        <v>2</v>
      </c>
      <c r="AE26" s="4">
        <v>2</v>
      </c>
      <c r="AF26" s="4">
        <v>6</v>
      </c>
      <c r="AG26" s="4">
        <v>8</v>
      </c>
      <c r="AH26" s="4">
        <v>4</v>
      </c>
      <c r="AI26" s="4">
        <v>4</v>
      </c>
      <c r="AJ26" s="4">
        <v>4</v>
      </c>
      <c r="AK26" s="4">
        <v>4</v>
      </c>
      <c r="AL26" s="4">
        <v>4</v>
      </c>
      <c r="AM26" s="4">
        <v>6</v>
      </c>
      <c r="AN26" s="4">
        <v>8</v>
      </c>
      <c r="AO26" s="4">
        <v>14</v>
      </c>
      <c r="AQ26" s="4">
        <v>18</v>
      </c>
      <c r="AR26" s="4">
        <v>5</v>
      </c>
      <c r="AS26" s="4">
        <v>15</v>
      </c>
      <c r="AT26" s="4">
        <v>14</v>
      </c>
      <c r="AU26" s="4">
        <v>12</v>
      </c>
      <c r="AV26" s="4">
        <v>9</v>
      </c>
      <c r="AW26" s="4">
        <v>9</v>
      </c>
      <c r="AX26" s="4">
        <v>9</v>
      </c>
      <c r="AY26" s="4">
        <v>14</v>
      </c>
      <c r="AZ26" s="4">
        <v>13</v>
      </c>
      <c r="BA26" s="4">
        <v>11</v>
      </c>
      <c r="BB26" s="4">
        <v>6</v>
      </c>
      <c r="BC26" s="4">
        <v>6</v>
      </c>
      <c r="BD26" s="4">
        <v>11</v>
      </c>
      <c r="BE26" s="4">
        <v>14</v>
      </c>
      <c r="BF26" s="34">
        <f t="shared" si="12"/>
        <v>11.066666666666666</v>
      </c>
      <c r="BG26" s="34">
        <f t="shared" si="13"/>
        <v>12.666666666666666</v>
      </c>
      <c r="BH26" s="34"/>
      <c r="BI26" s="34"/>
      <c r="BJ26" s="34"/>
      <c r="BK26" s="34"/>
      <c r="BL26" s="34"/>
      <c r="BN26">
        <f t="shared" si="14"/>
        <v>80</v>
      </c>
      <c r="BO26">
        <f t="shared" si="31"/>
        <v>42.857142857142854</v>
      </c>
      <c r="BP26">
        <f t="shared" si="32"/>
        <v>76.470588235294116</v>
      </c>
      <c r="BQ26">
        <f t="shared" si="33"/>
        <v>75</v>
      </c>
      <c r="BR26">
        <f t="shared" si="34"/>
        <v>71.428571428571431</v>
      </c>
      <c r="BS26">
        <f t="shared" si="35"/>
        <v>20</v>
      </c>
      <c r="BT26">
        <f t="shared" si="36"/>
        <v>5.8823529411764701</v>
      </c>
      <c r="BU26">
        <f t="shared" si="37"/>
        <v>38.461538461538467</v>
      </c>
      <c r="BV26">
        <f t="shared" si="38"/>
        <v>55.555555555555557</v>
      </c>
      <c r="BW26">
        <f t="shared" si="39"/>
        <v>52.941176470588239</v>
      </c>
      <c r="BX26">
        <f t="shared" si="40"/>
        <v>46.666666666666664</v>
      </c>
      <c r="BY26">
        <f t="shared" si="1"/>
        <v>20</v>
      </c>
      <c r="BZ26">
        <f t="shared" si="2"/>
        <v>0</v>
      </c>
      <c r="CA26">
        <f t="shared" si="3"/>
        <v>15.789473684210526</v>
      </c>
      <c r="CB26">
        <f t="shared" si="4"/>
        <v>0</v>
      </c>
      <c r="CD26">
        <f t="shared" si="25"/>
        <v>66.44257703081233</v>
      </c>
      <c r="CE26">
        <f t="shared" si="26"/>
        <v>55.476190476190482</v>
      </c>
      <c r="CF26">
        <f t="shared" si="27"/>
        <v>33.299815652756827</v>
      </c>
      <c r="CG26">
        <f t="shared" si="28"/>
        <v>39.869281045751634</v>
      </c>
      <c r="CH26">
        <f t="shared" si="29"/>
        <v>5.2631578947368416</v>
      </c>
      <c r="CN26">
        <f t="shared" si="5"/>
        <v>40.07020442004962</v>
      </c>
    </row>
    <row r="27" spans="1:92">
      <c r="A27" s="4">
        <v>11</v>
      </c>
      <c r="B27" s="5" t="s">
        <v>184</v>
      </c>
      <c r="C27" s="4">
        <v>1</v>
      </c>
      <c r="D27" s="5" t="s">
        <v>48</v>
      </c>
      <c r="E27" s="4">
        <v>10.9</v>
      </c>
      <c r="F27" s="4">
        <v>4.2</v>
      </c>
      <c r="G27" s="4">
        <v>3</v>
      </c>
      <c r="H27" s="4">
        <v>2.6</v>
      </c>
      <c r="I27" s="4">
        <v>6.8</v>
      </c>
      <c r="J27" s="4">
        <v>3.3</v>
      </c>
      <c r="K27" s="4">
        <v>2.7</v>
      </c>
      <c r="L27" s="4">
        <v>1.8</v>
      </c>
      <c r="M27" s="4">
        <v>2.2000000000000002</v>
      </c>
      <c r="N27" s="4">
        <v>0.4</v>
      </c>
      <c r="O27" s="4">
        <v>5</v>
      </c>
      <c r="P27" s="4">
        <v>0.4</v>
      </c>
      <c r="Q27" s="4">
        <v>0.3</v>
      </c>
      <c r="R27" s="4">
        <v>2.2999999999999998</v>
      </c>
      <c r="S27" s="4">
        <v>1.8</v>
      </c>
      <c r="T27">
        <f t="shared" si="6"/>
        <v>3.1799999999999997</v>
      </c>
      <c r="U27">
        <f t="shared" si="7"/>
        <v>6.0333333333333341</v>
      </c>
      <c r="V27">
        <f t="shared" si="8"/>
        <v>4.2333333333333334</v>
      </c>
      <c r="W27">
        <f t="shared" si="9"/>
        <v>2.2333333333333334</v>
      </c>
      <c r="X27">
        <f t="shared" si="10"/>
        <v>1.9333333333333336</v>
      </c>
      <c r="Y27">
        <f t="shared" si="11"/>
        <v>1.4666666666666666</v>
      </c>
      <c r="AA27" s="4">
        <v>0</v>
      </c>
      <c r="AB27" s="4">
        <v>6</v>
      </c>
      <c r="AC27" s="4">
        <v>6</v>
      </c>
      <c r="AD27" s="4">
        <v>10</v>
      </c>
      <c r="AE27" s="4">
        <v>10</v>
      </c>
      <c r="AF27" s="4">
        <v>12</v>
      </c>
      <c r="AG27" s="4">
        <v>14</v>
      </c>
      <c r="AH27" s="4">
        <v>14</v>
      </c>
      <c r="AI27" s="4">
        <v>18</v>
      </c>
      <c r="AJ27" s="4">
        <v>20</v>
      </c>
      <c r="AK27" s="4">
        <v>8</v>
      </c>
      <c r="AL27" s="4">
        <v>10</v>
      </c>
      <c r="AM27" s="4">
        <v>28</v>
      </c>
      <c r="AN27" s="4">
        <v>22</v>
      </c>
      <c r="AO27" s="4">
        <v>28</v>
      </c>
      <c r="AQ27" s="4">
        <v>15</v>
      </c>
      <c r="AR27" s="4">
        <v>18</v>
      </c>
      <c r="AS27" s="4">
        <v>16</v>
      </c>
      <c r="AT27" s="4">
        <v>17</v>
      </c>
      <c r="AU27" s="4">
        <v>19</v>
      </c>
      <c r="AV27" s="4">
        <v>21</v>
      </c>
      <c r="AW27" s="4">
        <v>26</v>
      </c>
      <c r="AX27" s="4">
        <v>10</v>
      </c>
      <c r="AY27" s="4">
        <v>21</v>
      </c>
      <c r="AZ27" s="4">
        <v>24</v>
      </c>
      <c r="BA27" s="4">
        <v>23</v>
      </c>
      <c r="BB27" s="4">
        <v>11</v>
      </c>
      <c r="BC27" s="4">
        <v>31</v>
      </c>
      <c r="BD27" s="4">
        <v>17</v>
      </c>
      <c r="BE27" s="4">
        <v>26</v>
      </c>
      <c r="BF27" s="34">
        <f t="shared" si="12"/>
        <v>19.666666666666668</v>
      </c>
      <c r="BG27" s="34">
        <f t="shared" si="13"/>
        <v>16.333333333333332</v>
      </c>
      <c r="BH27" s="34"/>
      <c r="BI27" s="34"/>
      <c r="BJ27" s="34"/>
      <c r="BK27" s="34"/>
      <c r="BL27" s="34"/>
      <c r="BN27">
        <f t="shared" si="14"/>
        <v>100</v>
      </c>
      <c r="BO27">
        <f t="shared" si="31"/>
        <v>50</v>
      </c>
      <c r="BP27">
        <f t="shared" si="32"/>
        <v>45.454545454545453</v>
      </c>
      <c r="BQ27">
        <f t="shared" si="33"/>
        <v>25.925925925925924</v>
      </c>
      <c r="BR27">
        <f t="shared" si="34"/>
        <v>31.03448275862069</v>
      </c>
      <c r="BS27">
        <f t="shared" si="35"/>
        <v>27.27272727272727</v>
      </c>
      <c r="BT27">
        <f t="shared" si="36"/>
        <v>30</v>
      </c>
      <c r="BU27">
        <f t="shared" si="37"/>
        <v>-16.666666666666664</v>
      </c>
      <c r="BV27">
        <f t="shared" si="38"/>
        <v>7.6923076923076925</v>
      </c>
      <c r="BW27">
        <f t="shared" si="39"/>
        <v>9.0909090909090917</v>
      </c>
      <c r="BX27">
        <f t="shared" si="40"/>
        <v>48.387096774193552</v>
      </c>
      <c r="BY27">
        <f t="shared" si="1"/>
        <v>4.7619047619047619</v>
      </c>
      <c r="BZ27">
        <f t="shared" si="2"/>
        <v>5.0847457627118651</v>
      </c>
      <c r="CA27">
        <f t="shared" si="3"/>
        <v>-12.820512820512819</v>
      </c>
      <c r="CB27">
        <f t="shared" si="4"/>
        <v>-3.7037037037037033</v>
      </c>
      <c r="CD27">
        <f t="shared" si="25"/>
        <v>65.151515151515142</v>
      </c>
      <c r="CE27">
        <f t="shared" si="26"/>
        <v>28.077711985757961</v>
      </c>
      <c r="CF27">
        <f t="shared" si="27"/>
        <v>7.0085470085470094</v>
      </c>
      <c r="CG27">
        <f t="shared" si="28"/>
        <v>20.746636875669136</v>
      </c>
      <c r="CH27">
        <f t="shared" si="29"/>
        <v>-3.813156920501553</v>
      </c>
      <c r="CN27">
        <f t="shared" si="5"/>
        <v>23.434250820197533</v>
      </c>
    </row>
    <row r="28" spans="1:92">
      <c r="A28">
        <v>7</v>
      </c>
      <c r="B28" t="s">
        <v>275</v>
      </c>
      <c r="C28">
        <v>1</v>
      </c>
      <c r="D28" t="s">
        <v>42</v>
      </c>
      <c r="E28">
        <v>23.4</v>
      </c>
      <c r="F28">
        <v>14.9</v>
      </c>
      <c r="G28">
        <v>16.7</v>
      </c>
      <c r="H28">
        <v>14.3</v>
      </c>
      <c r="I28">
        <v>19</v>
      </c>
      <c r="J28">
        <v>19.399999999999999</v>
      </c>
      <c r="K28">
        <v>17.100000000000001</v>
      </c>
      <c r="L28">
        <v>14.1</v>
      </c>
      <c r="M28">
        <v>10.5</v>
      </c>
      <c r="N28">
        <v>9.4</v>
      </c>
      <c r="O28">
        <v>8.6</v>
      </c>
      <c r="P28">
        <v>4.7</v>
      </c>
      <c r="Q28">
        <v>3.2</v>
      </c>
      <c r="R28">
        <v>4.5</v>
      </c>
      <c r="S28">
        <v>3</v>
      </c>
      <c r="T28">
        <f t="shared" si="6"/>
        <v>12.186666666666664</v>
      </c>
      <c r="U28">
        <f t="shared" si="7"/>
        <v>18.333333333333332</v>
      </c>
      <c r="V28">
        <f t="shared" si="8"/>
        <v>17.566666666666666</v>
      </c>
      <c r="W28">
        <f t="shared" si="9"/>
        <v>13.9</v>
      </c>
      <c r="X28">
        <f t="shared" si="10"/>
        <v>7.5666666666666664</v>
      </c>
      <c r="Y28">
        <f t="shared" si="11"/>
        <v>3.5666666666666664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</v>
      </c>
      <c r="AK28">
        <v>2</v>
      </c>
      <c r="AL28">
        <v>10</v>
      </c>
      <c r="AM28">
        <v>10</v>
      </c>
      <c r="AN28">
        <v>12</v>
      </c>
      <c r="AO28">
        <v>12</v>
      </c>
      <c r="AQ28">
        <v>0</v>
      </c>
      <c r="AR28">
        <v>0</v>
      </c>
      <c r="AS28">
        <v>0</v>
      </c>
      <c r="AT28">
        <v>10</v>
      </c>
      <c r="AU28">
        <v>4</v>
      </c>
      <c r="AV28">
        <v>8</v>
      </c>
      <c r="AW28">
        <v>10</v>
      </c>
      <c r="AX28">
        <v>18</v>
      </c>
      <c r="AY28">
        <v>12</v>
      </c>
      <c r="AZ28">
        <v>24</v>
      </c>
      <c r="BA28">
        <v>14</v>
      </c>
      <c r="BB28">
        <v>29</v>
      </c>
      <c r="BC28">
        <v>23</v>
      </c>
      <c r="BD28">
        <v>22</v>
      </c>
      <c r="BE28">
        <v>32</v>
      </c>
      <c r="BF28" s="34">
        <f t="shared" si="12"/>
        <v>13.733333333333333</v>
      </c>
      <c r="BG28" s="34">
        <f t="shared" si="13"/>
        <v>0</v>
      </c>
      <c r="BH28" s="34"/>
      <c r="BI28" s="34"/>
      <c r="BJ28" s="34"/>
      <c r="BK28" s="34"/>
      <c r="BL28" s="34"/>
      <c r="BN28">
        <v>0</v>
      </c>
      <c r="BO28">
        <v>0</v>
      </c>
      <c r="BP28">
        <v>0</v>
      </c>
      <c r="BQ28">
        <f t="shared" si="33"/>
        <v>100</v>
      </c>
      <c r="BR28">
        <f t="shared" si="34"/>
        <v>100</v>
      </c>
      <c r="BS28">
        <f t="shared" si="35"/>
        <v>100</v>
      </c>
      <c r="BT28">
        <f t="shared" si="36"/>
        <v>100</v>
      </c>
      <c r="BU28">
        <f t="shared" si="37"/>
        <v>100</v>
      </c>
      <c r="BV28">
        <f t="shared" si="38"/>
        <v>100</v>
      </c>
      <c r="BW28">
        <f t="shared" si="39"/>
        <v>60</v>
      </c>
      <c r="BX28">
        <f t="shared" si="40"/>
        <v>75</v>
      </c>
      <c r="BY28">
        <f t="shared" si="1"/>
        <v>48.717948717948715</v>
      </c>
      <c r="BZ28">
        <f t="shared" ref="BZ28:BZ39" si="41">(BC28-AM28)/(BC28+AM28)*100</f>
        <v>39.393939393939391</v>
      </c>
      <c r="CA28">
        <f t="shared" ref="CA28:CA39" si="42">(BD28-AN28)/(BD28+AN28)*100</f>
        <v>29.411764705882355</v>
      </c>
      <c r="CB28">
        <f t="shared" ref="CB28:CB39" si="43">(BE28-AO28)/(BE28+AO28)*100</f>
        <v>45.454545454545453</v>
      </c>
      <c r="CD28">
        <f t="shared" si="25"/>
        <v>0</v>
      </c>
      <c r="CE28">
        <f t="shared" si="26"/>
        <v>100</v>
      </c>
      <c r="CF28">
        <f t="shared" si="27"/>
        <v>100</v>
      </c>
      <c r="CG28">
        <f t="shared" si="28"/>
        <v>61.239316239316246</v>
      </c>
      <c r="CH28">
        <f t="shared" si="29"/>
        <v>38.086749851455735</v>
      </c>
      <c r="CN28">
        <f t="shared" si="5"/>
        <v>59.865213218154395</v>
      </c>
    </row>
    <row r="29" spans="1:92">
      <c r="A29">
        <v>9</v>
      </c>
      <c r="B29" t="s">
        <v>276</v>
      </c>
      <c r="C29">
        <v>1</v>
      </c>
      <c r="D29" t="s">
        <v>44</v>
      </c>
      <c r="E29">
        <v>20.6</v>
      </c>
      <c r="F29">
        <v>23.7</v>
      </c>
      <c r="G29">
        <v>25</v>
      </c>
      <c r="H29">
        <v>24.7</v>
      </c>
      <c r="I29">
        <v>22.5</v>
      </c>
      <c r="J29">
        <v>19.5</v>
      </c>
      <c r="K29">
        <v>20.8</v>
      </c>
      <c r="L29">
        <v>19.600000000000001</v>
      </c>
      <c r="M29">
        <v>12.8</v>
      </c>
      <c r="N29">
        <v>16.899999999999999</v>
      </c>
      <c r="O29">
        <v>12.1</v>
      </c>
      <c r="P29">
        <v>15.3</v>
      </c>
      <c r="Q29">
        <v>15.2</v>
      </c>
      <c r="R29">
        <v>15.6</v>
      </c>
      <c r="S29">
        <v>13.2</v>
      </c>
      <c r="T29">
        <f t="shared" si="6"/>
        <v>18.5</v>
      </c>
      <c r="U29">
        <f t="shared" si="7"/>
        <v>23.099999999999998</v>
      </c>
      <c r="V29">
        <f t="shared" si="8"/>
        <v>22.233333333333334</v>
      </c>
      <c r="W29">
        <f t="shared" si="9"/>
        <v>17.733333333333334</v>
      </c>
      <c r="X29">
        <f t="shared" si="10"/>
        <v>14.766666666666666</v>
      </c>
      <c r="Y29">
        <f t="shared" si="11"/>
        <v>14.666666666666666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2</v>
      </c>
      <c r="AJ29">
        <v>2</v>
      </c>
      <c r="AK29">
        <v>4</v>
      </c>
      <c r="AL29">
        <v>2</v>
      </c>
      <c r="AM29">
        <v>2</v>
      </c>
      <c r="AN29">
        <v>6</v>
      </c>
      <c r="AO29">
        <v>8</v>
      </c>
      <c r="AQ29">
        <v>6</v>
      </c>
      <c r="AR29">
        <v>7</v>
      </c>
      <c r="AS29">
        <v>8</v>
      </c>
      <c r="AT29">
        <v>8</v>
      </c>
      <c r="AU29">
        <v>13</v>
      </c>
      <c r="AV29">
        <v>10</v>
      </c>
      <c r="AW29">
        <v>8</v>
      </c>
      <c r="AX29">
        <v>10</v>
      </c>
      <c r="AY29">
        <v>11</v>
      </c>
      <c r="AZ29">
        <v>14</v>
      </c>
      <c r="BA29">
        <v>14</v>
      </c>
      <c r="BB29">
        <v>9</v>
      </c>
      <c r="BC29">
        <v>8</v>
      </c>
      <c r="BD29">
        <v>17</v>
      </c>
      <c r="BE29">
        <v>10</v>
      </c>
      <c r="BF29" s="34">
        <f t="shared" si="12"/>
        <v>10.199999999999999</v>
      </c>
      <c r="BG29" s="34">
        <f t="shared" si="13"/>
        <v>7</v>
      </c>
      <c r="BH29" s="34"/>
      <c r="BI29" s="34"/>
      <c r="BJ29" s="34"/>
      <c r="BK29" s="34"/>
      <c r="BL29" s="34"/>
      <c r="BN29">
        <f t="shared" si="14"/>
        <v>100</v>
      </c>
      <c r="BO29">
        <f t="shared" si="31"/>
        <v>100</v>
      </c>
      <c r="BP29">
        <f t="shared" si="32"/>
        <v>100</v>
      </c>
      <c r="BQ29">
        <f t="shared" si="33"/>
        <v>100</v>
      </c>
      <c r="BR29">
        <f t="shared" si="34"/>
        <v>100</v>
      </c>
      <c r="BS29">
        <f t="shared" si="35"/>
        <v>100</v>
      </c>
      <c r="BT29">
        <f t="shared" si="36"/>
        <v>60</v>
      </c>
      <c r="BU29">
        <f t="shared" si="37"/>
        <v>100</v>
      </c>
      <c r="BV29">
        <f t="shared" si="38"/>
        <v>69.230769230769226</v>
      </c>
      <c r="BW29">
        <f t="shared" si="39"/>
        <v>75</v>
      </c>
      <c r="BX29">
        <f t="shared" si="40"/>
        <v>55.555555555555557</v>
      </c>
      <c r="BY29">
        <f t="shared" si="1"/>
        <v>63.636363636363633</v>
      </c>
      <c r="BZ29">
        <f t="shared" si="41"/>
        <v>60</v>
      </c>
      <c r="CA29">
        <f t="shared" si="42"/>
        <v>47.826086956521742</v>
      </c>
      <c r="CB29">
        <f t="shared" si="43"/>
        <v>11.111111111111111</v>
      </c>
      <c r="CD29">
        <f t="shared" si="25"/>
        <v>100</v>
      </c>
      <c r="CE29">
        <f t="shared" si="26"/>
        <v>100</v>
      </c>
      <c r="CF29">
        <f t="shared" si="27"/>
        <v>76.410256410256409</v>
      </c>
      <c r="CG29">
        <f t="shared" si="28"/>
        <v>64.730639730639723</v>
      </c>
      <c r="CH29">
        <f t="shared" si="29"/>
        <v>39.645732689210952</v>
      </c>
      <c r="CN29">
        <f t="shared" si="5"/>
        <v>76.157325766021415</v>
      </c>
    </row>
    <row r="30" spans="1:92">
      <c r="A30">
        <v>6</v>
      </c>
      <c r="B30" t="s">
        <v>277</v>
      </c>
      <c r="C30">
        <v>1</v>
      </c>
      <c r="D30" t="s">
        <v>46</v>
      </c>
      <c r="E30">
        <v>9.1999999999999993</v>
      </c>
      <c r="F30">
        <v>9.5</v>
      </c>
      <c r="G30">
        <v>10.1</v>
      </c>
      <c r="H30">
        <v>11.7</v>
      </c>
      <c r="I30">
        <v>13.6</v>
      </c>
      <c r="J30">
        <v>6.3</v>
      </c>
      <c r="K30">
        <v>3.5</v>
      </c>
      <c r="L30">
        <v>6.6</v>
      </c>
      <c r="M30">
        <v>11.7</v>
      </c>
      <c r="N30">
        <v>7.3</v>
      </c>
      <c r="O30">
        <v>8.1999999999999993</v>
      </c>
      <c r="P30">
        <v>6.3</v>
      </c>
      <c r="Q30">
        <v>9</v>
      </c>
      <c r="R30">
        <v>11.8</v>
      </c>
      <c r="S30">
        <v>9.5</v>
      </c>
      <c r="T30">
        <f t="shared" si="6"/>
        <v>8.9533333333333349</v>
      </c>
      <c r="U30">
        <f t="shared" si="7"/>
        <v>9.6</v>
      </c>
      <c r="V30">
        <f t="shared" si="8"/>
        <v>10.533333333333333</v>
      </c>
      <c r="W30">
        <f t="shared" si="9"/>
        <v>7.2666666666666657</v>
      </c>
      <c r="X30">
        <f t="shared" si="10"/>
        <v>7.2666666666666666</v>
      </c>
      <c r="Y30">
        <f t="shared" si="11"/>
        <v>10.1</v>
      </c>
      <c r="AA30">
        <v>2</v>
      </c>
      <c r="AB30">
        <v>2</v>
      </c>
      <c r="AC30">
        <v>12</v>
      </c>
      <c r="AD30">
        <v>12</v>
      </c>
      <c r="AE30">
        <v>12</v>
      </c>
      <c r="AF30">
        <v>18</v>
      </c>
      <c r="AG30">
        <v>24</v>
      </c>
      <c r="AH30">
        <v>20</v>
      </c>
      <c r="AI30">
        <v>22</v>
      </c>
      <c r="AJ30">
        <v>26</v>
      </c>
      <c r="AK30">
        <v>26</v>
      </c>
      <c r="AL30">
        <v>10</v>
      </c>
      <c r="AM30">
        <v>24</v>
      </c>
      <c r="AN30">
        <v>8</v>
      </c>
      <c r="AO30">
        <v>18</v>
      </c>
      <c r="AQ30">
        <v>43</v>
      </c>
      <c r="AR30">
        <v>32</v>
      </c>
      <c r="AS30">
        <v>28</v>
      </c>
      <c r="AT30">
        <v>31</v>
      </c>
      <c r="AU30">
        <v>23</v>
      </c>
      <c r="AV30">
        <v>30</v>
      </c>
      <c r="AW30">
        <v>28</v>
      </c>
      <c r="AX30">
        <v>30</v>
      </c>
      <c r="AY30">
        <v>22</v>
      </c>
      <c r="AZ30">
        <v>14</v>
      </c>
      <c r="BA30">
        <v>33</v>
      </c>
      <c r="BB30">
        <v>27</v>
      </c>
      <c r="BC30">
        <v>39</v>
      </c>
      <c r="BD30">
        <v>22</v>
      </c>
      <c r="BE30">
        <v>22</v>
      </c>
      <c r="BF30" s="34">
        <f t="shared" si="12"/>
        <v>28.266666666666666</v>
      </c>
      <c r="BG30" s="34">
        <f t="shared" si="13"/>
        <v>34.333333333333336</v>
      </c>
      <c r="BH30" s="34"/>
      <c r="BI30" s="34"/>
      <c r="BJ30" s="34"/>
      <c r="BK30" s="34"/>
      <c r="BL30" s="34"/>
      <c r="BN30">
        <f t="shared" si="14"/>
        <v>91.111111111111114</v>
      </c>
      <c r="BO30">
        <f t="shared" si="31"/>
        <v>88.235294117647058</v>
      </c>
      <c r="BP30">
        <f t="shared" si="32"/>
        <v>40</v>
      </c>
      <c r="BQ30">
        <f t="shared" si="33"/>
        <v>44.186046511627907</v>
      </c>
      <c r="BR30">
        <f t="shared" si="34"/>
        <v>31.428571428571427</v>
      </c>
      <c r="BS30">
        <f t="shared" si="35"/>
        <v>25</v>
      </c>
      <c r="BT30">
        <f t="shared" si="36"/>
        <v>7.6923076923076925</v>
      </c>
      <c r="BU30">
        <f t="shared" si="37"/>
        <v>20</v>
      </c>
      <c r="BV30">
        <f t="shared" si="38"/>
        <v>0</v>
      </c>
      <c r="BW30">
        <f t="shared" si="39"/>
        <v>-30</v>
      </c>
      <c r="BX30">
        <f t="shared" si="40"/>
        <v>11.864406779661017</v>
      </c>
      <c r="BY30">
        <f t="shared" si="1"/>
        <v>45.945945945945951</v>
      </c>
      <c r="BZ30">
        <f t="shared" si="41"/>
        <v>23.809523809523807</v>
      </c>
      <c r="CA30">
        <f t="shared" si="42"/>
        <v>46.666666666666664</v>
      </c>
      <c r="CB30">
        <f t="shared" si="43"/>
        <v>10</v>
      </c>
      <c r="CD30">
        <f t="shared" si="25"/>
        <v>73.115468409586057</v>
      </c>
      <c r="CE30">
        <f t="shared" si="26"/>
        <v>33.538205980066444</v>
      </c>
      <c r="CF30">
        <f t="shared" si="27"/>
        <v>9.2307692307692317</v>
      </c>
      <c r="CG30">
        <f t="shared" si="28"/>
        <v>9.2701175752023222</v>
      </c>
      <c r="CH30">
        <f t="shared" si="29"/>
        <v>26.825396825396822</v>
      </c>
      <c r="CN30">
        <f t="shared" si="5"/>
        <v>30.395991604204177</v>
      </c>
    </row>
    <row r="31" spans="1:92">
      <c r="A31">
        <v>8</v>
      </c>
      <c r="B31" t="s">
        <v>278</v>
      </c>
      <c r="C31">
        <v>1</v>
      </c>
      <c r="D31" t="s">
        <v>48</v>
      </c>
      <c r="E31">
        <v>21.4</v>
      </c>
      <c r="F31">
        <v>9.1999999999999993</v>
      </c>
      <c r="G31">
        <v>15</v>
      </c>
      <c r="H31">
        <v>13.5</v>
      </c>
      <c r="I31">
        <v>13.9</v>
      </c>
      <c r="J31">
        <v>9.6999999999999993</v>
      </c>
      <c r="K31">
        <v>14.3</v>
      </c>
      <c r="L31">
        <v>21.5</v>
      </c>
      <c r="M31">
        <v>13.5</v>
      </c>
      <c r="N31">
        <v>15.6</v>
      </c>
      <c r="O31">
        <v>15.1</v>
      </c>
      <c r="P31">
        <v>15.1</v>
      </c>
      <c r="Q31">
        <v>15.2</v>
      </c>
      <c r="R31">
        <v>11.1</v>
      </c>
      <c r="S31">
        <v>14.6</v>
      </c>
      <c r="T31">
        <f t="shared" si="6"/>
        <v>14.579999999999997</v>
      </c>
      <c r="U31">
        <f t="shared" si="7"/>
        <v>15.199999999999998</v>
      </c>
      <c r="V31">
        <f t="shared" si="8"/>
        <v>12.366666666666665</v>
      </c>
      <c r="W31">
        <f t="shared" si="9"/>
        <v>16.433333333333334</v>
      </c>
      <c r="X31">
        <f t="shared" si="10"/>
        <v>15.266666666666666</v>
      </c>
      <c r="Y31">
        <f t="shared" si="11"/>
        <v>13.633333333333333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8</v>
      </c>
      <c r="AG31">
        <v>0</v>
      </c>
      <c r="AH31">
        <v>2</v>
      </c>
      <c r="AI31">
        <v>4</v>
      </c>
      <c r="AJ31">
        <v>6</v>
      </c>
      <c r="AK31">
        <v>8</v>
      </c>
      <c r="AL31">
        <v>0</v>
      </c>
      <c r="AM31">
        <v>4</v>
      </c>
      <c r="AN31">
        <v>6</v>
      </c>
      <c r="AO31">
        <v>4</v>
      </c>
      <c r="AQ31">
        <v>12</v>
      </c>
      <c r="AR31">
        <v>0</v>
      </c>
      <c r="AS31">
        <v>1</v>
      </c>
      <c r="AT31">
        <v>7</v>
      </c>
      <c r="AU31">
        <v>17</v>
      </c>
      <c r="AV31">
        <v>20</v>
      </c>
      <c r="AW31">
        <v>21</v>
      </c>
      <c r="AX31">
        <v>20</v>
      </c>
      <c r="AY31">
        <v>15</v>
      </c>
      <c r="AZ31">
        <v>17</v>
      </c>
      <c r="BA31">
        <v>16</v>
      </c>
      <c r="BB31">
        <v>14</v>
      </c>
      <c r="BC31">
        <v>16</v>
      </c>
      <c r="BD31">
        <v>18</v>
      </c>
      <c r="BE31">
        <v>13</v>
      </c>
      <c r="BF31" s="34">
        <f t="shared" si="12"/>
        <v>13.8</v>
      </c>
      <c r="BG31" s="34">
        <f t="shared" si="13"/>
        <v>4.333333333333333</v>
      </c>
      <c r="BH31" s="34"/>
      <c r="BI31" s="34"/>
      <c r="BJ31" s="34"/>
      <c r="BK31" s="34"/>
      <c r="BL31" s="34"/>
      <c r="BN31">
        <f t="shared" si="14"/>
        <v>100</v>
      </c>
      <c r="BO31">
        <v>0</v>
      </c>
      <c r="BP31">
        <f t="shared" si="32"/>
        <v>100</v>
      </c>
      <c r="BQ31">
        <f t="shared" si="33"/>
        <v>100</v>
      </c>
      <c r="BR31">
        <f t="shared" si="34"/>
        <v>61.904761904761905</v>
      </c>
      <c r="BS31">
        <f t="shared" si="35"/>
        <v>42.857142857142854</v>
      </c>
      <c r="BT31">
        <f t="shared" si="36"/>
        <v>100</v>
      </c>
      <c r="BU31">
        <f t="shared" si="37"/>
        <v>81.818181818181827</v>
      </c>
      <c r="BV31">
        <f t="shared" si="38"/>
        <v>57.894736842105267</v>
      </c>
      <c r="BW31">
        <f t="shared" si="39"/>
        <v>47.826086956521742</v>
      </c>
      <c r="BX31">
        <f t="shared" si="40"/>
        <v>33.333333333333329</v>
      </c>
      <c r="BY31">
        <f t="shared" si="1"/>
        <v>100</v>
      </c>
      <c r="BZ31">
        <f t="shared" si="41"/>
        <v>60</v>
      </c>
      <c r="CA31">
        <f t="shared" si="42"/>
        <v>50</v>
      </c>
      <c r="CB31">
        <f t="shared" si="43"/>
        <v>52.941176470588239</v>
      </c>
      <c r="CD31">
        <f t="shared" si="25"/>
        <v>66.666666666666671</v>
      </c>
      <c r="CE31">
        <f t="shared" si="26"/>
        <v>68.253968253968253</v>
      </c>
      <c r="CF31">
        <f t="shared" si="27"/>
        <v>79.904306220095691</v>
      </c>
      <c r="CG31">
        <f t="shared" si="28"/>
        <v>60.386473429951685</v>
      </c>
      <c r="CH31">
        <f t="shared" si="29"/>
        <v>54.313725490196077</v>
      </c>
      <c r="CN31">
        <f t="shared" si="5"/>
        <v>65.905028012175691</v>
      </c>
    </row>
    <row r="32" spans="1:92">
      <c r="A32">
        <v>11</v>
      </c>
      <c r="B32" t="s">
        <v>279</v>
      </c>
      <c r="C32">
        <v>1</v>
      </c>
      <c r="D32" t="s">
        <v>42</v>
      </c>
      <c r="E32">
        <v>9.4</v>
      </c>
      <c r="F32">
        <v>13.8</v>
      </c>
      <c r="G32">
        <v>9.1999999999999993</v>
      </c>
      <c r="H32">
        <v>13.1</v>
      </c>
      <c r="I32">
        <v>12.5</v>
      </c>
      <c r="J32">
        <v>12.3</v>
      </c>
      <c r="K32">
        <v>6.8</v>
      </c>
      <c r="L32">
        <v>5.7</v>
      </c>
      <c r="M32">
        <v>2</v>
      </c>
      <c r="N32">
        <v>5.6</v>
      </c>
      <c r="O32">
        <v>6.6</v>
      </c>
      <c r="P32">
        <v>6.7</v>
      </c>
      <c r="Q32">
        <v>6</v>
      </c>
      <c r="R32">
        <v>5.8</v>
      </c>
      <c r="S32">
        <v>9.1</v>
      </c>
      <c r="T32">
        <f t="shared" si="6"/>
        <v>8.3066666666666666</v>
      </c>
      <c r="U32">
        <f t="shared" si="7"/>
        <v>10.800000000000002</v>
      </c>
      <c r="V32">
        <f t="shared" si="8"/>
        <v>12.633333333333335</v>
      </c>
      <c r="W32">
        <f t="shared" si="9"/>
        <v>4.833333333333333</v>
      </c>
      <c r="X32">
        <f t="shared" si="10"/>
        <v>6.3</v>
      </c>
      <c r="Y32">
        <f t="shared" si="11"/>
        <v>6.9666666666666659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2</v>
      </c>
      <c r="AI32">
        <v>4</v>
      </c>
      <c r="AJ32">
        <v>2</v>
      </c>
      <c r="AK32">
        <v>0</v>
      </c>
      <c r="AL32">
        <v>12</v>
      </c>
      <c r="AM32">
        <v>6</v>
      </c>
      <c r="AN32">
        <v>12</v>
      </c>
      <c r="AO32">
        <v>6</v>
      </c>
      <c r="AQ32">
        <v>1</v>
      </c>
      <c r="AR32">
        <v>0</v>
      </c>
      <c r="AS32">
        <v>2</v>
      </c>
      <c r="AT32">
        <v>7</v>
      </c>
      <c r="AU32">
        <v>10</v>
      </c>
      <c r="AV32">
        <v>14</v>
      </c>
      <c r="AW32">
        <v>11</v>
      </c>
      <c r="AX32">
        <v>10</v>
      </c>
      <c r="AY32">
        <v>15</v>
      </c>
      <c r="AZ32">
        <v>16</v>
      </c>
      <c r="BA32">
        <v>18</v>
      </c>
      <c r="BB32">
        <v>15</v>
      </c>
      <c r="BC32">
        <v>11</v>
      </c>
      <c r="BD32">
        <v>11</v>
      </c>
      <c r="BE32">
        <v>12</v>
      </c>
      <c r="BF32" s="34">
        <f t="shared" si="12"/>
        <v>10.199999999999999</v>
      </c>
      <c r="BG32" s="34">
        <f t="shared" si="13"/>
        <v>1</v>
      </c>
      <c r="BH32" s="34"/>
      <c r="BI32" s="34"/>
      <c r="BJ32" s="34"/>
      <c r="BK32" s="34"/>
      <c r="BL32" s="34"/>
      <c r="BN32">
        <f t="shared" si="14"/>
        <v>100</v>
      </c>
      <c r="BO32">
        <v>0</v>
      </c>
      <c r="BP32">
        <f t="shared" si="32"/>
        <v>100</v>
      </c>
      <c r="BQ32">
        <f t="shared" si="33"/>
        <v>100</v>
      </c>
      <c r="BR32">
        <f t="shared" si="34"/>
        <v>100</v>
      </c>
      <c r="BS32">
        <f t="shared" si="35"/>
        <v>100</v>
      </c>
      <c r="BT32">
        <f t="shared" si="36"/>
        <v>69.230769230769226</v>
      </c>
      <c r="BU32">
        <f t="shared" si="37"/>
        <v>66.666666666666657</v>
      </c>
      <c r="BV32">
        <f t="shared" si="38"/>
        <v>57.894736842105267</v>
      </c>
      <c r="BW32">
        <f t="shared" si="39"/>
        <v>77.777777777777786</v>
      </c>
      <c r="BX32">
        <f t="shared" si="40"/>
        <v>100</v>
      </c>
      <c r="BY32">
        <f t="shared" si="1"/>
        <v>11.111111111111111</v>
      </c>
      <c r="BZ32">
        <f t="shared" si="41"/>
        <v>29.411764705882355</v>
      </c>
      <c r="CA32">
        <f t="shared" si="42"/>
        <v>-4.3478260869565215</v>
      </c>
      <c r="CB32">
        <f t="shared" si="43"/>
        <v>33.333333333333329</v>
      </c>
      <c r="CD32">
        <f t="shared" si="25"/>
        <v>66.666666666666671</v>
      </c>
      <c r="CE32">
        <f t="shared" si="26"/>
        <v>100</v>
      </c>
      <c r="CF32">
        <f t="shared" si="27"/>
        <v>64.597390913180377</v>
      </c>
      <c r="CG32">
        <f t="shared" si="28"/>
        <v>62.962962962962962</v>
      </c>
      <c r="CH32">
        <f t="shared" si="29"/>
        <v>19.465757317419719</v>
      </c>
      <c r="CN32">
        <f t="shared" si="5"/>
        <v>62.738555572045954</v>
      </c>
    </row>
    <row r="33" spans="1:967">
      <c r="A33">
        <v>10</v>
      </c>
      <c r="B33" t="s">
        <v>280</v>
      </c>
      <c r="C33">
        <v>1</v>
      </c>
      <c r="D33" t="s">
        <v>44</v>
      </c>
      <c r="E33">
        <v>24</v>
      </c>
      <c r="F33">
        <v>21.2</v>
      </c>
      <c r="G33">
        <v>21.9</v>
      </c>
      <c r="H33">
        <v>23.3</v>
      </c>
      <c r="I33">
        <v>24.1</v>
      </c>
      <c r="J33">
        <v>16.600000000000001</v>
      </c>
      <c r="K33">
        <v>16.2</v>
      </c>
      <c r="L33">
        <v>21.7</v>
      </c>
      <c r="M33">
        <v>15.9</v>
      </c>
      <c r="N33">
        <v>16.7</v>
      </c>
      <c r="O33">
        <v>16.3</v>
      </c>
      <c r="P33">
        <v>17.100000000000001</v>
      </c>
      <c r="Q33">
        <v>17.3</v>
      </c>
      <c r="R33">
        <v>17.899999999999999</v>
      </c>
      <c r="S33">
        <v>13.1</v>
      </c>
      <c r="T33">
        <f t="shared" si="6"/>
        <v>18.886666666666667</v>
      </c>
      <c r="U33">
        <f t="shared" si="7"/>
        <v>22.366666666666664</v>
      </c>
      <c r="V33">
        <f t="shared" si="8"/>
        <v>21.333333333333332</v>
      </c>
      <c r="W33">
        <f t="shared" si="9"/>
        <v>17.933333333333334</v>
      </c>
      <c r="X33">
        <f t="shared" si="10"/>
        <v>16.7</v>
      </c>
      <c r="Y33">
        <f t="shared" si="11"/>
        <v>16.100000000000001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</v>
      </c>
      <c r="AG33">
        <v>4</v>
      </c>
      <c r="AH33">
        <v>0</v>
      </c>
      <c r="AI33">
        <v>4</v>
      </c>
      <c r="AJ33">
        <v>4</v>
      </c>
      <c r="AK33">
        <v>2</v>
      </c>
      <c r="AL33">
        <v>2</v>
      </c>
      <c r="AM33">
        <v>2</v>
      </c>
      <c r="AN33">
        <v>4</v>
      </c>
      <c r="AO33">
        <v>12</v>
      </c>
      <c r="AQ33">
        <v>6</v>
      </c>
      <c r="AR33">
        <v>5</v>
      </c>
      <c r="AS33">
        <v>16</v>
      </c>
      <c r="AT33">
        <v>13</v>
      </c>
      <c r="AU33">
        <v>12</v>
      </c>
      <c r="AV33">
        <v>16</v>
      </c>
      <c r="AW33">
        <v>20</v>
      </c>
      <c r="AX33">
        <v>12</v>
      </c>
      <c r="AY33">
        <v>18</v>
      </c>
      <c r="AZ33">
        <v>9</v>
      </c>
      <c r="BA33">
        <v>4</v>
      </c>
      <c r="BB33">
        <v>13</v>
      </c>
      <c r="BC33">
        <v>20</v>
      </c>
      <c r="BD33">
        <v>14</v>
      </c>
      <c r="BE33">
        <v>24</v>
      </c>
      <c r="BF33" s="34">
        <f t="shared" si="12"/>
        <v>13.466666666666667</v>
      </c>
      <c r="BG33" s="34">
        <f t="shared" si="13"/>
        <v>9</v>
      </c>
      <c r="BH33" s="34"/>
      <c r="BI33" s="34"/>
      <c r="BJ33" s="34"/>
      <c r="BK33" s="34"/>
      <c r="BL33" s="34"/>
      <c r="BN33">
        <f t="shared" si="14"/>
        <v>100</v>
      </c>
      <c r="BO33">
        <f t="shared" si="31"/>
        <v>100</v>
      </c>
      <c r="BP33">
        <f t="shared" si="32"/>
        <v>100</v>
      </c>
      <c r="BQ33">
        <f t="shared" si="33"/>
        <v>100</v>
      </c>
      <c r="BR33">
        <f t="shared" si="34"/>
        <v>100</v>
      </c>
      <c r="BS33">
        <f t="shared" si="35"/>
        <v>77.777777777777786</v>
      </c>
      <c r="BT33">
        <f t="shared" si="36"/>
        <v>66.666666666666657</v>
      </c>
      <c r="BU33">
        <f t="shared" si="37"/>
        <v>100</v>
      </c>
      <c r="BV33">
        <f t="shared" si="38"/>
        <v>63.636363636363633</v>
      </c>
      <c r="BW33">
        <f t="shared" si="39"/>
        <v>38.461538461538467</v>
      </c>
      <c r="BX33">
        <f t="shared" si="40"/>
        <v>33.333333333333329</v>
      </c>
      <c r="BY33">
        <f t="shared" si="1"/>
        <v>73.333333333333329</v>
      </c>
      <c r="BZ33">
        <f t="shared" si="41"/>
        <v>81.818181818181827</v>
      </c>
      <c r="CA33">
        <f t="shared" si="42"/>
        <v>55.555555555555557</v>
      </c>
      <c r="CB33">
        <f t="shared" si="43"/>
        <v>33.333333333333329</v>
      </c>
      <c r="CD33">
        <f t="shared" si="25"/>
        <v>100</v>
      </c>
      <c r="CE33">
        <f t="shared" si="26"/>
        <v>92.592592592592595</v>
      </c>
      <c r="CF33">
        <f t="shared" si="27"/>
        <v>76.767676767676761</v>
      </c>
      <c r="CG33">
        <f t="shared" si="28"/>
        <v>48.376068376068382</v>
      </c>
      <c r="CH33">
        <f t="shared" si="29"/>
        <v>56.902356902356907</v>
      </c>
      <c r="CN33">
        <f t="shared" si="5"/>
        <v>74.927738927738943</v>
      </c>
    </row>
    <row r="34" spans="1:967">
      <c r="A34">
        <v>12</v>
      </c>
      <c r="B34" t="s">
        <v>281</v>
      </c>
      <c r="C34">
        <v>1</v>
      </c>
      <c r="D34" t="s">
        <v>46</v>
      </c>
      <c r="E34">
        <v>24.3</v>
      </c>
      <c r="F34">
        <v>25.3</v>
      </c>
      <c r="G34">
        <v>26.2</v>
      </c>
      <c r="H34">
        <v>17.8</v>
      </c>
      <c r="I34">
        <v>10.199999999999999</v>
      </c>
      <c r="J34">
        <v>9.6999999999999993</v>
      </c>
      <c r="K34">
        <v>4.8</v>
      </c>
      <c r="L34">
        <v>8.8000000000000007</v>
      </c>
      <c r="M34">
        <v>6.9</v>
      </c>
      <c r="N34">
        <v>5.9</v>
      </c>
      <c r="O34">
        <v>7.1</v>
      </c>
      <c r="P34">
        <v>17.399999999999999</v>
      </c>
      <c r="Q34">
        <v>10.5</v>
      </c>
      <c r="R34">
        <v>3.7</v>
      </c>
      <c r="S34">
        <v>13.2</v>
      </c>
      <c r="T34">
        <f t="shared" si="6"/>
        <v>12.786666666666665</v>
      </c>
      <c r="U34">
        <f t="shared" si="7"/>
        <v>25.266666666666666</v>
      </c>
      <c r="V34">
        <f t="shared" si="8"/>
        <v>12.566666666666668</v>
      </c>
      <c r="W34">
        <f t="shared" si="9"/>
        <v>6.833333333333333</v>
      </c>
      <c r="X34">
        <f t="shared" si="10"/>
        <v>10.133333333333333</v>
      </c>
      <c r="Y34">
        <f t="shared" si="11"/>
        <v>9.1333333333333329</v>
      </c>
      <c r="AA34">
        <v>0</v>
      </c>
      <c r="AB34">
        <v>0</v>
      </c>
      <c r="AC34">
        <v>0</v>
      </c>
      <c r="AD34">
        <v>4</v>
      </c>
      <c r="AE34">
        <v>20</v>
      </c>
      <c r="AF34">
        <v>24</v>
      </c>
      <c r="AG34">
        <v>68</v>
      </c>
      <c r="AH34">
        <v>58</v>
      </c>
      <c r="AI34">
        <v>62</v>
      </c>
      <c r="AJ34">
        <v>50</v>
      </c>
      <c r="AK34">
        <v>32</v>
      </c>
      <c r="AL34">
        <v>16</v>
      </c>
      <c r="AM34">
        <v>50</v>
      </c>
      <c r="AN34">
        <v>62</v>
      </c>
      <c r="AO34">
        <v>38</v>
      </c>
      <c r="AQ34">
        <v>0</v>
      </c>
      <c r="AR34">
        <v>0</v>
      </c>
      <c r="AS34">
        <v>15</v>
      </c>
      <c r="AT34">
        <v>18</v>
      </c>
      <c r="AU34">
        <v>22</v>
      </c>
      <c r="AV34">
        <v>52</v>
      </c>
      <c r="AW34">
        <v>90</v>
      </c>
      <c r="AX34">
        <v>41</v>
      </c>
      <c r="AY34">
        <v>34</v>
      </c>
      <c r="AZ34">
        <v>58</v>
      </c>
      <c r="BA34">
        <v>40</v>
      </c>
      <c r="BB34">
        <v>20</v>
      </c>
      <c r="BC34">
        <v>45</v>
      </c>
      <c r="BD34">
        <v>48</v>
      </c>
      <c r="BE34">
        <v>50</v>
      </c>
      <c r="BF34" s="34">
        <f t="shared" si="12"/>
        <v>35.533333333333331</v>
      </c>
      <c r="BG34" s="34">
        <f t="shared" si="13"/>
        <v>5</v>
      </c>
      <c r="BH34" s="34"/>
      <c r="BI34" s="34"/>
      <c r="BJ34" s="34"/>
      <c r="BK34" s="34"/>
      <c r="BL34" s="34"/>
      <c r="BN34">
        <v>0</v>
      </c>
      <c r="BO34">
        <v>0</v>
      </c>
      <c r="BP34">
        <f t="shared" si="32"/>
        <v>100</v>
      </c>
      <c r="BQ34">
        <f t="shared" si="33"/>
        <v>63.636363636363633</v>
      </c>
      <c r="BR34">
        <f t="shared" si="34"/>
        <v>4.7619047619047619</v>
      </c>
      <c r="BS34">
        <f t="shared" si="35"/>
        <v>36.84210526315789</v>
      </c>
      <c r="BT34">
        <f t="shared" si="36"/>
        <v>13.924050632911392</v>
      </c>
      <c r="BU34">
        <f t="shared" si="37"/>
        <v>-17.171717171717169</v>
      </c>
      <c r="BV34">
        <f t="shared" si="38"/>
        <v>-29.166666666666668</v>
      </c>
      <c r="BW34">
        <f t="shared" si="39"/>
        <v>7.4074074074074066</v>
      </c>
      <c r="BX34">
        <f t="shared" si="40"/>
        <v>11.111111111111111</v>
      </c>
      <c r="BY34">
        <f t="shared" si="1"/>
        <v>11.111111111111111</v>
      </c>
      <c r="BZ34">
        <f t="shared" si="41"/>
        <v>-5.2631578947368416</v>
      </c>
      <c r="CA34">
        <f t="shared" si="42"/>
        <v>-12.727272727272727</v>
      </c>
      <c r="CB34">
        <f t="shared" si="43"/>
        <v>13.636363636363635</v>
      </c>
      <c r="CD34">
        <f t="shared" si="25"/>
        <v>33.333333333333336</v>
      </c>
      <c r="CE34">
        <f t="shared" si="26"/>
        <v>35.080124553808766</v>
      </c>
      <c r="CF34">
        <f t="shared" si="27"/>
        <v>-10.804777735157481</v>
      </c>
      <c r="CG34">
        <f t="shared" si="28"/>
        <v>9.8765432098765427</v>
      </c>
      <c r="CH34">
        <f t="shared" si="29"/>
        <v>-1.4513556618819781</v>
      </c>
      <c r="CN34">
        <f t="shared" si="5"/>
        <v>13.206773539995835</v>
      </c>
    </row>
    <row r="35" spans="1:967">
      <c r="A35">
        <v>13</v>
      </c>
      <c r="B35" t="s">
        <v>282</v>
      </c>
      <c r="C35">
        <v>1</v>
      </c>
      <c r="D35" t="s">
        <v>48</v>
      </c>
      <c r="E35">
        <v>19.100000000000001</v>
      </c>
      <c r="F35">
        <v>21.7</v>
      </c>
      <c r="G35">
        <v>18.8</v>
      </c>
      <c r="H35">
        <v>16.7</v>
      </c>
      <c r="I35">
        <v>16.3</v>
      </c>
      <c r="J35">
        <v>17.2</v>
      </c>
      <c r="K35">
        <v>16.2</v>
      </c>
      <c r="L35">
        <v>12.6</v>
      </c>
      <c r="M35">
        <v>9.9</v>
      </c>
      <c r="N35">
        <v>12.1</v>
      </c>
      <c r="O35">
        <v>16.3</v>
      </c>
      <c r="P35">
        <v>10.1</v>
      </c>
      <c r="Q35">
        <v>12.8</v>
      </c>
      <c r="R35">
        <v>15</v>
      </c>
      <c r="S35">
        <v>19.899999999999999</v>
      </c>
      <c r="T35">
        <f t="shared" si="6"/>
        <v>15.646666666666668</v>
      </c>
      <c r="U35">
        <f t="shared" si="7"/>
        <v>19.866666666666664</v>
      </c>
      <c r="V35">
        <f t="shared" si="8"/>
        <v>16.733333333333334</v>
      </c>
      <c r="W35">
        <f t="shared" si="9"/>
        <v>12.899999999999999</v>
      </c>
      <c r="X35">
        <f t="shared" si="10"/>
        <v>12.833333333333334</v>
      </c>
      <c r="Y35">
        <f t="shared" si="11"/>
        <v>15.9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</v>
      </c>
      <c r="AG35">
        <v>4</v>
      </c>
      <c r="AH35">
        <v>2</v>
      </c>
      <c r="AI35">
        <v>2</v>
      </c>
      <c r="AJ35">
        <v>2</v>
      </c>
      <c r="AK35">
        <v>6</v>
      </c>
      <c r="AL35">
        <v>10</v>
      </c>
      <c r="AM35">
        <v>10</v>
      </c>
      <c r="AN35">
        <v>2</v>
      </c>
      <c r="AO35">
        <v>2</v>
      </c>
      <c r="AQ35">
        <v>0</v>
      </c>
      <c r="AR35">
        <v>0</v>
      </c>
      <c r="AS35">
        <v>2</v>
      </c>
      <c r="AT35">
        <v>6</v>
      </c>
      <c r="AU35">
        <v>9</v>
      </c>
      <c r="AV35">
        <v>12</v>
      </c>
      <c r="AW35">
        <v>3</v>
      </c>
      <c r="AX35">
        <v>5</v>
      </c>
      <c r="AY35">
        <v>15</v>
      </c>
      <c r="AZ35">
        <v>15</v>
      </c>
      <c r="BA35">
        <v>16</v>
      </c>
      <c r="BB35">
        <v>14</v>
      </c>
      <c r="BC35">
        <v>19</v>
      </c>
      <c r="BD35">
        <v>15</v>
      </c>
      <c r="BE35">
        <v>11</v>
      </c>
      <c r="BF35" s="34">
        <f t="shared" si="12"/>
        <v>9.4666666666666668</v>
      </c>
      <c r="BG35" s="34">
        <f t="shared" si="13"/>
        <v>0.66666666666666663</v>
      </c>
      <c r="BH35" s="34"/>
      <c r="BI35" s="34"/>
      <c r="BJ35" s="34"/>
      <c r="BK35" s="34"/>
      <c r="BL35" s="34"/>
      <c r="BN35">
        <v>0</v>
      </c>
      <c r="BO35">
        <v>0</v>
      </c>
      <c r="BP35">
        <f t="shared" si="32"/>
        <v>100</v>
      </c>
      <c r="BQ35">
        <f t="shared" si="33"/>
        <v>100</v>
      </c>
      <c r="BR35">
        <f t="shared" si="34"/>
        <v>100</v>
      </c>
      <c r="BS35">
        <f t="shared" si="35"/>
        <v>50</v>
      </c>
      <c r="BT35">
        <f t="shared" si="36"/>
        <v>-14.285714285714285</v>
      </c>
      <c r="BU35">
        <f t="shared" si="37"/>
        <v>42.857142857142854</v>
      </c>
      <c r="BV35">
        <f t="shared" si="38"/>
        <v>76.470588235294116</v>
      </c>
      <c r="BW35">
        <f t="shared" si="39"/>
        <v>76.470588235294116</v>
      </c>
      <c r="BX35">
        <f t="shared" si="40"/>
        <v>45.454545454545453</v>
      </c>
      <c r="BY35">
        <f t="shared" si="1"/>
        <v>16.666666666666664</v>
      </c>
      <c r="BZ35">
        <f t="shared" si="41"/>
        <v>31.03448275862069</v>
      </c>
      <c r="CA35">
        <f t="shared" si="42"/>
        <v>76.470588235294116</v>
      </c>
      <c r="CB35">
        <f t="shared" si="43"/>
        <v>69.230769230769226</v>
      </c>
      <c r="CD35">
        <f t="shared" si="25"/>
        <v>33.333333333333336</v>
      </c>
      <c r="CE35">
        <f t="shared" si="26"/>
        <v>83.333333333333329</v>
      </c>
      <c r="CF35">
        <f t="shared" si="27"/>
        <v>35.014005602240893</v>
      </c>
      <c r="CG35">
        <f t="shared" si="28"/>
        <v>46.19726678550208</v>
      </c>
      <c r="CH35">
        <f t="shared" si="29"/>
        <v>58.911946741561344</v>
      </c>
      <c r="CN35">
        <f t="shared" si="5"/>
        <v>51.357977159194206</v>
      </c>
    </row>
    <row r="36" spans="1:967">
      <c r="A36">
        <v>14</v>
      </c>
      <c r="B36" t="s">
        <v>283</v>
      </c>
      <c r="C36">
        <v>1</v>
      </c>
      <c r="D36" t="s">
        <v>42</v>
      </c>
      <c r="E36">
        <v>20.100000000000001</v>
      </c>
      <c r="F36">
        <v>24.6</v>
      </c>
      <c r="G36">
        <v>20.100000000000001</v>
      </c>
      <c r="H36">
        <v>19.600000000000001</v>
      </c>
      <c r="I36">
        <v>8.5</v>
      </c>
      <c r="J36">
        <v>3.9</v>
      </c>
      <c r="K36">
        <v>13.5</v>
      </c>
      <c r="L36">
        <v>6.3</v>
      </c>
      <c r="M36">
        <v>7.1</v>
      </c>
      <c r="N36">
        <v>17.8</v>
      </c>
      <c r="O36">
        <v>5.5</v>
      </c>
      <c r="P36">
        <v>15.7</v>
      </c>
      <c r="Q36">
        <v>6</v>
      </c>
      <c r="R36">
        <v>6.2</v>
      </c>
      <c r="S36">
        <v>13.5</v>
      </c>
      <c r="T36">
        <f t="shared" si="6"/>
        <v>12.559999999999999</v>
      </c>
      <c r="U36">
        <f t="shared" si="7"/>
        <v>21.600000000000005</v>
      </c>
      <c r="V36">
        <f t="shared" si="8"/>
        <v>10.666666666666666</v>
      </c>
      <c r="W36">
        <f t="shared" si="9"/>
        <v>8.9666666666666668</v>
      </c>
      <c r="X36">
        <f t="shared" si="10"/>
        <v>13</v>
      </c>
      <c r="Y36">
        <f t="shared" si="11"/>
        <v>8.5666666666666664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8</v>
      </c>
      <c r="AG36">
        <v>4</v>
      </c>
      <c r="AH36">
        <v>4</v>
      </c>
      <c r="AI36">
        <v>6</v>
      </c>
      <c r="AJ36">
        <v>0</v>
      </c>
      <c r="AK36">
        <v>18</v>
      </c>
      <c r="AL36">
        <v>0</v>
      </c>
      <c r="AM36">
        <v>4</v>
      </c>
      <c r="AN36">
        <v>14</v>
      </c>
      <c r="AO36">
        <v>2</v>
      </c>
      <c r="AQ36">
        <v>8</v>
      </c>
      <c r="AR36">
        <v>0</v>
      </c>
      <c r="AS36">
        <v>4</v>
      </c>
      <c r="AT36">
        <v>7</v>
      </c>
      <c r="AU36">
        <v>6</v>
      </c>
      <c r="AV36">
        <v>6</v>
      </c>
      <c r="AW36">
        <v>17</v>
      </c>
      <c r="AX36">
        <v>15</v>
      </c>
      <c r="AY36">
        <v>6</v>
      </c>
      <c r="AZ36">
        <v>3</v>
      </c>
      <c r="BA36">
        <v>11</v>
      </c>
      <c r="BB36">
        <v>3</v>
      </c>
      <c r="BC36">
        <v>9</v>
      </c>
      <c r="BD36">
        <v>14</v>
      </c>
      <c r="BE36">
        <v>14</v>
      </c>
      <c r="BF36" s="34">
        <f t="shared" si="12"/>
        <v>8.1999999999999993</v>
      </c>
      <c r="BG36" s="34">
        <f t="shared" si="13"/>
        <v>4</v>
      </c>
      <c r="BH36" s="34"/>
      <c r="BI36" s="34"/>
      <c r="BJ36" s="34"/>
      <c r="BK36" s="34"/>
      <c r="BL36" s="34"/>
      <c r="BN36">
        <f t="shared" si="14"/>
        <v>100</v>
      </c>
      <c r="BO36">
        <v>0</v>
      </c>
      <c r="BP36">
        <f t="shared" si="32"/>
        <v>100</v>
      </c>
      <c r="BQ36">
        <f t="shared" si="33"/>
        <v>100</v>
      </c>
      <c r="BR36">
        <f t="shared" si="34"/>
        <v>50</v>
      </c>
      <c r="BS36">
        <f t="shared" si="35"/>
        <v>-14.285714285714285</v>
      </c>
      <c r="BT36">
        <f t="shared" si="36"/>
        <v>61.904761904761905</v>
      </c>
      <c r="BU36">
        <f t="shared" si="37"/>
        <v>57.894736842105267</v>
      </c>
      <c r="BV36">
        <f t="shared" si="38"/>
        <v>0</v>
      </c>
      <c r="BW36">
        <f t="shared" si="39"/>
        <v>100</v>
      </c>
      <c r="BX36">
        <f t="shared" si="40"/>
        <v>-24.137931034482758</v>
      </c>
      <c r="BY36">
        <f t="shared" si="1"/>
        <v>100</v>
      </c>
      <c r="BZ36">
        <f t="shared" si="41"/>
        <v>38.461538461538467</v>
      </c>
      <c r="CA36">
        <f t="shared" si="42"/>
        <v>0</v>
      </c>
      <c r="CB36">
        <f t="shared" si="43"/>
        <v>75</v>
      </c>
      <c r="CD36">
        <f t="shared" si="25"/>
        <v>66.666666666666671</v>
      </c>
      <c r="CE36">
        <f t="shared" si="26"/>
        <v>45.238095238095241</v>
      </c>
      <c r="CF36">
        <f t="shared" si="27"/>
        <v>39.933166248955722</v>
      </c>
      <c r="CG36">
        <f t="shared" si="28"/>
        <v>58.620689655172413</v>
      </c>
      <c r="CH36">
        <f t="shared" si="29"/>
        <v>37.820512820512825</v>
      </c>
      <c r="CN36">
        <f t="shared" si="5"/>
        <v>49.655826125880573</v>
      </c>
    </row>
    <row r="37" spans="1:967">
      <c r="A37">
        <v>16</v>
      </c>
      <c r="B37" t="s">
        <v>284</v>
      </c>
      <c r="C37">
        <v>1</v>
      </c>
      <c r="D37" t="s">
        <v>44</v>
      </c>
      <c r="E37">
        <v>23.9</v>
      </c>
      <c r="F37">
        <v>19.8</v>
      </c>
      <c r="G37">
        <v>14.7</v>
      </c>
      <c r="H37">
        <v>9.6999999999999993</v>
      </c>
      <c r="I37">
        <v>13.6</v>
      </c>
      <c r="J37">
        <v>7.5</v>
      </c>
      <c r="K37">
        <v>7.4</v>
      </c>
      <c r="L37">
        <v>10.8</v>
      </c>
      <c r="M37">
        <v>5.3</v>
      </c>
      <c r="N37">
        <v>6.5</v>
      </c>
      <c r="O37">
        <v>12.6</v>
      </c>
      <c r="P37">
        <v>10.1</v>
      </c>
      <c r="Q37">
        <v>7.9</v>
      </c>
      <c r="R37">
        <v>10.4</v>
      </c>
      <c r="S37">
        <v>12.5</v>
      </c>
      <c r="T37">
        <f t="shared" si="6"/>
        <v>11.513333333333334</v>
      </c>
      <c r="U37">
        <f t="shared" si="7"/>
        <v>19.466666666666669</v>
      </c>
      <c r="V37">
        <f t="shared" si="8"/>
        <v>10.266666666666666</v>
      </c>
      <c r="W37">
        <f t="shared" si="9"/>
        <v>7.8333333333333348</v>
      </c>
      <c r="X37">
        <f t="shared" si="10"/>
        <v>9.7333333333333343</v>
      </c>
      <c r="Y37">
        <f t="shared" si="11"/>
        <v>10.266666666666667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2</v>
      </c>
      <c r="AR37">
        <v>2</v>
      </c>
      <c r="AS37">
        <v>6</v>
      </c>
      <c r="AT37">
        <v>7</v>
      </c>
      <c r="AU37">
        <v>13</v>
      </c>
      <c r="AV37">
        <v>8</v>
      </c>
      <c r="AW37">
        <v>13</v>
      </c>
      <c r="AX37">
        <v>8</v>
      </c>
      <c r="AY37">
        <v>9</v>
      </c>
      <c r="AZ37">
        <v>4</v>
      </c>
      <c r="BA37">
        <v>1</v>
      </c>
      <c r="BB37">
        <v>6</v>
      </c>
      <c r="BC37">
        <v>13</v>
      </c>
      <c r="BD37">
        <v>1</v>
      </c>
      <c r="BE37">
        <v>7</v>
      </c>
      <c r="BF37" s="34">
        <f t="shared" si="12"/>
        <v>6.666666666666667</v>
      </c>
      <c r="BG37" s="34">
        <f t="shared" si="13"/>
        <v>3.3333333333333335</v>
      </c>
      <c r="BH37" s="34"/>
      <c r="BI37" s="34"/>
      <c r="BJ37" s="34"/>
      <c r="BK37" s="34"/>
      <c r="BL37" s="34"/>
      <c r="BN37">
        <f t="shared" si="14"/>
        <v>100</v>
      </c>
      <c r="BO37">
        <f t="shared" si="31"/>
        <v>0</v>
      </c>
      <c r="BP37">
        <f t="shared" si="32"/>
        <v>100</v>
      </c>
      <c r="BQ37">
        <f t="shared" si="33"/>
        <v>100</v>
      </c>
      <c r="BR37">
        <f t="shared" si="34"/>
        <v>100</v>
      </c>
      <c r="BS37">
        <f t="shared" si="35"/>
        <v>100</v>
      </c>
      <c r="BT37">
        <f t="shared" si="36"/>
        <v>100</v>
      </c>
      <c r="BU37">
        <f t="shared" si="37"/>
        <v>100</v>
      </c>
      <c r="BV37">
        <f t="shared" si="38"/>
        <v>63.636363636363633</v>
      </c>
      <c r="BW37">
        <f t="shared" si="39"/>
        <v>100</v>
      </c>
      <c r="BX37">
        <f t="shared" si="40"/>
        <v>100</v>
      </c>
      <c r="BY37">
        <f t="shared" si="1"/>
        <v>100</v>
      </c>
      <c r="BZ37">
        <f t="shared" si="41"/>
        <v>100</v>
      </c>
      <c r="CA37">
        <f t="shared" si="42"/>
        <v>100</v>
      </c>
      <c r="CB37">
        <f t="shared" si="43"/>
        <v>100</v>
      </c>
      <c r="CD37">
        <f t="shared" si="25"/>
        <v>66.666666666666671</v>
      </c>
      <c r="CE37">
        <f t="shared" si="26"/>
        <v>100</v>
      </c>
      <c r="CF37">
        <f t="shared" si="27"/>
        <v>87.878787878787875</v>
      </c>
      <c r="CG37">
        <f t="shared" si="28"/>
        <v>100</v>
      </c>
      <c r="CH37">
        <f t="shared" si="29"/>
        <v>100</v>
      </c>
      <c r="CN37">
        <f t="shared" si="5"/>
        <v>90.909090909090907</v>
      </c>
    </row>
    <row r="38" spans="1:967">
      <c r="A38">
        <v>17</v>
      </c>
      <c r="B38" t="s">
        <v>285</v>
      </c>
      <c r="C38">
        <v>1</v>
      </c>
      <c r="D38" t="s">
        <v>46</v>
      </c>
      <c r="E38">
        <v>28.5</v>
      </c>
      <c r="F38">
        <v>28.6</v>
      </c>
      <c r="G38">
        <v>25.1</v>
      </c>
      <c r="H38">
        <v>14.2</v>
      </c>
      <c r="I38">
        <v>16.899999999999999</v>
      </c>
      <c r="J38">
        <v>23.4</v>
      </c>
      <c r="K38">
        <v>19.8</v>
      </c>
      <c r="L38">
        <v>20.9</v>
      </c>
      <c r="M38">
        <v>15.2</v>
      </c>
      <c r="N38">
        <v>11.7</v>
      </c>
      <c r="O38">
        <v>15</v>
      </c>
      <c r="P38">
        <v>18.5</v>
      </c>
      <c r="Q38">
        <v>20.9</v>
      </c>
      <c r="R38">
        <v>11</v>
      </c>
      <c r="S38">
        <v>17</v>
      </c>
      <c r="T38">
        <f t="shared" si="6"/>
        <v>19.113333333333333</v>
      </c>
      <c r="U38">
        <f t="shared" si="7"/>
        <v>27.400000000000002</v>
      </c>
      <c r="V38">
        <f t="shared" si="8"/>
        <v>18.166666666666668</v>
      </c>
      <c r="W38">
        <f t="shared" si="9"/>
        <v>18.633333333333336</v>
      </c>
      <c r="X38">
        <f t="shared" si="10"/>
        <v>15.066666666666668</v>
      </c>
      <c r="Y38">
        <f t="shared" si="11"/>
        <v>16.3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0</v>
      </c>
      <c r="AG38">
        <v>2</v>
      </c>
      <c r="AH38">
        <v>6</v>
      </c>
      <c r="AI38">
        <v>14</v>
      </c>
      <c r="AJ38">
        <v>10</v>
      </c>
      <c r="AK38">
        <v>4</v>
      </c>
      <c r="AL38">
        <v>16</v>
      </c>
      <c r="AM38">
        <v>12</v>
      </c>
      <c r="AN38">
        <v>12</v>
      </c>
      <c r="AO38">
        <v>2</v>
      </c>
      <c r="AQ38">
        <v>14</v>
      </c>
      <c r="AR38">
        <v>3</v>
      </c>
      <c r="AS38">
        <v>6</v>
      </c>
      <c r="AT38">
        <v>11</v>
      </c>
      <c r="AU38">
        <v>12</v>
      </c>
      <c r="AV38">
        <v>14</v>
      </c>
      <c r="AW38">
        <v>6</v>
      </c>
      <c r="AX38">
        <v>8</v>
      </c>
      <c r="AY38">
        <v>20</v>
      </c>
      <c r="AZ38">
        <v>16</v>
      </c>
      <c r="BA38">
        <v>4</v>
      </c>
      <c r="BB38">
        <v>12</v>
      </c>
      <c r="BC38">
        <v>8</v>
      </c>
      <c r="BD38">
        <v>9</v>
      </c>
      <c r="BE38">
        <v>0</v>
      </c>
      <c r="BF38" s="34">
        <f t="shared" si="12"/>
        <v>9.5333333333333332</v>
      </c>
      <c r="BG38" s="34">
        <f t="shared" si="13"/>
        <v>7.666666666666667</v>
      </c>
      <c r="BH38" s="34"/>
      <c r="BI38" s="34"/>
      <c r="BJ38" s="34"/>
      <c r="BK38" s="34"/>
      <c r="BL38" s="34"/>
      <c r="BN38">
        <f t="shared" si="14"/>
        <v>100</v>
      </c>
      <c r="BO38">
        <f t="shared" si="31"/>
        <v>100</v>
      </c>
      <c r="BP38">
        <f t="shared" si="32"/>
        <v>50</v>
      </c>
      <c r="BQ38">
        <f t="shared" si="33"/>
        <v>100</v>
      </c>
      <c r="BR38">
        <f t="shared" si="34"/>
        <v>100</v>
      </c>
      <c r="BS38">
        <f t="shared" si="35"/>
        <v>100</v>
      </c>
      <c r="BT38">
        <f t="shared" si="36"/>
        <v>50</v>
      </c>
      <c r="BU38">
        <f t="shared" si="37"/>
        <v>14.285714285714285</v>
      </c>
      <c r="BV38">
        <f t="shared" si="38"/>
        <v>17.647058823529413</v>
      </c>
      <c r="BW38">
        <f t="shared" si="39"/>
        <v>23.076923076923077</v>
      </c>
      <c r="BX38">
        <f t="shared" si="40"/>
        <v>0</v>
      </c>
      <c r="BY38">
        <f t="shared" si="1"/>
        <v>-14.285714285714285</v>
      </c>
      <c r="BZ38">
        <f t="shared" si="41"/>
        <v>-20</v>
      </c>
      <c r="CA38">
        <f t="shared" si="42"/>
        <v>-14.285714285714285</v>
      </c>
      <c r="CB38">
        <f t="shared" si="43"/>
        <v>-100</v>
      </c>
      <c r="CD38">
        <f t="shared" si="25"/>
        <v>83.333333333333329</v>
      </c>
      <c r="CE38">
        <f t="shared" si="26"/>
        <v>100</v>
      </c>
      <c r="CF38">
        <f t="shared" si="27"/>
        <v>27.310924369747898</v>
      </c>
      <c r="CG38">
        <f t="shared" si="28"/>
        <v>2.9304029304029307</v>
      </c>
      <c r="CH38">
        <f t="shared" si="29"/>
        <v>-44.761904761904759</v>
      </c>
      <c r="CN38">
        <f t="shared" si="5"/>
        <v>33.762551174315874</v>
      </c>
    </row>
    <row r="39" spans="1:967">
      <c r="A39">
        <v>15</v>
      </c>
      <c r="B39" t="s">
        <v>286</v>
      </c>
      <c r="C39">
        <v>1</v>
      </c>
      <c r="D39" t="s">
        <v>48</v>
      </c>
      <c r="E39">
        <v>17.399999999999999</v>
      </c>
      <c r="F39">
        <v>19.100000000000001</v>
      </c>
      <c r="G39">
        <v>21.1</v>
      </c>
      <c r="H39">
        <v>26.7</v>
      </c>
      <c r="I39">
        <v>24.5</v>
      </c>
      <c r="J39">
        <v>12.1</v>
      </c>
      <c r="K39">
        <v>13.6</v>
      </c>
      <c r="L39">
        <v>12.3</v>
      </c>
      <c r="M39">
        <v>19.399999999999999</v>
      </c>
      <c r="N39">
        <v>15.6</v>
      </c>
      <c r="O39">
        <v>16.399999999999999</v>
      </c>
      <c r="P39">
        <v>12.6</v>
      </c>
      <c r="Q39">
        <v>8.1999999999999993</v>
      </c>
      <c r="R39">
        <v>8.1</v>
      </c>
      <c r="S39">
        <v>9.8000000000000007</v>
      </c>
      <c r="T39">
        <f t="shared" si="6"/>
        <v>15.793333333333333</v>
      </c>
      <c r="U39">
        <f t="shared" si="7"/>
        <v>19.2</v>
      </c>
      <c r="V39">
        <f t="shared" si="8"/>
        <v>21.1</v>
      </c>
      <c r="W39">
        <f t="shared" si="9"/>
        <v>15.1</v>
      </c>
      <c r="X39">
        <f t="shared" si="10"/>
        <v>14.866666666666667</v>
      </c>
      <c r="Y39">
        <f>AVERAGE(Q39:S39)</f>
        <v>8.6999999999999993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</v>
      </c>
      <c r="AH39">
        <v>0</v>
      </c>
      <c r="AI39">
        <v>0</v>
      </c>
      <c r="AJ39">
        <v>6</v>
      </c>
      <c r="AK39">
        <v>0</v>
      </c>
      <c r="AL39">
        <v>8</v>
      </c>
      <c r="AM39">
        <v>6</v>
      </c>
      <c r="AN39">
        <v>10</v>
      </c>
      <c r="AO39">
        <v>4</v>
      </c>
      <c r="AQ39">
        <v>14</v>
      </c>
      <c r="AR39">
        <v>8</v>
      </c>
      <c r="AS39">
        <v>9</v>
      </c>
      <c r="AT39">
        <v>13</v>
      </c>
      <c r="AU39">
        <v>24</v>
      </c>
      <c r="AV39">
        <v>16</v>
      </c>
      <c r="AW39">
        <v>8</v>
      </c>
      <c r="AX39">
        <v>5</v>
      </c>
      <c r="AY39">
        <v>2</v>
      </c>
      <c r="AZ39">
        <v>3</v>
      </c>
      <c r="BA39">
        <v>3</v>
      </c>
      <c r="BB39">
        <v>5</v>
      </c>
      <c r="BC39">
        <v>8</v>
      </c>
      <c r="BD39">
        <v>15</v>
      </c>
      <c r="BE39">
        <v>11</v>
      </c>
      <c r="BF39" s="34">
        <f t="shared" si="12"/>
        <v>9.6</v>
      </c>
      <c r="BG39" s="34">
        <f t="shared" si="13"/>
        <v>10.333333333333334</v>
      </c>
      <c r="BH39" s="34"/>
      <c r="BI39" s="34"/>
      <c r="BJ39" s="34"/>
      <c r="BK39" s="34"/>
      <c r="BL39" s="34"/>
      <c r="BN39">
        <f t="shared" si="14"/>
        <v>100</v>
      </c>
      <c r="BO39">
        <f t="shared" si="31"/>
        <v>100</v>
      </c>
      <c r="BP39">
        <f t="shared" si="32"/>
        <v>100</v>
      </c>
      <c r="BQ39">
        <f t="shared" si="33"/>
        <v>100</v>
      </c>
      <c r="BR39">
        <f t="shared" si="34"/>
        <v>100</v>
      </c>
      <c r="BS39">
        <f t="shared" si="35"/>
        <v>100</v>
      </c>
      <c r="BT39">
        <f t="shared" si="36"/>
        <v>33.333333333333329</v>
      </c>
      <c r="BU39">
        <f t="shared" si="37"/>
        <v>100</v>
      </c>
      <c r="BV39">
        <f t="shared" si="38"/>
        <v>100</v>
      </c>
      <c r="BW39">
        <f t="shared" si="39"/>
        <v>-33.333333333333329</v>
      </c>
      <c r="BX39">
        <f t="shared" si="40"/>
        <v>100</v>
      </c>
      <c r="BY39">
        <f t="shared" si="1"/>
        <v>-23.076923076923077</v>
      </c>
      <c r="BZ39">
        <f t="shared" si="41"/>
        <v>14.285714285714285</v>
      </c>
      <c r="CA39">
        <f t="shared" si="42"/>
        <v>20</v>
      </c>
      <c r="CB39">
        <f t="shared" si="43"/>
        <v>46.666666666666664</v>
      </c>
      <c r="CD39">
        <f t="shared" si="25"/>
        <v>100</v>
      </c>
      <c r="CE39">
        <f t="shared" si="26"/>
        <v>100</v>
      </c>
      <c r="CF39">
        <f t="shared" si="27"/>
        <v>77.777777777777771</v>
      </c>
      <c r="CG39">
        <f t="shared" si="28"/>
        <v>14.52991452991453</v>
      </c>
      <c r="CH39">
        <f>AVERAGE(BZ39:CB39)</f>
        <v>26.984126984126984</v>
      </c>
      <c r="CN39">
        <f t="shared" si="5"/>
        <v>63.858363858363859</v>
      </c>
    </row>
    <row r="40" spans="1:967">
      <c r="E40" s="8">
        <f t="shared" ref="E40:T40" si="44">AVERAGE(E2:E39)/30*100</f>
        <v>45.736842105263158</v>
      </c>
      <c r="F40" s="8">
        <f t="shared" si="44"/>
        <v>38.833333333333336</v>
      </c>
      <c r="G40" s="8">
        <f t="shared" si="44"/>
        <v>35.10526315789474</v>
      </c>
      <c r="H40" s="8">
        <f t="shared" si="44"/>
        <v>32.517543859649116</v>
      </c>
      <c r="I40" s="8">
        <f t="shared" si="44"/>
        <v>28.815789473684212</v>
      </c>
      <c r="J40" s="8">
        <f t="shared" si="44"/>
        <v>22.57017543859649</v>
      </c>
      <c r="K40" s="8">
        <f t="shared" si="44"/>
        <v>23.228070175438603</v>
      </c>
      <c r="L40" s="8">
        <f t="shared" si="44"/>
        <v>25.114035087719301</v>
      </c>
      <c r="M40" s="8">
        <f t="shared" si="44"/>
        <v>20.473684210526319</v>
      </c>
      <c r="N40" s="8">
        <f t="shared" si="44"/>
        <v>18.859649122807017</v>
      </c>
      <c r="O40" s="8">
        <f t="shared" si="44"/>
        <v>17.710526315789473</v>
      </c>
      <c r="P40" s="8">
        <f t="shared" si="44"/>
        <v>19.973684210526311</v>
      </c>
      <c r="Q40" s="8">
        <f t="shared" si="44"/>
        <v>19.184210526315791</v>
      </c>
      <c r="R40" s="8">
        <f t="shared" si="44"/>
        <v>17.89473684210526</v>
      </c>
      <c r="S40" s="8">
        <f t="shared" si="44"/>
        <v>20.956140350877192</v>
      </c>
      <c r="T40" s="8">
        <f t="shared" si="44"/>
        <v>25.798245614035086</v>
      </c>
      <c r="U40" s="8"/>
      <c r="V40" s="8"/>
      <c r="W40" s="8"/>
      <c r="X40" s="8"/>
      <c r="Z40" s="8"/>
      <c r="AA40" s="8">
        <f t="shared" ref="AA40:AO40" si="45">AVERAGE(AA2:AA39)</f>
        <v>0.68421052631578949</v>
      </c>
      <c r="AB40" s="8">
        <f t="shared" si="45"/>
        <v>2.8421052631578947</v>
      </c>
      <c r="AC40" s="8">
        <f t="shared" si="45"/>
        <v>5.8947368421052628</v>
      </c>
      <c r="AD40" s="8">
        <f t="shared" si="45"/>
        <v>7</v>
      </c>
      <c r="AE40" s="8">
        <f t="shared" si="45"/>
        <v>8.6842105263157894</v>
      </c>
      <c r="AF40" s="8">
        <f t="shared" si="45"/>
        <v>12.052631578947368</v>
      </c>
      <c r="AG40" s="8">
        <f t="shared" si="45"/>
        <v>15.105263157894736</v>
      </c>
      <c r="AH40" s="8">
        <f t="shared" si="45"/>
        <v>12.368421052631579</v>
      </c>
      <c r="AI40" s="8">
        <f t="shared" si="45"/>
        <v>16.421052631578949</v>
      </c>
      <c r="AJ40" s="8">
        <f t="shared" si="45"/>
        <v>14.947368421052632</v>
      </c>
      <c r="AK40" s="8">
        <f t="shared" si="45"/>
        <v>15.894736842105264</v>
      </c>
      <c r="AL40" s="8">
        <f t="shared" si="45"/>
        <v>16.157894736842106</v>
      </c>
      <c r="AM40" s="8">
        <f t="shared" si="45"/>
        <v>17.631578947368421</v>
      </c>
      <c r="AN40" s="8">
        <f t="shared" si="45"/>
        <v>17.578947368421051</v>
      </c>
      <c r="AO40" s="8">
        <f t="shared" si="45"/>
        <v>15.263157894736842</v>
      </c>
      <c r="AP40" s="8"/>
      <c r="AQ40" s="8">
        <f t="shared" ref="AQ40:BE40" si="46">AVERAGE(AQ2:AQ39)</f>
        <v>15.947368421052632</v>
      </c>
      <c r="AR40" s="8">
        <f t="shared" si="46"/>
        <v>13.236842105263158</v>
      </c>
      <c r="AS40" s="8">
        <f t="shared" si="46"/>
        <v>16.578947368421051</v>
      </c>
      <c r="AT40" s="8">
        <f t="shared" si="46"/>
        <v>17.789473684210527</v>
      </c>
      <c r="AU40" s="8">
        <f t="shared" si="46"/>
        <v>19.736842105263158</v>
      </c>
      <c r="AV40" s="8">
        <f t="shared" si="46"/>
        <v>19.421052631578949</v>
      </c>
      <c r="AW40" s="8">
        <f t="shared" si="46"/>
        <v>21.526315789473685</v>
      </c>
      <c r="AX40" s="8">
        <f t="shared" si="46"/>
        <v>19.894736842105264</v>
      </c>
      <c r="AY40" s="8">
        <f t="shared" si="46"/>
        <v>20.921052631578949</v>
      </c>
      <c r="AZ40" s="8">
        <f t="shared" si="46"/>
        <v>23.026315789473685</v>
      </c>
      <c r="BA40" s="8">
        <f t="shared" si="46"/>
        <v>18.55263157894737</v>
      </c>
      <c r="BB40" s="8">
        <f t="shared" si="46"/>
        <v>20.184210526315791</v>
      </c>
      <c r="BC40" s="8">
        <f t="shared" si="46"/>
        <v>20.342105263157894</v>
      </c>
      <c r="BD40" s="8">
        <f t="shared" si="46"/>
        <v>20.657894736842106</v>
      </c>
      <c r="BE40" s="8">
        <f t="shared" si="46"/>
        <v>21.763157894736842</v>
      </c>
      <c r="BN40" s="8">
        <f t="shared" ref="BN40:CB40" si="47">AVERAGE(BN2:BN39)</f>
        <v>81.637123588934074</v>
      </c>
      <c r="BO40" s="8">
        <f t="shared" si="47"/>
        <v>54.313157841639644</v>
      </c>
      <c r="BP40" s="8">
        <f t="shared" si="47"/>
        <v>63.424360866970574</v>
      </c>
      <c r="BQ40" s="8">
        <f t="shared" si="47"/>
        <v>61.761899934769019</v>
      </c>
      <c r="BR40" s="8">
        <f t="shared" si="47"/>
        <v>52.857988118935339</v>
      </c>
      <c r="BS40" s="8">
        <f t="shared" si="47"/>
        <v>36.759281549881372</v>
      </c>
      <c r="BT40" s="8">
        <f t="shared" si="47"/>
        <v>30.934077458048339</v>
      </c>
      <c r="BU40" s="8">
        <f t="shared" si="47"/>
        <v>39.842811498475463</v>
      </c>
      <c r="BV40" s="8">
        <f t="shared" si="47"/>
        <v>26.869545858004688</v>
      </c>
      <c r="BW40" s="8">
        <f t="shared" si="47"/>
        <v>28.354598290778792</v>
      </c>
      <c r="BX40" s="8">
        <f t="shared" si="47"/>
        <v>17.877680170185204</v>
      </c>
      <c r="BY40" s="8">
        <f t="shared" si="47"/>
        <v>20.463515454728004</v>
      </c>
      <c r="BZ40" s="8">
        <f t="shared" si="47"/>
        <v>17.78069148398453</v>
      </c>
      <c r="CA40" s="8">
        <f t="shared" si="47"/>
        <v>16.117939261521457</v>
      </c>
      <c r="CB40" s="8">
        <f t="shared" si="47"/>
        <v>19.220031735566543</v>
      </c>
      <c r="CN40" s="8">
        <f>AVERAGE(CN2:CN39)</f>
        <v>37.880980207494872</v>
      </c>
    </row>
    <row r="41" spans="1:967">
      <c r="E41" s="8">
        <f t="shared" ref="E41:T41" si="48">STDEV(E2:E39)/SQRT(38)/30*100</f>
        <v>3.785274177621583</v>
      </c>
      <c r="F41" s="8">
        <f t="shared" si="48"/>
        <v>4.0192312709625417</v>
      </c>
      <c r="G41" s="8">
        <f t="shared" si="48"/>
        <v>4.2731182194869204</v>
      </c>
      <c r="H41" s="8">
        <f t="shared" si="48"/>
        <v>4.0468783249667499</v>
      </c>
      <c r="I41" s="8">
        <f t="shared" si="48"/>
        <v>3.6435691613241645</v>
      </c>
      <c r="J41" s="8">
        <f t="shared" si="48"/>
        <v>3.4073319705739111</v>
      </c>
      <c r="K41" s="8">
        <f t="shared" si="48"/>
        <v>3.2754843993106859</v>
      </c>
      <c r="L41" s="8">
        <f t="shared" si="48"/>
        <v>3.7662933285062219</v>
      </c>
      <c r="M41" s="8">
        <f t="shared" si="48"/>
        <v>2.8359785041525041</v>
      </c>
      <c r="N41" s="8">
        <f t="shared" si="48"/>
        <v>3.0573939731762882</v>
      </c>
      <c r="O41" s="8">
        <f t="shared" si="48"/>
        <v>2.8203456843341077</v>
      </c>
      <c r="P41" s="8">
        <f t="shared" si="48"/>
        <v>3.0025641425640481</v>
      </c>
      <c r="Q41" s="8">
        <f t="shared" si="48"/>
        <v>3.1245596463801277</v>
      </c>
      <c r="R41" s="8">
        <f t="shared" si="48"/>
        <v>2.8655699729134207</v>
      </c>
      <c r="S41" s="8">
        <f t="shared" si="48"/>
        <v>2.9952591763004222</v>
      </c>
      <c r="T41" s="8">
        <f t="shared" si="48"/>
        <v>2.931374906191706</v>
      </c>
      <c r="U41" s="8"/>
      <c r="V41" s="8"/>
      <c r="W41" s="8"/>
      <c r="X41" s="8"/>
      <c r="Z41" s="8"/>
      <c r="AA41" s="8">
        <f t="shared" ref="AA41:AO41" si="49">STDEV(AA2:AA39)/SQRT(38)</f>
        <v>0.17326774501376382</v>
      </c>
      <c r="AB41" s="8">
        <f t="shared" si="49"/>
        <v>0.73378761330234465</v>
      </c>
      <c r="AC41" s="8">
        <f t="shared" si="49"/>
        <v>1.5549624474314687</v>
      </c>
      <c r="AD41" s="8">
        <f t="shared" si="49"/>
        <v>1.5119250961750099</v>
      </c>
      <c r="AE41" s="8">
        <f t="shared" si="49"/>
        <v>1.5881429716418431</v>
      </c>
      <c r="AF41" s="8">
        <f t="shared" si="49"/>
        <v>2.2370052655747545</v>
      </c>
      <c r="AG41" s="8">
        <f t="shared" si="49"/>
        <v>2.4705346009203231</v>
      </c>
      <c r="AH41" s="8">
        <f t="shared" si="49"/>
        <v>2.220882737058874</v>
      </c>
      <c r="AI41" s="8">
        <f t="shared" si="49"/>
        <v>2.4175247968935332</v>
      </c>
      <c r="AJ41" s="8">
        <f t="shared" si="49"/>
        <v>1.9168146320022998</v>
      </c>
      <c r="AK41" s="8">
        <f t="shared" si="49"/>
        <v>1.9669348798934372</v>
      </c>
      <c r="AL41" s="8">
        <f t="shared" si="49"/>
        <v>2.2896657920415677</v>
      </c>
      <c r="AM41" s="8">
        <f t="shared" si="49"/>
        <v>2.4335905173260595</v>
      </c>
      <c r="AN41" s="8">
        <f t="shared" si="49"/>
        <v>2.1203583995299327</v>
      </c>
      <c r="AO41" s="8">
        <f t="shared" si="49"/>
        <v>1.6924584669053464</v>
      </c>
      <c r="AP41" s="8"/>
      <c r="AQ41" s="8">
        <f t="shared" ref="AQ41:BE41" si="50">STDEV(AQ2:AQ39)/SQRT(38)</f>
        <v>1.964821257120843</v>
      </c>
      <c r="AR41" s="8">
        <f t="shared" si="50"/>
        <v>2.1522538421462203</v>
      </c>
      <c r="AS41" s="8">
        <f t="shared" si="50"/>
        <v>1.905159416554318</v>
      </c>
      <c r="AT41" s="8">
        <f t="shared" si="50"/>
        <v>1.7226455450494933</v>
      </c>
      <c r="AU41" s="8">
        <f t="shared" si="50"/>
        <v>1.846023064036175</v>
      </c>
      <c r="AV41" s="8">
        <f t="shared" si="50"/>
        <v>2.0055511790853964</v>
      </c>
      <c r="AW41" s="8">
        <f t="shared" si="50"/>
        <v>2.5397933524727865</v>
      </c>
      <c r="AX41" s="8">
        <f t="shared" si="50"/>
        <v>2.0355270858752377</v>
      </c>
      <c r="AY41" s="8">
        <f t="shared" si="50"/>
        <v>1.9106579783700697</v>
      </c>
      <c r="AZ41" s="8">
        <f t="shared" si="50"/>
        <v>2.3088323337840477</v>
      </c>
      <c r="BA41" s="8">
        <f t="shared" si="50"/>
        <v>1.7454257912134437</v>
      </c>
      <c r="BB41" s="8">
        <f t="shared" si="50"/>
        <v>1.9615272822547545</v>
      </c>
      <c r="BC41" s="8">
        <f t="shared" si="50"/>
        <v>1.6462709772598925</v>
      </c>
      <c r="BD41" s="8">
        <f t="shared" si="50"/>
        <v>1.9456616641190676</v>
      </c>
      <c r="BE41" s="8">
        <f t="shared" si="50"/>
        <v>2.0489855278878979</v>
      </c>
      <c r="BN41" s="8">
        <f t="shared" ref="BN41:CB41" si="51">STDEV(BN2:BN39)/SQRT(38)</f>
        <v>5.2427229916204405</v>
      </c>
      <c r="BO41" s="8">
        <f t="shared" si="51"/>
        <v>6.6009096016811295</v>
      </c>
      <c r="BP41" s="8">
        <f t="shared" si="51"/>
        <v>6.0487804559500233</v>
      </c>
      <c r="BQ41" s="8">
        <f t="shared" si="51"/>
        <v>6.1657327987296817</v>
      </c>
      <c r="BR41" s="8">
        <f t="shared" si="51"/>
        <v>6.0616227486837992</v>
      </c>
      <c r="BS41" s="8">
        <f t="shared" si="51"/>
        <v>6.6465114104341421</v>
      </c>
      <c r="BT41" s="8">
        <f t="shared" si="51"/>
        <v>6.3170812557094944</v>
      </c>
      <c r="BU41" s="8">
        <f t="shared" si="51"/>
        <v>6.4489697572081219</v>
      </c>
      <c r="BV41" s="8">
        <f t="shared" si="51"/>
        <v>6.4031655195173025</v>
      </c>
      <c r="BW41" s="8">
        <f t="shared" si="51"/>
        <v>5.3521478750965041</v>
      </c>
      <c r="BX41" s="8">
        <f t="shared" si="51"/>
        <v>5.6473821256148087</v>
      </c>
      <c r="BY41" s="8">
        <f t="shared" si="51"/>
        <v>5.9153643792941946</v>
      </c>
      <c r="BZ41" s="8">
        <f t="shared" si="51"/>
        <v>5.3405090939920399</v>
      </c>
      <c r="CA41" s="8">
        <f t="shared" si="51"/>
        <v>5.3136630380674381</v>
      </c>
      <c r="CB41" s="8">
        <f t="shared" si="51"/>
        <v>5.6713108302504329</v>
      </c>
      <c r="CN41" s="8">
        <f>STDEV(CN2:CN39)/SQRT(38)</f>
        <v>3.5274143338138444</v>
      </c>
    </row>
    <row r="44" spans="1:967">
      <c r="A44">
        <v>41</v>
      </c>
      <c r="B44" s="1">
        <v>9.9999999999999993E+44</v>
      </c>
      <c r="C44">
        <v>2</v>
      </c>
      <c r="D44" t="s">
        <v>46</v>
      </c>
      <c r="E44">
        <v>3.9</v>
      </c>
      <c r="F44">
        <v>0.3</v>
      </c>
      <c r="G44">
        <v>1.1000000000000001</v>
      </c>
      <c r="H44">
        <v>0.3</v>
      </c>
      <c r="I44">
        <v>0</v>
      </c>
      <c r="J44">
        <v>0.6</v>
      </c>
      <c r="K44">
        <v>0.9</v>
      </c>
      <c r="L44">
        <v>0.7</v>
      </c>
      <c r="M44">
        <v>3.3</v>
      </c>
      <c r="N44">
        <v>0</v>
      </c>
      <c r="O44">
        <v>0.4</v>
      </c>
      <c r="P44">
        <v>0</v>
      </c>
      <c r="Q44">
        <v>1.6</v>
      </c>
      <c r="R44">
        <v>1.2</v>
      </c>
      <c r="S44">
        <v>0.5</v>
      </c>
      <c r="T44">
        <f>AVERAGE(E44:S44)</f>
        <v>0.98666666666666669</v>
      </c>
      <c r="U44">
        <f>AVERAGE(E44:G44)</f>
        <v>1.7666666666666668</v>
      </c>
      <c r="V44">
        <f>AVERAGE(H44:J44)</f>
        <v>0.3</v>
      </c>
      <c r="W44">
        <f>AVERAGE(K44:M44)</f>
        <v>1.6333333333333335</v>
      </c>
      <c r="X44">
        <f>AVERAGE(N44:P44)</f>
        <v>0.13333333333333333</v>
      </c>
      <c r="Y44">
        <f>AVERAGE(Q44:S44)</f>
        <v>1.0999999999999999</v>
      </c>
      <c r="AA44">
        <v>6</v>
      </c>
      <c r="AB44">
        <v>22</v>
      </c>
      <c r="AC44">
        <v>12</v>
      </c>
      <c r="AD44">
        <v>28</v>
      </c>
      <c r="AE44">
        <v>24</v>
      </c>
      <c r="AF44">
        <v>30</v>
      </c>
      <c r="AG44">
        <v>28</v>
      </c>
      <c r="AH44">
        <v>28</v>
      </c>
      <c r="AI44">
        <v>36</v>
      </c>
      <c r="AJ44">
        <v>56</v>
      </c>
      <c r="AK44">
        <v>22</v>
      </c>
      <c r="AL44">
        <v>32</v>
      </c>
      <c r="AM44">
        <v>40</v>
      </c>
      <c r="AN44">
        <v>38</v>
      </c>
      <c r="AO44">
        <v>26</v>
      </c>
      <c r="AQ44">
        <v>19</v>
      </c>
      <c r="AR44">
        <v>28</v>
      </c>
      <c r="AS44">
        <v>26</v>
      </c>
      <c r="AT44">
        <v>26</v>
      </c>
      <c r="AU44">
        <v>26</v>
      </c>
      <c r="AV44">
        <v>29</v>
      </c>
      <c r="AW44">
        <v>37</v>
      </c>
      <c r="AX44">
        <v>36</v>
      </c>
      <c r="AY44">
        <v>40</v>
      </c>
      <c r="AZ44">
        <v>31</v>
      </c>
      <c r="BA44">
        <v>47</v>
      </c>
      <c r="BB44">
        <v>30</v>
      </c>
      <c r="BC44">
        <v>51</v>
      </c>
      <c r="BD44">
        <v>41</v>
      </c>
      <c r="BE44">
        <v>41</v>
      </c>
      <c r="BF44" s="34">
        <f>AVERAGE(AQ44:BE44)</f>
        <v>33.866666666666667</v>
      </c>
      <c r="BG44" s="34">
        <f>AVERAGE(AQ44:AS44)</f>
        <v>24.333333333333332</v>
      </c>
      <c r="BH44" s="34"/>
      <c r="BI44" s="34"/>
      <c r="BJ44" s="34"/>
      <c r="BK44" s="34"/>
      <c r="BL44" s="34"/>
      <c r="BN44">
        <f>(AQ44-AA44)/(AQ44+AA44)*100</f>
        <v>52</v>
      </c>
      <c r="BO44">
        <f t="shared" ref="BO44:BO56" si="52">(AR44-AB44)/(AR44+AB44)*100</f>
        <v>12</v>
      </c>
      <c r="BP44">
        <f t="shared" ref="BP44:BP56" si="53">(AS44-AC44)/(AS44+AC44)*100</f>
        <v>36.84210526315789</v>
      </c>
      <c r="BQ44">
        <f t="shared" ref="BQ44:BQ56" si="54">(AT44-AD44)/(AT44+AD44)*100</f>
        <v>-3.7037037037037033</v>
      </c>
      <c r="BR44">
        <f t="shared" ref="BR44:BR81" si="55">(AU44-AE44)/(AU44+AE44)*100</f>
        <v>4</v>
      </c>
      <c r="BS44">
        <f t="shared" ref="BS44:BS81" si="56">(AV44-AF44)/(AV44+AF44)*100</f>
        <v>-1.6949152542372881</v>
      </c>
      <c r="BT44">
        <f t="shared" ref="BT44:BT81" si="57">(AW44-AG44)/(AW44+AG44)*100</f>
        <v>13.846153846153847</v>
      </c>
      <c r="BU44">
        <f t="shared" ref="BU44:BU81" si="58">(AX44-AH44)/(AX44+AH44)*100</f>
        <v>12.5</v>
      </c>
      <c r="BV44">
        <f t="shared" ref="BV44:BV81" si="59">(AY44-AI44)/(AY44+AI44)*100</f>
        <v>5.2631578947368416</v>
      </c>
      <c r="BW44">
        <f t="shared" ref="BW44:BW81" si="60">(AZ44-AJ44)/(AZ44+AJ44)*100</f>
        <v>-28.735632183908045</v>
      </c>
      <c r="BX44">
        <f t="shared" ref="BX44:BX68" si="61">(BA44-AK44)/(BA44+AK44)*100</f>
        <v>36.231884057971016</v>
      </c>
      <c r="BY44">
        <f t="shared" ref="BY44:BY81" si="62">(BB44-AL44)/(BB44+AL44)*100</f>
        <v>-3.225806451612903</v>
      </c>
      <c r="BZ44">
        <f t="shared" ref="BZ44:BZ81" si="63">(BC44-AM44)/(BC44+AM44)*100</f>
        <v>12.087912087912088</v>
      </c>
      <c r="CA44">
        <f t="shared" ref="CA44:CA68" si="64">(BD44-AN44)/(BD44+AN44)*100</f>
        <v>3.79746835443038</v>
      </c>
      <c r="CB44">
        <f t="shared" ref="CB44:CB68" si="65">(BE44-AO44)/(BE44+AO44)*100</f>
        <v>22.388059701492537</v>
      </c>
      <c r="CD44">
        <f>AVERAGE(BN44:BP44)</f>
        <v>33.614035087719294</v>
      </c>
      <c r="CE44">
        <f>AVERAGE(BQ44:BS44)</f>
        <v>-0.4662063193136638</v>
      </c>
      <c r="CF44">
        <f>AVERAGE(BT44:BV44)</f>
        <v>10.536437246963564</v>
      </c>
      <c r="CG44">
        <f>AVERAGE(BW44:BY44)</f>
        <v>1.4234818074833557</v>
      </c>
      <c r="CH44">
        <f>AVERAGE(BZ44:CB44)</f>
        <v>12.757813381278334</v>
      </c>
      <c r="CN44">
        <f t="shared" ref="CN44:CN81" si="66">AVERAGE(BN44:CB44)</f>
        <v>11.573112240826179</v>
      </c>
    </row>
    <row r="45" spans="1:967">
      <c r="A45">
        <v>44</v>
      </c>
      <c r="B45" s="1">
        <v>1.9999999999999999E+45</v>
      </c>
      <c r="C45">
        <v>2</v>
      </c>
      <c r="D45" t="s">
        <v>48</v>
      </c>
      <c r="E45">
        <v>1.5</v>
      </c>
      <c r="F45">
        <v>4.4000000000000004</v>
      </c>
      <c r="G45">
        <v>16.100000000000001</v>
      </c>
      <c r="H45">
        <v>2.8</v>
      </c>
      <c r="I45">
        <v>1.2</v>
      </c>
      <c r="J45">
        <v>10.1</v>
      </c>
      <c r="K45">
        <v>5.4</v>
      </c>
      <c r="L45">
        <v>6.3</v>
      </c>
      <c r="M45">
        <v>6.3</v>
      </c>
      <c r="N45">
        <v>3</v>
      </c>
      <c r="O45">
        <v>1.4</v>
      </c>
      <c r="P45">
        <v>2.8</v>
      </c>
      <c r="Q45">
        <v>8.1999999999999993</v>
      </c>
      <c r="R45">
        <v>6.9</v>
      </c>
      <c r="S45">
        <v>1.4</v>
      </c>
      <c r="T45">
        <f t="shared" ref="T45:T81" si="67">AVERAGE(E45:S45)</f>
        <v>5.1866666666666665</v>
      </c>
      <c r="U45">
        <f t="shared" ref="U45:U81" si="68">AVERAGE(E45:G45)</f>
        <v>7.333333333333333</v>
      </c>
      <c r="V45">
        <f t="shared" ref="V45:V81" si="69">AVERAGE(H45:J45)</f>
        <v>4.7</v>
      </c>
      <c r="W45">
        <f t="shared" ref="W45:W81" si="70">AVERAGE(K45:M45)</f>
        <v>6</v>
      </c>
      <c r="X45">
        <f t="shared" ref="X45:X81" si="71">AVERAGE(N45:P45)</f>
        <v>2.4</v>
      </c>
      <c r="Y45">
        <f t="shared" ref="Y45:Y81" si="72">AVERAGE(Q45:S45)</f>
        <v>5.5</v>
      </c>
      <c r="AA45">
        <v>14</v>
      </c>
      <c r="AB45">
        <v>24</v>
      </c>
      <c r="AC45">
        <v>2</v>
      </c>
      <c r="AD45">
        <v>18</v>
      </c>
      <c r="AE45">
        <v>12</v>
      </c>
      <c r="AF45">
        <v>4</v>
      </c>
      <c r="AG45">
        <v>16</v>
      </c>
      <c r="AH45">
        <v>14</v>
      </c>
      <c r="AI45">
        <v>16</v>
      </c>
      <c r="AJ45">
        <v>24</v>
      </c>
      <c r="AK45">
        <v>24</v>
      </c>
      <c r="AL45">
        <v>16</v>
      </c>
      <c r="AM45">
        <v>14</v>
      </c>
      <c r="AN45">
        <v>12</v>
      </c>
      <c r="AO45">
        <v>24</v>
      </c>
      <c r="AQ45">
        <v>38</v>
      </c>
      <c r="AR45">
        <v>23</v>
      </c>
      <c r="AS45">
        <v>16</v>
      </c>
      <c r="AT45">
        <v>14</v>
      </c>
      <c r="AU45">
        <v>23</v>
      </c>
      <c r="AV45">
        <v>16</v>
      </c>
      <c r="AW45">
        <v>15</v>
      </c>
      <c r="AX45">
        <v>20</v>
      </c>
      <c r="AY45">
        <v>17</v>
      </c>
      <c r="AZ45">
        <v>14</v>
      </c>
      <c r="BA45">
        <v>17</v>
      </c>
      <c r="BB45">
        <v>18</v>
      </c>
      <c r="BC45">
        <v>14</v>
      </c>
      <c r="BD45">
        <v>11</v>
      </c>
      <c r="BE45">
        <v>9</v>
      </c>
      <c r="BF45" s="34">
        <f t="shared" ref="BF45:BF81" si="73">AVERAGE(AQ45:BE45)</f>
        <v>17.666666666666668</v>
      </c>
      <c r="BG45" s="34">
        <f t="shared" ref="BG45:BG81" si="74">AVERAGE(AQ45:AS45)</f>
        <v>25.666666666666668</v>
      </c>
      <c r="BH45" s="34"/>
      <c r="BI45" s="34"/>
      <c r="BJ45" s="34"/>
      <c r="BK45" s="34"/>
      <c r="BL45" s="34"/>
      <c r="BN45">
        <f t="shared" ref="BN45:BN56" si="75">(AQ45-AA45)/(AQ45+AA45)*100</f>
        <v>46.153846153846153</v>
      </c>
      <c r="BO45">
        <f t="shared" si="52"/>
        <v>-2.1276595744680851</v>
      </c>
      <c r="BP45">
        <f t="shared" si="53"/>
        <v>77.777777777777786</v>
      </c>
      <c r="BQ45">
        <f t="shared" si="54"/>
        <v>-12.5</v>
      </c>
      <c r="BR45">
        <f t="shared" si="55"/>
        <v>31.428571428571427</v>
      </c>
      <c r="BS45">
        <f t="shared" si="56"/>
        <v>60</v>
      </c>
      <c r="BT45">
        <f t="shared" si="57"/>
        <v>-3.225806451612903</v>
      </c>
      <c r="BU45">
        <f t="shared" si="58"/>
        <v>17.647058823529413</v>
      </c>
      <c r="BV45">
        <f t="shared" si="59"/>
        <v>3.0303030303030303</v>
      </c>
      <c r="BW45">
        <f t="shared" si="60"/>
        <v>-26.315789473684209</v>
      </c>
      <c r="BX45">
        <f t="shared" si="61"/>
        <v>-17.073170731707318</v>
      </c>
      <c r="BY45">
        <f t="shared" si="62"/>
        <v>5.8823529411764701</v>
      </c>
      <c r="BZ45">
        <f t="shared" si="63"/>
        <v>0</v>
      </c>
      <c r="CA45">
        <f t="shared" si="64"/>
        <v>-4.3478260869565215</v>
      </c>
      <c r="CB45">
        <f t="shared" si="65"/>
        <v>-45.454545454545453</v>
      </c>
      <c r="CD45">
        <f t="shared" ref="CD45:CD81" si="76">AVERAGE(BN45:BP45)</f>
        <v>40.601321452385285</v>
      </c>
      <c r="CE45">
        <f t="shared" ref="CE45:CE81" si="77">AVERAGE(BQ45:BS45)</f>
        <v>26.30952380952381</v>
      </c>
      <c r="CF45">
        <f t="shared" ref="CF45:CF81" si="78">AVERAGE(BT45:BV45)</f>
        <v>5.8171851340731804</v>
      </c>
      <c r="CG45">
        <f t="shared" ref="CG45:CG81" si="79">AVERAGE(BW45:BY45)</f>
        <v>-12.502202421405018</v>
      </c>
      <c r="CH45">
        <f t="shared" ref="CH45:CH80" si="80">AVERAGE(BZ45:CB45)</f>
        <v>-16.600790513833992</v>
      </c>
      <c r="CN45">
        <f t="shared" si="66"/>
        <v>8.7250074921486505</v>
      </c>
    </row>
    <row r="46" spans="1:967">
      <c r="A46">
        <v>45</v>
      </c>
      <c r="B46" s="1">
        <v>3.0000000000000001E+45</v>
      </c>
      <c r="C46">
        <v>2</v>
      </c>
      <c r="D46" t="s">
        <v>42</v>
      </c>
      <c r="E46">
        <v>0</v>
      </c>
      <c r="F46">
        <v>1.7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67"/>
        <v>0.13333333333333333</v>
      </c>
      <c r="U46">
        <f t="shared" si="68"/>
        <v>0.56666666666666665</v>
      </c>
      <c r="V46">
        <f t="shared" si="69"/>
        <v>0</v>
      </c>
      <c r="W46">
        <f t="shared" si="70"/>
        <v>0</v>
      </c>
      <c r="X46">
        <f t="shared" si="71"/>
        <v>9.9999999999999992E-2</v>
      </c>
      <c r="Y46">
        <f t="shared" si="72"/>
        <v>0</v>
      </c>
      <c r="AA46">
        <v>0</v>
      </c>
      <c r="AB46">
        <v>0</v>
      </c>
      <c r="AC46">
        <v>2</v>
      </c>
      <c r="AD46">
        <v>2</v>
      </c>
      <c r="AE46">
        <v>14</v>
      </c>
      <c r="AF46">
        <v>14</v>
      </c>
      <c r="AG46">
        <v>6</v>
      </c>
      <c r="AH46">
        <v>20</v>
      </c>
      <c r="AI46">
        <v>16</v>
      </c>
      <c r="AJ46">
        <v>16</v>
      </c>
      <c r="AK46">
        <v>12</v>
      </c>
      <c r="AL46">
        <v>10</v>
      </c>
      <c r="AM46">
        <v>2</v>
      </c>
      <c r="AN46">
        <v>8</v>
      </c>
      <c r="AO46">
        <v>16</v>
      </c>
      <c r="AQ46">
        <v>34</v>
      </c>
      <c r="AR46">
        <v>36</v>
      </c>
      <c r="AS46">
        <v>27</v>
      </c>
      <c r="AT46">
        <v>19</v>
      </c>
      <c r="AU46">
        <v>37</v>
      </c>
      <c r="AV46">
        <v>25</v>
      </c>
      <c r="AW46">
        <v>33</v>
      </c>
      <c r="AX46">
        <v>11</v>
      </c>
      <c r="AY46">
        <v>34</v>
      </c>
      <c r="AZ46">
        <v>12</v>
      </c>
      <c r="BA46">
        <v>11</v>
      </c>
      <c r="BB46">
        <v>13</v>
      </c>
      <c r="BC46">
        <v>33</v>
      </c>
      <c r="BD46">
        <v>27</v>
      </c>
      <c r="BE46">
        <v>21</v>
      </c>
      <c r="BF46" s="34">
        <f t="shared" si="73"/>
        <v>24.866666666666667</v>
      </c>
      <c r="BG46" s="34">
        <f t="shared" si="74"/>
        <v>32.333333333333336</v>
      </c>
      <c r="BH46" s="34"/>
      <c r="BI46" s="34"/>
      <c r="BJ46" s="34"/>
      <c r="BK46" s="34"/>
      <c r="BL46" s="34"/>
      <c r="BN46">
        <f t="shared" si="75"/>
        <v>100</v>
      </c>
      <c r="BO46">
        <f t="shared" si="52"/>
        <v>100</v>
      </c>
      <c r="BP46">
        <f t="shared" si="53"/>
        <v>86.206896551724128</v>
      </c>
      <c r="BQ46">
        <f t="shared" si="54"/>
        <v>80.952380952380949</v>
      </c>
      <c r="BR46">
        <f t="shared" si="55"/>
        <v>45.098039215686278</v>
      </c>
      <c r="BS46">
        <f t="shared" si="56"/>
        <v>28.205128205128204</v>
      </c>
      <c r="BT46">
        <f t="shared" si="57"/>
        <v>69.230769230769226</v>
      </c>
      <c r="BU46">
        <f t="shared" si="58"/>
        <v>-29.032258064516132</v>
      </c>
      <c r="BV46">
        <f t="shared" si="59"/>
        <v>36</v>
      </c>
      <c r="BW46">
        <f t="shared" si="60"/>
        <v>-14.285714285714285</v>
      </c>
      <c r="BX46">
        <f t="shared" si="61"/>
        <v>-4.3478260869565215</v>
      </c>
      <c r="BY46">
        <f t="shared" si="62"/>
        <v>13.043478260869565</v>
      </c>
      <c r="BZ46">
        <f t="shared" si="63"/>
        <v>88.571428571428569</v>
      </c>
      <c r="CA46">
        <f t="shared" si="64"/>
        <v>54.285714285714285</v>
      </c>
      <c r="CB46">
        <f t="shared" si="65"/>
        <v>13.513513513513514</v>
      </c>
      <c r="CD46">
        <f t="shared" si="76"/>
        <v>95.402298850574709</v>
      </c>
      <c r="CE46">
        <f t="shared" si="77"/>
        <v>51.418516124398479</v>
      </c>
      <c r="CF46">
        <f t="shared" si="78"/>
        <v>25.399503722084365</v>
      </c>
      <c r="CG46">
        <f t="shared" si="79"/>
        <v>-1.8633540372670812</v>
      </c>
      <c r="CH46">
        <f t="shared" si="80"/>
        <v>52.123552123552123</v>
      </c>
      <c r="CN46">
        <f t="shared" si="66"/>
        <v>44.496103356668527</v>
      </c>
    </row>
    <row r="47" spans="1:967">
      <c r="A47">
        <v>46</v>
      </c>
      <c r="B47" s="1">
        <v>3.9999999999999997E+45</v>
      </c>
      <c r="C47">
        <v>2</v>
      </c>
      <c r="D47" t="s">
        <v>44</v>
      </c>
      <c r="E47">
        <v>3.1</v>
      </c>
      <c r="F47">
        <v>1.6</v>
      </c>
      <c r="G47">
        <v>1.6</v>
      </c>
      <c r="H47">
        <v>5</v>
      </c>
      <c r="I47">
        <v>5.0999999999999996</v>
      </c>
      <c r="J47">
        <v>4.3</v>
      </c>
      <c r="K47">
        <v>4.5999999999999996</v>
      </c>
      <c r="L47">
        <v>2.6</v>
      </c>
      <c r="M47">
        <v>10.5</v>
      </c>
      <c r="N47">
        <v>3.5</v>
      </c>
      <c r="O47">
        <v>3.3</v>
      </c>
      <c r="P47">
        <v>4.5999999999999996</v>
      </c>
      <c r="Q47">
        <v>5.3</v>
      </c>
      <c r="R47">
        <v>3</v>
      </c>
      <c r="S47">
        <v>6.9</v>
      </c>
      <c r="T47">
        <f t="shared" si="67"/>
        <v>4.333333333333333</v>
      </c>
      <c r="U47">
        <f t="shared" si="68"/>
        <v>2.1</v>
      </c>
      <c r="V47">
        <f t="shared" si="69"/>
        <v>4.8</v>
      </c>
      <c r="W47">
        <f t="shared" si="70"/>
        <v>5.8999999999999995</v>
      </c>
      <c r="X47">
        <f t="shared" si="71"/>
        <v>3.7999999999999994</v>
      </c>
      <c r="Y47">
        <f t="shared" si="72"/>
        <v>5.0666666666666673</v>
      </c>
      <c r="AA47">
        <v>24</v>
      </c>
      <c r="AB47">
        <v>46</v>
      </c>
      <c r="AC47">
        <v>46</v>
      </c>
      <c r="AD47">
        <v>30</v>
      </c>
      <c r="AE47">
        <v>26</v>
      </c>
      <c r="AF47">
        <v>30</v>
      </c>
      <c r="AG47">
        <v>24</v>
      </c>
      <c r="AH47">
        <v>38</v>
      </c>
      <c r="AI47">
        <v>22</v>
      </c>
      <c r="AJ47">
        <v>54</v>
      </c>
      <c r="AK47">
        <v>40</v>
      </c>
      <c r="AL47">
        <v>32</v>
      </c>
      <c r="AM47">
        <v>40</v>
      </c>
      <c r="AN47">
        <v>14</v>
      </c>
      <c r="AO47">
        <v>28</v>
      </c>
      <c r="AQ47">
        <v>20</v>
      </c>
      <c r="AR47">
        <v>16</v>
      </c>
      <c r="AS47">
        <v>40</v>
      </c>
      <c r="AT47">
        <v>28</v>
      </c>
      <c r="AU47">
        <v>54</v>
      </c>
      <c r="AV47">
        <v>63</v>
      </c>
      <c r="AW47">
        <v>41</v>
      </c>
      <c r="AX47">
        <v>68</v>
      </c>
      <c r="AY47">
        <v>56</v>
      </c>
      <c r="AZ47">
        <v>37</v>
      </c>
      <c r="BA47">
        <v>37</v>
      </c>
      <c r="BB47">
        <v>60</v>
      </c>
      <c r="BC47">
        <v>56</v>
      </c>
      <c r="BD47">
        <v>47</v>
      </c>
      <c r="BE47">
        <v>44</v>
      </c>
      <c r="BF47" s="34">
        <f t="shared" si="73"/>
        <v>44.466666666666669</v>
      </c>
      <c r="BG47" s="34">
        <f t="shared" si="74"/>
        <v>25.333333333333332</v>
      </c>
      <c r="BH47" s="34"/>
      <c r="BI47" s="34"/>
      <c r="BJ47" s="34"/>
      <c r="BK47" s="34"/>
      <c r="BL47" s="34"/>
      <c r="BN47">
        <f t="shared" si="75"/>
        <v>-9.0909090909090917</v>
      </c>
      <c r="BO47">
        <f t="shared" si="52"/>
        <v>-48.387096774193552</v>
      </c>
      <c r="BP47">
        <f t="shared" si="53"/>
        <v>-6.9767441860465116</v>
      </c>
      <c r="BQ47">
        <f t="shared" si="54"/>
        <v>-3.4482758620689653</v>
      </c>
      <c r="BR47">
        <f t="shared" si="55"/>
        <v>35</v>
      </c>
      <c r="BS47">
        <f t="shared" si="56"/>
        <v>35.483870967741936</v>
      </c>
      <c r="BT47">
        <f t="shared" si="57"/>
        <v>26.153846153846157</v>
      </c>
      <c r="BU47">
        <f t="shared" si="58"/>
        <v>28.30188679245283</v>
      </c>
      <c r="BV47">
        <f t="shared" si="59"/>
        <v>43.589743589743591</v>
      </c>
      <c r="BW47">
        <f t="shared" si="60"/>
        <v>-18.681318681318682</v>
      </c>
      <c r="BX47">
        <f t="shared" si="61"/>
        <v>-3.8961038961038961</v>
      </c>
      <c r="BY47">
        <f t="shared" si="62"/>
        <v>30.434782608695656</v>
      </c>
      <c r="BZ47">
        <f t="shared" si="63"/>
        <v>16.666666666666664</v>
      </c>
      <c r="CA47">
        <f t="shared" si="64"/>
        <v>54.098360655737707</v>
      </c>
      <c r="CB47">
        <f t="shared" si="65"/>
        <v>22.222222222222221</v>
      </c>
      <c r="CD47">
        <f t="shared" si="76"/>
        <v>-21.484916683716389</v>
      </c>
      <c r="CE47">
        <f t="shared" si="77"/>
        <v>22.345198368557657</v>
      </c>
      <c r="CF47">
        <f t="shared" si="78"/>
        <v>32.681825512014193</v>
      </c>
      <c r="CG47">
        <f t="shared" si="79"/>
        <v>2.6191200104243593</v>
      </c>
      <c r="CH47">
        <f t="shared" si="80"/>
        <v>30.995749848208863</v>
      </c>
      <c r="CN47">
        <f t="shared" si="66"/>
        <v>13.431395411097737</v>
      </c>
    </row>
    <row r="48" spans="1:967">
      <c r="A48">
        <v>48</v>
      </c>
      <c r="B48" s="1">
        <v>5E+45</v>
      </c>
      <c r="C48">
        <v>2</v>
      </c>
      <c r="D48" t="s">
        <v>46</v>
      </c>
      <c r="E48">
        <v>4.7</v>
      </c>
      <c r="F48">
        <v>6.2</v>
      </c>
      <c r="G48">
        <v>3.4</v>
      </c>
      <c r="H48">
        <v>1.4</v>
      </c>
      <c r="I48">
        <v>1.6</v>
      </c>
      <c r="J48">
        <v>1</v>
      </c>
      <c r="K48">
        <v>3</v>
      </c>
      <c r="L48">
        <v>3.7</v>
      </c>
      <c r="M48">
        <v>12.1</v>
      </c>
      <c r="N48">
        <v>1.6</v>
      </c>
      <c r="O48">
        <v>1.9</v>
      </c>
      <c r="P48">
        <v>1.1000000000000001</v>
      </c>
      <c r="Q48">
        <v>0</v>
      </c>
      <c r="R48">
        <v>1.7</v>
      </c>
      <c r="S48">
        <v>0</v>
      </c>
      <c r="T48">
        <f t="shared" si="67"/>
        <v>2.8933333333333335</v>
      </c>
      <c r="U48">
        <f t="shared" si="68"/>
        <v>4.7666666666666666</v>
      </c>
      <c r="V48">
        <f t="shared" si="69"/>
        <v>1.3333333333333333</v>
      </c>
      <c r="W48">
        <f t="shared" si="70"/>
        <v>6.2666666666666666</v>
      </c>
      <c r="X48">
        <f t="shared" si="71"/>
        <v>1.5333333333333332</v>
      </c>
      <c r="Y48">
        <f t="shared" si="72"/>
        <v>0.56666666666666665</v>
      </c>
      <c r="AA48">
        <v>0</v>
      </c>
      <c r="AB48">
        <v>4</v>
      </c>
      <c r="AC48">
        <v>10</v>
      </c>
      <c r="AD48">
        <v>26</v>
      </c>
      <c r="AE48">
        <v>16</v>
      </c>
      <c r="AF48">
        <v>22</v>
      </c>
      <c r="AG48">
        <v>12</v>
      </c>
      <c r="AH48">
        <v>14</v>
      </c>
      <c r="AI48">
        <v>10</v>
      </c>
      <c r="AJ48">
        <v>22</v>
      </c>
      <c r="AK48">
        <v>14</v>
      </c>
      <c r="AL48">
        <v>26</v>
      </c>
      <c r="AM48">
        <v>20</v>
      </c>
      <c r="AN48">
        <v>24</v>
      </c>
      <c r="AO48">
        <v>22</v>
      </c>
      <c r="AQ48">
        <v>13</v>
      </c>
      <c r="AR48">
        <v>20</v>
      </c>
      <c r="AS48">
        <v>15</v>
      </c>
      <c r="AT48">
        <v>13</v>
      </c>
      <c r="AU48">
        <v>9</v>
      </c>
      <c r="AV48">
        <v>18</v>
      </c>
      <c r="AW48">
        <v>18</v>
      </c>
      <c r="AX48">
        <v>22</v>
      </c>
      <c r="AY48">
        <v>23</v>
      </c>
      <c r="AZ48">
        <v>28</v>
      </c>
      <c r="BA48">
        <v>23</v>
      </c>
      <c r="BB48">
        <v>20</v>
      </c>
      <c r="BC48">
        <v>23</v>
      </c>
      <c r="BD48">
        <v>27</v>
      </c>
      <c r="BE48">
        <v>18</v>
      </c>
      <c r="BF48" s="34">
        <f t="shared" si="73"/>
        <v>19.333333333333332</v>
      </c>
      <c r="BG48" s="34">
        <f t="shared" si="74"/>
        <v>16</v>
      </c>
      <c r="BH48" s="34"/>
      <c r="BI48" s="34"/>
      <c r="BJ48" s="34"/>
      <c r="BK48" s="34"/>
      <c r="BL48" s="34"/>
      <c r="BM48" s="4"/>
      <c r="BN48">
        <f t="shared" si="75"/>
        <v>100</v>
      </c>
      <c r="BO48">
        <f t="shared" si="52"/>
        <v>66.666666666666657</v>
      </c>
      <c r="BP48">
        <f t="shared" si="53"/>
        <v>20</v>
      </c>
      <c r="BQ48">
        <f t="shared" si="54"/>
        <v>-33.333333333333329</v>
      </c>
      <c r="BR48">
        <f t="shared" si="55"/>
        <v>-28.000000000000004</v>
      </c>
      <c r="BS48">
        <f t="shared" si="56"/>
        <v>-10</v>
      </c>
      <c r="BT48">
        <f t="shared" si="57"/>
        <v>20</v>
      </c>
      <c r="BU48">
        <f t="shared" si="58"/>
        <v>22.222222222222221</v>
      </c>
      <c r="BV48">
        <f t="shared" si="59"/>
        <v>39.393939393939391</v>
      </c>
      <c r="BW48">
        <f t="shared" si="60"/>
        <v>12</v>
      </c>
      <c r="BX48">
        <f t="shared" si="61"/>
        <v>24.324324324324326</v>
      </c>
      <c r="BY48">
        <f t="shared" si="62"/>
        <v>-13.043478260869565</v>
      </c>
      <c r="BZ48">
        <f t="shared" si="63"/>
        <v>6.9767441860465116</v>
      </c>
      <c r="CA48">
        <f t="shared" si="64"/>
        <v>5.8823529411764701</v>
      </c>
      <c r="CB48">
        <f t="shared" si="65"/>
        <v>-10</v>
      </c>
      <c r="CD48">
        <f t="shared" si="76"/>
        <v>62.222222222222221</v>
      </c>
      <c r="CE48">
        <f t="shared" si="77"/>
        <v>-23.777777777777775</v>
      </c>
      <c r="CF48">
        <f t="shared" si="78"/>
        <v>27.205387205387201</v>
      </c>
      <c r="CG48">
        <f t="shared" si="79"/>
        <v>7.7602820211515864</v>
      </c>
      <c r="CH48">
        <f t="shared" si="80"/>
        <v>0.95303237574099364</v>
      </c>
      <c r="CI48" s="4"/>
      <c r="CJ48" s="4"/>
      <c r="CK48" s="4"/>
      <c r="CL48" s="4"/>
      <c r="CM48" s="4"/>
      <c r="CN48">
        <f t="shared" si="66"/>
        <v>14.872629209344844</v>
      </c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5"/>
      <c r="DF48" s="5"/>
      <c r="DG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</row>
    <row r="49" spans="1:967">
      <c r="A49">
        <v>47</v>
      </c>
      <c r="B49" s="1">
        <v>6.0000000000000002E+45</v>
      </c>
      <c r="C49">
        <v>2</v>
      </c>
      <c r="D49" t="s">
        <v>48</v>
      </c>
      <c r="E49">
        <v>5.9</v>
      </c>
      <c r="F49">
        <v>5.8</v>
      </c>
      <c r="G49">
        <v>6.8</v>
      </c>
      <c r="H49">
        <v>9.9</v>
      </c>
      <c r="I49">
        <v>3.2</v>
      </c>
      <c r="J49">
        <v>6.2</v>
      </c>
      <c r="K49">
        <v>5.6</v>
      </c>
      <c r="L49">
        <v>2.8</v>
      </c>
      <c r="M49">
        <v>2.5</v>
      </c>
      <c r="N49">
        <v>2.6</v>
      </c>
      <c r="O49">
        <v>1.7</v>
      </c>
      <c r="P49">
        <v>3.7</v>
      </c>
      <c r="Q49">
        <v>4.4000000000000004</v>
      </c>
      <c r="R49">
        <v>3.8</v>
      </c>
      <c r="S49">
        <v>3.1</v>
      </c>
      <c r="T49">
        <f t="shared" si="67"/>
        <v>4.5333333333333332</v>
      </c>
      <c r="U49">
        <f t="shared" si="68"/>
        <v>6.166666666666667</v>
      </c>
      <c r="V49">
        <f t="shared" si="69"/>
        <v>6.4333333333333336</v>
      </c>
      <c r="W49">
        <f t="shared" si="70"/>
        <v>3.6333333333333329</v>
      </c>
      <c r="X49">
        <f t="shared" si="71"/>
        <v>2.6666666666666665</v>
      </c>
      <c r="Y49">
        <f t="shared" si="72"/>
        <v>3.7666666666666662</v>
      </c>
      <c r="AA49">
        <v>8</v>
      </c>
      <c r="AB49">
        <v>18</v>
      </c>
      <c r="AC49">
        <v>20</v>
      </c>
      <c r="AD49">
        <v>10</v>
      </c>
      <c r="AE49">
        <v>20</v>
      </c>
      <c r="AF49">
        <v>18</v>
      </c>
      <c r="AG49">
        <v>32</v>
      </c>
      <c r="AH49">
        <v>34</v>
      </c>
      <c r="AI49">
        <v>24</v>
      </c>
      <c r="AJ49">
        <v>26</v>
      </c>
      <c r="AK49">
        <v>22</v>
      </c>
      <c r="AL49">
        <v>12</v>
      </c>
      <c r="AM49">
        <v>26</v>
      </c>
      <c r="AN49">
        <v>16</v>
      </c>
      <c r="AO49">
        <v>22</v>
      </c>
      <c r="AQ49">
        <v>23</v>
      </c>
      <c r="AR49">
        <v>16</v>
      </c>
      <c r="AS49">
        <v>13</v>
      </c>
      <c r="AT49">
        <v>29</v>
      </c>
      <c r="AU49">
        <v>24</v>
      </c>
      <c r="AV49">
        <v>21</v>
      </c>
      <c r="AW49">
        <v>24</v>
      </c>
      <c r="AX49">
        <v>24</v>
      </c>
      <c r="AY49">
        <v>25</v>
      </c>
      <c r="AZ49">
        <v>17</v>
      </c>
      <c r="BA49">
        <v>25</v>
      </c>
      <c r="BB49">
        <v>10</v>
      </c>
      <c r="BC49">
        <v>14</v>
      </c>
      <c r="BD49">
        <v>28</v>
      </c>
      <c r="BE49">
        <v>17</v>
      </c>
      <c r="BF49" s="34">
        <f t="shared" si="73"/>
        <v>20.666666666666668</v>
      </c>
      <c r="BG49" s="34">
        <f t="shared" si="74"/>
        <v>17.333333333333332</v>
      </c>
      <c r="BH49" s="34"/>
      <c r="BI49" s="34"/>
      <c r="BJ49" s="34"/>
      <c r="BK49" s="34"/>
      <c r="BL49" s="34"/>
      <c r="BM49" s="4"/>
      <c r="BN49">
        <f t="shared" si="75"/>
        <v>48.387096774193552</v>
      </c>
      <c r="BO49">
        <f t="shared" si="52"/>
        <v>-5.8823529411764701</v>
      </c>
      <c r="BP49">
        <f t="shared" si="53"/>
        <v>-21.212121212121211</v>
      </c>
      <c r="BQ49">
        <f t="shared" si="54"/>
        <v>48.717948717948715</v>
      </c>
      <c r="BR49">
        <f t="shared" si="55"/>
        <v>9.0909090909090917</v>
      </c>
      <c r="BS49">
        <f t="shared" si="56"/>
        <v>7.6923076923076925</v>
      </c>
      <c r="BT49">
        <f t="shared" si="57"/>
        <v>-14.285714285714285</v>
      </c>
      <c r="BU49">
        <f t="shared" si="58"/>
        <v>-17.241379310344829</v>
      </c>
      <c r="BV49">
        <f t="shared" si="59"/>
        <v>2.0408163265306123</v>
      </c>
      <c r="BW49">
        <f t="shared" si="60"/>
        <v>-20.930232558139537</v>
      </c>
      <c r="BX49">
        <f t="shared" si="61"/>
        <v>6.3829787234042552</v>
      </c>
      <c r="BY49">
        <f t="shared" si="62"/>
        <v>-9.0909090909090917</v>
      </c>
      <c r="BZ49">
        <f t="shared" si="63"/>
        <v>-30</v>
      </c>
      <c r="CA49">
        <f t="shared" si="64"/>
        <v>27.27272727272727</v>
      </c>
      <c r="CB49">
        <f t="shared" si="65"/>
        <v>-12.820512820512819</v>
      </c>
      <c r="CD49">
        <f t="shared" si="76"/>
        <v>7.0975408736319565</v>
      </c>
      <c r="CE49">
        <f t="shared" si="77"/>
        <v>21.833721833721835</v>
      </c>
      <c r="CF49">
        <f t="shared" si="78"/>
        <v>-9.8287590898428334</v>
      </c>
      <c r="CG49">
        <f t="shared" si="79"/>
        <v>-7.8793876418814577</v>
      </c>
      <c r="CH49">
        <f t="shared" si="80"/>
        <v>-5.1825951825951835</v>
      </c>
      <c r="CI49" s="4"/>
      <c r="CJ49" s="4"/>
      <c r="CK49" s="4"/>
      <c r="CL49" s="4"/>
      <c r="CM49" s="4"/>
      <c r="CN49">
        <f t="shared" si="66"/>
        <v>1.2081041586068626</v>
      </c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5"/>
      <c r="DF49" s="5"/>
      <c r="DG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</row>
    <row r="50" spans="1:967">
      <c r="A50">
        <v>50</v>
      </c>
      <c r="B50" s="1">
        <v>7.0000000000000005E+45</v>
      </c>
      <c r="C50">
        <v>2</v>
      </c>
      <c r="D50" t="s">
        <v>42</v>
      </c>
      <c r="E50">
        <v>0.9</v>
      </c>
      <c r="F50">
        <v>1.4</v>
      </c>
      <c r="G50">
        <v>0.5</v>
      </c>
      <c r="H50">
        <v>0</v>
      </c>
      <c r="I50">
        <v>0.7</v>
      </c>
      <c r="J50">
        <v>0</v>
      </c>
      <c r="K50">
        <v>0</v>
      </c>
      <c r="L50">
        <v>0</v>
      </c>
      <c r="M50">
        <v>0</v>
      </c>
      <c r="N50">
        <v>0.6</v>
      </c>
      <c r="O50">
        <v>0</v>
      </c>
      <c r="P50">
        <v>0</v>
      </c>
      <c r="Q50">
        <v>0.3</v>
      </c>
      <c r="R50">
        <v>0</v>
      </c>
      <c r="S50">
        <v>0.3</v>
      </c>
      <c r="T50">
        <f t="shared" si="67"/>
        <v>0.3133333333333333</v>
      </c>
      <c r="U50">
        <f t="shared" si="68"/>
        <v>0.93333333333333324</v>
      </c>
      <c r="V50">
        <f t="shared" si="69"/>
        <v>0.23333333333333331</v>
      </c>
      <c r="W50">
        <f t="shared" si="70"/>
        <v>0</v>
      </c>
      <c r="X50">
        <f t="shared" si="71"/>
        <v>0.19999999999999998</v>
      </c>
      <c r="Y50">
        <f t="shared" si="72"/>
        <v>0.19999999999999998</v>
      </c>
      <c r="AA50">
        <v>2</v>
      </c>
      <c r="AB50">
        <v>6</v>
      </c>
      <c r="AC50">
        <v>8</v>
      </c>
      <c r="AD50">
        <v>14</v>
      </c>
      <c r="AE50">
        <v>22</v>
      </c>
      <c r="AF50">
        <v>14</v>
      </c>
      <c r="AG50">
        <v>12</v>
      </c>
      <c r="AH50">
        <v>18</v>
      </c>
      <c r="AI50">
        <v>22</v>
      </c>
      <c r="AJ50">
        <v>20</v>
      </c>
      <c r="AK50">
        <v>36</v>
      </c>
      <c r="AL50">
        <v>64</v>
      </c>
      <c r="AM50">
        <v>46</v>
      </c>
      <c r="AN50">
        <v>16</v>
      </c>
      <c r="AO50">
        <v>30</v>
      </c>
      <c r="AQ50">
        <v>22</v>
      </c>
      <c r="AR50">
        <v>14</v>
      </c>
      <c r="AS50">
        <v>21</v>
      </c>
      <c r="AT50">
        <v>25</v>
      </c>
      <c r="AU50">
        <v>26</v>
      </c>
      <c r="AV50">
        <v>24</v>
      </c>
      <c r="AW50">
        <v>16</v>
      </c>
      <c r="AX50">
        <v>18</v>
      </c>
      <c r="AY50">
        <v>27</v>
      </c>
      <c r="AZ50">
        <v>24</v>
      </c>
      <c r="BA50">
        <v>29</v>
      </c>
      <c r="BB50">
        <v>37</v>
      </c>
      <c r="BC50">
        <v>33</v>
      </c>
      <c r="BD50">
        <v>46</v>
      </c>
      <c r="BE50">
        <v>25</v>
      </c>
      <c r="BF50" s="34">
        <f t="shared" si="73"/>
        <v>25.8</v>
      </c>
      <c r="BG50" s="34">
        <f t="shared" si="74"/>
        <v>19</v>
      </c>
      <c r="BH50" s="34"/>
      <c r="BI50" s="34"/>
      <c r="BJ50" s="34"/>
      <c r="BK50" s="34"/>
      <c r="BL50" s="34"/>
      <c r="BM50" s="4"/>
      <c r="BN50">
        <f t="shared" si="75"/>
        <v>83.333333333333343</v>
      </c>
      <c r="BO50">
        <f t="shared" si="52"/>
        <v>40</v>
      </c>
      <c r="BP50">
        <f t="shared" si="53"/>
        <v>44.827586206896555</v>
      </c>
      <c r="BQ50">
        <f t="shared" si="54"/>
        <v>28.205128205128204</v>
      </c>
      <c r="BR50">
        <f t="shared" si="55"/>
        <v>8.3333333333333321</v>
      </c>
      <c r="BS50">
        <f t="shared" si="56"/>
        <v>26.315789473684209</v>
      </c>
      <c r="BT50">
        <f t="shared" si="57"/>
        <v>14.285714285714285</v>
      </c>
      <c r="BU50">
        <f t="shared" si="58"/>
        <v>0</v>
      </c>
      <c r="BV50">
        <f t="shared" si="59"/>
        <v>10.204081632653061</v>
      </c>
      <c r="BW50">
        <f t="shared" si="60"/>
        <v>9.0909090909090917</v>
      </c>
      <c r="BX50">
        <f t="shared" si="61"/>
        <v>-10.76923076923077</v>
      </c>
      <c r="BY50">
        <f t="shared" si="62"/>
        <v>-26.732673267326735</v>
      </c>
      <c r="BZ50">
        <f t="shared" si="63"/>
        <v>-16.455696202531644</v>
      </c>
      <c r="CA50">
        <f t="shared" si="64"/>
        <v>48.387096774193552</v>
      </c>
      <c r="CB50">
        <f t="shared" si="65"/>
        <v>-9.0909090909090917</v>
      </c>
      <c r="CD50">
        <f t="shared" si="76"/>
        <v>56.053639846743295</v>
      </c>
      <c r="CE50">
        <f t="shared" si="77"/>
        <v>20.951417004048579</v>
      </c>
      <c r="CF50">
        <f t="shared" si="78"/>
        <v>8.1632653061224492</v>
      </c>
      <c r="CG50">
        <f t="shared" si="79"/>
        <v>-9.47033164854947</v>
      </c>
      <c r="CH50">
        <f t="shared" si="80"/>
        <v>7.6134971602509394</v>
      </c>
      <c r="CI50" s="4"/>
      <c r="CJ50" s="4"/>
      <c r="CK50" s="4"/>
      <c r="CL50" s="4"/>
      <c r="CM50" s="4"/>
      <c r="CN50">
        <f t="shared" si="66"/>
        <v>16.662297533723159</v>
      </c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5"/>
      <c r="DF50" s="5"/>
      <c r="DG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</row>
    <row r="51" spans="1:967">
      <c r="A51">
        <v>52</v>
      </c>
      <c r="B51" s="1">
        <v>7.9999999999999994E+45</v>
      </c>
      <c r="C51">
        <v>2</v>
      </c>
      <c r="D51" t="s">
        <v>44</v>
      </c>
      <c r="E51">
        <v>5.0999999999999996</v>
      </c>
      <c r="F51">
        <v>1.9</v>
      </c>
      <c r="G51">
        <v>0.3</v>
      </c>
      <c r="H51">
        <v>1.4</v>
      </c>
      <c r="I51">
        <v>2.6</v>
      </c>
      <c r="J51">
        <v>2.5</v>
      </c>
      <c r="K51">
        <v>1.3</v>
      </c>
      <c r="L51">
        <v>1.5</v>
      </c>
      <c r="M51">
        <v>1.2</v>
      </c>
      <c r="N51">
        <v>0.3</v>
      </c>
      <c r="O51">
        <v>3.3</v>
      </c>
      <c r="P51">
        <v>1.5</v>
      </c>
      <c r="Q51">
        <v>1.3</v>
      </c>
      <c r="R51">
        <v>2.2000000000000002</v>
      </c>
      <c r="S51">
        <v>6.2</v>
      </c>
      <c r="T51">
        <f t="shared" si="67"/>
        <v>2.1733333333333333</v>
      </c>
      <c r="U51">
        <f t="shared" si="68"/>
        <v>2.4333333333333331</v>
      </c>
      <c r="V51">
        <f t="shared" si="69"/>
        <v>2.1666666666666665</v>
      </c>
      <c r="W51">
        <f t="shared" si="70"/>
        <v>1.3333333333333333</v>
      </c>
      <c r="X51">
        <f t="shared" si="71"/>
        <v>1.7</v>
      </c>
      <c r="Y51">
        <f t="shared" si="72"/>
        <v>3.2333333333333329</v>
      </c>
      <c r="AA51">
        <v>2</v>
      </c>
      <c r="AB51">
        <v>10</v>
      </c>
      <c r="AC51">
        <v>28</v>
      </c>
      <c r="AD51">
        <v>40</v>
      </c>
      <c r="AE51">
        <v>28</v>
      </c>
      <c r="AF51">
        <v>30</v>
      </c>
      <c r="AG51">
        <v>28</v>
      </c>
      <c r="AH51">
        <v>24</v>
      </c>
      <c r="AI51">
        <v>40</v>
      </c>
      <c r="AJ51">
        <v>24</v>
      </c>
      <c r="AK51">
        <v>16</v>
      </c>
      <c r="AL51">
        <v>36</v>
      </c>
      <c r="AM51">
        <v>12</v>
      </c>
      <c r="AN51">
        <v>14</v>
      </c>
      <c r="AO51">
        <v>26</v>
      </c>
      <c r="AQ51">
        <v>41</v>
      </c>
      <c r="AR51">
        <v>29</v>
      </c>
      <c r="AS51">
        <v>27</v>
      </c>
      <c r="AT51">
        <v>36</v>
      </c>
      <c r="AU51">
        <v>21</v>
      </c>
      <c r="AV51">
        <v>33</v>
      </c>
      <c r="AW51">
        <v>34</v>
      </c>
      <c r="AX51">
        <v>15</v>
      </c>
      <c r="AY51">
        <v>27</v>
      </c>
      <c r="AZ51">
        <v>22</v>
      </c>
      <c r="BA51">
        <v>18</v>
      </c>
      <c r="BB51">
        <v>31</v>
      </c>
      <c r="BC51">
        <v>23</v>
      </c>
      <c r="BD51">
        <v>25</v>
      </c>
      <c r="BE51">
        <v>24</v>
      </c>
      <c r="BF51" s="34">
        <f t="shared" si="73"/>
        <v>27.066666666666666</v>
      </c>
      <c r="BG51" s="34">
        <f t="shared" si="74"/>
        <v>32.333333333333336</v>
      </c>
      <c r="BH51" s="34"/>
      <c r="BI51" s="34"/>
      <c r="BJ51" s="34"/>
      <c r="BK51" s="34"/>
      <c r="BL51" s="34"/>
      <c r="BM51" s="4"/>
      <c r="BN51">
        <f t="shared" si="75"/>
        <v>90.697674418604649</v>
      </c>
      <c r="BO51">
        <f t="shared" si="52"/>
        <v>48.717948717948715</v>
      </c>
      <c r="BP51">
        <f t="shared" si="53"/>
        <v>-1.8181818181818181</v>
      </c>
      <c r="BQ51">
        <f t="shared" si="54"/>
        <v>-5.2631578947368416</v>
      </c>
      <c r="BR51">
        <f t="shared" si="55"/>
        <v>-14.285714285714285</v>
      </c>
      <c r="BS51">
        <f t="shared" si="56"/>
        <v>4.7619047619047619</v>
      </c>
      <c r="BT51">
        <f t="shared" si="57"/>
        <v>9.67741935483871</v>
      </c>
      <c r="BU51">
        <f t="shared" si="58"/>
        <v>-23.076923076923077</v>
      </c>
      <c r="BV51">
        <f t="shared" si="59"/>
        <v>-19.402985074626866</v>
      </c>
      <c r="BW51">
        <f t="shared" si="60"/>
        <v>-4.3478260869565215</v>
      </c>
      <c r="BX51">
        <f t="shared" si="61"/>
        <v>5.8823529411764701</v>
      </c>
      <c r="BY51">
        <f t="shared" si="62"/>
        <v>-7.4626865671641784</v>
      </c>
      <c r="BZ51">
        <f t="shared" si="63"/>
        <v>31.428571428571427</v>
      </c>
      <c r="CA51">
        <f t="shared" si="64"/>
        <v>28.205128205128204</v>
      </c>
      <c r="CB51">
        <f t="shared" si="65"/>
        <v>-4</v>
      </c>
      <c r="CD51">
        <f t="shared" si="76"/>
        <v>45.865813772790517</v>
      </c>
      <c r="CE51">
        <f t="shared" si="77"/>
        <v>-4.9289891395154548</v>
      </c>
      <c r="CF51">
        <f t="shared" si="78"/>
        <v>-10.934162932237077</v>
      </c>
      <c r="CG51">
        <f t="shared" si="79"/>
        <v>-1.9760532376480766</v>
      </c>
      <c r="CH51">
        <f t="shared" si="80"/>
        <v>18.544566544566546</v>
      </c>
      <c r="CI51" s="4"/>
      <c r="CJ51" s="4"/>
      <c r="CK51" s="4"/>
      <c r="CL51" s="4"/>
      <c r="CM51" s="4"/>
      <c r="CN51">
        <f t="shared" si="66"/>
        <v>9.3142350015912907</v>
      </c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5"/>
      <c r="DF51" s="5"/>
      <c r="DG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</row>
    <row r="52" spans="1:967">
      <c r="A52">
        <v>49</v>
      </c>
      <c r="B52" s="1">
        <v>8.9999999999999997E+45</v>
      </c>
      <c r="C52">
        <v>2</v>
      </c>
      <c r="D52" t="s">
        <v>46</v>
      </c>
      <c r="E52">
        <v>4.5</v>
      </c>
      <c r="F52">
        <v>0</v>
      </c>
      <c r="G52">
        <v>2</v>
      </c>
      <c r="H52">
        <v>0.5</v>
      </c>
      <c r="I52">
        <v>0</v>
      </c>
      <c r="J52">
        <v>4.4000000000000004</v>
      </c>
      <c r="K52">
        <v>2.1</v>
      </c>
      <c r="L52">
        <v>0</v>
      </c>
      <c r="M52">
        <v>0.9</v>
      </c>
      <c r="N52">
        <v>5.5</v>
      </c>
      <c r="O52">
        <v>3.1</v>
      </c>
      <c r="P52">
        <v>0</v>
      </c>
      <c r="Q52">
        <v>0.3</v>
      </c>
      <c r="R52">
        <v>1.1000000000000001</v>
      </c>
      <c r="S52">
        <v>0</v>
      </c>
      <c r="T52">
        <f t="shared" si="67"/>
        <v>1.6266666666666667</v>
      </c>
      <c r="U52">
        <f t="shared" si="68"/>
        <v>2.1666666666666665</v>
      </c>
      <c r="V52">
        <f t="shared" si="69"/>
        <v>1.6333333333333335</v>
      </c>
      <c r="W52">
        <f t="shared" si="70"/>
        <v>1</v>
      </c>
      <c r="X52">
        <f t="shared" si="71"/>
        <v>2.8666666666666667</v>
      </c>
      <c r="Y52">
        <f t="shared" si="72"/>
        <v>0.46666666666666673</v>
      </c>
      <c r="AA52">
        <v>12</v>
      </c>
      <c r="AB52">
        <v>16</v>
      </c>
      <c r="AC52">
        <v>16</v>
      </c>
      <c r="AD52">
        <v>26</v>
      </c>
      <c r="AE52">
        <v>26</v>
      </c>
      <c r="AF52">
        <v>22</v>
      </c>
      <c r="AG52">
        <v>16</v>
      </c>
      <c r="AH52">
        <v>32</v>
      </c>
      <c r="AI52">
        <v>14</v>
      </c>
      <c r="AJ52">
        <v>10</v>
      </c>
      <c r="AK52">
        <v>6</v>
      </c>
      <c r="AL52">
        <v>36</v>
      </c>
      <c r="AM52">
        <v>34</v>
      </c>
      <c r="AN52">
        <v>32</v>
      </c>
      <c r="AO52">
        <v>28</v>
      </c>
      <c r="AQ52">
        <v>24</v>
      </c>
      <c r="AR52">
        <v>21</v>
      </c>
      <c r="AS52">
        <v>18</v>
      </c>
      <c r="AT52">
        <v>18</v>
      </c>
      <c r="AU52">
        <v>21</v>
      </c>
      <c r="AV52">
        <v>16</v>
      </c>
      <c r="AW52">
        <v>15</v>
      </c>
      <c r="AX52">
        <v>19</v>
      </c>
      <c r="AY52">
        <v>12</v>
      </c>
      <c r="AZ52">
        <v>21</v>
      </c>
      <c r="BA52">
        <v>25</v>
      </c>
      <c r="BB52">
        <v>26</v>
      </c>
      <c r="BC52">
        <v>20</v>
      </c>
      <c r="BD52">
        <v>17</v>
      </c>
      <c r="BE52">
        <v>31</v>
      </c>
      <c r="BF52" s="34">
        <f t="shared" si="73"/>
        <v>20.266666666666666</v>
      </c>
      <c r="BG52" s="34">
        <f t="shared" si="74"/>
        <v>21</v>
      </c>
      <c r="BH52" s="34"/>
      <c r="BI52" s="34"/>
      <c r="BJ52" s="34"/>
      <c r="BK52" s="34"/>
      <c r="BL52" s="34"/>
      <c r="BM52" s="4"/>
      <c r="BN52">
        <f t="shared" si="75"/>
        <v>33.333333333333329</v>
      </c>
      <c r="BO52">
        <f t="shared" si="52"/>
        <v>13.513513513513514</v>
      </c>
      <c r="BP52">
        <f t="shared" si="53"/>
        <v>5.8823529411764701</v>
      </c>
      <c r="BQ52">
        <f t="shared" si="54"/>
        <v>-18.181818181818183</v>
      </c>
      <c r="BR52">
        <f t="shared" si="55"/>
        <v>-10.638297872340425</v>
      </c>
      <c r="BS52">
        <f t="shared" si="56"/>
        <v>-15.789473684210526</v>
      </c>
      <c r="BT52">
        <f t="shared" si="57"/>
        <v>-3.225806451612903</v>
      </c>
      <c r="BU52">
        <f t="shared" si="58"/>
        <v>-25.490196078431371</v>
      </c>
      <c r="BV52">
        <f t="shared" si="59"/>
        <v>-7.6923076923076925</v>
      </c>
      <c r="BW52">
        <f t="shared" si="60"/>
        <v>35.483870967741936</v>
      </c>
      <c r="BX52">
        <f t="shared" si="61"/>
        <v>61.29032258064516</v>
      </c>
      <c r="BY52">
        <f t="shared" si="62"/>
        <v>-16.129032258064516</v>
      </c>
      <c r="BZ52">
        <f t="shared" si="63"/>
        <v>-25.925925925925924</v>
      </c>
      <c r="CA52">
        <f t="shared" si="64"/>
        <v>-30.612244897959183</v>
      </c>
      <c r="CB52">
        <f t="shared" si="65"/>
        <v>5.0847457627118651</v>
      </c>
      <c r="CD52">
        <f t="shared" si="76"/>
        <v>17.576399929341104</v>
      </c>
      <c r="CE52">
        <f t="shared" si="77"/>
        <v>-14.869863246123046</v>
      </c>
      <c r="CF52">
        <f t="shared" si="78"/>
        <v>-12.136103407450655</v>
      </c>
      <c r="CG52">
        <f t="shared" si="79"/>
        <v>26.881720430107531</v>
      </c>
      <c r="CH52">
        <f t="shared" si="80"/>
        <v>-17.151141687057748</v>
      </c>
      <c r="CI52" s="4"/>
      <c r="CJ52" s="4"/>
      <c r="CK52" s="4"/>
      <c r="CL52" s="4"/>
      <c r="CM52" s="4"/>
      <c r="CN52">
        <f t="shared" si="66"/>
        <v>6.0202403763437454E-2</v>
      </c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5"/>
      <c r="DF52" s="5"/>
      <c r="DG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</row>
    <row r="53" spans="1:967">
      <c r="A53">
        <v>51</v>
      </c>
      <c r="B53" s="1">
        <v>9.9999999999999999E+45</v>
      </c>
      <c r="C53">
        <v>2</v>
      </c>
      <c r="D53" t="s">
        <v>48</v>
      </c>
      <c r="E53">
        <v>1.5</v>
      </c>
      <c r="F53">
        <v>2.1</v>
      </c>
      <c r="G53">
        <v>3.1</v>
      </c>
      <c r="H53">
        <v>1</v>
      </c>
      <c r="I53">
        <v>1.2</v>
      </c>
      <c r="J53">
        <v>5.7</v>
      </c>
      <c r="K53">
        <v>0</v>
      </c>
      <c r="L53">
        <v>0.9</v>
      </c>
      <c r="M53">
        <v>0.8</v>
      </c>
      <c r="N53">
        <v>1.7</v>
      </c>
      <c r="O53">
        <v>1</v>
      </c>
      <c r="P53">
        <v>0.5</v>
      </c>
      <c r="Q53">
        <v>0.9</v>
      </c>
      <c r="R53">
        <v>0.6</v>
      </c>
      <c r="S53">
        <v>0</v>
      </c>
      <c r="T53">
        <f t="shared" si="67"/>
        <v>1.4</v>
      </c>
      <c r="U53">
        <f t="shared" si="68"/>
        <v>2.2333333333333334</v>
      </c>
      <c r="V53">
        <f t="shared" si="69"/>
        <v>2.6333333333333333</v>
      </c>
      <c r="W53">
        <f t="shared" si="70"/>
        <v>0.56666666666666676</v>
      </c>
      <c r="X53">
        <f t="shared" si="71"/>
        <v>1.0666666666666667</v>
      </c>
      <c r="Y53">
        <f t="shared" si="72"/>
        <v>0.5</v>
      </c>
      <c r="AA53">
        <v>12</v>
      </c>
      <c r="AB53">
        <v>10</v>
      </c>
      <c r="AC53">
        <v>18</v>
      </c>
      <c r="AD53">
        <v>18</v>
      </c>
      <c r="AE53">
        <v>20</v>
      </c>
      <c r="AF53">
        <v>8</v>
      </c>
      <c r="AG53">
        <v>24</v>
      </c>
      <c r="AH53">
        <v>2</v>
      </c>
      <c r="AI53">
        <v>34</v>
      </c>
      <c r="AJ53">
        <v>22</v>
      </c>
      <c r="AK53">
        <v>30</v>
      </c>
      <c r="AL53">
        <v>30</v>
      </c>
      <c r="AM53">
        <v>16</v>
      </c>
      <c r="AN53">
        <v>20</v>
      </c>
      <c r="AO53">
        <v>30</v>
      </c>
      <c r="AQ53">
        <v>13</v>
      </c>
      <c r="AR53">
        <v>12</v>
      </c>
      <c r="AS53">
        <v>24</v>
      </c>
      <c r="AT53">
        <v>21</v>
      </c>
      <c r="AU53">
        <v>28</v>
      </c>
      <c r="AV53">
        <v>17</v>
      </c>
      <c r="AW53">
        <v>21</v>
      </c>
      <c r="AX53">
        <v>7</v>
      </c>
      <c r="AY53">
        <v>19</v>
      </c>
      <c r="AZ53">
        <v>12</v>
      </c>
      <c r="BA53">
        <v>25</v>
      </c>
      <c r="BB53">
        <v>20</v>
      </c>
      <c r="BC53">
        <v>12</v>
      </c>
      <c r="BD53">
        <v>13</v>
      </c>
      <c r="BE53">
        <v>19</v>
      </c>
      <c r="BF53" s="34">
        <f t="shared" si="73"/>
        <v>17.533333333333335</v>
      </c>
      <c r="BG53" s="34">
        <f t="shared" si="74"/>
        <v>16.333333333333332</v>
      </c>
      <c r="BH53" s="34"/>
      <c r="BI53" s="34"/>
      <c r="BJ53" s="34"/>
      <c r="BK53" s="34"/>
      <c r="BL53" s="34"/>
      <c r="BM53" s="4"/>
      <c r="BN53">
        <f t="shared" si="75"/>
        <v>4</v>
      </c>
      <c r="BO53">
        <f t="shared" si="52"/>
        <v>9.0909090909090917</v>
      </c>
      <c r="BP53">
        <f t="shared" si="53"/>
        <v>14.285714285714285</v>
      </c>
      <c r="BQ53">
        <f t="shared" si="54"/>
        <v>7.6923076923076925</v>
      </c>
      <c r="BR53">
        <f t="shared" si="55"/>
        <v>16.666666666666664</v>
      </c>
      <c r="BS53">
        <f t="shared" si="56"/>
        <v>36</v>
      </c>
      <c r="BT53">
        <f t="shared" si="57"/>
        <v>-6.666666666666667</v>
      </c>
      <c r="BU53">
        <f t="shared" si="58"/>
        <v>55.555555555555557</v>
      </c>
      <c r="BV53">
        <f t="shared" si="59"/>
        <v>-28.30188679245283</v>
      </c>
      <c r="BW53">
        <f t="shared" si="60"/>
        <v>-29.411764705882355</v>
      </c>
      <c r="BX53">
        <f t="shared" si="61"/>
        <v>-9.0909090909090917</v>
      </c>
      <c r="BY53">
        <f t="shared" si="62"/>
        <v>-20</v>
      </c>
      <c r="BZ53">
        <f t="shared" si="63"/>
        <v>-14.285714285714285</v>
      </c>
      <c r="CA53">
        <f t="shared" si="64"/>
        <v>-21.212121212121211</v>
      </c>
      <c r="CB53">
        <f t="shared" si="65"/>
        <v>-22.448979591836736</v>
      </c>
      <c r="CD53">
        <f t="shared" si="76"/>
        <v>9.1255411255411261</v>
      </c>
      <c r="CE53">
        <f t="shared" si="77"/>
        <v>20.119658119658119</v>
      </c>
      <c r="CF53">
        <f t="shared" si="78"/>
        <v>6.8623340321453545</v>
      </c>
      <c r="CG53">
        <f t="shared" si="79"/>
        <v>-19.500891265597151</v>
      </c>
      <c r="CH53">
        <f t="shared" si="80"/>
        <v>-19.315605029890744</v>
      </c>
      <c r="CI53" s="4"/>
      <c r="CJ53" s="4"/>
      <c r="CK53" s="4"/>
      <c r="CL53" s="4"/>
      <c r="CM53" s="4"/>
      <c r="CN53">
        <f t="shared" si="66"/>
        <v>-0.54179260362865989</v>
      </c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5"/>
      <c r="DF53" s="5"/>
      <c r="DG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</row>
    <row r="54" spans="1:967">
      <c r="A54">
        <v>53</v>
      </c>
      <c r="B54" s="1">
        <v>1.1E+46</v>
      </c>
      <c r="C54">
        <v>2</v>
      </c>
      <c r="D54" t="s">
        <v>42</v>
      </c>
      <c r="E54">
        <v>4.9000000000000004</v>
      </c>
      <c r="F54">
        <v>2.8</v>
      </c>
      <c r="G54">
        <v>0</v>
      </c>
      <c r="H54">
        <v>0.3</v>
      </c>
      <c r="I54">
        <v>0</v>
      </c>
      <c r="J54">
        <v>0.7</v>
      </c>
      <c r="K54">
        <v>0.8</v>
      </c>
      <c r="L54">
        <v>0</v>
      </c>
      <c r="M54">
        <v>0</v>
      </c>
      <c r="N54">
        <v>0.7</v>
      </c>
      <c r="O54">
        <v>3.4</v>
      </c>
      <c r="P54">
        <v>0</v>
      </c>
      <c r="Q54">
        <v>2.2000000000000002</v>
      </c>
      <c r="R54">
        <v>2.2999999999999998</v>
      </c>
      <c r="S54">
        <v>0</v>
      </c>
      <c r="T54">
        <f t="shared" si="67"/>
        <v>1.2066666666666668</v>
      </c>
      <c r="U54">
        <f t="shared" si="68"/>
        <v>2.5666666666666669</v>
      </c>
      <c r="V54">
        <f t="shared" si="69"/>
        <v>0.33333333333333331</v>
      </c>
      <c r="W54">
        <f t="shared" si="70"/>
        <v>0.26666666666666666</v>
      </c>
      <c r="X54">
        <f t="shared" si="71"/>
        <v>1.3666666666666665</v>
      </c>
      <c r="Y54">
        <f t="shared" si="72"/>
        <v>1.5</v>
      </c>
      <c r="AA54">
        <v>18</v>
      </c>
      <c r="AB54">
        <v>22</v>
      </c>
      <c r="AC54">
        <v>36</v>
      </c>
      <c r="AD54">
        <v>34</v>
      </c>
      <c r="AE54">
        <v>34</v>
      </c>
      <c r="AF54">
        <v>24</v>
      </c>
      <c r="AG54">
        <v>22</v>
      </c>
      <c r="AH54">
        <v>30</v>
      </c>
      <c r="AI54">
        <v>16</v>
      </c>
      <c r="AJ54">
        <v>24</v>
      </c>
      <c r="AK54">
        <v>4</v>
      </c>
      <c r="AL54">
        <v>22</v>
      </c>
      <c r="AM54">
        <v>38</v>
      </c>
      <c r="AN54">
        <v>8</v>
      </c>
      <c r="AO54">
        <v>34</v>
      </c>
      <c r="AQ54">
        <v>8</v>
      </c>
      <c r="AR54">
        <v>19</v>
      </c>
      <c r="AS54">
        <v>38</v>
      </c>
      <c r="AT54">
        <v>36</v>
      </c>
      <c r="AU54">
        <v>32</v>
      </c>
      <c r="AV54">
        <v>22</v>
      </c>
      <c r="AW54">
        <v>24</v>
      </c>
      <c r="AX54">
        <v>26</v>
      </c>
      <c r="AY54">
        <v>29</v>
      </c>
      <c r="AZ54">
        <v>18</v>
      </c>
      <c r="BA54">
        <v>19</v>
      </c>
      <c r="BB54">
        <v>12</v>
      </c>
      <c r="BC54">
        <v>13</v>
      </c>
      <c r="BD54">
        <v>21</v>
      </c>
      <c r="BE54">
        <v>34</v>
      </c>
      <c r="BF54" s="34">
        <f t="shared" si="73"/>
        <v>23.4</v>
      </c>
      <c r="BG54" s="34">
        <f t="shared" si="74"/>
        <v>21.666666666666668</v>
      </c>
      <c r="BH54" s="34"/>
      <c r="BI54" s="34"/>
      <c r="BJ54" s="34"/>
      <c r="BK54" s="34"/>
      <c r="BL54" s="34"/>
      <c r="BM54" s="4"/>
      <c r="BN54">
        <f t="shared" si="75"/>
        <v>-38.461538461538467</v>
      </c>
      <c r="BO54">
        <f t="shared" si="52"/>
        <v>-7.3170731707317067</v>
      </c>
      <c r="BP54">
        <f t="shared" si="53"/>
        <v>2.7027027027027026</v>
      </c>
      <c r="BQ54">
        <f t="shared" si="54"/>
        <v>2.8571428571428572</v>
      </c>
      <c r="BR54">
        <f t="shared" si="55"/>
        <v>-3.0303030303030303</v>
      </c>
      <c r="BS54">
        <f t="shared" si="56"/>
        <v>-4.3478260869565215</v>
      </c>
      <c r="BT54">
        <f t="shared" si="57"/>
        <v>4.3478260869565215</v>
      </c>
      <c r="BU54">
        <f t="shared" si="58"/>
        <v>-7.1428571428571423</v>
      </c>
      <c r="BV54">
        <f t="shared" si="59"/>
        <v>28.888888888888886</v>
      </c>
      <c r="BW54">
        <f t="shared" si="60"/>
        <v>-14.285714285714285</v>
      </c>
      <c r="BX54">
        <f t="shared" si="61"/>
        <v>65.217391304347828</v>
      </c>
      <c r="BY54">
        <f t="shared" si="62"/>
        <v>-29.411764705882355</v>
      </c>
      <c r="BZ54">
        <f t="shared" si="63"/>
        <v>-49.019607843137251</v>
      </c>
      <c r="CA54">
        <f t="shared" si="64"/>
        <v>44.827586206896555</v>
      </c>
      <c r="CB54">
        <f t="shared" si="65"/>
        <v>0</v>
      </c>
      <c r="CD54">
        <f t="shared" si="76"/>
        <v>-14.358636309855823</v>
      </c>
      <c r="CE54">
        <f t="shared" si="77"/>
        <v>-1.5069954200388984</v>
      </c>
      <c r="CF54">
        <f t="shared" si="78"/>
        <v>8.6979526109960883</v>
      </c>
      <c r="CG54">
        <f t="shared" si="79"/>
        <v>7.1733041042503958</v>
      </c>
      <c r="CH54">
        <f t="shared" si="80"/>
        <v>-1.3973405454135654</v>
      </c>
      <c r="CI54" s="4"/>
      <c r="CJ54" s="4"/>
      <c r="CK54" s="4"/>
      <c r="CL54" s="4"/>
      <c r="CM54" s="4"/>
      <c r="CN54">
        <f t="shared" si="66"/>
        <v>-0.27834311201236045</v>
      </c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5"/>
      <c r="DF54" s="5"/>
      <c r="DG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</row>
    <row r="55" spans="1:967">
      <c r="A55">
        <v>56</v>
      </c>
      <c r="B55" s="1">
        <v>1.2E+46</v>
      </c>
      <c r="C55">
        <v>2</v>
      </c>
      <c r="D55" t="s">
        <v>44</v>
      </c>
      <c r="E55">
        <v>12</v>
      </c>
      <c r="F55">
        <v>8.6999999999999993</v>
      </c>
      <c r="G55">
        <v>13</v>
      </c>
      <c r="H55">
        <v>16.8</v>
      </c>
      <c r="I55">
        <v>11.1</v>
      </c>
      <c r="J55">
        <v>13.8</v>
      </c>
      <c r="K55">
        <v>10.3</v>
      </c>
      <c r="L55">
        <v>12.6</v>
      </c>
      <c r="M55">
        <v>7.3</v>
      </c>
      <c r="N55">
        <v>9.4</v>
      </c>
      <c r="O55">
        <v>7.3</v>
      </c>
      <c r="P55">
        <v>12.3</v>
      </c>
      <c r="Q55">
        <v>8.3000000000000007</v>
      </c>
      <c r="R55">
        <v>8</v>
      </c>
      <c r="S55">
        <v>8.4</v>
      </c>
      <c r="T55">
        <f t="shared" si="67"/>
        <v>10.620000000000001</v>
      </c>
      <c r="U55">
        <f t="shared" si="68"/>
        <v>11.233333333333334</v>
      </c>
      <c r="V55">
        <f t="shared" si="69"/>
        <v>13.9</v>
      </c>
      <c r="W55">
        <f t="shared" si="70"/>
        <v>10.066666666666666</v>
      </c>
      <c r="X55">
        <f t="shared" si="71"/>
        <v>9.6666666666666661</v>
      </c>
      <c r="Y55">
        <f t="shared" si="72"/>
        <v>8.2333333333333343</v>
      </c>
      <c r="AA55">
        <v>0</v>
      </c>
      <c r="AB55">
        <v>16</v>
      </c>
      <c r="AC55">
        <v>14</v>
      </c>
      <c r="AD55">
        <v>4</v>
      </c>
      <c r="AE55">
        <v>12</v>
      </c>
      <c r="AF55">
        <v>2</v>
      </c>
      <c r="AG55">
        <v>12</v>
      </c>
      <c r="AH55">
        <v>16</v>
      </c>
      <c r="AI55">
        <v>12</v>
      </c>
      <c r="AJ55">
        <v>20</v>
      </c>
      <c r="AK55">
        <v>6</v>
      </c>
      <c r="AL55">
        <v>12</v>
      </c>
      <c r="AM55">
        <v>20</v>
      </c>
      <c r="AN55">
        <v>16</v>
      </c>
      <c r="AO55">
        <v>18</v>
      </c>
      <c r="AQ55">
        <v>29</v>
      </c>
      <c r="AR55">
        <v>25</v>
      </c>
      <c r="AS55">
        <v>19</v>
      </c>
      <c r="AT55">
        <v>22</v>
      </c>
      <c r="AU55">
        <v>21</v>
      </c>
      <c r="AV55">
        <v>25</v>
      </c>
      <c r="AW55">
        <v>18</v>
      </c>
      <c r="AX55">
        <v>21</v>
      </c>
      <c r="AY55">
        <v>19</v>
      </c>
      <c r="AZ55">
        <v>23</v>
      </c>
      <c r="BA55">
        <v>10</v>
      </c>
      <c r="BB55">
        <v>12</v>
      </c>
      <c r="BC55">
        <v>19</v>
      </c>
      <c r="BD55">
        <v>24</v>
      </c>
      <c r="BE55">
        <v>24</v>
      </c>
      <c r="BF55" s="34">
        <f t="shared" si="73"/>
        <v>20.733333333333334</v>
      </c>
      <c r="BG55" s="34">
        <f t="shared" si="74"/>
        <v>24.333333333333332</v>
      </c>
      <c r="BH55" s="34"/>
      <c r="BI55" s="34"/>
      <c r="BJ55" s="34"/>
      <c r="BK55" s="34"/>
      <c r="BL55" s="34"/>
      <c r="BM55" s="4"/>
      <c r="BN55">
        <f t="shared" si="75"/>
        <v>100</v>
      </c>
      <c r="BO55">
        <f t="shared" si="52"/>
        <v>21.951219512195124</v>
      </c>
      <c r="BP55">
        <f t="shared" si="53"/>
        <v>15.151515151515152</v>
      </c>
      <c r="BQ55">
        <f t="shared" si="54"/>
        <v>69.230769230769226</v>
      </c>
      <c r="BR55">
        <f t="shared" si="55"/>
        <v>27.27272727272727</v>
      </c>
      <c r="BS55">
        <f t="shared" si="56"/>
        <v>85.18518518518519</v>
      </c>
      <c r="BT55">
        <f t="shared" si="57"/>
        <v>20</v>
      </c>
      <c r="BU55">
        <f t="shared" si="58"/>
        <v>13.513513513513514</v>
      </c>
      <c r="BV55">
        <f t="shared" si="59"/>
        <v>22.58064516129032</v>
      </c>
      <c r="BW55">
        <f t="shared" si="60"/>
        <v>6.9767441860465116</v>
      </c>
      <c r="BX55">
        <f t="shared" si="61"/>
        <v>25</v>
      </c>
      <c r="BY55">
        <f t="shared" si="62"/>
        <v>0</v>
      </c>
      <c r="BZ55">
        <f t="shared" si="63"/>
        <v>-2.5641025641025639</v>
      </c>
      <c r="CA55">
        <f t="shared" si="64"/>
        <v>20</v>
      </c>
      <c r="CB55">
        <f t="shared" si="65"/>
        <v>14.285714285714285</v>
      </c>
      <c r="CD55">
        <f t="shared" si="76"/>
        <v>45.700911554570091</v>
      </c>
      <c r="CE55">
        <f t="shared" si="77"/>
        <v>60.56289389622723</v>
      </c>
      <c r="CF55">
        <f t="shared" si="78"/>
        <v>18.698052891601279</v>
      </c>
      <c r="CG55">
        <f t="shared" si="79"/>
        <v>10.65891472868217</v>
      </c>
      <c r="CH55">
        <f t="shared" si="80"/>
        <v>10.573870573870574</v>
      </c>
      <c r="CI55" s="4"/>
      <c r="CJ55" s="4"/>
      <c r="CK55" s="4"/>
      <c r="CL55" s="4"/>
      <c r="CM55" s="4"/>
      <c r="CN55">
        <f t="shared" si="66"/>
        <v>29.238928728990267</v>
      </c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5"/>
      <c r="DF55" s="5"/>
      <c r="DG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</row>
    <row r="56" spans="1:967">
      <c r="A56">
        <v>55</v>
      </c>
      <c r="B56" t="s">
        <v>91</v>
      </c>
      <c r="C56">
        <v>2</v>
      </c>
      <c r="D56" t="s">
        <v>46</v>
      </c>
      <c r="E56">
        <v>5.5</v>
      </c>
      <c r="F56">
        <v>5.5</v>
      </c>
      <c r="G56">
        <v>4.9000000000000004</v>
      </c>
      <c r="H56">
        <v>3.5</v>
      </c>
      <c r="I56">
        <v>0.8</v>
      </c>
      <c r="J56">
        <v>5.9</v>
      </c>
      <c r="K56">
        <v>1.5</v>
      </c>
      <c r="L56">
        <v>2.7</v>
      </c>
      <c r="M56">
        <v>0.3</v>
      </c>
      <c r="N56">
        <v>2.2000000000000002</v>
      </c>
      <c r="O56">
        <v>4.3</v>
      </c>
      <c r="P56">
        <v>3.2</v>
      </c>
      <c r="Q56">
        <v>1</v>
      </c>
      <c r="R56">
        <v>2.6</v>
      </c>
      <c r="S56">
        <v>1</v>
      </c>
      <c r="T56">
        <f t="shared" si="67"/>
        <v>2.9933333333333336</v>
      </c>
      <c r="U56">
        <f t="shared" si="68"/>
        <v>5.3</v>
      </c>
      <c r="V56">
        <f t="shared" si="69"/>
        <v>3.4</v>
      </c>
      <c r="W56">
        <f t="shared" si="70"/>
        <v>1.5</v>
      </c>
      <c r="X56">
        <f t="shared" si="71"/>
        <v>3.2333333333333329</v>
      </c>
      <c r="Y56">
        <f t="shared" si="72"/>
        <v>1.5333333333333332</v>
      </c>
      <c r="AA56">
        <v>4</v>
      </c>
      <c r="AB56">
        <v>14</v>
      </c>
      <c r="AC56">
        <v>12</v>
      </c>
      <c r="AD56">
        <v>22</v>
      </c>
      <c r="AE56">
        <v>20</v>
      </c>
      <c r="AF56">
        <v>14</v>
      </c>
      <c r="AG56">
        <v>24</v>
      </c>
      <c r="AH56">
        <v>26</v>
      </c>
      <c r="AI56">
        <v>46</v>
      </c>
      <c r="AJ56">
        <v>16</v>
      </c>
      <c r="AK56">
        <v>8</v>
      </c>
      <c r="AL56">
        <v>10</v>
      </c>
      <c r="AM56">
        <v>20</v>
      </c>
      <c r="AN56">
        <v>14</v>
      </c>
      <c r="AO56">
        <v>36</v>
      </c>
      <c r="AQ56">
        <v>29</v>
      </c>
      <c r="AR56">
        <v>16</v>
      </c>
      <c r="AS56">
        <v>20</v>
      </c>
      <c r="AT56">
        <v>28</v>
      </c>
      <c r="AU56">
        <v>34</v>
      </c>
      <c r="AV56">
        <v>27</v>
      </c>
      <c r="AW56">
        <v>29</v>
      </c>
      <c r="AX56">
        <v>29</v>
      </c>
      <c r="AY56">
        <v>9</v>
      </c>
      <c r="AZ56">
        <v>33</v>
      </c>
      <c r="BA56">
        <v>13</v>
      </c>
      <c r="BB56">
        <v>14</v>
      </c>
      <c r="BC56">
        <v>18</v>
      </c>
      <c r="BD56">
        <v>19</v>
      </c>
      <c r="BE56">
        <v>37</v>
      </c>
      <c r="BF56" s="34">
        <f t="shared" si="73"/>
        <v>23.666666666666668</v>
      </c>
      <c r="BG56" s="34">
        <f t="shared" si="74"/>
        <v>21.666666666666668</v>
      </c>
      <c r="BH56" s="34"/>
      <c r="BI56" s="34"/>
      <c r="BJ56" s="34"/>
      <c r="BK56" s="34"/>
      <c r="BL56" s="34"/>
      <c r="BM56" s="4"/>
      <c r="BN56">
        <f t="shared" si="75"/>
        <v>75.757575757575751</v>
      </c>
      <c r="BO56">
        <f t="shared" si="52"/>
        <v>6.666666666666667</v>
      </c>
      <c r="BP56">
        <f t="shared" si="53"/>
        <v>25</v>
      </c>
      <c r="BQ56">
        <f t="shared" si="54"/>
        <v>12</v>
      </c>
      <c r="BR56">
        <f t="shared" si="55"/>
        <v>25.925925925925924</v>
      </c>
      <c r="BS56">
        <f t="shared" si="56"/>
        <v>31.707317073170731</v>
      </c>
      <c r="BT56">
        <f t="shared" si="57"/>
        <v>9.433962264150944</v>
      </c>
      <c r="BU56">
        <f t="shared" si="58"/>
        <v>5.4545454545454541</v>
      </c>
      <c r="BV56">
        <f t="shared" si="59"/>
        <v>-67.272727272727266</v>
      </c>
      <c r="BW56">
        <f t="shared" si="60"/>
        <v>34.693877551020407</v>
      </c>
      <c r="BX56">
        <f t="shared" si="61"/>
        <v>23.809523809523807</v>
      </c>
      <c r="BY56">
        <f t="shared" si="62"/>
        <v>16.666666666666664</v>
      </c>
      <c r="BZ56">
        <f t="shared" si="63"/>
        <v>-5.2631578947368416</v>
      </c>
      <c r="CA56">
        <f t="shared" si="64"/>
        <v>15.151515151515152</v>
      </c>
      <c r="CB56">
        <f t="shared" si="65"/>
        <v>1.3698630136986301</v>
      </c>
      <c r="CD56">
        <f t="shared" si="76"/>
        <v>35.80808080808081</v>
      </c>
      <c r="CE56">
        <f t="shared" si="77"/>
        <v>23.211080999698883</v>
      </c>
      <c r="CF56">
        <f t="shared" si="78"/>
        <v>-17.461406518010289</v>
      </c>
      <c r="CG56">
        <f t="shared" si="79"/>
        <v>25.056689342403626</v>
      </c>
      <c r="CH56">
        <f t="shared" si="80"/>
        <v>3.75274009015898</v>
      </c>
      <c r="CI56" s="4"/>
      <c r="CJ56" s="4"/>
      <c r="CK56" s="4"/>
      <c r="CL56" s="4"/>
      <c r="CM56" s="4"/>
      <c r="CN56">
        <f t="shared" si="66"/>
        <v>14.073436944466403</v>
      </c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5"/>
      <c r="DF56" s="5"/>
      <c r="DG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</row>
    <row r="57" spans="1:967">
      <c r="A57">
        <v>54</v>
      </c>
      <c r="B57" t="s">
        <v>92</v>
      </c>
      <c r="C57">
        <v>2</v>
      </c>
      <c r="D57" t="s">
        <v>48</v>
      </c>
      <c r="E57">
        <v>12.1</v>
      </c>
      <c r="F57">
        <v>16.5</v>
      </c>
      <c r="G57">
        <v>19.899999999999999</v>
      </c>
      <c r="H57">
        <v>17.600000000000001</v>
      </c>
      <c r="I57">
        <v>7.6</v>
      </c>
      <c r="J57">
        <v>16</v>
      </c>
      <c r="K57">
        <v>9.5</v>
      </c>
      <c r="L57">
        <v>13.7</v>
      </c>
      <c r="M57">
        <v>7.7</v>
      </c>
      <c r="N57">
        <v>3.2</v>
      </c>
      <c r="O57">
        <v>4.4000000000000004</v>
      </c>
      <c r="P57">
        <v>4.2</v>
      </c>
      <c r="Q57">
        <v>4</v>
      </c>
      <c r="R57">
        <v>3</v>
      </c>
      <c r="S57">
        <v>3</v>
      </c>
      <c r="T57">
        <f t="shared" si="67"/>
        <v>9.4933333333333323</v>
      </c>
      <c r="U57">
        <f t="shared" si="68"/>
        <v>16.166666666666668</v>
      </c>
      <c r="V57">
        <f t="shared" si="69"/>
        <v>13.733333333333334</v>
      </c>
      <c r="W57">
        <f t="shared" si="70"/>
        <v>10.299999999999999</v>
      </c>
      <c r="X57">
        <f t="shared" si="71"/>
        <v>3.9333333333333336</v>
      </c>
      <c r="Y57">
        <f t="shared" si="72"/>
        <v>3.3333333333333335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>
        <v>6</v>
      </c>
      <c r="AJ57">
        <v>20</v>
      </c>
      <c r="AK57">
        <v>6</v>
      </c>
      <c r="AL57">
        <v>16</v>
      </c>
      <c r="AM57">
        <v>28</v>
      </c>
      <c r="AN57">
        <v>20</v>
      </c>
      <c r="AO57">
        <v>16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9</v>
      </c>
      <c r="BA57">
        <v>11</v>
      </c>
      <c r="BB57">
        <v>15</v>
      </c>
      <c r="BC57">
        <v>20</v>
      </c>
      <c r="BD57">
        <v>11</v>
      </c>
      <c r="BE57">
        <v>19</v>
      </c>
      <c r="BF57" s="34">
        <f t="shared" si="73"/>
        <v>5.7333333333333334</v>
      </c>
      <c r="BG57" s="34">
        <f t="shared" si="74"/>
        <v>0</v>
      </c>
      <c r="BH57" s="34"/>
      <c r="BI57" s="34"/>
      <c r="BJ57" s="34"/>
      <c r="BK57" s="34"/>
      <c r="BL57" s="34"/>
      <c r="BM57" s="4"/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 t="shared" si="58"/>
        <v>-100</v>
      </c>
      <c r="BV57">
        <f t="shared" si="59"/>
        <v>-71.428571428571431</v>
      </c>
      <c r="BW57">
        <f t="shared" si="60"/>
        <v>-37.931034482758619</v>
      </c>
      <c r="BX57">
        <f t="shared" si="61"/>
        <v>29.411764705882355</v>
      </c>
      <c r="BY57">
        <f t="shared" si="62"/>
        <v>-3.225806451612903</v>
      </c>
      <c r="BZ57">
        <f t="shared" si="63"/>
        <v>-16.666666666666664</v>
      </c>
      <c r="CA57">
        <f t="shared" si="64"/>
        <v>-29.032258064516132</v>
      </c>
      <c r="CB57">
        <f t="shared" si="65"/>
        <v>8.5714285714285712</v>
      </c>
      <c r="CD57">
        <f>AVERAGE(BN57:BP57)</f>
        <v>0</v>
      </c>
      <c r="CE57">
        <f t="shared" si="77"/>
        <v>0</v>
      </c>
      <c r="CF57">
        <f t="shared" si="78"/>
        <v>-57.142857142857146</v>
      </c>
      <c r="CG57">
        <f t="shared" si="79"/>
        <v>-3.9150254094963892</v>
      </c>
      <c r="CH57">
        <f t="shared" si="80"/>
        <v>-12.375832053251409</v>
      </c>
      <c r="CI57" s="4"/>
      <c r="CJ57" s="4"/>
      <c r="CK57" s="4"/>
      <c r="CL57" s="4"/>
      <c r="CM57" s="4"/>
      <c r="CN57">
        <f t="shared" si="66"/>
        <v>-14.686742921120986</v>
      </c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5"/>
      <c r="DF57" s="5"/>
      <c r="DG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</row>
    <row r="58" spans="1:967">
      <c r="A58" s="4">
        <v>26</v>
      </c>
      <c r="B58" s="5" t="s">
        <v>173</v>
      </c>
      <c r="C58" s="4">
        <v>2</v>
      </c>
      <c r="D58" s="5" t="s">
        <v>42</v>
      </c>
      <c r="E58" s="4">
        <v>10.6</v>
      </c>
      <c r="F58" s="4">
        <v>2.6</v>
      </c>
      <c r="G58" s="4">
        <v>1.2</v>
      </c>
      <c r="H58" s="4">
        <v>5.7</v>
      </c>
      <c r="I58" s="4">
        <v>2.2000000000000002</v>
      </c>
      <c r="J58" s="4">
        <v>3.4</v>
      </c>
      <c r="K58" s="4">
        <v>2.2000000000000002</v>
      </c>
      <c r="L58" s="4">
        <v>1.7</v>
      </c>
      <c r="M58" s="4">
        <v>2.4</v>
      </c>
      <c r="N58" s="4">
        <v>6.6</v>
      </c>
      <c r="O58" s="4">
        <v>3.7</v>
      </c>
      <c r="P58" s="4">
        <v>5.7</v>
      </c>
      <c r="Q58" s="4">
        <v>1.2</v>
      </c>
      <c r="R58" s="4">
        <v>1.4</v>
      </c>
      <c r="S58" s="4">
        <v>0</v>
      </c>
      <c r="T58">
        <f t="shared" si="67"/>
        <v>3.3733333333333335</v>
      </c>
      <c r="U58">
        <f t="shared" si="68"/>
        <v>4.8</v>
      </c>
      <c r="V58">
        <f t="shared" si="69"/>
        <v>3.7666666666666671</v>
      </c>
      <c r="W58">
        <f t="shared" si="70"/>
        <v>2.1</v>
      </c>
      <c r="X58">
        <f t="shared" si="71"/>
        <v>5.333333333333333</v>
      </c>
      <c r="Y58">
        <f t="shared" si="72"/>
        <v>0.86666666666666659</v>
      </c>
      <c r="AA58" s="4">
        <v>0</v>
      </c>
      <c r="AB58" s="4">
        <v>14</v>
      </c>
      <c r="AC58" s="4">
        <v>26</v>
      </c>
      <c r="AD58" s="4">
        <v>20</v>
      </c>
      <c r="AE58" s="4">
        <v>22</v>
      </c>
      <c r="AF58" s="4">
        <v>22</v>
      </c>
      <c r="AG58" s="4">
        <v>18</v>
      </c>
      <c r="AH58" s="4">
        <v>32</v>
      </c>
      <c r="AI58" s="4">
        <v>16</v>
      </c>
      <c r="AJ58" s="4">
        <v>12</v>
      </c>
      <c r="AK58" s="4">
        <v>22</v>
      </c>
      <c r="AL58" s="4">
        <v>28</v>
      </c>
      <c r="AM58" s="4">
        <v>34</v>
      </c>
      <c r="AN58" s="4">
        <v>30</v>
      </c>
      <c r="AO58" s="4">
        <v>32</v>
      </c>
      <c r="AQ58" s="4">
        <v>21</v>
      </c>
      <c r="AR58" s="4">
        <v>19</v>
      </c>
      <c r="AS58" s="4">
        <v>25</v>
      </c>
      <c r="AT58" s="4">
        <v>25</v>
      </c>
      <c r="AU58" s="4">
        <v>20</v>
      </c>
      <c r="AV58" s="4">
        <v>25</v>
      </c>
      <c r="AW58" s="4">
        <v>21</v>
      </c>
      <c r="AX58" s="4">
        <v>27</v>
      </c>
      <c r="AY58" s="4">
        <v>27</v>
      </c>
      <c r="AZ58" s="4">
        <v>26</v>
      </c>
      <c r="BA58" s="4">
        <v>17</v>
      </c>
      <c r="BB58" s="4">
        <v>28</v>
      </c>
      <c r="BC58" s="4">
        <v>25</v>
      </c>
      <c r="BD58" s="4">
        <v>23</v>
      </c>
      <c r="BE58" s="4">
        <v>17</v>
      </c>
      <c r="BF58" s="34">
        <f t="shared" si="73"/>
        <v>23.066666666666666</v>
      </c>
      <c r="BG58" s="34">
        <f t="shared" si="74"/>
        <v>21.666666666666668</v>
      </c>
      <c r="BH58" s="34"/>
      <c r="BI58" s="34"/>
      <c r="BJ58" s="34"/>
      <c r="BK58" s="34"/>
      <c r="BL58" s="34"/>
      <c r="BM58" s="4"/>
      <c r="BN58">
        <f t="shared" ref="BN58:BN81" si="81">(AQ58-AA58)/(AQ58+AA58)*100</f>
        <v>100</v>
      </c>
      <c r="BO58">
        <f t="shared" ref="BO58" si="82">(AR58-AB58)/(AR58+AB58)*100</f>
        <v>15.151515151515152</v>
      </c>
      <c r="BP58">
        <f t="shared" ref="BP58:BP81" si="83">(AS58-AC58)/(AS58+AC58)*100</f>
        <v>-1.9607843137254901</v>
      </c>
      <c r="BQ58">
        <f t="shared" ref="BQ58:BQ81" si="84">(AT58-AD58)/(AT58+AD58)*100</f>
        <v>11.111111111111111</v>
      </c>
      <c r="BR58">
        <f t="shared" si="55"/>
        <v>-4.7619047619047619</v>
      </c>
      <c r="BS58">
        <f t="shared" si="56"/>
        <v>6.3829787234042552</v>
      </c>
      <c r="BT58">
        <f t="shared" si="57"/>
        <v>7.6923076923076925</v>
      </c>
      <c r="BU58">
        <f t="shared" si="58"/>
        <v>-8.4745762711864394</v>
      </c>
      <c r="BV58">
        <f t="shared" si="59"/>
        <v>25.581395348837212</v>
      </c>
      <c r="BW58">
        <f t="shared" si="60"/>
        <v>36.84210526315789</v>
      </c>
      <c r="BX58">
        <f t="shared" si="61"/>
        <v>-12.820512820512819</v>
      </c>
      <c r="BY58">
        <f t="shared" si="62"/>
        <v>0</v>
      </c>
      <c r="BZ58">
        <f t="shared" si="63"/>
        <v>-15.254237288135593</v>
      </c>
      <c r="CA58">
        <f t="shared" si="64"/>
        <v>-13.20754716981132</v>
      </c>
      <c r="CB58">
        <f t="shared" si="65"/>
        <v>-30.612244897959183</v>
      </c>
      <c r="CD58">
        <f t="shared" si="76"/>
        <v>37.73024361259656</v>
      </c>
      <c r="CE58">
        <f t="shared" si="77"/>
        <v>4.2440616908702014</v>
      </c>
      <c r="CF58">
        <f t="shared" si="78"/>
        <v>8.266375589986156</v>
      </c>
      <c r="CG58">
        <f t="shared" si="79"/>
        <v>8.0071974808816915</v>
      </c>
      <c r="CH58">
        <f t="shared" si="80"/>
        <v>-19.691343118635363</v>
      </c>
      <c r="CI58" s="4"/>
      <c r="CJ58" s="4"/>
      <c r="CK58" s="4"/>
      <c r="CL58" s="4"/>
      <c r="CM58" s="4"/>
      <c r="CN58">
        <f t="shared" si="66"/>
        <v>7.7113070511398503</v>
      </c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5"/>
      <c r="DF58" s="5"/>
      <c r="DG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</row>
    <row r="59" spans="1:967">
      <c r="A59" s="4">
        <v>25</v>
      </c>
      <c r="B59" s="5" t="s">
        <v>174</v>
      </c>
      <c r="C59" s="4">
        <v>2</v>
      </c>
      <c r="D59" s="5" t="s">
        <v>44</v>
      </c>
      <c r="E59" s="4">
        <v>12.7</v>
      </c>
      <c r="F59" s="4">
        <v>8.3000000000000007</v>
      </c>
      <c r="G59" s="4">
        <v>9.1</v>
      </c>
      <c r="H59" s="4">
        <v>6.3</v>
      </c>
      <c r="I59" s="4">
        <v>0</v>
      </c>
      <c r="J59" s="4">
        <v>3</v>
      </c>
      <c r="K59" s="4">
        <v>7.9</v>
      </c>
      <c r="L59" s="4">
        <v>14.5</v>
      </c>
      <c r="M59" s="4">
        <v>8.1999999999999993</v>
      </c>
      <c r="N59" s="4">
        <v>3.4</v>
      </c>
      <c r="O59" s="4">
        <v>3.7</v>
      </c>
      <c r="P59" s="4">
        <v>8.6</v>
      </c>
      <c r="Q59" s="4">
        <v>2.6</v>
      </c>
      <c r="R59" s="4">
        <v>8.1</v>
      </c>
      <c r="S59" s="4">
        <v>5.0999999999999996</v>
      </c>
      <c r="T59">
        <f t="shared" si="67"/>
        <v>6.7666666666666657</v>
      </c>
      <c r="U59">
        <f t="shared" si="68"/>
        <v>10.033333333333333</v>
      </c>
      <c r="V59">
        <f t="shared" si="69"/>
        <v>3.1</v>
      </c>
      <c r="W59">
        <f t="shared" si="70"/>
        <v>10.199999999999999</v>
      </c>
      <c r="X59">
        <f t="shared" si="71"/>
        <v>5.2333333333333334</v>
      </c>
      <c r="Y59">
        <f t="shared" si="72"/>
        <v>5.2666666666666666</v>
      </c>
      <c r="AA59" s="4">
        <v>0</v>
      </c>
      <c r="AB59" s="4">
        <v>4</v>
      </c>
      <c r="AC59" s="4">
        <v>6</v>
      </c>
      <c r="AD59" s="4">
        <v>6</v>
      </c>
      <c r="AE59" s="4">
        <v>18</v>
      </c>
      <c r="AF59" s="4">
        <v>14</v>
      </c>
      <c r="AG59" s="4">
        <v>6</v>
      </c>
      <c r="AH59" s="4">
        <v>4</v>
      </c>
      <c r="AI59" s="4">
        <v>6</v>
      </c>
      <c r="AJ59" s="4">
        <v>14</v>
      </c>
      <c r="AK59" s="4">
        <v>6</v>
      </c>
      <c r="AL59" s="4">
        <v>12</v>
      </c>
      <c r="AM59" s="4">
        <v>8</v>
      </c>
      <c r="AN59" s="4">
        <v>12</v>
      </c>
      <c r="AO59" s="4">
        <v>12</v>
      </c>
      <c r="AQ59" s="4">
        <v>8</v>
      </c>
      <c r="AR59" s="4">
        <v>13</v>
      </c>
      <c r="AS59" s="4">
        <v>11</v>
      </c>
      <c r="AT59" s="4">
        <v>15</v>
      </c>
      <c r="AU59" s="4">
        <v>12</v>
      </c>
      <c r="AV59" s="4">
        <v>17</v>
      </c>
      <c r="AW59" s="4">
        <v>12</v>
      </c>
      <c r="AX59" s="4">
        <v>2</v>
      </c>
      <c r="AY59" s="4">
        <v>9</v>
      </c>
      <c r="AZ59" s="4">
        <v>16</v>
      </c>
      <c r="BA59" s="4">
        <v>12</v>
      </c>
      <c r="BB59" s="4">
        <v>8</v>
      </c>
      <c r="BC59" s="4">
        <v>12</v>
      </c>
      <c r="BD59" s="4">
        <v>15</v>
      </c>
      <c r="BE59" s="4">
        <v>4</v>
      </c>
      <c r="BF59" s="34">
        <f t="shared" si="73"/>
        <v>11.066666666666666</v>
      </c>
      <c r="BG59" s="34">
        <f t="shared" si="74"/>
        <v>10.666666666666666</v>
      </c>
      <c r="BH59" s="34"/>
      <c r="BI59" s="34"/>
      <c r="BJ59" s="34"/>
      <c r="BK59" s="34"/>
      <c r="BL59" s="34"/>
      <c r="BM59" s="4"/>
      <c r="BN59">
        <f t="shared" si="81"/>
        <v>100</v>
      </c>
      <c r="BO59">
        <v>0</v>
      </c>
      <c r="BP59">
        <f t="shared" si="83"/>
        <v>29.411764705882355</v>
      </c>
      <c r="BQ59">
        <f t="shared" si="84"/>
        <v>42.857142857142854</v>
      </c>
      <c r="BR59">
        <f t="shared" si="55"/>
        <v>-20</v>
      </c>
      <c r="BS59">
        <f t="shared" si="56"/>
        <v>9.67741935483871</v>
      </c>
      <c r="BT59">
        <f t="shared" si="57"/>
        <v>33.333333333333329</v>
      </c>
      <c r="BU59">
        <f t="shared" si="58"/>
        <v>-33.333333333333329</v>
      </c>
      <c r="BV59">
        <f t="shared" si="59"/>
        <v>20</v>
      </c>
      <c r="BW59">
        <f t="shared" si="60"/>
        <v>6.666666666666667</v>
      </c>
      <c r="BX59">
        <f t="shared" si="61"/>
        <v>33.333333333333329</v>
      </c>
      <c r="BY59">
        <f t="shared" si="62"/>
        <v>-20</v>
      </c>
      <c r="BZ59">
        <f t="shared" si="63"/>
        <v>20</v>
      </c>
      <c r="CA59">
        <f t="shared" si="64"/>
        <v>11.111111111111111</v>
      </c>
      <c r="CB59">
        <f t="shared" si="65"/>
        <v>-50</v>
      </c>
      <c r="CD59">
        <f t="shared" si="76"/>
        <v>43.13725490196078</v>
      </c>
      <c r="CE59">
        <f t="shared" si="77"/>
        <v>10.844854070660523</v>
      </c>
      <c r="CF59">
        <f t="shared" si="78"/>
        <v>6.666666666666667</v>
      </c>
      <c r="CG59">
        <f t="shared" si="79"/>
        <v>6.6666666666666643</v>
      </c>
      <c r="CH59">
        <f t="shared" si="80"/>
        <v>-6.2962962962962967</v>
      </c>
      <c r="CI59" s="4"/>
      <c r="CJ59" s="4"/>
      <c r="CK59" s="4"/>
      <c r="CL59" s="4"/>
      <c r="CM59" s="4"/>
      <c r="CN59">
        <f t="shared" si="66"/>
        <v>12.20382920193167</v>
      </c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5"/>
      <c r="DF59" s="5"/>
      <c r="DG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</row>
    <row r="60" spans="1:967">
      <c r="A60" s="4">
        <v>27</v>
      </c>
      <c r="B60" s="5" t="s">
        <v>175</v>
      </c>
      <c r="C60" s="4">
        <v>2</v>
      </c>
      <c r="D60" s="5" t="s">
        <v>46</v>
      </c>
      <c r="E60" s="4">
        <v>1.7</v>
      </c>
      <c r="F60" s="4">
        <v>3.5</v>
      </c>
      <c r="G60" s="4">
        <v>0.4</v>
      </c>
      <c r="H60" s="4">
        <v>1.3</v>
      </c>
      <c r="I60" s="4">
        <v>3.9</v>
      </c>
      <c r="J60" s="4">
        <v>2</v>
      </c>
      <c r="K60" s="4">
        <v>3.3</v>
      </c>
      <c r="L60" s="4">
        <v>2.2999999999999998</v>
      </c>
      <c r="M60" s="4">
        <v>4.5</v>
      </c>
      <c r="N60" s="4">
        <v>3.3</v>
      </c>
      <c r="O60" s="4">
        <v>1.1000000000000001</v>
      </c>
      <c r="P60" s="4">
        <v>4.2</v>
      </c>
      <c r="Q60" s="4">
        <v>0.6</v>
      </c>
      <c r="R60" s="4">
        <v>0.8</v>
      </c>
      <c r="S60" s="4">
        <v>4.5</v>
      </c>
      <c r="T60">
        <f t="shared" si="67"/>
        <v>2.4933333333333332</v>
      </c>
      <c r="U60">
        <f t="shared" si="68"/>
        <v>1.8666666666666669</v>
      </c>
      <c r="V60">
        <f t="shared" si="69"/>
        <v>2.4</v>
      </c>
      <c r="W60">
        <f t="shared" si="70"/>
        <v>3.3666666666666667</v>
      </c>
      <c r="X60">
        <f t="shared" si="71"/>
        <v>2.8666666666666671</v>
      </c>
      <c r="Y60">
        <f t="shared" si="72"/>
        <v>1.9666666666666668</v>
      </c>
      <c r="AA60" s="4">
        <v>10</v>
      </c>
      <c r="AB60" s="4">
        <v>30</v>
      </c>
      <c r="AC60" s="4">
        <v>34</v>
      </c>
      <c r="AD60" s="4">
        <v>26</v>
      </c>
      <c r="AE60" s="4">
        <v>6</v>
      </c>
      <c r="AF60" s="4">
        <v>20</v>
      </c>
      <c r="AG60" s="4">
        <v>52</v>
      </c>
      <c r="AH60" s="4">
        <v>32</v>
      </c>
      <c r="AI60" s="4">
        <v>4</v>
      </c>
      <c r="AJ60" s="4">
        <v>10</v>
      </c>
      <c r="AK60" s="4">
        <v>56</v>
      </c>
      <c r="AL60" s="4">
        <v>30</v>
      </c>
      <c r="AM60" s="4">
        <v>40</v>
      </c>
      <c r="AN60" s="4">
        <v>50</v>
      </c>
      <c r="AO60" s="4">
        <v>26</v>
      </c>
      <c r="AQ60" s="4">
        <v>29</v>
      </c>
      <c r="AR60" s="4">
        <v>45</v>
      </c>
      <c r="AS60" s="4">
        <v>26</v>
      </c>
      <c r="AT60" s="4">
        <v>39</v>
      </c>
      <c r="AU60" s="4">
        <v>19</v>
      </c>
      <c r="AV60" s="4">
        <v>20</v>
      </c>
      <c r="AW60" s="4">
        <v>23</v>
      </c>
      <c r="AX60" s="4">
        <v>31</v>
      </c>
      <c r="AY60" s="4">
        <v>49</v>
      </c>
      <c r="AZ60" s="4">
        <v>31</v>
      </c>
      <c r="BA60" s="4">
        <v>12</v>
      </c>
      <c r="BB60" s="4">
        <v>39</v>
      </c>
      <c r="BC60" s="4">
        <v>24</v>
      </c>
      <c r="BD60" s="4">
        <v>50</v>
      </c>
      <c r="BE60" s="4">
        <v>29</v>
      </c>
      <c r="BF60" s="34">
        <f t="shared" si="73"/>
        <v>31.066666666666666</v>
      </c>
      <c r="BG60" s="34">
        <f t="shared" si="74"/>
        <v>33.333333333333336</v>
      </c>
      <c r="BH60" s="34"/>
      <c r="BI60" s="34"/>
      <c r="BJ60" s="34"/>
      <c r="BK60" s="34"/>
      <c r="BL60" s="34"/>
      <c r="BM60" s="4"/>
      <c r="BN60">
        <f t="shared" si="81"/>
        <v>48.717948717948715</v>
      </c>
      <c r="BO60">
        <f t="shared" ref="BO60:BO81" si="85">(AR60-AB60)/(AR60+AB60)*100</f>
        <v>20</v>
      </c>
      <c r="BP60">
        <f t="shared" si="83"/>
        <v>-13.333333333333334</v>
      </c>
      <c r="BQ60">
        <f t="shared" si="84"/>
        <v>20</v>
      </c>
      <c r="BR60">
        <f t="shared" si="55"/>
        <v>52</v>
      </c>
      <c r="BS60">
        <f t="shared" si="56"/>
        <v>0</v>
      </c>
      <c r="BT60">
        <f t="shared" si="57"/>
        <v>-38.666666666666664</v>
      </c>
      <c r="BU60">
        <f t="shared" si="58"/>
        <v>-1.5873015873015872</v>
      </c>
      <c r="BV60">
        <f t="shared" si="59"/>
        <v>84.905660377358487</v>
      </c>
      <c r="BW60">
        <f t="shared" si="60"/>
        <v>51.219512195121951</v>
      </c>
      <c r="BX60">
        <f t="shared" si="61"/>
        <v>-64.705882352941174</v>
      </c>
      <c r="BY60">
        <f t="shared" si="62"/>
        <v>13.043478260869565</v>
      </c>
      <c r="BZ60">
        <f t="shared" si="63"/>
        <v>-25</v>
      </c>
      <c r="CA60">
        <f t="shared" si="64"/>
        <v>0</v>
      </c>
      <c r="CB60">
        <f t="shared" si="65"/>
        <v>5.4545454545454541</v>
      </c>
      <c r="CD60">
        <f t="shared" si="76"/>
        <v>18.46153846153846</v>
      </c>
      <c r="CE60">
        <f t="shared" si="77"/>
        <v>24</v>
      </c>
      <c r="CF60">
        <f t="shared" si="78"/>
        <v>14.883897374463411</v>
      </c>
      <c r="CG60">
        <f t="shared" si="79"/>
        <v>-0.14763063231655296</v>
      </c>
      <c r="CH60">
        <f t="shared" si="80"/>
        <v>-6.5151515151515156</v>
      </c>
      <c r="CI60" s="4"/>
      <c r="CJ60" s="4"/>
      <c r="CK60" s="4"/>
      <c r="CL60" s="4"/>
      <c r="CM60" s="4"/>
      <c r="CN60">
        <f t="shared" si="66"/>
        <v>10.13653073770676</v>
      </c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5"/>
      <c r="DF60" s="5"/>
      <c r="DG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</row>
    <row r="61" spans="1:967">
      <c r="A61" s="4">
        <v>28</v>
      </c>
      <c r="B61" s="5" t="s">
        <v>176</v>
      </c>
      <c r="C61" s="4">
        <v>2</v>
      </c>
      <c r="D61" s="5" t="s">
        <v>48</v>
      </c>
      <c r="E61" s="4">
        <v>20.8</v>
      </c>
      <c r="F61" s="4">
        <v>14.5</v>
      </c>
      <c r="G61" s="4">
        <v>6.9</v>
      </c>
      <c r="H61" s="4">
        <v>5.3</v>
      </c>
      <c r="I61" s="4">
        <v>2.1</v>
      </c>
      <c r="J61" s="4">
        <v>5.2</v>
      </c>
      <c r="K61" s="4">
        <v>4.9000000000000004</v>
      </c>
      <c r="L61" s="4">
        <v>2.7</v>
      </c>
      <c r="M61" s="4">
        <v>1.7</v>
      </c>
      <c r="N61" s="4">
        <v>1.3</v>
      </c>
      <c r="O61" s="4">
        <v>1.7</v>
      </c>
      <c r="P61" s="4">
        <v>1.6</v>
      </c>
      <c r="Q61" s="4">
        <v>0.3</v>
      </c>
      <c r="R61" s="4">
        <v>3</v>
      </c>
      <c r="S61" s="4">
        <v>0.4</v>
      </c>
      <c r="T61">
        <f t="shared" si="67"/>
        <v>4.8266666666666662</v>
      </c>
      <c r="U61">
        <f t="shared" si="68"/>
        <v>14.066666666666665</v>
      </c>
      <c r="V61">
        <f t="shared" si="69"/>
        <v>4.2</v>
      </c>
      <c r="W61">
        <f t="shared" si="70"/>
        <v>3.1</v>
      </c>
      <c r="X61">
        <f t="shared" si="71"/>
        <v>1.5333333333333332</v>
      </c>
      <c r="Y61">
        <f t="shared" si="72"/>
        <v>1.2333333333333332</v>
      </c>
      <c r="AA61" s="4">
        <v>0</v>
      </c>
      <c r="AB61" s="4">
        <v>0</v>
      </c>
      <c r="AC61" s="4">
        <v>8</v>
      </c>
      <c r="AD61" s="4">
        <v>10</v>
      </c>
      <c r="AE61" s="4">
        <v>8</v>
      </c>
      <c r="AF61" s="4">
        <v>12</v>
      </c>
      <c r="AG61" s="4">
        <v>8</v>
      </c>
      <c r="AH61" s="4">
        <v>8</v>
      </c>
      <c r="AI61" s="4">
        <v>12</v>
      </c>
      <c r="AJ61" s="4">
        <v>20</v>
      </c>
      <c r="AK61" s="4">
        <v>8</v>
      </c>
      <c r="AL61" s="4">
        <v>20</v>
      </c>
      <c r="AM61" s="4">
        <v>20</v>
      </c>
      <c r="AN61" s="4">
        <v>10</v>
      </c>
      <c r="AO61" s="4">
        <v>12</v>
      </c>
      <c r="AQ61" s="4">
        <v>11</v>
      </c>
      <c r="AR61" s="4">
        <v>15</v>
      </c>
      <c r="AS61" s="4">
        <v>10</v>
      </c>
      <c r="AT61" s="4">
        <v>7</v>
      </c>
      <c r="AU61" s="4">
        <v>9</v>
      </c>
      <c r="AV61" s="4">
        <v>14</v>
      </c>
      <c r="AW61" s="4">
        <v>12</v>
      </c>
      <c r="AX61" s="4">
        <v>13</v>
      </c>
      <c r="AY61" s="4">
        <v>11</v>
      </c>
      <c r="AZ61" s="4">
        <v>15</v>
      </c>
      <c r="BA61" s="4">
        <v>16</v>
      </c>
      <c r="BB61" s="4">
        <v>17</v>
      </c>
      <c r="BC61" s="4">
        <v>11</v>
      </c>
      <c r="BD61" s="4">
        <v>7</v>
      </c>
      <c r="BE61" s="4">
        <v>15</v>
      </c>
      <c r="BF61" s="34">
        <f t="shared" si="73"/>
        <v>12.2</v>
      </c>
      <c r="BG61" s="34">
        <f t="shared" si="74"/>
        <v>12</v>
      </c>
      <c r="BH61" s="34"/>
      <c r="BI61" s="34"/>
      <c r="BJ61" s="34"/>
      <c r="BK61" s="34"/>
      <c r="BL61" s="34"/>
      <c r="BM61" s="4"/>
      <c r="BN61">
        <f t="shared" si="81"/>
        <v>100</v>
      </c>
      <c r="BO61">
        <f t="shared" si="85"/>
        <v>100</v>
      </c>
      <c r="BP61">
        <f t="shared" si="83"/>
        <v>11.111111111111111</v>
      </c>
      <c r="BQ61">
        <f t="shared" si="84"/>
        <v>-17.647058823529413</v>
      </c>
      <c r="BR61">
        <f t="shared" si="55"/>
        <v>5.8823529411764701</v>
      </c>
      <c r="BS61">
        <f t="shared" si="56"/>
        <v>7.6923076923076925</v>
      </c>
      <c r="BT61">
        <f t="shared" si="57"/>
        <v>20</v>
      </c>
      <c r="BU61">
        <f t="shared" si="58"/>
        <v>23.809523809523807</v>
      </c>
      <c r="BV61">
        <f t="shared" si="59"/>
        <v>-4.3478260869565215</v>
      </c>
      <c r="BW61">
        <f t="shared" si="60"/>
        <v>-14.285714285714285</v>
      </c>
      <c r="BX61">
        <f t="shared" si="61"/>
        <v>33.333333333333329</v>
      </c>
      <c r="BY61">
        <f t="shared" si="62"/>
        <v>-8.1081081081081088</v>
      </c>
      <c r="BZ61">
        <f t="shared" si="63"/>
        <v>-29.032258064516132</v>
      </c>
      <c r="CA61">
        <f t="shared" si="64"/>
        <v>-17.647058823529413</v>
      </c>
      <c r="CB61">
        <f t="shared" si="65"/>
        <v>11.111111111111111</v>
      </c>
      <c r="CD61">
        <f t="shared" si="76"/>
        <v>70.370370370370367</v>
      </c>
      <c r="CE61">
        <f t="shared" si="77"/>
        <v>-1.3574660633484166</v>
      </c>
      <c r="CF61">
        <f t="shared" si="78"/>
        <v>13.153899240855763</v>
      </c>
      <c r="CG61">
        <f t="shared" si="79"/>
        <v>3.6465036465036449</v>
      </c>
      <c r="CH61">
        <f t="shared" si="80"/>
        <v>-11.856068592311479</v>
      </c>
      <c r="CI61" s="4"/>
      <c r="CJ61" s="4"/>
      <c r="CK61" s="4"/>
      <c r="CL61" s="4"/>
      <c r="CM61" s="4"/>
      <c r="CN61">
        <f t="shared" si="66"/>
        <v>14.791447720413974</v>
      </c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5"/>
      <c r="DF61" s="5"/>
      <c r="DG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</row>
    <row r="62" spans="1:967">
      <c r="A62" s="4">
        <v>32</v>
      </c>
      <c r="B62" s="5" t="s">
        <v>177</v>
      </c>
      <c r="C62" s="4">
        <v>2</v>
      </c>
      <c r="D62" s="5" t="s">
        <v>42</v>
      </c>
      <c r="E62" s="4">
        <v>17.399999999999999</v>
      </c>
      <c r="F62" s="4">
        <v>7.8</v>
      </c>
      <c r="G62" s="4">
        <v>11.2</v>
      </c>
      <c r="H62" s="4">
        <v>15.1</v>
      </c>
      <c r="I62" s="4">
        <v>6.9</v>
      </c>
      <c r="J62" s="4">
        <v>8.5</v>
      </c>
      <c r="K62" s="4">
        <v>3.8</v>
      </c>
      <c r="L62" s="4">
        <v>2.6</v>
      </c>
      <c r="M62" s="4">
        <v>1.3</v>
      </c>
      <c r="N62" s="4">
        <v>4.4000000000000004</v>
      </c>
      <c r="O62" s="4">
        <v>2.8</v>
      </c>
      <c r="P62" s="4">
        <v>0.7</v>
      </c>
      <c r="Q62" s="4">
        <v>1.5</v>
      </c>
      <c r="R62" s="4">
        <v>2.4</v>
      </c>
      <c r="S62" s="4">
        <v>0.5</v>
      </c>
      <c r="T62">
        <f t="shared" si="67"/>
        <v>5.7933333333333339</v>
      </c>
      <c r="U62">
        <f t="shared" si="68"/>
        <v>12.133333333333333</v>
      </c>
      <c r="V62">
        <f t="shared" si="69"/>
        <v>10.166666666666666</v>
      </c>
      <c r="W62">
        <f t="shared" si="70"/>
        <v>2.5666666666666669</v>
      </c>
      <c r="X62">
        <f t="shared" si="71"/>
        <v>2.6333333333333333</v>
      </c>
      <c r="Y62">
        <f t="shared" si="72"/>
        <v>1.4666666666666668</v>
      </c>
      <c r="AA62" s="4">
        <v>0</v>
      </c>
      <c r="AB62" s="4">
        <v>8</v>
      </c>
      <c r="AC62" s="4">
        <v>2</v>
      </c>
      <c r="AD62" s="4">
        <v>2</v>
      </c>
      <c r="AE62" s="4">
        <v>2</v>
      </c>
      <c r="AF62" s="4">
        <v>0</v>
      </c>
      <c r="AG62" s="4">
        <v>16</v>
      </c>
      <c r="AH62" s="4">
        <v>14</v>
      </c>
      <c r="AI62" s="4">
        <v>28</v>
      </c>
      <c r="AJ62" s="4">
        <v>12</v>
      </c>
      <c r="AK62" s="4">
        <v>24</v>
      </c>
      <c r="AL62" s="4">
        <v>28</v>
      </c>
      <c r="AM62" s="4">
        <v>16</v>
      </c>
      <c r="AN62" s="4">
        <v>24</v>
      </c>
      <c r="AO62" s="4">
        <v>22</v>
      </c>
      <c r="AQ62" s="4">
        <v>10</v>
      </c>
      <c r="AR62" s="4">
        <v>13</v>
      </c>
      <c r="AS62" s="4">
        <v>19</v>
      </c>
      <c r="AT62" s="4">
        <v>10</v>
      </c>
      <c r="AU62" s="4">
        <v>15</v>
      </c>
      <c r="AV62" s="4">
        <v>28</v>
      </c>
      <c r="AW62" s="4">
        <v>16</v>
      </c>
      <c r="AX62" s="4">
        <v>18</v>
      </c>
      <c r="AY62" s="4">
        <v>18</v>
      </c>
      <c r="AZ62" s="4">
        <v>22</v>
      </c>
      <c r="BA62" s="4">
        <v>16</v>
      </c>
      <c r="BB62" s="4">
        <v>17</v>
      </c>
      <c r="BC62" s="4">
        <v>12</v>
      </c>
      <c r="BD62" s="4">
        <v>12</v>
      </c>
      <c r="BE62" s="4">
        <v>10</v>
      </c>
      <c r="BF62" s="34">
        <f t="shared" si="73"/>
        <v>15.733333333333333</v>
      </c>
      <c r="BG62" s="34">
        <f t="shared" si="74"/>
        <v>14</v>
      </c>
      <c r="BH62" s="34"/>
      <c r="BI62" s="34"/>
      <c r="BJ62" s="34"/>
      <c r="BK62" s="34"/>
      <c r="BL62" s="34"/>
      <c r="BM62" s="4"/>
      <c r="BN62">
        <f t="shared" si="81"/>
        <v>100</v>
      </c>
      <c r="BO62">
        <f t="shared" si="85"/>
        <v>23.809523809523807</v>
      </c>
      <c r="BP62">
        <f t="shared" si="83"/>
        <v>80.952380952380949</v>
      </c>
      <c r="BQ62">
        <f t="shared" si="84"/>
        <v>66.666666666666657</v>
      </c>
      <c r="BR62">
        <f t="shared" si="55"/>
        <v>76.470588235294116</v>
      </c>
      <c r="BS62">
        <f t="shared" si="56"/>
        <v>100</v>
      </c>
      <c r="BT62">
        <f t="shared" si="57"/>
        <v>0</v>
      </c>
      <c r="BU62">
        <f t="shared" si="58"/>
        <v>12.5</v>
      </c>
      <c r="BV62">
        <f t="shared" si="59"/>
        <v>-21.739130434782609</v>
      </c>
      <c r="BW62">
        <f t="shared" si="60"/>
        <v>29.411764705882355</v>
      </c>
      <c r="BX62">
        <f t="shared" si="61"/>
        <v>-20</v>
      </c>
      <c r="BY62">
        <f t="shared" si="62"/>
        <v>-24.444444444444443</v>
      </c>
      <c r="BZ62">
        <f t="shared" si="63"/>
        <v>-14.285714285714285</v>
      </c>
      <c r="CA62">
        <f t="shared" si="64"/>
        <v>-33.333333333333329</v>
      </c>
      <c r="CB62">
        <f t="shared" si="65"/>
        <v>-37.5</v>
      </c>
      <c r="CD62">
        <f t="shared" si="76"/>
        <v>68.253968253968253</v>
      </c>
      <c r="CE62">
        <f t="shared" si="77"/>
        <v>81.045751633986924</v>
      </c>
      <c r="CF62">
        <f t="shared" si="78"/>
        <v>-3.0797101449275366</v>
      </c>
      <c r="CG62">
        <f t="shared" si="79"/>
        <v>-5.0108932461873623</v>
      </c>
      <c r="CH62">
        <f t="shared" si="80"/>
        <v>-28.373015873015873</v>
      </c>
      <c r="CI62" s="4"/>
      <c r="CJ62" s="4"/>
      <c r="CK62" s="4"/>
      <c r="CL62" s="4"/>
      <c r="CM62" s="4"/>
      <c r="CN62">
        <f t="shared" si="66"/>
        <v>22.567220124764887</v>
      </c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5"/>
      <c r="DF62" s="5"/>
      <c r="DG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</row>
    <row r="63" spans="1:967">
      <c r="A63" s="4">
        <v>30</v>
      </c>
      <c r="B63" s="5" t="s">
        <v>178</v>
      </c>
      <c r="C63" s="4">
        <v>2</v>
      </c>
      <c r="D63" s="5" t="s">
        <v>44</v>
      </c>
      <c r="E63" s="4">
        <v>23.5</v>
      </c>
      <c r="F63" s="4">
        <v>9.6999999999999993</v>
      </c>
      <c r="G63" s="4">
        <v>2.2999999999999998</v>
      </c>
      <c r="H63" s="4">
        <v>4.4000000000000004</v>
      </c>
      <c r="I63" s="4">
        <v>2.1</v>
      </c>
      <c r="J63" s="4">
        <v>4.9000000000000004</v>
      </c>
      <c r="K63" s="4">
        <v>2.1</v>
      </c>
      <c r="L63" s="4">
        <v>2.1</v>
      </c>
      <c r="M63" s="4">
        <v>6.5</v>
      </c>
      <c r="N63" s="4">
        <v>2.1</v>
      </c>
      <c r="O63" s="4">
        <v>2.1</v>
      </c>
      <c r="P63" s="4">
        <v>4.8</v>
      </c>
      <c r="Q63" s="4">
        <v>3.1</v>
      </c>
      <c r="R63" s="4">
        <v>3.4</v>
      </c>
      <c r="S63" s="4">
        <v>1.3</v>
      </c>
      <c r="T63">
        <f t="shared" si="67"/>
        <v>4.96</v>
      </c>
      <c r="U63">
        <f t="shared" si="68"/>
        <v>11.833333333333334</v>
      </c>
      <c r="V63">
        <f t="shared" si="69"/>
        <v>3.8000000000000003</v>
      </c>
      <c r="W63">
        <f t="shared" si="70"/>
        <v>3.5666666666666664</v>
      </c>
      <c r="X63">
        <f t="shared" si="71"/>
        <v>3</v>
      </c>
      <c r="Y63">
        <f t="shared" si="72"/>
        <v>2.6</v>
      </c>
      <c r="AA63" s="4">
        <v>0</v>
      </c>
      <c r="AB63" s="4">
        <v>2</v>
      </c>
      <c r="AC63" s="4">
        <v>20</v>
      </c>
      <c r="AD63" s="4">
        <v>20</v>
      </c>
      <c r="AE63" s="4">
        <v>24</v>
      </c>
      <c r="AF63" s="4">
        <v>24</v>
      </c>
      <c r="AG63" s="4">
        <v>20</v>
      </c>
      <c r="AH63" s="4">
        <v>24</v>
      </c>
      <c r="AI63" s="4">
        <v>18</v>
      </c>
      <c r="AJ63" s="4">
        <v>34</v>
      </c>
      <c r="AK63" s="4">
        <v>36</v>
      </c>
      <c r="AL63" s="4">
        <v>32</v>
      </c>
      <c r="AM63" s="4">
        <v>38</v>
      </c>
      <c r="AN63" s="4">
        <v>26</v>
      </c>
      <c r="AO63" s="4">
        <v>24</v>
      </c>
      <c r="AQ63" s="4">
        <v>15</v>
      </c>
      <c r="AR63" s="4">
        <v>19</v>
      </c>
      <c r="AS63" s="4">
        <v>24</v>
      </c>
      <c r="AT63" s="4">
        <v>21</v>
      </c>
      <c r="AU63" s="4">
        <v>20</v>
      </c>
      <c r="AV63" s="4">
        <v>30</v>
      </c>
      <c r="AW63" s="4">
        <v>20</v>
      </c>
      <c r="AX63" s="4">
        <v>22</v>
      </c>
      <c r="AY63" s="4">
        <v>31</v>
      </c>
      <c r="AZ63" s="4">
        <v>30</v>
      </c>
      <c r="BA63" s="4">
        <v>23</v>
      </c>
      <c r="BB63" s="4">
        <v>24</v>
      </c>
      <c r="BC63" s="4">
        <v>34</v>
      </c>
      <c r="BD63" s="4">
        <v>21</v>
      </c>
      <c r="BE63" s="4">
        <v>38</v>
      </c>
      <c r="BF63" s="34">
        <f t="shared" si="73"/>
        <v>24.8</v>
      </c>
      <c r="BG63" s="34">
        <f t="shared" si="74"/>
        <v>19.333333333333332</v>
      </c>
      <c r="BH63" s="34"/>
      <c r="BI63" s="34"/>
      <c r="BJ63" s="34"/>
      <c r="BK63" s="34"/>
      <c r="BL63" s="34"/>
      <c r="BM63" s="4"/>
      <c r="BN63">
        <f t="shared" si="81"/>
        <v>100</v>
      </c>
      <c r="BO63">
        <f t="shared" si="85"/>
        <v>80.952380952380949</v>
      </c>
      <c r="BP63">
        <f t="shared" si="83"/>
        <v>9.0909090909090917</v>
      </c>
      <c r="BQ63">
        <f t="shared" si="84"/>
        <v>2.4390243902439024</v>
      </c>
      <c r="BR63">
        <f t="shared" si="55"/>
        <v>-9.0909090909090917</v>
      </c>
      <c r="BS63">
        <f t="shared" si="56"/>
        <v>11.111111111111111</v>
      </c>
      <c r="BT63">
        <f t="shared" si="57"/>
        <v>0</v>
      </c>
      <c r="BU63">
        <f t="shared" si="58"/>
        <v>-4.3478260869565215</v>
      </c>
      <c r="BV63">
        <f t="shared" si="59"/>
        <v>26.530612244897959</v>
      </c>
      <c r="BW63">
        <f t="shared" si="60"/>
        <v>-6.25</v>
      </c>
      <c r="BX63">
        <f t="shared" si="61"/>
        <v>-22.033898305084744</v>
      </c>
      <c r="BY63">
        <f t="shared" si="62"/>
        <v>-14.285714285714285</v>
      </c>
      <c r="BZ63">
        <f t="shared" si="63"/>
        <v>-5.5555555555555554</v>
      </c>
      <c r="CA63">
        <f t="shared" si="64"/>
        <v>-10.638297872340425</v>
      </c>
      <c r="CB63">
        <f t="shared" si="65"/>
        <v>22.58064516129032</v>
      </c>
      <c r="CD63">
        <f t="shared" si="76"/>
        <v>63.347763347763355</v>
      </c>
      <c r="CE63">
        <f t="shared" si="77"/>
        <v>1.486408803481974</v>
      </c>
      <c r="CF63">
        <f t="shared" si="78"/>
        <v>7.3942620526471456</v>
      </c>
      <c r="CG63">
        <f t="shared" si="79"/>
        <v>-14.189870863599674</v>
      </c>
      <c r="CH63">
        <f t="shared" si="80"/>
        <v>2.1289305777981133</v>
      </c>
      <c r="CI63" s="4"/>
      <c r="CJ63" s="4"/>
      <c r="CK63" s="4"/>
      <c r="CL63" s="4"/>
      <c r="CM63" s="4"/>
      <c r="CN63">
        <f t="shared" si="66"/>
        <v>12.033498783618183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5"/>
      <c r="DF63" s="5"/>
      <c r="DG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</row>
    <row r="64" spans="1:967">
      <c r="A64" s="4">
        <v>31</v>
      </c>
      <c r="B64" s="5" t="s">
        <v>179</v>
      </c>
      <c r="C64" s="4">
        <v>2</v>
      </c>
      <c r="D64" s="5" t="s">
        <v>46</v>
      </c>
      <c r="E64" s="4">
        <v>4.9000000000000004</v>
      </c>
      <c r="F64" s="4">
        <v>7.3</v>
      </c>
      <c r="G64" s="4">
        <v>8.5</v>
      </c>
      <c r="H64" s="4">
        <v>8.1999999999999993</v>
      </c>
      <c r="I64" s="4">
        <v>9</v>
      </c>
      <c r="J64" s="4">
        <v>6.8</v>
      </c>
      <c r="K64" s="4">
        <v>5.4</v>
      </c>
      <c r="L64" s="4">
        <v>7.7</v>
      </c>
      <c r="M64" s="4">
        <v>8.8000000000000007</v>
      </c>
      <c r="N64" s="4">
        <v>5.0999999999999996</v>
      </c>
      <c r="O64" s="4">
        <v>11.6</v>
      </c>
      <c r="P64" s="4">
        <v>10.5</v>
      </c>
      <c r="Q64" s="4">
        <v>10.4</v>
      </c>
      <c r="R64" s="4">
        <v>6.9</v>
      </c>
      <c r="S64" s="4">
        <v>7.9</v>
      </c>
      <c r="T64">
        <f t="shared" si="67"/>
        <v>7.9333333333333336</v>
      </c>
      <c r="U64">
        <f t="shared" si="68"/>
        <v>6.8999999999999995</v>
      </c>
      <c r="V64">
        <f t="shared" si="69"/>
        <v>8</v>
      </c>
      <c r="W64">
        <f t="shared" si="70"/>
        <v>7.3000000000000007</v>
      </c>
      <c r="X64">
        <f t="shared" si="71"/>
        <v>9.0666666666666664</v>
      </c>
      <c r="Y64">
        <f t="shared" si="72"/>
        <v>8.4</v>
      </c>
      <c r="AA64" s="4">
        <v>2</v>
      </c>
      <c r="AB64" s="4">
        <v>2</v>
      </c>
      <c r="AC64" s="4">
        <v>0</v>
      </c>
      <c r="AD64" s="4">
        <v>2</v>
      </c>
      <c r="AE64" s="4">
        <v>4</v>
      </c>
      <c r="AF64" s="4">
        <v>8</v>
      </c>
      <c r="AG64" s="4">
        <v>10</v>
      </c>
      <c r="AH64" s="4">
        <v>4</v>
      </c>
      <c r="AI64" s="4">
        <v>2</v>
      </c>
      <c r="AJ64" s="4">
        <v>4</v>
      </c>
      <c r="AK64" s="4">
        <v>8</v>
      </c>
      <c r="AL64" s="4">
        <v>8</v>
      </c>
      <c r="AM64" s="4">
        <v>4</v>
      </c>
      <c r="AN64" s="4">
        <v>10</v>
      </c>
      <c r="AO64" s="4">
        <v>8</v>
      </c>
      <c r="AQ64" s="4">
        <v>16</v>
      </c>
      <c r="AR64" s="4">
        <v>10</v>
      </c>
      <c r="AS64" s="4">
        <v>9</v>
      </c>
      <c r="AT64" s="4">
        <v>8</v>
      </c>
      <c r="AU64" s="4">
        <v>11</v>
      </c>
      <c r="AV64" s="4">
        <v>9</v>
      </c>
      <c r="AW64" s="4">
        <v>14</v>
      </c>
      <c r="AX64" s="4">
        <v>10</v>
      </c>
      <c r="AY64" s="4">
        <v>9</v>
      </c>
      <c r="AZ64" s="4">
        <v>9</v>
      </c>
      <c r="BA64" s="4">
        <v>10</v>
      </c>
      <c r="BB64" s="4">
        <v>9</v>
      </c>
      <c r="BC64" s="4">
        <v>7</v>
      </c>
      <c r="BD64" s="4">
        <v>5</v>
      </c>
      <c r="BE64" s="4">
        <v>2</v>
      </c>
      <c r="BF64" s="34">
        <f t="shared" si="73"/>
        <v>9.1999999999999993</v>
      </c>
      <c r="BG64" s="34">
        <f t="shared" si="74"/>
        <v>11.666666666666666</v>
      </c>
      <c r="BH64" s="34"/>
      <c r="BI64" s="34"/>
      <c r="BJ64" s="34"/>
      <c r="BK64" s="34"/>
      <c r="BL64" s="34"/>
      <c r="BM64" s="4"/>
      <c r="BN64">
        <f t="shared" si="81"/>
        <v>77.777777777777786</v>
      </c>
      <c r="BO64">
        <f t="shared" si="85"/>
        <v>66.666666666666657</v>
      </c>
      <c r="BP64">
        <f t="shared" si="83"/>
        <v>100</v>
      </c>
      <c r="BQ64">
        <f t="shared" si="84"/>
        <v>60</v>
      </c>
      <c r="BR64">
        <f t="shared" si="55"/>
        <v>46.666666666666664</v>
      </c>
      <c r="BS64">
        <f t="shared" si="56"/>
        <v>5.8823529411764701</v>
      </c>
      <c r="BT64">
        <f t="shared" si="57"/>
        <v>16.666666666666664</v>
      </c>
      <c r="BU64">
        <f t="shared" si="58"/>
        <v>42.857142857142854</v>
      </c>
      <c r="BV64">
        <f t="shared" si="59"/>
        <v>63.636363636363633</v>
      </c>
      <c r="BW64">
        <f t="shared" si="60"/>
        <v>38.461538461538467</v>
      </c>
      <c r="BX64">
        <f t="shared" si="61"/>
        <v>11.111111111111111</v>
      </c>
      <c r="BY64">
        <f t="shared" si="62"/>
        <v>5.8823529411764701</v>
      </c>
      <c r="BZ64">
        <f t="shared" si="63"/>
        <v>27.27272727272727</v>
      </c>
      <c r="CA64">
        <f t="shared" si="64"/>
        <v>-33.333333333333329</v>
      </c>
      <c r="CB64">
        <f t="shared" si="65"/>
        <v>-60</v>
      </c>
      <c r="CD64">
        <f t="shared" si="76"/>
        <v>81.481481481481481</v>
      </c>
      <c r="CE64">
        <f t="shared" si="77"/>
        <v>37.51633986928104</v>
      </c>
      <c r="CF64">
        <f t="shared" si="78"/>
        <v>41.053391053391046</v>
      </c>
      <c r="CG64">
        <f t="shared" si="79"/>
        <v>18.485000837942017</v>
      </c>
      <c r="CH64">
        <f t="shared" si="80"/>
        <v>-22.020202020202021</v>
      </c>
      <c r="CI64" s="4"/>
      <c r="CJ64" s="4"/>
      <c r="CK64" s="4"/>
      <c r="CL64" s="4"/>
      <c r="CM64" s="4"/>
      <c r="CN64">
        <f t="shared" si="66"/>
        <v>31.303202244378713</v>
      </c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5"/>
      <c r="DF64" s="5"/>
      <c r="DG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</row>
    <row r="65" spans="1:967">
      <c r="A65" s="4">
        <v>29</v>
      </c>
      <c r="B65" s="5" t="s">
        <v>180</v>
      </c>
      <c r="C65" s="4">
        <v>2</v>
      </c>
      <c r="D65" s="5" t="s">
        <v>48</v>
      </c>
      <c r="E65" s="4">
        <v>10</v>
      </c>
      <c r="F65" s="4">
        <v>2.9</v>
      </c>
      <c r="G65" s="4">
        <v>2.5</v>
      </c>
      <c r="H65" s="4">
        <v>1.6</v>
      </c>
      <c r="I65" s="4">
        <v>5.2</v>
      </c>
      <c r="J65" s="4">
        <v>2.1</v>
      </c>
      <c r="K65" s="4">
        <v>0.9</v>
      </c>
      <c r="L65" s="4">
        <v>2.8</v>
      </c>
      <c r="M65" s="4">
        <v>0.8</v>
      </c>
      <c r="N65" s="4">
        <v>1</v>
      </c>
      <c r="O65" s="4">
        <v>2.4</v>
      </c>
      <c r="P65" s="4">
        <v>4.2</v>
      </c>
      <c r="Q65" s="4">
        <v>1.3</v>
      </c>
      <c r="R65" s="4">
        <v>1.5</v>
      </c>
      <c r="S65" s="4">
        <v>6.2</v>
      </c>
      <c r="T65">
        <f t="shared" si="67"/>
        <v>3.0266666666666668</v>
      </c>
      <c r="U65">
        <f t="shared" si="68"/>
        <v>5.1333333333333337</v>
      </c>
      <c r="V65">
        <f t="shared" si="69"/>
        <v>2.9666666666666668</v>
      </c>
      <c r="W65">
        <f t="shared" si="70"/>
        <v>1.5</v>
      </c>
      <c r="X65">
        <f t="shared" si="71"/>
        <v>2.5333333333333332</v>
      </c>
      <c r="Y65">
        <f t="shared" si="72"/>
        <v>3</v>
      </c>
      <c r="AA65" s="4">
        <v>2</v>
      </c>
      <c r="AB65" s="4">
        <v>18</v>
      </c>
      <c r="AC65" s="4">
        <v>8</v>
      </c>
      <c r="AD65" s="4">
        <v>16</v>
      </c>
      <c r="AE65" s="4">
        <v>20</v>
      </c>
      <c r="AF65" s="4">
        <v>24</v>
      </c>
      <c r="AG65" s="4">
        <v>20</v>
      </c>
      <c r="AH65" s="4">
        <v>16</v>
      </c>
      <c r="AI65" s="4">
        <v>10</v>
      </c>
      <c r="AJ65" s="4">
        <v>26</v>
      </c>
      <c r="AK65" s="4">
        <v>16</v>
      </c>
      <c r="AL65" s="4">
        <v>20</v>
      </c>
      <c r="AM65" s="4">
        <v>8</v>
      </c>
      <c r="AN65" s="4">
        <v>18</v>
      </c>
      <c r="AO65" s="4">
        <v>18</v>
      </c>
      <c r="AQ65" s="4">
        <v>16</v>
      </c>
      <c r="AR65" s="4">
        <v>16</v>
      </c>
      <c r="AS65" s="4">
        <v>11</v>
      </c>
      <c r="AT65" s="4">
        <v>20</v>
      </c>
      <c r="AU65" s="4">
        <v>19</v>
      </c>
      <c r="AV65" s="4">
        <v>18</v>
      </c>
      <c r="AW65" s="4">
        <v>21</v>
      </c>
      <c r="AX65" s="4">
        <v>20</v>
      </c>
      <c r="AY65" s="4">
        <v>19</v>
      </c>
      <c r="AZ65" s="4">
        <v>16</v>
      </c>
      <c r="BA65" s="4">
        <v>17</v>
      </c>
      <c r="BB65" s="4">
        <v>16</v>
      </c>
      <c r="BC65" s="4">
        <v>11</v>
      </c>
      <c r="BD65" s="4">
        <v>11</v>
      </c>
      <c r="BE65" s="4">
        <v>7</v>
      </c>
      <c r="BF65" s="34">
        <f t="shared" si="73"/>
        <v>15.866666666666667</v>
      </c>
      <c r="BG65" s="34">
        <f t="shared" si="74"/>
        <v>14.333333333333334</v>
      </c>
      <c r="BH65" s="34"/>
      <c r="BI65" s="34"/>
      <c r="BJ65" s="34"/>
      <c r="BK65" s="34"/>
      <c r="BL65" s="34"/>
      <c r="BM65" s="4"/>
      <c r="BN65">
        <f t="shared" si="81"/>
        <v>77.777777777777786</v>
      </c>
      <c r="BO65">
        <f t="shared" si="85"/>
        <v>-5.8823529411764701</v>
      </c>
      <c r="BP65">
        <f t="shared" si="83"/>
        <v>15.789473684210526</v>
      </c>
      <c r="BQ65">
        <f t="shared" si="84"/>
        <v>11.111111111111111</v>
      </c>
      <c r="BR65">
        <f t="shared" si="55"/>
        <v>-2.5641025641025639</v>
      </c>
      <c r="BS65">
        <f t="shared" si="56"/>
        <v>-14.285714285714285</v>
      </c>
      <c r="BT65">
        <f t="shared" si="57"/>
        <v>2.4390243902439024</v>
      </c>
      <c r="BU65">
        <f t="shared" si="58"/>
        <v>11.111111111111111</v>
      </c>
      <c r="BV65">
        <f t="shared" si="59"/>
        <v>31.03448275862069</v>
      </c>
      <c r="BW65">
        <f t="shared" si="60"/>
        <v>-23.809523809523807</v>
      </c>
      <c r="BX65">
        <f t="shared" si="61"/>
        <v>3.0303030303030303</v>
      </c>
      <c r="BY65">
        <f t="shared" si="62"/>
        <v>-11.111111111111111</v>
      </c>
      <c r="BZ65">
        <f t="shared" si="63"/>
        <v>15.789473684210526</v>
      </c>
      <c r="CA65">
        <f t="shared" si="64"/>
        <v>-24.137931034482758</v>
      </c>
      <c r="CB65">
        <f t="shared" si="65"/>
        <v>-44</v>
      </c>
      <c r="CD65">
        <f t="shared" si="76"/>
        <v>29.22829950693728</v>
      </c>
      <c r="CE65">
        <f t="shared" si="77"/>
        <v>-1.9129019129019127</v>
      </c>
      <c r="CF65">
        <f t="shared" si="78"/>
        <v>14.861539419991901</v>
      </c>
      <c r="CG65">
        <f t="shared" si="79"/>
        <v>-10.630110630110629</v>
      </c>
      <c r="CH65">
        <f t="shared" si="80"/>
        <v>-17.449485783424077</v>
      </c>
      <c r="CI65" s="4"/>
      <c r="CJ65" s="4"/>
      <c r="CK65" s="4"/>
      <c r="CL65" s="4"/>
      <c r="CM65" s="4"/>
      <c r="CN65">
        <f t="shared" si="66"/>
        <v>2.8194681200985117</v>
      </c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5"/>
      <c r="DF65" s="5"/>
      <c r="DG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</row>
    <row r="66" spans="1:967">
      <c r="A66" s="4">
        <v>36</v>
      </c>
      <c r="B66" s="5" t="s">
        <v>181</v>
      </c>
      <c r="C66" s="4">
        <v>2</v>
      </c>
      <c r="D66" s="5" t="s">
        <v>42</v>
      </c>
      <c r="E66" s="4">
        <v>10.7</v>
      </c>
      <c r="F66" s="4">
        <v>9.1999999999999993</v>
      </c>
      <c r="G66" s="4">
        <v>11.4</v>
      </c>
      <c r="H66" s="4">
        <v>8.4</v>
      </c>
      <c r="I66" s="4">
        <v>5.8</v>
      </c>
      <c r="J66" s="4">
        <v>3.8</v>
      </c>
      <c r="K66" s="4">
        <v>7.4</v>
      </c>
      <c r="L66" s="4">
        <v>2.5</v>
      </c>
      <c r="M66" s="4">
        <v>9.8000000000000007</v>
      </c>
      <c r="N66" s="4">
        <v>0.5</v>
      </c>
      <c r="O66" s="4">
        <v>4.0999999999999996</v>
      </c>
      <c r="P66" s="4">
        <v>8.5</v>
      </c>
      <c r="Q66" s="4">
        <v>5.9</v>
      </c>
      <c r="R66" s="4">
        <v>5.5</v>
      </c>
      <c r="S66" s="4">
        <v>13.2</v>
      </c>
      <c r="T66">
        <f t="shared" si="67"/>
        <v>7.1133333333333324</v>
      </c>
      <c r="U66">
        <f t="shared" si="68"/>
        <v>10.433333333333332</v>
      </c>
      <c r="V66">
        <f t="shared" si="69"/>
        <v>6</v>
      </c>
      <c r="W66">
        <f t="shared" si="70"/>
        <v>6.5666666666666673</v>
      </c>
      <c r="X66">
        <f t="shared" si="71"/>
        <v>4.3666666666666663</v>
      </c>
      <c r="Y66">
        <f t="shared" si="72"/>
        <v>8.2000000000000011</v>
      </c>
      <c r="AA66" s="4">
        <v>0</v>
      </c>
      <c r="AB66" s="4">
        <v>4</v>
      </c>
      <c r="AC66" s="4">
        <v>14</v>
      </c>
      <c r="AD66" s="4">
        <v>16</v>
      </c>
      <c r="AE66" s="4">
        <v>4</v>
      </c>
      <c r="AF66" s="4">
        <v>18</v>
      </c>
      <c r="AG66" s="4">
        <v>8</v>
      </c>
      <c r="AH66" s="4">
        <v>26</v>
      </c>
      <c r="AI66" s="4">
        <v>10</v>
      </c>
      <c r="AJ66" s="4">
        <v>8</v>
      </c>
      <c r="AK66" s="4">
        <v>16</v>
      </c>
      <c r="AL66" s="4">
        <v>4</v>
      </c>
      <c r="AM66" s="4">
        <v>8</v>
      </c>
      <c r="AN66" s="4">
        <v>12</v>
      </c>
      <c r="AO66" s="4">
        <v>12</v>
      </c>
      <c r="AQ66" s="4">
        <v>10</v>
      </c>
      <c r="AR66" s="4">
        <v>8</v>
      </c>
      <c r="AS66" s="4">
        <v>13</v>
      </c>
      <c r="AT66" s="4">
        <v>12</v>
      </c>
      <c r="AU66" s="4">
        <v>10</v>
      </c>
      <c r="AV66" s="4">
        <v>17</v>
      </c>
      <c r="AW66" s="4">
        <v>7</v>
      </c>
      <c r="AX66" s="4">
        <v>19</v>
      </c>
      <c r="AY66" s="4">
        <v>15</v>
      </c>
      <c r="AZ66" s="4">
        <v>28</v>
      </c>
      <c r="BA66" s="4">
        <v>13</v>
      </c>
      <c r="BB66" s="4">
        <v>18</v>
      </c>
      <c r="BC66" s="4">
        <v>16</v>
      </c>
      <c r="BD66" s="4">
        <v>17</v>
      </c>
      <c r="BE66" s="4">
        <v>8</v>
      </c>
      <c r="BF66" s="34">
        <f t="shared" si="73"/>
        <v>14.066666666666666</v>
      </c>
      <c r="BG66" s="34">
        <f t="shared" si="74"/>
        <v>10.333333333333334</v>
      </c>
      <c r="BH66" s="34"/>
      <c r="BI66" s="34"/>
      <c r="BJ66" s="34"/>
      <c r="BK66" s="34"/>
      <c r="BL66" s="34"/>
      <c r="BN66">
        <f t="shared" si="81"/>
        <v>100</v>
      </c>
      <c r="BO66">
        <f t="shared" si="85"/>
        <v>33.333333333333329</v>
      </c>
      <c r="BP66">
        <f t="shared" si="83"/>
        <v>-3.7037037037037033</v>
      </c>
      <c r="BQ66">
        <f t="shared" si="84"/>
        <v>-14.285714285714285</v>
      </c>
      <c r="BR66">
        <f t="shared" si="55"/>
        <v>42.857142857142854</v>
      </c>
      <c r="BS66">
        <f t="shared" si="56"/>
        <v>-2.8571428571428572</v>
      </c>
      <c r="BT66">
        <f t="shared" si="57"/>
        <v>-6.666666666666667</v>
      </c>
      <c r="BU66">
        <f t="shared" si="58"/>
        <v>-15.555555555555555</v>
      </c>
      <c r="BV66">
        <f t="shared" si="59"/>
        <v>20</v>
      </c>
      <c r="BW66">
        <f t="shared" si="60"/>
        <v>55.555555555555557</v>
      </c>
      <c r="BX66">
        <f t="shared" si="61"/>
        <v>-10.344827586206897</v>
      </c>
      <c r="BY66">
        <f t="shared" si="62"/>
        <v>63.636363636363633</v>
      </c>
      <c r="BZ66">
        <f t="shared" si="63"/>
        <v>33.333333333333329</v>
      </c>
      <c r="CA66">
        <f t="shared" si="64"/>
        <v>17.241379310344829</v>
      </c>
      <c r="CB66">
        <f t="shared" si="65"/>
        <v>-20</v>
      </c>
      <c r="CD66">
        <f t="shared" si="76"/>
        <v>43.209876543209873</v>
      </c>
      <c r="CE66">
        <f t="shared" si="77"/>
        <v>8.5714285714285712</v>
      </c>
      <c r="CF66">
        <f t="shared" si="78"/>
        <v>-0.74074074074074048</v>
      </c>
      <c r="CG66">
        <f t="shared" si="79"/>
        <v>36.282363868570762</v>
      </c>
      <c r="CH66">
        <f t="shared" si="80"/>
        <v>10.191570881226051</v>
      </c>
      <c r="CN66">
        <f t="shared" si="66"/>
        <v>19.502899824738908</v>
      </c>
    </row>
    <row r="67" spans="1:967">
      <c r="A67" s="4">
        <v>35</v>
      </c>
      <c r="B67" s="5" t="s">
        <v>182</v>
      </c>
      <c r="C67" s="4">
        <v>2</v>
      </c>
      <c r="D67" s="5" t="s">
        <v>44</v>
      </c>
      <c r="E67" s="4">
        <v>4</v>
      </c>
      <c r="F67" s="4">
        <v>2</v>
      </c>
      <c r="G67" s="4">
        <v>3.4</v>
      </c>
      <c r="H67" s="4">
        <v>1.9</v>
      </c>
      <c r="I67" s="4">
        <v>4.9000000000000004</v>
      </c>
      <c r="J67" s="4">
        <v>1.3</v>
      </c>
      <c r="K67" s="4">
        <v>2</v>
      </c>
      <c r="L67" s="4">
        <v>1.4</v>
      </c>
      <c r="M67" s="4">
        <v>6.7</v>
      </c>
      <c r="N67" s="4">
        <v>5.4</v>
      </c>
      <c r="O67" s="4">
        <v>1</v>
      </c>
      <c r="P67" s="4">
        <v>2.1</v>
      </c>
      <c r="Q67" s="4">
        <v>0</v>
      </c>
      <c r="R67" s="4">
        <v>2.2000000000000002</v>
      </c>
      <c r="S67" s="4">
        <v>0.7</v>
      </c>
      <c r="T67">
        <f t="shared" si="67"/>
        <v>2.6000000000000005</v>
      </c>
      <c r="U67">
        <f t="shared" si="68"/>
        <v>3.1333333333333333</v>
      </c>
      <c r="V67">
        <f t="shared" si="69"/>
        <v>2.7000000000000006</v>
      </c>
      <c r="W67">
        <f t="shared" si="70"/>
        <v>3.3666666666666667</v>
      </c>
      <c r="X67">
        <f t="shared" si="71"/>
        <v>2.8333333333333335</v>
      </c>
      <c r="Y67">
        <f t="shared" si="72"/>
        <v>0.96666666666666679</v>
      </c>
      <c r="AA67" s="4">
        <v>14</v>
      </c>
      <c r="AB67" s="4">
        <v>32</v>
      </c>
      <c r="AC67" s="4">
        <v>12</v>
      </c>
      <c r="AD67" s="4">
        <v>34</v>
      </c>
      <c r="AE67" s="4">
        <v>18</v>
      </c>
      <c r="AF67" s="4">
        <v>20</v>
      </c>
      <c r="AG67" s="4">
        <v>16</v>
      </c>
      <c r="AH67" s="4">
        <v>8</v>
      </c>
      <c r="AI67" s="4">
        <v>30</v>
      </c>
      <c r="AJ67" s="4">
        <v>8</v>
      </c>
      <c r="AK67" s="4">
        <v>36</v>
      </c>
      <c r="AL67" s="4">
        <v>32</v>
      </c>
      <c r="AM67" s="4">
        <v>24</v>
      </c>
      <c r="AN67" s="4">
        <v>54</v>
      </c>
      <c r="AO67" s="4">
        <v>40</v>
      </c>
      <c r="AQ67" s="4">
        <v>9</v>
      </c>
      <c r="AR67" s="4">
        <v>47</v>
      </c>
      <c r="AS67" s="4">
        <v>23</v>
      </c>
      <c r="AT67" s="4">
        <v>42</v>
      </c>
      <c r="AU67" s="4">
        <v>21</v>
      </c>
      <c r="AV67" s="4">
        <v>69</v>
      </c>
      <c r="AW67" s="4">
        <v>24</v>
      </c>
      <c r="AX67" s="4">
        <v>21</v>
      </c>
      <c r="AY67" s="4">
        <v>14</v>
      </c>
      <c r="AZ67" s="4">
        <v>52</v>
      </c>
      <c r="BA67" s="4">
        <v>20</v>
      </c>
      <c r="BB67" s="4">
        <v>21</v>
      </c>
      <c r="BC67" s="4">
        <v>29</v>
      </c>
      <c r="BD67" s="4">
        <v>45</v>
      </c>
      <c r="BE67" s="4">
        <v>36</v>
      </c>
      <c r="BF67" s="34">
        <f t="shared" si="73"/>
        <v>31.533333333333335</v>
      </c>
      <c r="BG67" s="34">
        <f t="shared" si="74"/>
        <v>26.333333333333332</v>
      </c>
      <c r="BH67" s="34"/>
      <c r="BI67" s="34"/>
      <c r="BJ67" s="34"/>
      <c r="BK67" s="34"/>
      <c r="BL67" s="34"/>
      <c r="BN67">
        <f t="shared" si="81"/>
        <v>-21.739130434782609</v>
      </c>
      <c r="BO67">
        <f t="shared" si="85"/>
        <v>18.9873417721519</v>
      </c>
      <c r="BP67">
        <f t="shared" si="83"/>
        <v>31.428571428571427</v>
      </c>
      <c r="BQ67">
        <f t="shared" si="84"/>
        <v>10.526315789473683</v>
      </c>
      <c r="BR67">
        <f t="shared" si="55"/>
        <v>7.6923076923076925</v>
      </c>
      <c r="BS67">
        <f t="shared" si="56"/>
        <v>55.056179775280903</v>
      </c>
      <c r="BT67">
        <f t="shared" si="57"/>
        <v>20</v>
      </c>
      <c r="BU67">
        <f t="shared" si="58"/>
        <v>44.827586206896555</v>
      </c>
      <c r="BV67">
        <f t="shared" si="59"/>
        <v>-36.363636363636367</v>
      </c>
      <c r="BW67">
        <f t="shared" si="60"/>
        <v>73.333333333333329</v>
      </c>
      <c r="BX67">
        <f t="shared" si="61"/>
        <v>-28.571428571428569</v>
      </c>
      <c r="BY67">
        <f t="shared" si="62"/>
        <v>-20.754716981132077</v>
      </c>
      <c r="BZ67">
        <f t="shared" si="63"/>
        <v>9.433962264150944</v>
      </c>
      <c r="CA67">
        <f t="shared" si="64"/>
        <v>-9.0909090909090917</v>
      </c>
      <c r="CB67">
        <f t="shared" si="65"/>
        <v>-5.2631578947368416</v>
      </c>
      <c r="CD67">
        <f t="shared" si="76"/>
        <v>9.5589275886469061</v>
      </c>
      <c r="CE67">
        <f t="shared" si="77"/>
        <v>24.424934419020758</v>
      </c>
      <c r="CF67">
        <f t="shared" si="78"/>
        <v>9.4879832810867288</v>
      </c>
      <c r="CG67">
        <f t="shared" si="79"/>
        <v>8.002395926924228</v>
      </c>
      <c r="CH67">
        <f t="shared" si="80"/>
        <v>-1.6400349071649964</v>
      </c>
      <c r="CN67">
        <f t="shared" si="66"/>
        <v>9.9668412617027222</v>
      </c>
    </row>
    <row r="68" spans="1:967">
      <c r="A68" s="4">
        <v>33</v>
      </c>
      <c r="B68" s="5" t="s">
        <v>183</v>
      </c>
      <c r="C68" s="4">
        <v>2</v>
      </c>
      <c r="D68" s="5" t="s">
        <v>46</v>
      </c>
      <c r="E68" s="4">
        <v>0.7</v>
      </c>
      <c r="F68" s="4">
        <v>1</v>
      </c>
      <c r="G68" s="4">
        <v>1.7</v>
      </c>
      <c r="H68" s="4">
        <v>1.8</v>
      </c>
      <c r="I68" s="4">
        <v>2.1</v>
      </c>
      <c r="J68" s="4">
        <v>2.8</v>
      </c>
      <c r="K68" s="4">
        <v>0.6</v>
      </c>
      <c r="L68" s="4">
        <v>1.3</v>
      </c>
      <c r="M68" s="4">
        <v>0</v>
      </c>
      <c r="N68" s="4">
        <v>0.5</v>
      </c>
      <c r="O68" s="4">
        <v>6.9</v>
      </c>
      <c r="P68" s="4">
        <v>0.9</v>
      </c>
      <c r="Q68" s="4">
        <v>0</v>
      </c>
      <c r="R68" s="4">
        <v>0.3</v>
      </c>
      <c r="S68" s="4">
        <v>0.9</v>
      </c>
      <c r="T68">
        <f t="shared" si="67"/>
        <v>1.4333333333333333</v>
      </c>
      <c r="U68">
        <f t="shared" si="68"/>
        <v>1.1333333333333333</v>
      </c>
      <c r="V68">
        <f t="shared" si="69"/>
        <v>2.2333333333333334</v>
      </c>
      <c r="W68">
        <f t="shared" si="70"/>
        <v>0.6333333333333333</v>
      </c>
      <c r="X68">
        <f t="shared" si="71"/>
        <v>2.7666666666666671</v>
      </c>
      <c r="Y68">
        <f t="shared" si="72"/>
        <v>0.39999999999999997</v>
      </c>
      <c r="AA68" s="4">
        <v>0</v>
      </c>
      <c r="AB68" s="4">
        <v>4</v>
      </c>
      <c r="AC68" s="4">
        <v>16</v>
      </c>
      <c r="AD68" s="4">
        <v>16</v>
      </c>
      <c r="AE68" s="4">
        <v>22</v>
      </c>
      <c r="AF68" s="4">
        <v>10</v>
      </c>
      <c r="AG68" s="4">
        <v>20</v>
      </c>
      <c r="AH68" s="4">
        <v>12</v>
      </c>
      <c r="AI68" s="4">
        <v>30</v>
      </c>
      <c r="AJ68" s="4">
        <v>10</v>
      </c>
      <c r="AK68" s="4">
        <v>14</v>
      </c>
      <c r="AL68" s="4">
        <v>22</v>
      </c>
      <c r="AM68" s="4">
        <v>20</v>
      </c>
      <c r="AN68" s="4">
        <v>22</v>
      </c>
      <c r="AO68" s="4">
        <v>18</v>
      </c>
      <c r="AQ68" s="4">
        <v>13</v>
      </c>
      <c r="AR68" s="4">
        <v>17</v>
      </c>
      <c r="AS68" s="4">
        <v>9</v>
      </c>
      <c r="AT68" s="4">
        <v>18</v>
      </c>
      <c r="AU68" s="4">
        <v>14</v>
      </c>
      <c r="AV68" s="4">
        <v>23</v>
      </c>
      <c r="AW68" s="4">
        <v>26</v>
      </c>
      <c r="AX68" s="4">
        <v>23</v>
      </c>
      <c r="AY68" s="4">
        <v>14</v>
      </c>
      <c r="AZ68" s="4">
        <v>16</v>
      </c>
      <c r="BA68" s="4">
        <v>9</v>
      </c>
      <c r="BB68" s="4">
        <v>22</v>
      </c>
      <c r="BC68" s="4">
        <v>20</v>
      </c>
      <c r="BD68" s="4">
        <v>19</v>
      </c>
      <c r="BE68" s="4">
        <v>14</v>
      </c>
      <c r="BF68" s="34">
        <f t="shared" si="73"/>
        <v>17.133333333333333</v>
      </c>
      <c r="BG68" s="34">
        <f t="shared" si="74"/>
        <v>13</v>
      </c>
      <c r="BH68" s="34"/>
      <c r="BI68" s="34"/>
      <c r="BJ68" s="34"/>
      <c r="BK68" s="34"/>
      <c r="BL68" s="34"/>
      <c r="BN68">
        <f t="shared" si="81"/>
        <v>100</v>
      </c>
      <c r="BO68">
        <f t="shared" si="85"/>
        <v>61.904761904761905</v>
      </c>
      <c r="BP68">
        <f t="shared" si="83"/>
        <v>-28.000000000000004</v>
      </c>
      <c r="BQ68">
        <f t="shared" si="84"/>
        <v>5.8823529411764701</v>
      </c>
      <c r="BR68">
        <f t="shared" si="55"/>
        <v>-22.222222222222221</v>
      </c>
      <c r="BS68">
        <f t="shared" si="56"/>
        <v>39.393939393939391</v>
      </c>
      <c r="BT68">
        <f t="shared" si="57"/>
        <v>13.043478260869565</v>
      </c>
      <c r="BU68">
        <f t="shared" si="58"/>
        <v>31.428571428571427</v>
      </c>
      <c r="BV68">
        <f t="shared" si="59"/>
        <v>-36.363636363636367</v>
      </c>
      <c r="BW68">
        <f t="shared" si="60"/>
        <v>23.076923076923077</v>
      </c>
      <c r="BX68">
        <f t="shared" si="61"/>
        <v>-21.739130434782609</v>
      </c>
      <c r="BY68">
        <f t="shared" si="62"/>
        <v>0</v>
      </c>
      <c r="BZ68">
        <f t="shared" si="63"/>
        <v>0</v>
      </c>
      <c r="CA68">
        <f t="shared" si="64"/>
        <v>-7.3170731707317067</v>
      </c>
      <c r="CB68">
        <f t="shared" si="65"/>
        <v>-12.5</v>
      </c>
      <c r="CD68">
        <f t="shared" si="76"/>
        <v>44.634920634920633</v>
      </c>
      <c r="CE68">
        <f t="shared" si="77"/>
        <v>7.6846900376312135</v>
      </c>
      <c r="CF68">
        <f t="shared" si="78"/>
        <v>2.7028044419348753</v>
      </c>
      <c r="CG68">
        <f t="shared" si="79"/>
        <v>0.44593088071348913</v>
      </c>
      <c r="CH68">
        <f t="shared" si="80"/>
        <v>-6.6056910569105689</v>
      </c>
      <c r="CN68">
        <f t="shared" si="66"/>
        <v>9.7725309876579249</v>
      </c>
    </row>
    <row r="69" spans="1:967">
      <c r="A69" s="4">
        <v>34</v>
      </c>
      <c r="B69" s="5" t="s">
        <v>184</v>
      </c>
      <c r="C69" s="4">
        <v>2</v>
      </c>
      <c r="D69" s="5" t="s">
        <v>48</v>
      </c>
      <c r="E69" s="4">
        <v>8.1999999999999993</v>
      </c>
      <c r="F69" s="4">
        <v>2.5</v>
      </c>
      <c r="G69" s="4">
        <v>4.5</v>
      </c>
      <c r="H69" s="4">
        <v>1.5</v>
      </c>
      <c r="I69" s="4">
        <v>2.8</v>
      </c>
      <c r="J69" s="4">
        <v>3.5</v>
      </c>
      <c r="K69" s="4">
        <v>1.7</v>
      </c>
      <c r="L69" s="4">
        <v>0</v>
      </c>
      <c r="M69" s="4">
        <v>3.4</v>
      </c>
      <c r="N69" s="4">
        <v>0.8</v>
      </c>
      <c r="O69" s="4">
        <v>2</v>
      </c>
      <c r="P69" s="4">
        <v>2.9</v>
      </c>
      <c r="Q69" s="4">
        <v>3.2</v>
      </c>
      <c r="R69" s="4">
        <v>2.2000000000000002</v>
      </c>
      <c r="S69" s="4">
        <v>2.2000000000000002</v>
      </c>
      <c r="T69">
        <f t="shared" si="67"/>
        <v>2.7600000000000002</v>
      </c>
      <c r="U69">
        <f t="shared" si="68"/>
        <v>5.0666666666666664</v>
      </c>
      <c r="V69">
        <f t="shared" si="69"/>
        <v>2.6</v>
      </c>
      <c r="W69">
        <f t="shared" si="70"/>
        <v>1.7</v>
      </c>
      <c r="X69">
        <f t="shared" si="71"/>
        <v>1.8999999999999997</v>
      </c>
      <c r="Y69">
        <f t="shared" si="72"/>
        <v>2.5333333333333337</v>
      </c>
      <c r="AA69" s="4">
        <v>2</v>
      </c>
      <c r="AB69" s="4">
        <v>10</v>
      </c>
      <c r="AC69" s="4">
        <v>12</v>
      </c>
      <c r="AD69" s="4">
        <v>22</v>
      </c>
      <c r="AE69" s="4">
        <v>18</v>
      </c>
      <c r="AF69" s="4">
        <v>20</v>
      </c>
      <c r="AG69" s="4">
        <v>20</v>
      </c>
      <c r="AH69" s="4">
        <v>16</v>
      </c>
      <c r="AI69" s="4">
        <v>18</v>
      </c>
      <c r="AJ69" s="4">
        <v>28</v>
      </c>
      <c r="AK69" s="4">
        <v>20</v>
      </c>
      <c r="AL69" s="4">
        <v>14</v>
      </c>
      <c r="AM69" s="4">
        <v>20</v>
      </c>
      <c r="AN69" s="4">
        <v>18</v>
      </c>
      <c r="AO69" s="4">
        <v>16</v>
      </c>
      <c r="AQ69" s="4">
        <v>16</v>
      </c>
      <c r="AR69" s="4">
        <v>13</v>
      </c>
      <c r="AS69" s="4">
        <v>28</v>
      </c>
      <c r="AT69" s="4">
        <v>24</v>
      </c>
      <c r="AU69" s="4">
        <v>25</v>
      </c>
      <c r="AV69" s="4">
        <v>27</v>
      </c>
      <c r="AW69" s="4">
        <v>32</v>
      </c>
      <c r="AX69" s="4">
        <v>17</v>
      </c>
      <c r="AY69" s="4">
        <v>19</v>
      </c>
      <c r="AZ69" s="4">
        <v>19</v>
      </c>
      <c r="BA69" s="4">
        <v>25</v>
      </c>
      <c r="BB69" s="4">
        <v>26</v>
      </c>
      <c r="BC69" s="4">
        <v>25</v>
      </c>
      <c r="BD69" s="4">
        <v>16</v>
      </c>
      <c r="BE69" s="4">
        <v>13</v>
      </c>
      <c r="BF69" s="34">
        <f t="shared" si="73"/>
        <v>21.666666666666668</v>
      </c>
      <c r="BG69" s="34">
        <f t="shared" si="74"/>
        <v>19</v>
      </c>
      <c r="BH69" s="34"/>
      <c r="BI69" s="34"/>
      <c r="BJ69" s="34"/>
      <c r="BK69" s="34"/>
      <c r="BL69" s="34"/>
      <c r="BN69">
        <f t="shared" si="81"/>
        <v>77.777777777777786</v>
      </c>
      <c r="BO69">
        <f t="shared" si="85"/>
        <v>13.043478260869565</v>
      </c>
      <c r="BP69">
        <f t="shared" si="83"/>
        <v>40</v>
      </c>
      <c r="BQ69">
        <f t="shared" si="84"/>
        <v>4.3478260869565215</v>
      </c>
      <c r="BR69">
        <f t="shared" si="55"/>
        <v>16.279069767441861</v>
      </c>
      <c r="BS69">
        <f t="shared" si="56"/>
        <v>14.893617021276595</v>
      </c>
      <c r="BT69">
        <f t="shared" si="57"/>
        <v>23.076923076923077</v>
      </c>
      <c r="BU69">
        <f t="shared" si="58"/>
        <v>3.0303030303030303</v>
      </c>
      <c r="BV69">
        <f t="shared" si="59"/>
        <v>2.7027027027027026</v>
      </c>
      <c r="BW69">
        <f t="shared" si="60"/>
        <v>-19.148936170212767</v>
      </c>
      <c r="BX69">
        <f>(BA69-AK69)/(BA69+AK69)*100</f>
        <v>11.111111111111111</v>
      </c>
      <c r="BY69">
        <f t="shared" si="62"/>
        <v>30</v>
      </c>
      <c r="BZ69">
        <f t="shared" si="63"/>
        <v>11.111111111111111</v>
      </c>
      <c r="CA69">
        <f>(BD69-AN69)/(BD69+AN69)*100</f>
        <v>-5.8823529411764701</v>
      </c>
      <c r="CB69">
        <f>(BE69-AO69)/(BE69+AO69)*100</f>
        <v>-10.344827586206897</v>
      </c>
      <c r="CD69">
        <f t="shared" si="76"/>
        <v>43.607085346215776</v>
      </c>
      <c r="CE69">
        <f t="shared" si="77"/>
        <v>11.840170958558327</v>
      </c>
      <c r="CF69">
        <f t="shared" si="78"/>
        <v>9.6033096033096026</v>
      </c>
      <c r="CG69">
        <f t="shared" si="79"/>
        <v>7.3207249802994481</v>
      </c>
      <c r="CH69">
        <f t="shared" si="80"/>
        <v>-1.7053564720907521</v>
      </c>
      <c r="CN69">
        <f t="shared" si="66"/>
        <v>14.13318688325848</v>
      </c>
    </row>
    <row r="70" spans="1:967">
      <c r="A70">
        <v>27</v>
      </c>
      <c r="B70" t="s">
        <v>275</v>
      </c>
      <c r="C70">
        <v>2</v>
      </c>
      <c r="D70" t="s">
        <v>42</v>
      </c>
      <c r="E70">
        <v>25.3</v>
      </c>
      <c r="F70">
        <v>25.8</v>
      </c>
      <c r="G70">
        <v>16.399999999999999</v>
      </c>
      <c r="H70">
        <v>8.6</v>
      </c>
      <c r="I70">
        <v>9.4</v>
      </c>
      <c r="J70">
        <v>6.6</v>
      </c>
      <c r="K70">
        <v>3.7</v>
      </c>
      <c r="L70">
        <v>3.3</v>
      </c>
      <c r="M70">
        <v>0.4</v>
      </c>
      <c r="N70">
        <v>2.2000000000000002</v>
      </c>
      <c r="O70">
        <v>0.3</v>
      </c>
      <c r="P70">
        <v>15.1</v>
      </c>
      <c r="Q70">
        <v>1.4</v>
      </c>
      <c r="R70">
        <v>0.4</v>
      </c>
      <c r="S70">
        <v>0</v>
      </c>
      <c r="T70">
        <f t="shared" si="67"/>
        <v>7.9266666666666667</v>
      </c>
      <c r="U70">
        <f t="shared" si="68"/>
        <v>22.5</v>
      </c>
      <c r="V70">
        <f t="shared" si="69"/>
        <v>8.2000000000000011</v>
      </c>
      <c r="W70">
        <f t="shared" si="70"/>
        <v>2.4666666666666668</v>
      </c>
      <c r="X70">
        <f t="shared" si="71"/>
        <v>5.8666666666666671</v>
      </c>
      <c r="Y70">
        <f t="shared" si="72"/>
        <v>0.6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18</v>
      </c>
      <c r="AG70">
        <v>4</v>
      </c>
      <c r="AH70">
        <v>16</v>
      </c>
      <c r="AI70">
        <v>34</v>
      </c>
      <c r="AJ70">
        <v>26</v>
      </c>
      <c r="AK70">
        <v>36</v>
      </c>
      <c r="AL70">
        <v>2</v>
      </c>
      <c r="AM70">
        <v>16</v>
      </c>
      <c r="AN70">
        <v>22</v>
      </c>
      <c r="AO70">
        <v>28</v>
      </c>
      <c r="AQ70">
        <v>7</v>
      </c>
      <c r="AR70">
        <v>5</v>
      </c>
      <c r="AS70">
        <v>14</v>
      </c>
      <c r="AT70">
        <v>21</v>
      </c>
      <c r="AU70">
        <v>14</v>
      </c>
      <c r="AV70">
        <v>31</v>
      </c>
      <c r="AW70">
        <v>30</v>
      </c>
      <c r="AX70">
        <v>24</v>
      </c>
      <c r="AY70">
        <v>27</v>
      </c>
      <c r="AZ70">
        <v>25</v>
      </c>
      <c r="BA70">
        <v>31</v>
      </c>
      <c r="BB70">
        <v>26</v>
      </c>
      <c r="BC70">
        <v>27</v>
      </c>
      <c r="BD70">
        <v>28</v>
      </c>
      <c r="BE70">
        <v>36</v>
      </c>
      <c r="BF70" s="34">
        <f t="shared" si="73"/>
        <v>23.066666666666666</v>
      </c>
      <c r="BG70" s="34">
        <f t="shared" si="74"/>
        <v>8.6666666666666661</v>
      </c>
      <c r="BH70" s="34"/>
      <c r="BI70" s="34"/>
      <c r="BJ70" s="34"/>
      <c r="BK70" s="34"/>
      <c r="BL70" s="34"/>
      <c r="BN70">
        <f t="shared" si="81"/>
        <v>100</v>
      </c>
      <c r="BO70">
        <f t="shared" si="85"/>
        <v>100</v>
      </c>
      <c r="BP70">
        <f t="shared" si="83"/>
        <v>100</v>
      </c>
      <c r="BQ70">
        <f t="shared" si="84"/>
        <v>100</v>
      </c>
      <c r="BR70">
        <f t="shared" si="55"/>
        <v>55.555555555555557</v>
      </c>
      <c r="BS70">
        <f t="shared" si="56"/>
        <v>26.530612244897959</v>
      </c>
      <c r="BT70">
        <f t="shared" si="57"/>
        <v>76.470588235294116</v>
      </c>
      <c r="BU70">
        <f t="shared" si="58"/>
        <v>20</v>
      </c>
      <c r="BV70">
        <f t="shared" si="59"/>
        <v>-11.475409836065573</v>
      </c>
      <c r="BW70">
        <f t="shared" si="60"/>
        <v>-1.9607843137254901</v>
      </c>
      <c r="BX70">
        <f t="shared" ref="BX70:BX81" si="86">(BA70-AK70)/(BA70+AK70)*100</f>
        <v>-7.4626865671641784</v>
      </c>
      <c r="BY70">
        <f t="shared" si="62"/>
        <v>85.714285714285708</v>
      </c>
      <c r="BZ70">
        <f t="shared" si="63"/>
        <v>25.581395348837212</v>
      </c>
      <c r="CA70">
        <f t="shared" ref="CA70:CA81" si="87">(BD70-AN70)/(BD70+AN70)*100</f>
        <v>12</v>
      </c>
      <c r="CB70">
        <f>(BE70-AO70)/(BE70+AO70)*100</f>
        <v>12.5</v>
      </c>
      <c r="CD70">
        <f t="shared" si="76"/>
        <v>100</v>
      </c>
      <c r="CE70">
        <f t="shared" si="77"/>
        <v>60.695389266817834</v>
      </c>
      <c r="CF70">
        <f t="shared" si="78"/>
        <v>28.331726133076177</v>
      </c>
      <c r="CG70">
        <f t="shared" si="79"/>
        <v>25.430271611132014</v>
      </c>
      <c r="CH70">
        <f t="shared" si="80"/>
        <v>16.693798449612405</v>
      </c>
      <c r="CN70">
        <f t="shared" si="66"/>
        <v>46.230237092127688</v>
      </c>
    </row>
    <row r="71" spans="1:967">
      <c r="A71">
        <v>25</v>
      </c>
      <c r="B71" t="s">
        <v>276</v>
      </c>
      <c r="C71">
        <v>2</v>
      </c>
      <c r="D71" t="s">
        <v>44</v>
      </c>
      <c r="E71">
        <v>20.5</v>
      </c>
      <c r="F71">
        <v>21.5</v>
      </c>
      <c r="G71">
        <v>21.8</v>
      </c>
      <c r="H71">
        <v>23.2</v>
      </c>
      <c r="I71">
        <v>22.3</v>
      </c>
      <c r="J71">
        <v>17.7</v>
      </c>
      <c r="K71">
        <v>17.8</v>
      </c>
      <c r="L71">
        <v>18.899999999999999</v>
      </c>
      <c r="M71">
        <v>10.5</v>
      </c>
      <c r="N71">
        <v>14.1</v>
      </c>
      <c r="O71">
        <v>13.8</v>
      </c>
      <c r="P71">
        <v>10.3</v>
      </c>
      <c r="Q71">
        <v>13.7</v>
      </c>
      <c r="R71">
        <v>4.8</v>
      </c>
      <c r="S71">
        <v>10.9</v>
      </c>
      <c r="T71">
        <f t="shared" si="67"/>
        <v>16.12</v>
      </c>
      <c r="U71">
        <f t="shared" si="68"/>
        <v>21.266666666666666</v>
      </c>
      <c r="V71">
        <f t="shared" si="69"/>
        <v>21.066666666666666</v>
      </c>
      <c r="W71">
        <f t="shared" si="70"/>
        <v>15.733333333333334</v>
      </c>
      <c r="X71">
        <f t="shared" si="71"/>
        <v>12.733333333333334</v>
      </c>
      <c r="Y71">
        <f t="shared" si="72"/>
        <v>9.7999999999999989</v>
      </c>
      <c r="AA71">
        <v>0</v>
      </c>
      <c r="AB71">
        <v>0</v>
      </c>
      <c r="AC71">
        <v>0</v>
      </c>
      <c r="AD71">
        <v>2</v>
      </c>
      <c r="AE71">
        <v>2</v>
      </c>
      <c r="AF71">
        <v>0</v>
      </c>
      <c r="AG71">
        <v>4</v>
      </c>
      <c r="AH71">
        <v>8</v>
      </c>
      <c r="AI71">
        <v>10</v>
      </c>
      <c r="AJ71">
        <v>12</v>
      </c>
      <c r="AK71">
        <v>10</v>
      </c>
      <c r="AL71">
        <v>12</v>
      </c>
      <c r="AM71">
        <v>6</v>
      </c>
      <c r="AN71">
        <v>16</v>
      </c>
      <c r="AO71">
        <v>10</v>
      </c>
      <c r="AQ71">
        <v>11</v>
      </c>
      <c r="AR71">
        <v>7</v>
      </c>
      <c r="AS71">
        <v>8</v>
      </c>
      <c r="AT71">
        <v>8</v>
      </c>
      <c r="AU71">
        <v>11</v>
      </c>
      <c r="AV71">
        <v>7</v>
      </c>
      <c r="AW71">
        <v>14</v>
      </c>
      <c r="AX71">
        <v>9</v>
      </c>
      <c r="AY71">
        <v>13</v>
      </c>
      <c r="AZ71">
        <v>9</v>
      </c>
      <c r="BA71">
        <v>9</v>
      </c>
      <c r="BB71">
        <v>15</v>
      </c>
      <c r="BC71">
        <v>16</v>
      </c>
      <c r="BD71">
        <v>9</v>
      </c>
      <c r="BE71">
        <v>13</v>
      </c>
      <c r="BF71" s="34">
        <f t="shared" si="73"/>
        <v>10.6</v>
      </c>
      <c r="BG71" s="34">
        <f t="shared" si="74"/>
        <v>8.6666666666666661</v>
      </c>
      <c r="BH71" s="34"/>
      <c r="BI71" s="34"/>
      <c r="BJ71" s="34"/>
      <c r="BK71" s="34"/>
      <c r="BL71" s="34"/>
      <c r="BN71">
        <f t="shared" si="81"/>
        <v>100</v>
      </c>
      <c r="BO71">
        <f t="shared" si="85"/>
        <v>100</v>
      </c>
      <c r="BP71">
        <f t="shared" si="83"/>
        <v>100</v>
      </c>
      <c r="BQ71">
        <f t="shared" si="84"/>
        <v>60</v>
      </c>
      <c r="BR71">
        <f t="shared" si="55"/>
        <v>69.230769230769226</v>
      </c>
      <c r="BS71">
        <f t="shared" si="56"/>
        <v>100</v>
      </c>
      <c r="BT71">
        <f t="shared" si="57"/>
        <v>55.555555555555557</v>
      </c>
      <c r="BU71">
        <f t="shared" si="58"/>
        <v>5.8823529411764701</v>
      </c>
      <c r="BV71">
        <f t="shared" si="59"/>
        <v>13.043478260869565</v>
      </c>
      <c r="BW71">
        <f t="shared" si="60"/>
        <v>-14.285714285714285</v>
      </c>
      <c r="BX71">
        <f t="shared" si="86"/>
        <v>-5.2631578947368416</v>
      </c>
      <c r="BY71">
        <f t="shared" si="62"/>
        <v>11.111111111111111</v>
      </c>
      <c r="BZ71">
        <f t="shared" si="63"/>
        <v>45.454545454545453</v>
      </c>
      <c r="CA71">
        <f t="shared" si="87"/>
        <v>-28.000000000000004</v>
      </c>
      <c r="CB71">
        <f t="shared" ref="CB71:CB81" si="88">(BE71-AO71)/(BE71+AO71)*100</f>
        <v>13.043478260869565</v>
      </c>
      <c r="CD71">
        <f t="shared" si="76"/>
        <v>100</v>
      </c>
      <c r="CE71">
        <f t="shared" si="77"/>
        <v>76.410256410256409</v>
      </c>
      <c r="CF71">
        <f t="shared" si="78"/>
        <v>24.827128919200533</v>
      </c>
      <c r="CG71">
        <f t="shared" si="79"/>
        <v>-2.812587023113339</v>
      </c>
      <c r="CH71">
        <f t="shared" si="80"/>
        <v>10.166007905138338</v>
      </c>
      <c r="CN71">
        <f t="shared" si="66"/>
        <v>41.718161242296397</v>
      </c>
    </row>
    <row r="72" spans="1:967">
      <c r="A72">
        <v>24</v>
      </c>
      <c r="B72" t="s">
        <v>277</v>
      </c>
      <c r="C72">
        <v>2</v>
      </c>
      <c r="D72" t="s">
        <v>46</v>
      </c>
      <c r="E72">
        <v>17.399999999999999</v>
      </c>
      <c r="F72">
        <v>6.2</v>
      </c>
      <c r="G72">
        <v>5.2</v>
      </c>
      <c r="H72">
        <v>5.6</v>
      </c>
      <c r="I72">
        <v>3.2</v>
      </c>
      <c r="J72">
        <v>1</v>
      </c>
      <c r="K72">
        <v>3.7</v>
      </c>
      <c r="L72">
        <v>0.7</v>
      </c>
      <c r="M72">
        <v>0.6</v>
      </c>
      <c r="N72">
        <v>5.0999999999999996</v>
      </c>
      <c r="O72">
        <v>0</v>
      </c>
      <c r="P72">
        <v>1.1000000000000001</v>
      </c>
      <c r="Q72">
        <v>4.7</v>
      </c>
      <c r="R72">
        <v>2.7</v>
      </c>
      <c r="S72">
        <v>5.3</v>
      </c>
      <c r="T72">
        <f t="shared" si="67"/>
        <v>4.1666666666666679</v>
      </c>
      <c r="U72">
        <f t="shared" si="68"/>
        <v>9.6</v>
      </c>
      <c r="V72">
        <f t="shared" si="69"/>
        <v>3.2666666666666671</v>
      </c>
      <c r="W72">
        <f t="shared" si="70"/>
        <v>1.6666666666666667</v>
      </c>
      <c r="X72">
        <f t="shared" si="71"/>
        <v>2.0666666666666664</v>
      </c>
      <c r="Y72">
        <f t="shared" si="72"/>
        <v>4.2333333333333334</v>
      </c>
      <c r="AA72">
        <v>2</v>
      </c>
      <c r="AB72">
        <v>14</v>
      </c>
      <c r="AC72">
        <v>18</v>
      </c>
      <c r="AD72">
        <v>16</v>
      </c>
      <c r="AE72">
        <v>10</v>
      </c>
      <c r="AF72">
        <v>10</v>
      </c>
      <c r="AG72">
        <v>6</v>
      </c>
      <c r="AH72">
        <v>30</v>
      </c>
      <c r="AI72">
        <v>34</v>
      </c>
      <c r="AJ72">
        <v>18</v>
      </c>
      <c r="AK72">
        <v>32</v>
      </c>
      <c r="AL72">
        <v>26</v>
      </c>
      <c r="AM72">
        <v>16</v>
      </c>
      <c r="AN72">
        <v>14</v>
      </c>
      <c r="AO72">
        <v>28</v>
      </c>
      <c r="AQ72">
        <v>15</v>
      </c>
      <c r="AR72">
        <v>23</v>
      </c>
      <c r="AS72">
        <v>21</v>
      </c>
      <c r="AT72">
        <v>31</v>
      </c>
      <c r="AU72">
        <v>29</v>
      </c>
      <c r="AV72">
        <v>20</v>
      </c>
      <c r="AW72">
        <v>26</v>
      </c>
      <c r="AX72">
        <v>23</v>
      </c>
      <c r="AY72">
        <v>29</v>
      </c>
      <c r="AZ72">
        <v>24</v>
      </c>
      <c r="BA72">
        <v>12</v>
      </c>
      <c r="BB72">
        <v>23</v>
      </c>
      <c r="BC72">
        <v>31</v>
      </c>
      <c r="BD72">
        <v>19</v>
      </c>
      <c r="BE72">
        <v>30</v>
      </c>
      <c r="BF72" s="34">
        <f t="shared" si="73"/>
        <v>23.733333333333334</v>
      </c>
      <c r="BG72" s="34">
        <f t="shared" si="74"/>
        <v>19.666666666666668</v>
      </c>
      <c r="BH72" s="34"/>
      <c r="BI72" s="34"/>
      <c r="BJ72" s="34"/>
      <c r="BK72" s="34"/>
      <c r="BL72" s="34"/>
      <c r="BN72">
        <f t="shared" si="81"/>
        <v>76.470588235294116</v>
      </c>
      <c r="BO72">
        <f t="shared" si="85"/>
        <v>24.324324324324326</v>
      </c>
      <c r="BP72">
        <f t="shared" si="83"/>
        <v>7.6923076923076925</v>
      </c>
      <c r="BQ72">
        <f t="shared" si="84"/>
        <v>31.914893617021278</v>
      </c>
      <c r="BR72">
        <f t="shared" si="55"/>
        <v>48.717948717948715</v>
      </c>
      <c r="BS72">
        <f t="shared" si="56"/>
        <v>33.333333333333329</v>
      </c>
      <c r="BT72">
        <f t="shared" si="57"/>
        <v>62.5</v>
      </c>
      <c r="BU72">
        <f t="shared" si="58"/>
        <v>-13.20754716981132</v>
      </c>
      <c r="BV72">
        <f t="shared" si="59"/>
        <v>-7.9365079365079358</v>
      </c>
      <c r="BW72">
        <f t="shared" si="60"/>
        <v>14.285714285714285</v>
      </c>
      <c r="BX72">
        <f t="shared" si="86"/>
        <v>-45.454545454545453</v>
      </c>
      <c r="BY72">
        <f t="shared" si="62"/>
        <v>-6.1224489795918364</v>
      </c>
      <c r="BZ72">
        <f t="shared" si="63"/>
        <v>31.914893617021278</v>
      </c>
      <c r="CA72">
        <f t="shared" si="87"/>
        <v>15.151515151515152</v>
      </c>
      <c r="CB72">
        <f t="shared" si="88"/>
        <v>3.4482758620689653</v>
      </c>
      <c r="CD72">
        <f t="shared" si="76"/>
        <v>36.162406750642042</v>
      </c>
      <c r="CE72">
        <f t="shared" si="77"/>
        <v>37.988725222767776</v>
      </c>
      <c r="CF72">
        <f t="shared" si="78"/>
        <v>13.785314964560248</v>
      </c>
      <c r="CG72">
        <f t="shared" si="79"/>
        <v>-12.430426716141001</v>
      </c>
      <c r="CH72">
        <f t="shared" si="80"/>
        <v>16.838228210201802</v>
      </c>
      <c r="CN72">
        <f t="shared" si="66"/>
        <v>18.46884968640617</v>
      </c>
    </row>
    <row r="73" spans="1:967">
      <c r="A73">
        <v>26</v>
      </c>
      <c r="B73" t="s">
        <v>278</v>
      </c>
      <c r="C73">
        <v>2</v>
      </c>
      <c r="D73" t="s">
        <v>48</v>
      </c>
      <c r="E73">
        <v>28.1</v>
      </c>
      <c r="F73">
        <v>25.2</v>
      </c>
      <c r="G73">
        <v>14.4</v>
      </c>
      <c r="H73">
        <v>14.2</v>
      </c>
      <c r="I73">
        <v>12</v>
      </c>
      <c r="J73">
        <v>7</v>
      </c>
      <c r="K73">
        <v>9.1999999999999993</v>
      </c>
      <c r="L73">
        <v>6.1</v>
      </c>
      <c r="M73">
        <v>1.8</v>
      </c>
      <c r="N73">
        <v>0.7</v>
      </c>
      <c r="O73">
        <v>4.0999999999999996</v>
      </c>
      <c r="P73">
        <v>9.4</v>
      </c>
      <c r="Q73">
        <v>3.9</v>
      </c>
      <c r="R73">
        <v>3.6</v>
      </c>
      <c r="S73">
        <v>14.2</v>
      </c>
      <c r="T73">
        <f t="shared" si="67"/>
        <v>10.259999999999998</v>
      </c>
      <c r="U73">
        <f t="shared" si="68"/>
        <v>22.566666666666666</v>
      </c>
      <c r="V73">
        <f t="shared" si="69"/>
        <v>11.066666666666668</v>
      </c>
      <c r="W73">
        <f t="shared" si="70"/>
        <v>5.6999999999999993</v>
      </c>
      <c r="X73">
        <f t="shared" si="71"/>
        <v>4.7333333333333334</v>
      </c>
      <c r="Y73">
        <f t="shared" si="72"/>
        <v>7.2333333333333334</v>
      </c>
      <c r="AA73">
        <v>0</v>
      </c>
      <c r="AB73">
        <v>0</v>
      </c>
      <c r="AC73">
        <v>2</v>
      </c>
      <c r="AD73">
        <v>6</v>
      </c>
      <c r="AE73">
        <v>6</v>
      </c>
      <c r="AF73">
        <v>16</v>
      </c>
      <c r="AG73">
        <v>10</v>
      </c>
      <c r="AH73">
        <v>20</v>
      </c>
      <c r="AI73">
        <v>18</v>
      </c>
      <c r="AJ73">
        <v>24</v>
      </c>
      <c r="AK73">
        <v>8</v>
      </c>
      <c r="AL73">
        <v>4</v>
      </c>
      <c r="AM73">
        <v>12</v>
      </c>
      <c r="AN73">
        <v>18</v>
      </c>
      <c r="AO73">
        <v>6</v>
      </c>
      <c r="AQ73">
        <v>13</v>
      </c>
      <c r="AR73">
        <v>5</v>
      </c>
      <c r="AS73">
        <v>11</v>
      </c>
      <c r="AT73">
        <v>9</v>
      </c>
      <c r="AU73">
        <v>8</v>
      </c>
      <c r="AV73">
        <v>15</v>
      </c>
      <c r="AW73">
        <v>15</v>
      </c>
      <c r="AX73">
        <v>20</v>
      </c>
      <c r="AY73">
        <v>18</v>
      </c>
      <c r="AZ73">
        <v>10</v>
      </c>
      <c r="BA73">
        <v>17</v>
      </c>
      <c r="BB73">
        <v>3</v>
      </c>
      <c r="BC73">
        <v>19</v>
      </c>
      <c r="BD73">
        <v>7</v>
      </c>
      <c r="BE73">
        <v>4</v>
      </c>
      <c r="BF73" s="34">
        <f t="shared" si="73"/>
        <v>11.6</v>
      </c>
      <c r="BG73" s="34">
        <f t="shared" si="74"/>
        <v>9.6666666666666661</v>
      </c>
      <c r="BH73" s="34"/>
      <c r="BI73" s="34"/>
      <c r="BJ73" s="34"/>
      <c r="BK73" s="34"/>
      <c r="BL73" s="34"/>
      <c r="BN73">
        <f t="shared" si="81"/>
        <v>100</v>
      </c>
      <c r="BO73">
        <f t="shared" si="85"/>
        <v>100</v>
      </c>
      <c r="BP73">
        <f t="shared" si="83"/>
        <v>69.230769230769226</v>
      </c>
      <c r="BQ73">
        <f t="shared" si="84"/>
        <v>20</v>
      </c>
      <c r="BR73">
        <f t="shared" si="55"/>
        <v>14.285714285714285</v>
      </c>
      <c r="BS73">
        <f t="shared" si="56"/>
        <v>-3.225806451612903</v>
      </c>
      <c r="BT73">
        <f t="shared" si="57"/>
        <v>20</v>
      </c>
      <c r="BU73">
        <f t="shared" si="58"/>
        <v>0</v>
      </c>
      <c r="BV73">
        <f t="shared" si="59"/>
        <v>0</v>
      </c>
      <c r="BW73">
        <f t="shared" si="60"/>
        <v>-41.17647058823529</v>
      </c>
      <c r="BX73">
        <f t="shared" si="86"/>
        <v>36</v>
      </c>
      <c r="BY73">
        <f t="shared" si="62"/>
        <v>-14.285714285714285</v>
      </c>
      <c r="BZ73">
        <f t="shared" si="63"/>
        <v>22.58064516129032</v>
      </c>
      <c r="CA73">
        <f t="shared" si="87"/>
        <v>-44</v>
      </c>
      <c r="CB73">
        <f t="shared" si="88"/>
        <v>-20</v>
      </c>
      <c r="CD73">
        <f t="shared" si="76"/>
        <v>89.743589743589737</v>
      </c>
      <c r="CE73">
        <f t="shared" si="77"/>
        <v>10.353302611367127</v>
      </c>
      <c r="CF73">
        <f t="shared" si="78"/>
        <v>6.666666666666667</v>
      </c>
      <c r="CG73">
        <f t="shared" si="79"/>
        <v>-6.4873949579831915</v>
      </c>
      <c r="CH73">
        <f t="shared" si="80"/>
        <v>-13.806451612903226</v>
      </c>
      <c r="CN73">
        <f t="shared" si="66"/>
        <v>17.293942490147419</v>
      </c>
    </row>
    <row r="74" spans="1:967">
      <c r="A74">
        <v>28</v>
      </c>
      <c r="B74" t="s">
        <v>279</v>
      </c>
      <c r="C74">
        <v>2</v>
      </c>
      <c r="D74" t="s">
        <v>42</v>
      </c>
      <c r="E74">
        <v>10.4</v>
      </c>
      <c r="F74">
        <v>20.3</v>
      </c>
      <c r="G74">
        <v>11.1</v>
      </c>
      <c r="H74">
        <v>5.8</v>
      </c>
      <c r="I74">
        <v>8.5</v>
      </c>
      <c r="J74">
        <v>6.9</v>
      </c>
      <c r="K74">
        <v>1.9</v>
      </c>
      <c r="L74">
        <v>3</v>
      </c>
      <c r="M74">
        <v>2</v>
      </c>
      <c r="N74">
        <v>4.3</v>
      </c>
      <c r="O74">
        <v>2.1</v>
      </c>
      <c r="P74">
        <v>3.5</v>
      </c>
      <c r="Q74">
        <v>1</v>
      </c>
      <c r="R74">
        <v>12.4</v>
      </c>
      <c r="S74">
        <v>6.4</v>
      </c>
      <c r="T74">
        <f t="shared" si="67"/>
        <v>6.6400000000000006</v>
      </c>
      <c r="U74">
        <f t="shared" si="68"/>
        <v>13.933333333333335</v>
      </c>
      <c r="V74">
        <f t="shared" si="69"/>
        <v>7.0666666666666673</v>
      </c>
      <c r="W74">
        <f t="shared" si="70"/>
        <v>2.3000000000000003</v>
      </c>
      <c r="X74">
        <f t="shared" si="71"/>
        <v>3.3000000000000003</v>
      </c>
      <c r="Y74">
        <f t="shared" si="72"/>
        <v>6.6000000000000005</v>
      </c>
      <c r="AA74">
        <v>0</v>
      </c>
      <c r="AB74">
        <v>0</v>
      </c>
      <c r="AC74">
        <v>0</v>
      </c>
      <c r="AD74">
        <v>2</v>
      </c>
      <c r="AE74">
        <v>2</v>
      </c>
      <c r="AF74">
        <v>6</v>
      </c>
      <c r="AG74">
        <v>8</v>
      </c>
      <c r="AH74">
        <v>8</v>
      </c>
      <c r="AI74">
        <v>8</v>
      </c>
      <c r="AJ74">
        <v>10</v>
      </c>
      <c r="AK74">
        <v>6</v>
      </c>
      <c r="AL74">
        <v>2</v>
      </c>
      <c r="AM74">
        <v>16</v>
      </c>
      <c r="AN74">
        <v>6</v>
      </c>
      <c r="AO74">
        <v>6</v>
      </c>
      <c r="AQ74">
        <v>11</v>
      </c>
      <c r="AR74">
        <v>7</v>
      </c>
      <c r="AS74">
        <v>6</v>
      </c>
      <c r="AT74">
        <v>20</v>
      </c>
      <c r="AU74">
        <v>15</v>
      </c>
      <c r="AV74">
        <v>15</v>
      </c>
      <c r="AW74">
        <v>15</v>
      </c>
      <c r="AX74">
        <v>14</v>
      </c>
      <c r="AY74">
        <v>16</v>
      </c>
      <c r="AZ74">
        <v>17</v>
      </c>
      <c r="BA74">
        <v>19</v>
      </c>
      <c r="BB74">
        <v>9</v>
      </c>
      <c r="BC74">
        <v>12</v>
      </c>
      <c r="BD74">
        <v>8</v>
      </c>
      <c r="BE74">
        <v>5</v>
      </c>
      <c r="BF74" s="34">
        <f t="shared" si="73"/>
        <v>12.6</v>
      </c>
      <c r="BG74" s="34">
        <f t="shared" si="74"/>
        <v>8</v>
      </c>
      <c r="BH74" s="34"/>
      <c r="BI74" s="34"/>
      <c r="BJ74" s="34"/>
      <c r="BK74" s="34"/>
      <c r="BL74" s="34"/>
      <c r="BN74">
        <f t="shared" si="81"/>
        <v>100</v>
      </c>
      <c r="BO74">
        <f t="shared" si="85"/>
        <v>100</v>
      </c>
      <c r="BP74">
        <f t="shared" si="83"/>
        <v>100</v>
      </c>
      <c r="BQ74">
        <f t="shared" si="84"/>
        <v>81.818181818181827</v>
      </c>
      <c r="BR74">
        <f t="shared" si="55"/>
        <v>76.470588235294116</v>
      </c>
      <c r="BS74">
        <f t="shared" si="56"/>
        <v>42.857142857142854</v>
      </c>
      <c r="BT74">
        <f t="shared" si="57"/>
        <v>30.434782608695656</v>
      </c>
      <c r="BU74">
        <f t="shared" si="58"/>
        <v>27.27272727272727</v>
      </c>
      <c r="BV74">
        <f t="shared" si="59"/>
        <v>33.333333333333329</v>
      </c>
      <c r="BW74">
        <f t="shared" si="60"/>
        <v>25.925925925925924</v>
      </c>
      <c r="BX74">
        <f t="shared" si="86"/>
        <v>52</v>
      </c>
      <c r="BY74">
        <f t="shared" si="62"/>
        <v>63.636363636363633</v>
      </c>
      <c r="BZ74">
        <f t="shared" si="63"/>
        <v>-14.285714285714285</v>
      </c>
      <c r="CA74">
        <f t="shared" si="87"/>
        <v>14.285714285714285</v>
      </c>
      <c r="CB74">
        <f t="shared" si="88"/>
        <v>-9.0909090909090917</v>
      </c>
      <c r="CD74">
        <f t="shared" si="76"/>
        <v>100</v>
      </c>
      <c r="CE74">
        <f t="shared" si="77"/>
        <v>67.04863763687294</v>
      </c>
      <c r="CF74">
        <f t="shared" si="78"/>
        <v>30.346947738252084</v>
      </c>
      <c r="CG74">
        <f t="shared" si="79"/>
        <v>47.187429854096514</v>
      </c>
      <c r="CH74">
        <f t="shared" si="80"/>
        <v>-3.0303030303030307</v>
      </c>
      <c r="CN74">
        <f t="shared" si="66"/>
        <v>48.310542439783696</v>
      </c>
    </row>
    <row r="75" spans="1:967">
      <c r="A75">
        <v>30</v>
      </c>
      <c r="B75" t="s">
        <v>280</v>
      </c>
      <c r="C75">
        <v>2</v>
      </c>
      <c r="D75" t="s">
        <v>44</v>
      </c>
      <c r="E75">
        <v>25.9</v>
      </c>
      <c r="F75">
        <v>21.6</v>
      </c>
      <c r="G75">
        <v>17.100000000000001</v>
      </c>
      <c r="H75">
        <v>21.5</v>
      </c>
      <c r="I75">
        <v>21.4</v>
      </c>
      <c r="J75">
        <v>19.7</v>
      </c>
      <c r="K75">
        <v>17.8</v>
      </c>
      <c r="L75">
        <v>13.6</v>
      </c>
      <c r="M75">
        <v>16.100000000000001</v>
      </c>
      <c r="N75">
        <v>11.6</v>
      </c>
      <c r="O75">
        <v>14.7</v>
      </c>
      <c r="P75">
        <v>13.5</v>
      </c>
      <c r="Q75">
        <v>11.9</v>
      </c>
      <c r="R75">
        <v>14.2</v>
      </c>
      <c r="S75">
        <v>12.9</v>
      </c>
      <c r="T75">
        <f t="shared" si="67"/>
        <v>16.899999999999999</v>
      </c>
      <c r="U75">
        <f t="shared" si="68"/>
        <v>21.533333333333331</v>
      </c>
      <c r="V75">
        <f t="shared" si="69"/>
        <v>20.866666666666664</v>
      </c>
      <c r="W75">
        <f t="shared" si="70"/>
        <v>15.833333333333334</v>
      </c>
      <c r="X75">
        <f t="shared" si="71"/>
        <v>13.266666666666666</v>
      </c>
      <c r="Y75">
        <f t="shared" si="72"/>
        <v>13</v>
      </c>
      <c r="AA75">
        <v>2</v>
      </c>
      <c r="AB75">
        <v>0</v>
      </c>
      <c r="AC75">
        <v>4</v>
      </c>
      <c r="AD75">
        <v>4</v>
      </c>
      <c r="AE75">
        <v>2</v>
      </c>
      <c r="AF75">
        <v>4</v>
      </c>
      <c r="AG75">
        <v>6</v>
      </c>
      <c r="AH75">
        <v>8</v>
      </c>
      <c r="AI75">
        <v>10</v>
      </c>
      <c r="AJ75">
        <v>8</v>
      </c>
      <c r="AK75">
        <v>8</v>
      </c>
      <c r="AL75">
        <v>16</v>
      </c>
      <c r="AM75">
        <v>14</v>
      </c>
      <c r="AN75">
        <v>16</v>
      </c>
      <c r="AO75">
        <v>18</v>
      </c>
      <c r="AQ75">
        <v>12</v>
      </c>
      <c r="AR75">
        <v>8</v>
      </c>
      <c r="AS75">
        <v>13</v>
      </c>
      <c r="AT75">
        <v>6</v>
      </c>
      <c r="AU75">
        <v>12</v>
      </c>
      <c r="AV75">
        <v>23</v>
      </c>
      <c r="AW75">
        <v>17</v>
      </c>
      <c r="AX75">
        <v>18</v>
      </c>
      <c r="AY75">
        <v>19</v>
      </c>
      <c r="AZ75">
        <v>9</v>
      </c>
      <c r="BA75">
        <v>12</v>
      </c>
      <c r="BB75">
        <v>15</v>
      </c>
      <c r="BC75">
        <v>25</v>
      </c>
      <c r="BD75">
        <v>17</v>
      </c>
      <c r="BE75">
        <v>12</v>
      </c>
      <c r="BF75" s="34">
        <f t="shared" si="73"/>
        <v>14.533333333333333</v>
      </c>
      <c r="BG75" s="34">
        <f t="shared" si="74"/>
        <v>11</v>
      </c>
      <c r="BH75" s="34"/>
      <c r="BI75" s="34"/>
      <c r="BJ75" s="34"/>
      <c r="BK75" s="34"/>
      <c r="BL75" s="34"/>
      <c r="BN75">
        <f t="shared" si="81"/>
        <v>71.428571428571431</v>
      </c>
      <c r="BO75">
        <f t="shared" si="85"/>
        <v>100</v>
      </c>
      <c r="BP75">
        <f t="shared" si="83"/>
        <v>52.941176470588239</v>
      </c>
      <c r="BQ75">
        <f t="shared" si="84"/>
        <v>20</v>
      </c>
      <c r="BR75">
        <f t="shared" si="55"/>
        <v>71.428571428571431</v>
      </c>
      <c r="BS75">
        <f t="shared" si="56"/>
        <v>70.370370370370367</v>
      </c>
      <c r="BT75">
        <f t="shared" si="57"/>
        <v>47.826086956521742</v>
      </c>
      <c r="BU75">
        <f t="shared" si="58"/>
        <v>38.461538461538467</v>
      </c>
      <c r="BV75">
        <f t="shared" si="59"/>
        <v>31.03448275862069</v>
      </c>
      <c r="BW75">
        <f t="shared" si="60"/>
        <v>5.8823529411764701</v>
      </c>
      <c r="BX75">
        <f t="shared" si="86"/>
        <v>20</v>
      </c>
      <c r="BY75">
        <f t="shared" si="62"/>
        <v>-3.225806451612903</v>
      </c>
      <c r="BZ75">
        <f t="shared" si="63"/>
        <v>28.205128205128204</v>
      </c>
      <c r="CA75">
        <f t="shared" si="87"/>
        <v>3.0303030303030303</v>
      </c>
      <c r="CB75">
        <f t="shared" si="88"/>
        <v>-20</v>
      </c>
      <c r="CD75">
        <f t="shared" si="76"/>
        <v>74.789915966386559</v>
      </c>
      <c r="CE75">
        <f t="shared" si="77"/>
        <v>53.932980599647266</v>
      </c>
      <c r="CF75">
        <f t="shared" si="78"/>
        <v>39.107369392226964</v>
      </c>
      <c r="CG75">
        <f t="shared" si="79"/>
        <v>7.5521821631878554</v>
      </c>
      <c r="CH75">
        <f t="shared" si="80"/>
        <v>3.745143745143745</v>
      </c>
      <c r="CN75">
        <f t="shared" si="66"/>
        <v>35.825518373318474</v>
      </c>
    </row>
    <row r="76" spans="1:967">
      <c r="A76">
        <v>31</v>
      </c>
      <c r="B76" t="s">
        <v>281</v>
      </c>
      <c r="C76">
        <v>2</v>
      </c>
      <c r="D76" t="s">
        <v>46</v>
      </c>
      <c r="E76">
        <v>17.3</v>
      </c>
      <c r="F76">
        <v>2.7</v>
      </c>
      <c r="G76">
        <v>2.9</v>
      </c>
      <c r="H76">
        <v>1</v>
      </c>
      <c r="I76">
        <v>3.5</v>
      </c>
      <c r="J76">
        <v>1.5</v>
      </c>
      <c r="K76">
        <v>1</v>
      </c>
      <c r="L76">
        <v>0.9</v>
      </c>
      <c r="M76">
        <v>0.5</v>
      </c>
      <c r="N76">
        <v>0.6</v>
      </c>
      <c r="O76">
        <v>0.6</v>
      </c>
      <c r="P76">
        <v>0.6</v>
      </c>
      <c r="Q76">
        <v>0.6</v>
      </c>
      <c r="R76">
        <v>2.9</v>
      </c>
      <c r="S76">
        <v>0.7</v>
      </c>
      <c r="T76">
        <f t="shared" si="67"/>
        <v>2.4866666666666668</v>
      </c>
      <c r="U76">
        <f t="shared" si="68"/>
        <v>7.6333333333333329</v>
      </c>
      <c r="V76">
        <f t="shared" si="69"/>
        <v>2</v>
      </c>
      <c r="W76">
        <f t="shared" si="70"/>
        <v>0.79999999999999993</v>
      </c>
      <c r="X76">
        <f t="shared" si="71"/>
        <v>0.6</v>
      </c>
      <c r="Y76">
        <f t="shared" si="72"/>
        <v>1.4000000000000001</v>
      </c>
      <c r="AA76">
        <v>0</v>
      </c>
      <c r="AB76">
        <v>6</v>
      </c>
      <c r="AC76">
        <v>22</v>
      </c>
      <c r="AD76">
        <v>48</v>
      </c>
      <c r="AE76">
        <v>22</v>
      </c>
      <c r="AF76">
        <v>48</v>
      </c>
      <c r="AG76">
        <v>70</v>
      </c>
      <c r="AH76">
        <v>34</v>
      </c>
      <c r="AI76">
        <v>38</v>
      </c>
      <c r="AJ76">
        <v>68</v>
      </c>
      <c r="AK76">
        <v>24</v>
      </c>
      <c r="AL76">
        <v>60</v>
      </c>
      <c r="AM76">
        <v>62</v>
      </c>
      <c r="AN76">
        <v>30</v>
      </c>
      <c r="AO76">
        <v>38</v>
      </c>
      <c r="AQ76">
        <v>36</v>
      </c>
      <c r="AR76">
        <v>20</v>
      </c>
      <c r="AS76">
        <v>48</v>
      </c>
      <c r="AT76">
        <v>32</v>
      </c>
      <c r="AU76">
        <v>21</v>
      </c>
      <c r="AV76">
        <v>19</v>
      </c>
      <c r="AW76">
        <v>35</v>
      </c>
      <c r="AX76">
        <v>48</v>
      </c>
      <c r="AY76">
        <v>59</v>
      </c>
      <c r="AZ76">
        <v>50</v>
      </c>
      <c r="BA76">
        <v>52</v>
      </c>
      <c r="BB76">
        <v>43</v>
      </c>
      <c r="BC76">
        <v>38</v>
      </c>
      <c r="BD76">
        <v>41</v>
      </c>
      <c r="BE76">
        <v>27</v>
      </c>
      <c r="BF76" s="34">
        <f t="shared" si="73"/>
        <v>37.93333333333333</v>
      </c>
      <c r="BG76" s="34">
        <f t="shared" si="74"/>
        <v>34.666666666666664</v>
      </c>
      <c r="BH76" s="34"/>
      <c r="BI76" s="34"/>
      <c r="BJ76" s="34"/>
      <c r="BK76" s="34"/>
      <c r="BL76" s="34"/>
      <c r="BN76">
        <f t="shared" si="81"/>
        <v>100</v>
      </c>
      <c r="BO76">
        <f t="shared" si="85"/>
        <v>53.846153846153847</v>
      </c>
      <c r="BP76">
        <f t="shared" si="83"/>
        <v>37.142857142857146</v>
      </c>
      <c r="BQ76">
        <f t="shared" si="84"/>
        <v>-20</v>
      </c>
      <c r="BR76">
        <f t="shared" si="55"/>
        <v>-2.3255813953488373</v>
      </c>
      <c r="BS76">
        <f t="shared" si="56"/>
        <v>-43.283582089552233</v>
      </c>
      <c r="BT76">
        <f t="shared" si="57"/>
        <v>-33.333333333333329</v>
      </c>
      <c r="BU76">
        <f t="shared" si="58"/>
        <v>17.073170731707318</v>
      </c>
      <c r="BV76">
        <f t="shared" si="59"/>
        <v>21.649484536082475</v>
      </c>
      <c r="BW76">
        <f t="shared" si="60"/>
        <v>-15.254237288135593</v>
      </c>
      <c r="BX76">
        <f t="shared" si="86"/>
        <v>36.84210526315789</v>
      </c>
      <c r="BY76">
        <f t="shared" si="62"/>
        <v>-16.50485436893204</v>
      </c>
      <c r="BZ76">
        <f t="shared" si="63"/>
        <v>-24</v>
      </c>
      <c r="CA76">
        <f t="shared" si="87"/>
        <v>15.492957746478872</v>
      </c>
      <c r="CB76">
        <f t="shared" si="88"/>
        <v>-16.923076923076923</v>
      </c>
      <c r="CD76">
        <f t="shared" si="76"/>
        <v>63.663003663003657</v>
      </c>
      <c r="CE76">
        <f t="shared" si="77"/>
        <v>-21.869721161633692</v>
      </c>
      <c r="CF76">
        <f t="shared" si="78"/>
        <v>1.7964406448188217</v>
      </c>
      <c r="CG76">
        <f t="shared" si="79"/>
        <v>1.6943378686967527</v>
      </c>
      <c r="CH76">
        <f t="shared" si="80"/>
        <v>-8.4767063921993504</v>
      </c>
      <c r="CN76">
        <f t="shared" si="66"/>
        <v>7.3614709245372403</v>
      </c>
    </row>
    <row r="77" spans="1:967">
      <c r="A77">
        <v>29</v>
      </c>
      <c r="B77" t="s">
        <v>282</v>
      </c>
      <c r="C77">
        <v>2</v>
      </c>
      <c r="D77" t="s">
        <v>48</v>
      </c>
      <c r="E77">
        <v>21.1</v>
      </c>
      <c r="F77">
        <v>11.2</v>
      </c>
      <c r="G77">
        <v>16.600000000000001</v>
      </c>
      <c r="H77">
        <v>15.9</v>
      </c>
      <c r="I77">
        <v>15.2</v>
      </c>
      <c r="J77">
        <v>12</v>
      </c>
      <c r="K77">
        <v>5.3</v>
      </c>
      <c r="L77">
        <v>10.6</v>
      </c>
      <c r="M77">
        <v>9.9</v>
      </c>
      <c r="N77">
        <v>9.6</v>
      </c>
      <c r="O77">
        <v>2.1</v>
      </c>
      <c r="P77">
        <v>5.2</v>
      </c>
      <c r="Q77">
        <v>7.8</v>
      </c>
      <c r="R77">
        <v>10</v>
      </c>
      <c r="S77">
        <v>12</v>
      </c>
      <c r="T77">
        <f t="shared" si="67"/>
        <v>10.966666666666667</v>
      </c>
      <c r="U77">
        <f t="shared" si="68"/>
        <v>16.3</v>
      </c>
      <c r="V77">
        <f t="shared" si="69"/>
        <v>14.366666666666667</v>
      </c>
      <c r="W77">
        <f t="shared" si="70"/>
        <v>8.6</v>
      </c>
      <c r="X77">
        <f t="shared" si="71"/>
        <v>5.6333333333333329</v>
      </c>
      <c r="Y77">
        <f t="shared" si="72"/>
        <v>9.9333333333333336</v>
      </c>
      <c r="AA77">
        <v>0</v>
      </c>
      <c r="AB77">
        <v>0</v>
      </c>
      <c r="AC77">
        <v>8</v>
      </c>
      <c r="AD77">
        <v>6</v>
      </c>
      <c r="AE77">
        <v>8</v>
      </c>
      <c r="AF77">
        <v>10</v>
      </c>
      <c r="AG77">
        <v>16</v>
      </c>
      <c r="AH77">
        <v>8</v>
      </c>
      <c r="AI77">
        <v>18</v>
      </c>
      <c r="AJ77">
        <v>10</v>
      </c>
      <c r="AK77">
        <v>26</v>
      </c>
      <c r="AL77">
        <v>12</v>
      </c>
      <c r="AM77">
        <v>16</v>
      </c>
      <c r="AN77">
        <v>12</v>
      </c>
      <c r="AO77">
        <v>4</v>
      </c>
      <c r="AQ77">
        <v>10</v>
      </c>
      <c r="AR77">
        <v>1</v>
      </c>
      <c r="AS77">
        <v>11</v>
      </c>
      <c r="AT77">
        <v>10</v>
      </c>
      <c r="AU77">
        <v>17</v>
      </c>
      <c r="AV77">
        <v>17</v>
      </c>
      <c r="AW77">
        <v>16</v>
      </c>
      <c r="AX77">
        <v>21</v>
      </c>
      <c r="AY77">
        <v>25</v>
      </c>
      <c r="AZ77">
        <v>16</v>
      </c>
      <c r="BA77">
        <v>22</v>
      </c>
      <c r="BB77">
        <v>17</v>
      </c>
      <c r="BC77">
        <v>9</v>
      </c>
      <c r="BD77">
        <v>18</v>
      </c>
      <c r="BE77">
        <v>7</v>
      </c>
      <c r="BF77" s="34">
        <f t="shared" si="73"/>
        <v>14.466666666666667</v>
      </c>
      <c r="BG77" s="34">
        <f t="shared" si="74"/>
        <v>7.333333333333333</v>
      </c>
      <c r="BH77" s="34"/>
      <c r="BI77" s="34"/>
      <c r="BJ77" s="34"/>
      <c r="BK77" s="34"/>
      <c r="BL77" s="34"/>
      <c r="BN77">
        <f t="shared" si="81"/>
        <v>100</v>
      </c>
      <c r="BO77">
        <f t="shared" si="85"/>
        <v>100</v>
      </c>
      <c r="BP77">
        <f t="shared" si="83"/>
        <v>15.789473684210526</v>
      </c>
      <c r="BQ77">
        <f t="shared" si="84"/>
        <v>25</v>
      </c>
      <c r="BR77">
        <f t="shared" si="55"/>
        <v>36</v>
      </c>
      <c r="BS77">
        <f t="shared" si="56"/>
        <v>25.925925925925924</v>
      </c>
      <c r="BT77">
        <f t="shared" si="57"/>
        <v>0</v>
      </c>
      <c r="BU77">
        <f t="shared" si="58"/>
        <v>44.827586206896555</v>
      </c>
      <c r="BV77">
        <f t="shared" si="59"/>
        <v>16.279069767441861</v>
      </c>
      <c r="BW77">
        <f t="shared" si="60"/>
        <v>23.076923076923077</v>
      </c>
      <c r="BX77">
        <f t="shared" si="86"/>
        <v>-8.3333333333333321</v>
      </c>
      <c r="BY77">
        <f t="shared" si="62"/>
        <v>17.241379310344829</v>
      </c>
      <c r="BZ77">
        <f t="shared" si="63"/>
        <v>-28.000000000000004</v>
      </c>
      <c r="CA77">
        <f t="shared" si="87"/>
        <v>20</v>
      </c>
      <c r="CB77">
        <f t="shared" si="88"/>
        <v>27.27272727272727</v>
      </c>
      <c r="CD77">
        <f t="shared" si="76"/>
        <v>71.929824561403507</v>
      </c>
      <c r="CE77">
        <f t="shared" si="77"/>
        <v>28.975308641975307</v>
      </c>
      <c r="CF77">
        <f t="shared" si="78"/>
        <v>20.368885324779473</v>
      </c>
      <c r="CG77">
        <f t="shared" si="79"/>
        <v>10.661656351311525</v>
      </c>
      <c r="CH77">
        <f t="shared" si="80"/>
        <v>6.4242424242424221</v>
      </c>
      <c r="CN77">
        <f t="shared" si="66"/>
        <v>27.67198346074245</v>
      </c>
    </row>
    <row r="78" spans="1:967">
      <c r="A78">
        <v>35</v>
      </c>
      <c r="B78" t="s">
        <v>283</v>
      </c>
      <c r="C78">
        <v>2</v>
      </c>
      <c r="D78" t="s">
        <v>42</v>
      </c>
      <c r="E78">
        <v>21.7</v>
      </c>
      <c r="F78">
        <v>8.5</v>
      </c>
      <c r="G78">
        <v>7.8</v>
      </c>
      <c r="H78">
        <v>14.7</v>
      </c>
      <c r="I78">
        <v>10.1</v>
      </c>
      <c r="J78">
        <v>11</v>
      </c>
      <c r="K78">
        <v>3.3</v>
      </c>
      <c r="L78">
        <v>7.5</v>
      </c>
      <c r="M78">
        <v>4.8</v>
      </c>
      <c r="N78">
        <v>6.6</v>
      </c>
      <c r="O78">
        <v>5.7</v>
      </c>
      <c r="P78">
        <v>7.4</v>
      </c>
      <c r="Q78">
        <v>19.100000000000001</v>
      </c>
      <c r="R78">
        <v>4.7</v>
      </c>
      <c r="S78">
        <v>3.3</v>
      </c>
      <c r="T78">
        <f t="shared" si="67"/>
        <v>9.0800000000000018</v>
      </c>
      <c r="U78">
        <f t="shared" si="68"/>
        <v>12.666666666666666</v>
      </c>
      <c r="V78">
        <f t="shared" si="69"/>
        <v>11.933333333333332</v>
      </c>
      <c r="W78">
        <f t="shared" si="70"/>
        <v>5.2</v>
      </c>
      <c r="X78">
        <f t="shared" si="71"/>
        <v>6.5666666666666673</v>
      </c>
      <c r="Y78">
        <f t="shared" si="72"/>
        <v>9.0333333333333332</v>
      </c>
      <c r="AA78">
        <v>0</v>
      </c>
      <c r="AB78">
        <v>8</v>
      </c>
      <c r="AC78">
        <v>8</v>
      </c>
      <c r="AD78">
        <v>4</v>
      </c>
      <c r="AE78">
        <v>4</v>
      </c>
      <c r="AF78">
        <v>20</v>
      </c>
      <c r="AG78">
        <v>30</v>
      </c>
      <c r="AH78">
        <v>2</v>
      </c>
      <c r="AI78">
        <v>10</v>
      </c>
      <c r="AJ78">
        <v>12</v>
      </c>
      <c r="AK78">
        <v>24</v>
      </c>
      <c r="AL78">
        <v>6</v>
      </c>
      <c r="AM78">
        <v>4</v>
      </c>
      <c r="AN78">
        <v>18</v>
      </c>
      <c r="AO78">
        <v>26</v>
      </c>
      <c r="AQ78">
        <v>7</v>
      </c>
      <c r="AR78">
        <v>12</v>
      </c>
      <c r="AS78">
        <v>7</v>
      </c>
      <c r="AT78">
        <v>15</v>
      </c>
      <c r="AU78">
        <v>8</v>
      </c>
      <c r="AV78">
        <v>22</v>
      </c>
      <c r="AW78">
        <v>11</v>
      </c>
      <c r="AX78">
        <v>19</v>
      </c>
      <c r="AY78">
        <v>13</v>
      </c>
      <c r="AZ78">
        <v>10</v>
      </c>
      <c r="BA78">
        <v>19</v>
      </c>
      <c r="BB78">
        <v>4</v>
      </c>
      <c r="BC78">
        <v>15</v>
      </c>
      <c r="BD78">
        <v>18</v>
      </c>
      <c r="BE78">
        <v>24</v>
      </c>
      <c r="BF78" s="34">
        <f t="shared" si="73"/>
        <v>13.6</v>
      </c>
      <c r="BG78" s="34">
        <f t="shared" si="74"/>
        <v>8.6666666666666661</v>
      </c>
      <c r="BH78" s="34"/>
      <c r="BI78" s="34"/>
      <c r="BJ78" s="34"/>
      <c r="BK78" s="34"/>
      <c r="BL78" s="34"/>
      <c r="BN78">
        <f t="shared" si="81"/>
        <v>100</v>
      </c>
      <c r="BO78">
        <f t="shared" si="85"/>
        <v>20</v>
      </c>
      <c r="BP78">
        <f t="shared" si="83"/>
        <v>-6.666666666666667</v>
      </c>
      <c r="BQ78">
        <f t="shared" si="84"/>
        <v>57.894736842105267</v>
      </c>
      <c r="BR78">
        <f t="shared" si="55"/>
        <v>33.333333333333329</v>
      </c>
      <c r="BS78">
        <f t="shared" si="56"/>
        <v>4.7619047619047619</v>
      </c>
      <c r="BT78">
        <f t="shared" si="57"/>
        <v>-46.341463414634148</v>
      </c>
      <c r="BU78">
        <f t="shared" si="58"/>
        <v>80.952380952380949</v>
      </c>
      <c r="BV78">
        <f t="shared" si="59"/>
        <v>13.043478260869565</v>
      </c>
      <c r="BW78">
        <f t="shared" si="60"/>
        <v>-9.0909090909090917</v>
      </c>
      <c r="BX78">
        <f t="shared" si="86"/>
        <v>-11.627906976744185</v>
      </c>
      <c r="BY78">
        <f t="shared" si="62"/>
        <v>-20</v>
      </c>
      <c r="BZ78">
        <f t="shared" si="63"/>
        <v>57.894736842105267</v>
      </c>
      <c r="CA78">
        <f t="shared" si="87"/>
        <v>0</v>
      </c>
      <c r="CB78">
        <f t="shared" si="88"/>
        <v>-4</v>
      </c>
      <c r="CD78">
        <f t="shared" si="76"/>
        <v>37.777777777777779</v>
      </c>
      <c r="CE78">
        <f t="shared" si="77"/>
        <v>31.996658312447789</v>
      </c>
      <c r="CF78">
        <f t="shared" si="78"/>
        <v>15.884798599538788</v>
      </c>
      <c r="CG78">
        <f t="shared" si="79"/>
        <v>-13.572938689217759</v>
      </c>
      <c r="CH78">
        <f t="shared" si="80"/>
        <v>17.964912280701757</v>
      </c>
      <c r="CN78">
        <f t="shared" si="66"/>
        <v>18.010241656249669</v>
      </c>
    </row>
    <row r="79" spans="1:967">
      <c r="A79">
        <v>33</v>
      </c>
      <c r="B79" t="s">
        <v>284</v>
      </c>
      <c r="C79">
        <v>2</v>
      </c>
      <c r="D79" t="s">
        <v>44</v>
      </c>
      <c r="E79">
        <v>20.6</v>
      </c>
      <c r="F79">
        <v>18.100000000000001</v>
      </c>
      <c r="G79">
        <v>20.2</v>
      </c>
      <c r="H79">
        <v>19.3</v>
      </c>
      <c r="I79">
        <v>19.3</v>
      </c>
      <c r="J79">
        <v>13.6</v>
      </c>
      <c r="K79">
        <v>23.4</v>
      </c>
      <c r="L79">
        <v>19.899999999999999</v>
      </c>
      <c r="M79">
        <v>17.100000000000001</v>
      </c>
      <c r="N79">
        <v>12.6</v>
      </c>
      <c r="O79">
        <v>19.7</v>
      </c>
      <c r="P79">
        <v>16.3</v>
      </c>
      <c r="Q79">
        <v>12</v>
      </c>
      <c r="R79">
        <v>14.1</v>
      </c>
      <c r="S79">
        <v>15.6</v>
      </c>
      <c r="T79">
        <f t="shared" si="67"/>
        <v>17.453333333333333</v>
      </c>
      <c r="U79">
        <f t="shared" si="68"/>
        <v>19.633333333333336</v>
      </c>
      <c r="V79">
        <f t="shared" si="69"/>
        <v>17.400000000000002</v>
      </c>
      <c r="W79">
        <f t="shared" si="70"/>
        <v>20.133333333333333</v>
      </c>
      <c r="X79">
        <f t="shared" si="71"/>
        <v>16.2</v>
      </c>
      <c r="Y79">
        <f t="shared" si="72"/>
        <v>13.9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2</v>
      </c>
      <c r="AG79">
        <v>0</v>
      </c>
      <c r="AH79">
        <v>0</v>
      </c>
      <c r="AI79">
        <v>0</v>
      </c>
      <c r="AJ79">
        <v>2</v>
      </c>
      <c r="AK79">
        <v>0</v>
      </c>
      <c r="AL79">
        <v>0</v>
      </c>
      <c r="AM79">
        <v>2</v>
      </c>
      <c r="AN79">
        <v>4</v>
      </c>
      <c r="AO79">
        <v>2</v>
      </c>
      <c r="AQ79">
        <v>15</v>
      </c>
      <c r="AR79">
        <v>5</v>
      </c>
      <c r="AS79">
        <v>2</v>
      </c>
      <c r="AT79">
        <v>4</v>
      </c>
      <c r="AU79">
        <v>9</v>
      </c>
      <c r="AV79">
        <v>7</v>
      </c>
      <c r="AW79">
        <v>3</v>
      </c>
      <c r="AX79">
        <v>7</v>
      </c>
      <c r="AY79">
        <v>7</v>
      </c>
      <c r="AZ79">
        <v>3</v>
      </c>
      <c r="BA79">
        <v>5</v>
      </c>
      <c r="BB79">
        <v>3</v>
      </c>
      <c r="BC79">
        <v>3</v>
      </c>
      <c r="BD79">
        <v>4</v>
      </c>
      <c r="BE79">
        <v>13</v>
      </c>
      <c r="BF79" s="34">
        <f t="shared" si="73"/>
        <v>6</v>
      </c>
      <c r="BG79" s="34">
        <f t="shared" si="74"/>
        <v>7.333333333333333</v>
      </c>
      <c r="BH79" s="34"/>
      <c r="BI79" s="34"/>
      <c r="BJ79" s="34"/>
      <c r="BK79" s="34"/>
      <c r="BL79" s="34"/>
      <c r="BN79">
        <f t="shared" si="81"/>
        <v>100</v>
      </c>
      <c r="BO79">
        <f t="shared" si="85"/>
        <v>100</v>
      </c>
      <c r="BP79">
        <f t="shared" si="83"/>
        <v>0</v>
      </c>
      <c r="BQ79">
        <f t="shared" si="84"/>
        <v>100</v>
      </c>
      <c r="BR79">
        <f t="shared" si="55"/>
        <v>100</v>
      </c>
      <c r="BS79">
        <f t="shared" si="56"/>
        <v>55.555555555555557</v>
      </c>
      <c r="BT79">
        <f t="shared" si="57"/>
        <v>100</v>
      </c>
      <c r="BU79">
        <f t="shared" si="58"/>
        <v>100</v>
      </c>
      <c r="BV79">
        <f t="shared" si="59"/>
        <v>100</v>
      </c>
      <c r="BW79">
        <f t="shared" si="60"/>
        <v>20</v>
      </c>
      <c r="BX79">
        <f t="shared" si="86"/>
        <v>100</v>
      </c>
      <c r="BY79">
        <f t="shared" si="62"/>
        <v>100</v>
      </c>
      <c r="BZ79">
        <f t="shared" si="63"/>
        <v>20</v>
      </c>
      <c r="CA79">
        <f t="shared" si="87"/>
        <v>0</v>
      </c>
      <c r="CB79">
        <f t="shared" si="88"/>
        <v>73.333333333333329</v>
      </c>
      <c r="CD79">
        <f t="shared" si="76"/>
        <v>66.666666666666671</v>
      </c>
      <c r="CE79">
        <f t="shared" si="77"/>
        <v>85.185185185185176</v>
      </c>
      <c r="CF79">
        <f t="shared" si="78"/>
        <v>100</v>
      </c>
      <c r="CG79">
        <f t="shared" si="79"/>
        <v>73.333333333333329</v>
      </c>
      <c r="CH79">
        <f t="shared" si="80"/>
        <v>31.111111111111111</v>
      </c>
      <c r="CN79">
        <f t="shared" si="66"/>
        <v>71.259259259259267</v>
      </c>
    </row>
    <row r="80" spans="1:967">
      <c r="A80">
        <v>34</v>
      </c>
      <c r="B80" t="s">
        <v>285</v>
      </c>
      <c r="C80">
        <v>2</v>
      </c>
      <c r="D80" t="s">
        <v>46</v>
      </c>
      <c r="E80">
        <v>22.4</v>
      </c>
      <c r="F80">
        <v>11.7</v>
      </c>
      <c r="G80">
        <v>16.399999999999999</v>
      </c>
      <c r="H80">
        <v>20.3</v>
      </c>
      <c r="I80">
        <v>16.899999999999999</v>
      </c>
      <c r="J80">
        <v>12.3</v>
      </c>
      <c r="K80">
        <v>15.2</v>
      </c>
      <c r="L80">
        <v>23.2</v>
      </c>
      <c r="M80">
        <v>10.6</v>
      </c>
      <c r="N80">
        <v>16.899999999999999</v>
      </c>
      <c r="O80">
        <v>8.4</v>
      </c>
      <c r="P80">
        <v>18.100000000000001</v>
      </c>
      <c r="Q80">
        <v>14.4</v>
      </c>
      <c r="R80">
        <v>22.2</v>
      </c>
      <c r="S80">
        <v>29.2</v>
      </c>
      <c r="T80">
        <f t="shared" si="67"/>
        <v>17.213333333333331</v>
      </c>
      <c r="U80">
        <f t="shared" si="68"/>
        <v>16.833333333333332</v>
      </c>
      <c r="V80">
        <f t="shared" si="69"/>
        <v>16.5</v>
      </c>
      <c r="W80">
        <f t="shared" si="70"/>
        <v>16.333333333333332</v>
      </c>
      <c r="X80">
        <f t="shared" si="71"/>
        <v>14.466666666666667</v>
      </c>
      <c r="Y80">
        <f t="shared" si="72"/>
        <v>21.933333333333334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3</v>
      </c>
      <c r="AR80">
        <v>3</v>
      </c>
      <c r="AS80">
        <v>3</v>
      </c>
      <c r="AT80">
        <v>2</v>
      </c>
      <c r="AU80">
        <v>3</v>
      </c>
      <c r="AV80">
        <v>6</v>
      </c>
      <c r="AW80">
        <v>2</v>
      </c>
      <c r="AX80">
        <v>0</v>
      </c>
      <c r="AY80">
        <v>3</v>
      </c>
      <c r="AZ80">
        <v>6</v>
      </c>
      <c r="BA80">
        <v>3</v>
      </c>
      <c r="BB80">
        <v>2</v>
      </c>
      <c r="BC80">
        <v>1</v>
      </c>
      <c r="BD80">
        <v>0</v>
      </c>
      <c r="BE80">
        <v>0</v>
      </c>
      <c r="BF80" s="34">
        <f t="shared" si="73"/>
        <v>2.4666666666666668</v>
      </c>
      <c r="BG80" s="34">
        <f t="shared" si="74"/>
        <v>3</v>
      </c>
      <c r="BH80" s="34"/>
      <c r="BI80" s="34"/>
      <c r="BJ80" s="34"/>
      <c r="BK80" s="34"/>
      <c r="BL80" s="34"/>
      <c r="BN80">
        <f t="shared" si="81"/>
        <v>100</v>
      </c>
      <c r="BO80">
        <f t="shared" si="85"/>
        <v>100</v>
      </c>
      <c r="BP80">
        <f t="shared" si="83"/>
        <v>100</v>
      </c>
      <c r="BQ80">
        <f t="shared" si="84"/>
        <v>100</v>
      </c>
      <c r="BR80">
        <f t="shared" si="55"/>
        <v>100</v>
      </c>
      <c r="BS80">
        <f t="shared" si="56"/>
        <v>50</v>
      </c>
      <c r="BT80">
        <f t="shared" si="57"/>
        <v>100</v>
      </c>
      <c r="BU80">
        <v>0</v>
      </c>
      <c r="BV80">
        <f t="shared" si="59"/>
        <v>100</v>
      </c>
      <c r="BW80">
        <f t="shared" si="60"/>
        <v>50</v>
      </c>
      <c r="BX80">
        <f t="shared" si="86"/>
        <v>100</v>
      </c>
      <c r="BY80">
        <f t="shared" si="62"/>
        <v>100</v>
      </c>
      <c r="BZ80">
        <f t="shared" si="63"/>
        <v>100</v>
      </c>
      <c r="CA80">
        <v>0</v>
      </c>
      <c r="CB80">
        <v>0</v>
      </c>
      <c r="CD80">
        <f t="shared" si="76"/>
        <v>100</v>
      </c>
      <c r="CE80">
        <f t="shared" si="77"/>
        <v>83.333333333333329</v>
      </c>
      <c r="CF80">
        <f t="shared" si="78"/>
        <v>66.666666666666671</v>
      </c>
      <c r="CG80">
        <f t="shared" si="79"/>
        <v>83.333333333333329</v>
      </c>
      <c r="CH80">
        <f t="shared" si="80"/>
        <v>33.333333333333336</v>
      </c>
      <c r="CN80">
        <f t="shared" si="66"/>
        <v>73.333333333333329</v>
      </c>
    </row>
    <row r="81" spans="1:92">
      <c r="A81">
        <v>32</v>
      </c>
      <c r="B81" t="s">
        <v>286</v>
      </c>
      <c r="C81">
        <v>2</v>
      </c>
      <c r="D81" t="s">
        <v>48</v>
      </c>
      <c r="E81">
        <v>17.3</v>
      </c>
      <c r="F81">
        <v>14.7</v>
      </c>
      <c r="G81">
        <v>10.8</v>
      </c>
      <c r="H81">
        <v>10.199999999999999</v>
      </c>
      <c r="I81">
        <v>7.1</v>
      </c>
      <c r="J81">
        <v>10.5</v>
      </c>
      <c r="K81">
        <v>7</v>
      </c>
      <c r="L81">
        <v>8.5</v>
      </c>
      <c r="M81">
        <v>13.7</v>
      </c>
      <c r="N81">
        <v>5.5</v>
      </c>
      <c r="O81">
        <v>9.1999999999999993</v>
      </c>
      <c r="P81">
        <v>8.3000000000000007</v>
      </c>
      <c r="Q81">
        <v>6.4</v>
      </c>
      <c r="R81">
        <v>3.5</v>
      </c>
      <c r="S81">
        <v>10.7</v>
      </c>
      <c r="T81">
        <f t="shared" si="67"/>
        <v>9.5599999999999987</v>
      </c>
      <c r="U81">
        <f t="shared" si="68"/>
        <v>14.266666666666666</v>
      </c>
      <c r="V81">
        <f t="shared" si="69"/>
        <v>9.2666666666666657</v>
      </c>
      <c r="W81">
        <f t="shared" si="70"/>
        <v>9.7333333333333325</v>
      </c>
      <c r="X81">
        <f t="shared" si="71"/>
        <v>7.666666666666667</v>
      </c>
      <c r="Y81">
        <f t="shared" si="72"/>
        <v>6.8666666666666671</v>
      </c>
      <c r="AA81">
        <v>0</v>
      </c>
      <c r="AB81">
        <v>0</v>
      </c>
      <c r="AC81">
        <v>8</v>
      </c>
      <c r="AD81">
        <v>8</v>
      </c>
      <c r="AE81">
        <v>16</v>
      </c>
      <c r="AF81">
        <v>8</v>
      </c>
      <c r="AG81">
        <v>14</v>
      </c>
      <c r="AH81">
        <v>12</v>
      </c>
      <c r="AI81">
        <v>8</v>
      </c>
      <c r="AJ81">
        <v>20</v>
      </c>
      <c r="AK81">
        <v>10</v>
      </c>
      <c r="AL81">
        <v>6</v>
      </c>
      <c r="AM81">
        <v>14</v>
      </c>
      <c r="AN81">
        <v>14</v>
      </c>
      <c r="AO81">
        <v>8</v>
      </c>
      <c r="AQ81">
        <v>17</v>
      </c>
      <c r="AR81">
        <v>14</v>
      </c>
      <c r="AS81">
        <v>15</v>
      </c>
      <c r="AT81">
        <v>15</v>
      </c>
      <c r="AU81">
        <v>20</v>
      </c>
      <c r="AV81">
        <v>13</v>
      </c>
      <c r="AW81">
        <v>17</v>
      </c>
      <c r="AX81">
        <v>13</v>
      </c>
      <c r="AY81">
        <v>14</v>
      </c>
      <c r="AZ81">
        <v>11</v>
      </c>
      <c r="BA81">
        <v>15</v>
      </c>
      <c r="BB81">
        <v>0</v>
      </c>
      <c r="BC81">
        <v>14</v>
      </c>
      <c r="BD81">
        <v>23</v>
      </c>
      <c r="BE81">
        <v>18</v>
      </c>
      <c r="BF81" s="34">
        <f t="shared" si="73"/>
        <v>14.6</v>
      </c>
      <c r="BG81" s="34">
        <f t="shared" si="74"/>
        <v>15.333333333333334</v>
      </c>
      <c r="BH81" s="34"/>
      <c r="BI81" s="34"/>
      <c r="BJ81" s="34"/>
      <c r="BK81" s="34"/>
      <c r="BL81" s="34"/>
      <c r="BN81">
        <f t="shared" si="81"/>
        <v>100</v>
      </c>
      <c r="BO81">
        <f t="shared" si="85"/>
        <v>100</v>
      </c>
      <c r="BP81">
        <f t="shared" si="83"/>
        <v>30.434782608695656</v>
      </c>
      <c r="BQ81">
        <f t="shared" si="84"/>
        <v>30.434782608695656</v>
      </c>
      <c r="BR81">
        <f t="shared" si="55"/>
        <v>11.111111111111111</v>
      </c>
      <c r="BS81">
        <f t="shared" si="56"/>
        <v>23.809523809523807</v>
      </c>
      <c r="BT81">
        <f t="shared" si="57"/>
        <v>9.67741935483871</v>
      </c>
      <c r="BU81">
        <f t="shared" si="58"/>
        <v>4</v>
      </c>
      <c r="BV81">
        <f t="shared" si="59"/>
        <v>27.27272727272727</v>
      </c>
      <c r="BW81">
        <f t="shared" si="60"/>
        <v>-29.032258064516132</v>
      </c>
      <c r="BX81">
        <f t="shared" si="86"/>
        <v>20</v>
      </c>
      <c r="BY81">
        <f t="shared" si="62"/>
        <v>-100</v>
      </c>
      <c r="BZ81">
        <f t="shared" si="63"/>
        <v>0</v>
      </c>
      <c r="CA81">
        <f t="shared" si="87"/>
        <v>24.324324324324326</v>
      </c>
      <c r="CB81">
        <f t="shared" si="88"/>
        <v>38.461538461538467</v>
      </c>
      <c r="CD81">
        <f t="shared" si="76"/>
        <v>76.811594202898547</v>
      </c>
      <c r="CE81">
        <f t="shared" si="77"/>
        <v>21.785139176443526</v>
      </c>
      <c r="CF81">
        <f t="shared" si="78"/>
        <v>13.650048875855326</v>
      </c>
      <c r="CG81">
        <f t="shared" si="79"/>
        <v>-36.344086021505376</v>
      </c>
      <c r="CH81">
        <f>AVERAGE(BZ81:CB81)</f>
        <v>20.92862092862093</v>
      </c>
      <c r="CN81">
        <f t="shared" si="66"/>
        <v>19.366263432462585</v>
      </c>
    </row>
    <row r="82" spans="1:92">
      <c r="E82" s="8">
        <f>AVERAGE(E44:E81)/30*100</f>
        <v>38.491228070175431</v>
      </c>
      <c r="F82" s="8">
        <f t="shared" ref="F82" si="89">AVERAGE(F44:F81)/30*100</f>
        <v>27.868421052631575</v>
      </c>
      <c r="G82" s="8">
        <f t="shared" ref="G82" si="90">AVERAGE(G44:G81)/30*100</f>
        <v>26.008771929824558</v>
      </c>
      <c r="H82" s="8">
        <f t="shared" ref="H82" si="91">AVERAGE(H44:H81)/30*100</f>
        <v>24.763157894736839</v>
      </c>
      <c r="I82" s="8">
        <f t="shared" ref="I82" si="92">AVERAGE(I44:I81)/30*100</f>
        <v>20.263157894736842</v>
      </c>
      <c r="J82" s="8">
        <f t="shared" ref="J82" si="93">AVERAGE(J44:J81)/30*100</f>
        <v>20.903508771929825</v>
      </c>
      <c r="K82" s="8">
        <f t="shared" ref="K82" si="94">AVERAGE(K44:K81)/30*100</f>
        <v>17.236842105263158</v>
      </c>
      <c r="L82" s="8">
        <f t="shared" ref="L82" si="95">AVERAGE(L44:L81)/30*100</f>
        <v>18.008771929824562</v>
      </c>
      <c r="M82" s="8">
        <f t="shared" ref="M82" si="96">AVERAGE(M44:M81)/30*100</f>
        <v>17.105263157894736</v>
      </c>
      <c r="N82" s="8">
        <f t="shared" ref="N82" si="97">AVERAGE(N44:N81)/30*100</f>
        <v>13.929824561403507</v>
      </c>
      <c r="O82" s="8">
        <f t="shared" ref="O82" si="98">AVERAGE(O44:O81)/30*100</f>
        <v>13.973684210526313</v>
      </c>
      <c r="P82" s="8">
        <f t="shared" ref="P82" si="99">AVERAGE(P44:P81)/30*100</f>
        <v>17.315789473684212</v>
      </c>
      <c r="Q82" s="8">
        <f t="shared" ref="Q82" si="100">AVERAGE(Q44:Q81)/30*100</f>
        <v>14.456140350877197</v>
      </c>
      <c r="R82" s="8">
        <f t="shared" ref="R82" si="101">AVERAGE(R44:R81)/30*100</f>
        <v>14.877192982456139</v>
      </c>
      <c r="S82" s="8">
        <f t="shared" ref="S82:T82" si="102">AVERAGE(S44:S81)/30*100</f>
        <v>17.096491228070178</v>
      </c>
      <c r="T82" s="8">
        <f t="shared" si="102"/>
        <v>20.153216374269007</v>
      </c>
      <c r="U82" s="8"/>
      <c r="V82" s="8"/>
      <c r="W82" s="8"/>
      <c r="X82" s="8"/>
      <c r="AA82" s="8">
        <f>AVERAGE(AA44:AA81)</f>
        <v>3.5789473684210527</v>
      </c>
      <c r="AB82" s="8">
        <f t="shared" ref="AB82" si="103">AVERAGE(AB44:AB81)</f>
        <v>9.5789473684210531</v>
      </c>
      <c r="AC82" s="8">
        <f t="shared" ref="AC82" si="104">AVERAGE(AC44:AC81)</f>
        <v>11.947368421052632</v>
      </c>
      <c r="AD82" s="8">
        <f t="shared" ref="AD82" si="105">AVERAGE(AD44:AD81)</f>
        <v>14.684210526315789</v>
      </c>
      <c r="AE82" s="8">
        <f t="shared" ref="AE82" si="106">AVERAGE(AE44:AE81)</f>
        <v>13.578947368421053</v>
      </c>
      <c r="AF82" s="8">
        <f t="shared" ref="AF82" si="107">AVERAGE(AF44:AF81)</f>
        <v>14.947368421052632</v>
      </c>
      <c r="AG82" s="8">
        <f t="shared" ref="AG82" si="108">AVERAGE(AG44:AG81)</f>
        <v>16.789473684210527</v>
      </c>
      <c r="AH82" s="8">
        <f t="shared" ref="AH82" si="109">AVERAGE(AH44:AH81)</f>
        <v>16.842105263157894</v>
      </c>
      <c r="AI82" s="8">
        <f t="shared" ref="AI82" si="110">AVERAGE(AI44:AI81)</f>
        <v>18.05263157894737</v>
      </c>
      <c r="AJ82" s="8">
        <f t="shared" ref="AJ82" si="111">AVERAGE(AJ44:AJ81)</f>
        <v>19.789473684210527</v>
      </c>
      <c r="AK82" s="8">
        <f t="shared" ref="AK82" si="112">AVERAGE(AK44:AK81)</f>
        <v>18.210526315789473</v>
      </c>
      <c r="AL82" s="8">
        <f t="shared" ref="AL82" si="113">AVERAGE(AL44:AL81)</f>
        <v>19.736842105263158</v>
      </c>
      <c r="AM82" s="8">
        <f t="shared" ref="AM82" si="114">AVERAGE(AM44:AM81)</f>
        <v>20.368421052631579</v>
      </c>
      <c r="AN82" s="8">
        <f t="shared" ref="AN82" si="115">AVERAGE(AN44:AN81)</f>
        <v>18.631578947368421</v>
      </c>
      <c r="AO82" s="8">
        <f t="shared" ref="AO82" si="116">AVERAGE(AO44:AO81)</f>
        <v>20.263157894736842</v>
      </c>
      <c r="AP82" s="8"/>
      <c r="AQ82" s="8">
        <f>AVERAGE(AQ44:AQ81)</f>
        <v>16.94736842105263</v>
      </c>
      <c r="AR82" s="8">
        <f t="shared" ref="AR82" si="117">AVERAGE(AR44:AR81)</f>
        <v>16.315789473684209</v>
      </c>
      <c r="AS82" s="8">
        <f t="shared" ref="AS82" si="118">AVERAGE(AS44:AS81)</f>
        <v>17.657894736842106</v>
      </c>
      <c r="AT82" s="8">
        <f t="shared" ref="AT82" si="119">AVERAGE(AT44:AT81)</f>
        <v>19.184210526315791</v>
      </c>
      <c r="AU82" s="8">
        <f t="shared" ref="AU82" si="120">AVERAGE(AU44:AU81)</f>
        <v>18.894736842105264</v>
      </c>
      <c r="AV82" s="8">
        <f t="shared" ref="AV82" si="121">AVERAGE(AV44:AV81)</f>
        <v>21.789473684210527</v>
      </c>
      <c r="AW82" s="8">
        <f t="shared" ref="AW82" si="122">AVERAGE(AW44:AW81)</f>
        <v>19.842105263157894</v>
      </c>
      <c r="AX82" s="8">
        <f t="shared" ref="AX82" si="123">AVERAGE(AX44:AX81)</f>
        <v>19.868421052631579</v>
      </c>
      <c r="AY82" s="8">
        <f t="shared" ref="AY82" si="124">AVERAGE(AY44:AY81)</f>
        <v>21.473684210526315</v>
      </c>
      <c r="AZ82" s="8">
        <f t="shared" ref="AZ82" si="125">AVERAGE(AZ44:AZ81)</f>
        <v>20.289473684210527</v>
      </c>
      <c r="BA82" s="8">
        <f t="shared" ref="BA82" si="126">AVERAGE(BA44:BA81)</f>
        <v>18.842105263157894</v>
      </c>
      <c r="BB82" s="8">
        <f t="shared" ref="BB82" si="127">AVERAGE(BB44:BB81)</f>
        <v>19.026315789473685</v>
      </c>
      <c r="BC82" s="8">
        <f t="shared" ref="BC82" si="128">AVERAGE(BC44:BC81)</f>
        <v>20.657894736842106</v>
      </c>
      <c r="BD82" s="8">
        <f t="shared" ref="BD82" si="129">AVERAGE(BD44:BD81)</f>
        <v>20.789473684210527</v>
      </c>
      <c r="BE82" s="8">
        <f>AVERAGE(BE44:BE81)</f>
        <v>19.605263157894736</v>
      </c>
      <c r="BN82" s="8">
        <f>AVERAGE(BN44:BN81)</f>
        <v>73.534782197336966</v>
      </c>
      <c r="BO82" s="8">
        <f t="shared" ref="BO82" si="130">AVERAGE(BO44:BO81)</f>
        <v>44.237628125995663</v>
      </c>
      <c r="BP82" s="8">
        <f t="shared" ref="BP82" si="131">AVERAGE(BP44:BP81)</f>
        <v>30.947912985510008</v>
      </c>
      <c r="BQ82" s="8">
        <f t="shared" ref="BQ82" si="132">AVERAGE(BQ44:BQ81)</f>
        <v>25.876230563438401</v>
      </c>
      <c r="BR82" s="8">
        <f t="shared" ref="BR82" si="133">AVERAGE(BR44:BR81)</f>
        <v>24.996812046560585</v>
      </c>
      <c r="BS82" s="8">
        <f t="shared" ref="BS82" si="134">AVERAGE(BS44:BS81)</f>
        <v>23.765824145307523</v>
      </c>
      <c r="BT82" s="8">
        <f t="shared" ref="BT82" si="135">AVERAGE(BT44:BT81)</f>
        <v>17.717887721494002</v>
      </c>
      <c r="BU82" s="8">
        <f t="shared" ref="BU82" si="136">AVERAGE(BU44:BU81)</f>
        <v>10.124711149857303</v>
      </c>
      <c r="BV82" s="8">
        <f t="shared" ref="BV82" si="137">AVERAGE(BV44:BV81)</f>
        <v>13.387216365645783</v>
      </c>
      <c r="BW82" s="8">
        <f t="shared" ref="BW82" si="138">AVERAGE(BW44:BW81)</f>
        <v>4.8095827011282548</v>
      </c>
      <c r="BX82" s="8">
        <f t="shared" ref="BX82" si="139">AVERAGE(BX44:BX81)</f>
        <v>11.336244440979909</v>
      </c>
      <c r="BY82" s="8">
        <f t="shared" ref="BY82" si="140">AVERAGE(BY44:BY81)</f>
        <v>4.450724711003156</v>
      </c>
      <c r="BZ82" s="8">
        <f t="shared" ref="BZ82" si="141">AVERAGE(BZ44:BZ81)</f>
        <v>7.5976032729640819</v>
      </c>
      <c r="CA82" s="8">
        <f t="shared" ref="CA82" si="142">AVERAGE(CA44:CA81)</f>
        <v>3.2303412572660593</v>
      </c>
      <c r="CB82" s="8">
        <f>AVERAGE(CB44:CB81)</f>
        <v>-3.9317884569059736</v>
      </c>
      <c r="CN82" s="8">
        <f>AVERAGE(CN44:CN81)/30*100</f>
        <v>64.907047383907042</v>
      </c>
    </row>
    <row r="83" spans="1:92">
      <c r="E83" s="8">
        <f>STDEV(E44:E81)/SQRT(38)/30*100</f>
        <v>4.593371039471962</v>
      </c>
      <c r="F83" s="8">
        <f t="shared" ref="F83:T83" si="143">STDEV(F44:F81)/SQRT(38)/30*100</f>
        <v>3.9885948410064431</v>
      </c>
      <c r="G83" s="8">
        <f t="shared" si="143"/>
        <v>3.6097458400242686</v>
      </c>
      <c r="H83" s="8">
        <f t="shared" si="143"/>
        <v>3.8149653301393776</v>
      </c>
      <c r="I83" s="8">
        <f t="shared" si="143"/>
        <v>3.3317245500070647</v>
      </c>
      <c r="J83" s="8">
        <f t="shared" si="143"/>
        <v>2.8066311522824576</v>
      </c>
      <c r="K83" s="8">
        <f t="shared" si="143"/>
        <v>2.9625156198688543</v>
      </c>
      <c r="L83" s="8">
        <f t="shared" si="143"/>
        <v>3.3329892388094335</v>
      </c>
      <c r="M83" s="8">
        <f t="shared" si="143"/>
        <v>2.6520791520121869</v>
      </c>
      <c r="N83" s="8">
        <f t="shared" si="143"/>
        <v>2.2616209527164139</v>
      </c>
      <c r="O83" s="8">
        <f t="shared" si="143"/>
        <v>2.4146038212412009</v>
      </c>
      <c r="P83" s="8">
        <f t="shared" si="143"/>
        <v>2.7060261316311234</v>
      </c>
      <c r="Q83" s="8">
        <f t="shared" si="143"/>
        <v>2.6058262598841253</v>
      </c>
      <c r="R83" s="8">
        <f t="shared" si="143"/>
        <v>2.5573065567380433</v>
      </c>
      <c r="S83" s="8">
        <f t="shared" si="143"/>
        <v>3.3619658813617703</v>
      </c>
      <c r="T83" s="8">
        <f t="shared" si="143"/>
        <v>2.6213294456115066</v>
      </c>
      <c r="U83" s="8"/>
      <c r="V83" s="8"/>
      <c r="W83" s="8"/>
      <c r="X83" s="8"/>
      <c r="AA83" s="8">
        <f>STDEV(AA44:AA81)/SQRT(38)</f>
        <v>0.97524959707581582</v>
      </c>
      <c r="AB83" s="8">
        <f t="shared" ref="AB83:AO83" si="144">STDEV(AB44:AB81)/SQRT(38)</f>
        <v>1.7724907449384373</v>
      </c>
      <c r="AC83" s="8">
        <f t="shared" si="144"/>
        <v>1.803247965969317</v>
      </c>
      <c r="AD83" s="8">
        <f t="shared" si="144"/>
        <v>2.032840357515445</v>
      </c>
      <c r="AE83" s="8">
        <f t="shared" si="144"/>
        <v>1.5369473258471447</v>
      </c>
      <c r="AF83" s="8">
        <f t="shared" si="144"/>
        <v>1.6913079472508634</v>
      </c>
      <c r="AG83" s="8">
        <f t="shared" si="144"/>
        <v>2.2307044906304778</v>
      </c>
      <c r="AH83" s="8">
        <f t="shared" si="144"/>
        <v>1.8066285079798847</v>
      </c>
      <c r="AI83" s="8">
        <f t="shared" si="144"/>
        <v>1.9400500676991064</v>
      </c>
      <c r="AJ83" s="8">
        <f t="shared" si="144"/>
        <v>2.2876867178066753</v>
      </c>
      <c r="AK83" s="8">
        <f t="shared" si="144"/>
        <v>2.0819477062125649</v>
      </c>
      <c r="AL83" s="8">
        <f t="shared" si="144"/>
        <v>2.4045606887770226</v>
      </c>
      <c r="AM83" s="8">
        <f t="shared" si="144"/>
        <v>2.2802950361352399</v>
      </c>
      <c r="AN83" s="8">
        <f t="shared" si="144"/>
        <v>1.808947672616315</v>
      </c>
      <c r="AO83" s="8">
        <f t="shared" si="144"/>
        <v>1.6819196724375558</v>
      </c>
      <c r="AP83" s="8"/>
      <c r="AQ83" s="8">
        <f>STDEV(AQ44:AQ81)/SQRT(38)</f>
        <v>1.5795399551817999</v>
      </c>
      <c r="AR83" s="8">
        <f t="shared" ref="AR83:BD83" si="145">STDEV(AR44:AR81)/SQRT(38)</f>
        <v>1.7246869809624632</v>
      </c>
      <c r="AS83" s="8">
        <f t="shared" si="145"/>
        <v>1.6960653637317344</v>
      </c>
      <c r="AT83" s="8">
        <f t="shared" si="145"/>
        <v>1.7080077749405356</v>
      </c>
      <c r="AU83" s="8">
        <f t="shared" si="145"/>
        <v>1.6598297542840228</v>
      </c>
      <c r="AV83" s="8">
        <f t="shared" si="145"/>
        <v>2.0908109919783722</v>
      </c>
      <c r="AW83" s="8">
        <f t="shared" si="145"/>
        <v>1.5580408220308195</v>
      </c>
      <c r="AX83" s="8">
        <f t="shared" si="145"/>
        <v>2.0025485372038188</v>
      </c>
      <c r="AY83" s="8">
        <f t="shared" si="145"/>
        <v>2.1177085908654689</v>
      </c>
      <c r="AZ83" s="8">
        <f t="shared" si="145"/>
        <v>1.7861916601674745</v>
      </c>
      <c r="BA83" s="8">
        <f t="shared" si="145"/>
        <v>1.6627139872506536</v>
      </c>
      <c r="BB83" s="8">
        <f t="shared" si="145"/>
        <v>1.9866148259593681</v>
      </c>
      <c r="BC83" s="8">
        <f t="shared" si="145"/>
        <v>1.8926662069595195</v>
      </c>
      <c r="BD83" s="8">
        <f t="shared" si="145"/>
        <v>2.0647959938137901</v>
      </c>
      <c r="BE83" s="8">
        <f>STDEV(BE44:BE81)/SQRT(38)</f>
        <v>1.9270255359844104</v>
      </c>
      <c r="BN83" s="8">
        <f>STDEV(BN44:BN81)/SQRT(38)</f>
        <v>6.3804458804905293</v>
      </c>
      <c r="BO83" s="8">
        <f t="shared" ref="BO83:CA83" si="146">STDEV(BO44:BO81)/SQRT(38)</f>
        <v>7.0062199625022403</v>
      </c>
      <c r="BP83" s="8">
        <f t="shared" si="146"/>
        <v>6.2059413257610831</v>
      </c>
      <c r="BQ83" s="8">
        <f t="shared" si="146"/>
        <v>5.9372864959304055</v>
      </c>
      <c r="BR83" s="8">
        <f t="shared" si="146"/>
        <v>5.4229557482503274</v>
      </c>
      <c r="BS83" s="8">
        <f t="shared" si="146"/>
        <v>5.1712830966562793</v>
      </c>
      <c r="BT83" s="8">
        <f t="shared" si="146"/>
        <v>5.30151263705784</v>
      </c>
      <c r="BU83" s="8">
        <f t="shared" si="146"/>
        <v>5.4900595471978244</v>
      </c>
      <c r="BV83" s="8">
        <f t="shared" si="146"/>
        <v>6.0757260938220128</v>
      </c>
      <c r="BW83" s="8">
        <f t="shared" si="146"/>
        <v>4.6836874653777869</v>
      </c>
      <c r="BX83" s="8">
        <f t="shared" si="146"/>
        <v>5.676796738501463</v>
      </c>
      <c r="BY83" s="8">
        <f t="shared" si="146"/>
        <v>6.1363526008899996</v>
      </c>
      <c r="BZ83" s="8">
        <f t="shared" si="146"/>
        <v>5.1220033471529849</v>
      </c>
      <c r="CA83" s="8">
        <f t="shared" si="146"/>
        <v>4.0294577839782981</v>
      </c>
      <c r="CB83" s="8">
        <f>STDEV(CB44:CB81)/SQRT(38)</f>
        <v>4.1901962866546958</v>
      </c>
      <c r="CN83" s="8">
        <f>STDEV(CN44:CN81)/SQRT(38)</f>
        <v>3.0261159500961412</v>
      </c>
    </row>
    <row r="86" spans="1:92">
      <c r="A86">
        <v>72</v>
      </c>
      <c r="B86" s="1">
        <v>9.9999999999999993E+44</v>
      </c>
      <c r="C86">
        <v>3</v>
      </c>
      <c r="D86" t="s">
        <v>46</v>
      </c>
      <c r="E86">
        <v>4.0999999999999996</v>
      </c>
      <c r="F86">
        <v>0.6</v>
      </c>
      <c r="G86">
        <v>0.3</v>
      </c>
      <c r="H86">
        <v>0.9</v>
      </c>
      <c r="I86">
        <v>1.6</v>
      </c>
      <c r="J86">
        <v>0.4</v>
      </c>
      <c r="K86">
        <v>3.7</v>
      </c>
      <c r="L86">
        <v>0.3</v>
      </c>
      <c r="M86">
        <v>0.3</v>
      </c>
      <c r="N86">
        <v>1.5</v>
      </c>
      <c r="O86">
        <v>0</v>
      </c>
      <c r="P86">
        <v>1.5</v>
      </c>
      <c r="Q86">
        <v>0.3</v>
      </c>
      <c r="R86">
        <v>0.4</v>
      </c>
      <c r="S86">
        <v>1.5</v>
      </c>
      <c r="T86">
        <f>AVERAGE(E86:S86)</f>
        <v>1.1600000000000004</v>
      </c>
      <c r="U86">
        <f>AVERAGE(E86:G86)</f>
        <v>1.6666666666666663</v>
      </c>
      <c r="V86">
        <f>AVERAGE(H86:J86)</f>
        <v>0.96666666666666667</v>
      </c>
      <c r="W86">
        <f>AVERAGE(K86:M86)</f>
        <v>1.4333333333333333</v>
      </c>
      <c r="X86">
        <f>AVERAGE(N86:P86)</f>
        <v>1</v>
      </c>
      <c r="Y86">
        <f>AVERAGE(Q86:S86)</f>
        <v>0.73333333333333339</v>
      </c>
      <c r="AA86">
        <v>12</v>
      </c>
      <c r="AB86">
        <v>44</v>
      </c>
      <c r="AC86">
        <v>36</v>
      </c>
      <c r="AD86">
        <v>28</v>
      </c>
      <c r="AE86">
        <v>40</v>
      </c>
      <c r="AF86">
        <v>56</v>
      </c>
      <c r="AG86">
        <v>32</v>
      </c>
      <c r="AH86">
        <v>52</v>
      </c>
      <c r="AI86">
        <v>66</v>
      </c>
      <c r="AJ86">
        <v>42</v>
      </c>
      <c r="AK86">
        <v>68</v>
      </c>
      <c r="AL86">
        <v>28</v>
      </c>
      <c r="AM86">
        <v>54</v>
      </c>
      <c r="AN86">
        <v>44</v>
      </c>
      <c r="AO86">
        <v>50</v>
      </c>
      <c r="AQ86">
        <v>29</v>
      </c>
      <c r="AR86">
        <v>21</v>
      </c>
      <c r="AS86">
        <v>43</v>
      </c>
      <c r="AT86">
        <v>50</v>
      </c>
      <c r="AU86">
        <v>35</v>
      </c>
      <c r="AV86">
        <v>45</v>
      </c>
      <c r="AW86">
        <v>72</v>
      </c>
      <c r="AX86">
        <v>31</v>
      </c>
      <c r="AY86">
        <v>52</v>
      </c>
      <c r="AZ86">
        <v>56</v>
      </c>
      <c r="BA86">
        <v>23</v>
      </c>
      <c r="BB86">
        <v>57</v>
      </c>
      <c r="BC86">
        <v>46</v>
      </c>
      <c r="BD86">
        <v>52</v>
      </c>
      <c r="BE86">
        <v>59</v>
      </c>
      <c r="BF86" s="34">
        <f>AVERAGE(AQ86:BE86)</f>
        <v>44.733333333333334</v>
      </c>
      <c r="BG86" s="34">
        <f>AVERAGE(AQ86:AS86)</f>
        <v>31</v>
      </c>
      <c r="BH86" s="34"/>
      <c r="BI86" s="34"/>
      <c r="BJ86" s="34"/>
      <c r="BK86" s="34"/>
      <c r="BL86" s="34"/>
      <c r="BN86">
        <f>(AQ86-AA86)/(AQ86+AA86)*100</f>
        <v>41.463414634146339</v>
      </c>
      <c r="BO86">
        <f t="shared" ref="BO86:BO98" si="147">(AR86-AB86)/(AR86+AB86)*100</f>
        <v>-35.384615384615387</v>
      </c>
      <c r="BP86">
        <f t="shared" ref="BP86:BP98" si="148">(AS86-AC86)/(AS86+AC86)*100</f>
        <v>8.8607594936708853</v>
      </c>
      <c r="BQ86">
        <f t="shared" ref="BQ86:BQ98" si="149">(AT86-AD86)/(AT86+AD86)*100</f>
        <v>28.205128205128204</v>
      </c>
      <c r="BR86">
        <f t="shared" ref="BR86:BR123" si="150">(AU86-AE86)/(AU86+AE86)*100</f>
        <v>-6.666666666666667</v>
      </c>
      <c r="BS86">
        <f t="shared" ref="BS86:BS123" si="151">(AV86-AF86)/(AV86+AF86)*100</f>
        <v>-10.891089108910892</v>
      </c>
      <c r="BT86">
        <f t="shared" ref="BT86:BT123" si="152">(AW86-AG86)/(AW86+AG86)*100</f>
        <v>38.461538461538467</v>
      </c>
      <c r="BU86">
        <f t="shared" ref="BU86:BU123" si="153">(AX86-AH86)/(AX86+AH86)*100</f>
        <v>-25.301204819277107</v>
      </c>
      <c r="BV86">
        <f t="shared" ref="BV86:BV123" si="154">(AY86-AI86)/(AY86+AI86)*100</f>
        <v>-11.864406779661017</v>
      </c>
      <c r="BW86">
        <f t="shared" ref="BW86:BW123" si="155">(AZ86-AJ86)/(AZ86+AJ86)*100</f>
        <v>14.285714285714285</v>
      </c>
      <c r="BX86">
        <f t="shared" ref="BX86:BX110" si="156">(BA86-AK86)/(BA86+AK86)*100</f>
        <v>-49.450549450549453</v>
      </c>
      <c r="BY86">
        <f t="shared" ref="BY86:BY123" si="157">(BB86-AL86)/(BB86+AL86)*100</f>
        <v>34.117647058823529</v>
      </c>
      <c r="BZ86">
        <f t="shared" ref="BZ86:BZ123" si="158">(BC86-AM86)/(BC86+AM86)*100</f>
        <v>-8</v>
      </c>
      <c r="CA86">
        <f t="shared" ref="CA86:CA110" si="159">(BD86-AN86)/(BD86+AN86)*100</f>
        <v>8.3333333333333321</v>
      </c>
      <c r="CB86">
        <f t="shared" ref="CB86:CB110" si="160">(BE86-AO86)/(BE86+AO86)*100</f>
        <v>8.2568807339449553</v>
      </c>
      <c r="CD86">
        <f>AVERAGE(BN86:BP86)</f>
        <v>4.9798529144006123</v>
      </c>
      <c r="CE86">
        <f>AVERAGE(BQ86:BS86)</f>
        <v>3.5491241431835481</v>
      </c>
      <c r="CF86">
        <f>AVERAGE(BT86:BV86)</f>
        <v>0.43197562086678093</v>
      </c>
      <c r="CG86">
        <f>AVERAGE(BW86:BY86)</f>
        <v>-0.34906270200387962</v>
      </c>
      <c r="CH86">
        <f>AVERAGE(BZ86:CB86)</f>
        <v>2.8634046890927625</v>
      </c>
      <c r="CN86">
        <f t="shared" ref="CN86:CN123" si="161">AVERAGE(BN86:CB86)</f>
        <v>2.2950589331079656</v>
      </c>
    </row>
    <row r="87" spans="1:92">
      <c r="A87">
        <v>69</v>
      </c>
      <c r="B87" s="1">
        <v>1.9999999999999999E+45</v>
      </c>
      <c r="C87">
        <v>3</v>
      </c>
      <c r="D87" t="s">
        <v>48</v>
      </c>
      <c r="E87">
        <v>0.6</v>
      </c>
      <c r="F87">
        <v>6.4</v>
      </c>
      <c r="G87">
        <v>1.7</v>
      </c>
      <c r="H87">
        <v>1</v>
      </c>
      <c r="I87">
        <v>4.9000000000000004</v>
      </c>
      <c r="J87">
        <v>3.5</v>
      </c>
      <c r="K87">
        <v>1.5</v>
      </c>
      <c r="L87">
        <v>4</v>
      </c>
      <c r="M87">
        <v>0.9</v>
      </c>
      <c r="N87">
        <v>1.3</v>
      </c>
      <c r="O87">
        <v>2.4</v>
      </c>
      <c r="P87">
        <v>8.6</v>
      </c>
      <c r="Q87">
        <v>7.1</v>
      </c>
      <c r="R87">
        <v>5.3</v>
      </c>
      <c r="S87">
        <v>6.4</v>
      </c>
      <c r="T87">
        <f t="shared" ref="T87:T123" si="162">AVERAGE(E87:S87)</f>
        <v>3.7066666666666661</v>
      </c>
      <c r="U87">
        <f t="shared" ref="U87:U123" si="163">AVERAGE(E87:G87)</f>
        <v>2.9</v>
      </c>
      <c r="V87">
        <f t="shared" ref="V87:V123" si="164">AVERAGE(H87:J87)</f>
        <v>3.1333333333333333</v>
      </c>
      <c r="W87">
        <f t="shared" ref="W87:W123" si="165">AVERAGE(K87:M87)</f>
        <v>2.1333333333333333</v>
      </c>
      <c r="X87">
        <f t="shared" ref="X87:X123" si="166">AVERAGE(N87:P87)</f>
        <v>4.1000000000000005</v>
      </c>
      <c r="Y87">
        <f t="shared" ref="Y87:Y122" si="167">AVERAGE(Q87:S87)</f>
        <v>6.2666666666666657</v>
      </c>
      <c r="AA87">
        <v>16</v>
      </c>
      <c r="AB87">
        <v>6</v>
      </c>
      <c r="AC87">
        <v>18</v>
      </c>
      <c r="AD87">
        <v>24</v>
      </c>
      <c r="AE87">
        <v>6</v>
      </c>
      <c r="AF87">
        <v>12</v>
      </c>
      <c r="AG87">
        <v>26</v>
      </c>
      <c r="AH87">
        <v>8</v>
      </c>
      <c r="AI87">
        <v>10</v>
      </c>
      <c r="AJ87">
        <v>20</v>
      </c>
      <c r="AK87">
        <v>16</v>
      </c>
      <c r="AL87">
        <v>6</v>
      </c>
      <c r="AM87">
        <v>12</v>
      </c>
      <c r="AN87">
        <v>14</v>
      </c>
      <c r="AO87">
        <v>18</v>
      </c>
      <c r="AQ87">
        <v>18</v>
      </c>
      <c r="AR87">
        <v>7</v>
      </c>
      <c r="AS87">
        <v>9</v>
      </c>
      <c r="AT87">
        <v>13</v>
      </c>
      <c r="AU87">
        <v>16</v>
      </c>
      <c r="AV87">
        <v>14</v>
      </c>
      <c r="AW87">
        <v>14</v>
      </c>
      <c r="AX87">
        <v>17</v>
      </c>
      <c r="AY87">
        <v>15</v>
      </c>
      <c r="AZ87">
        <v>11</v>
      </c>
      <c r="BA87">
        <v>6</v>
      </c>
      <c r="BB87">
        <v>13</v>
      </c>
      <c r="BC87">
        <v>14</v>
      </c>
      <c r="BD87">
        <v>18</v>
      </c>
      <c r="BE87">
        <v>18</v>
      </c>
      <c r="BF87" s="34">
        <f t="shared" ref="BF87:BF123" si="168">AVERAGE(AQ87:BE87)</f>
        <v>13.533333333333333</v>
      </c>
      <c r="BG87" s="34">
        <f t="shared" ref="BG87:BG123" si="169">AVERAGE(AQ87:AS87)</f>
        <v>11.333333333333334</v>
      </c>
      <c r="BH87" s="34"/>
      <c r="BI87" s="34"/>
      <c r="BJ87" s="34"/>
      <c r="BK87" s="34"/>
      <c r="BL87" s="34"/>
      <c r="BN87">
        <f t="shared" ref="BN87:BN98" si="170">(AQ87-AA87)/(AQ87+AA87)*100</f>
        <v>5.8823529411764701</v>
      </c>
      <c r="BO87">
        <f t="shared" si="147"/>
        <v>7.6923076923076925</v>
      </c>
      <c r="BP87">
        <f t="shared" si="148"/>
        <v>-33.333333333333329</v>
      </c>
      <c r="BQ87">
        <f t="shared" si="149"/>
        <v>-29.72972972972973</v>
      </c>
      <c r="BR87">
        <f t="shared" si="150"/>
        <v>45.454545454545453</v>
      </c>
      <c r="BS87">
        <f t="shared" si="151"/>
        <v>7.6923076923076925</v>
      </c>
      <c r="BT87">
        <f t="shared" si="152"/>
        <v>-30</v>
      </c>
      <c r="BU87">
        <f t="shared" si="153"/>
        <v>36</v>
      </c>
      <c r="BV87">
        <f t="shared" si="154"/>
        <v>20</v>
      </c>
      <c r="BW87">
        <f t="shared" si="155"/>
        <v>-29.032258064516132</v>
      </c>
      <c r="BX87">
        <f t="shared" si="156"/>
        <v>-45.454545454545453</v>
      </c>
      <c r="BY87">
        <f t="shared" si="157"/>
        <v>36.84210526315789</v>
      </c>
      <c r="BZ87">
        <f t="shared" si="158"/>
        <v>7.6923076923076925</v>
      </c>
      <c r="CA87">
        <f t="shared" si="159"/>
        <v>12.5</v>
      </c>
      <c r="CB87">
        <f t="shared" si="160"/>
        <v>0</v>
      </c>
      <c r="CD87">
        <f t="shared" ref="CD87:CD123" si="171">AVERAGE(BN87:BP87)</f>
        <v>-6.5862242332830547</v>
      </c>
      <c r="CE87">
        <f t="shared" ref="CE87:CE123" si="172">AVERAGE(BQ87:BS87)</f>
        <v>7.8057078057078053</v>
      </c>
      <c r="CF87">
        <f t="shared" ref="CF87:CF123" si="173">AVERAGE(BT87:BV87)</f>
        <v>8.6666666666666661</v>
      </c>
      <c r="CG87">
        <f t="shared" ref="CG87:CG123" si="174">AVERAGE(BW87:BY87)</f>
        <v>-12.548232751967896</v>
      </c>
      <c r="CH87">
        <f t="shared" ref="CH87:CH122" si="175">AVERAGE(BZ87:CB87)</f>
        <v>6.7307692307692308</v>
      </c>
      <c r="CN87">
        <f t="shared" si="161"/>
        <v>0.8137373435785501</v>
      </c>
    </row>
    <row r="88" spans="1:92">
      <c r="A88">
        <v>75</v>
      </c>
      <c r="B88" s="1">
        <v>3.0000000000000001E+45</v>
      </c>
      <c r="C88">
        <v>3</v>
      </c>
      <c r="D88" t="s">
        <v>42</v>
      </c>
      <c r="E88">
        <v>1.4</v>
      </c>
      <c r="F88">
        <v>0.5</v>
      </c>
      <c r="G88">
        <v>0</v>
      </c>
      <c r="H88">
        <v>0</v>
      </c>
      <c r="I88">
        <v>0.5</v>
      </c>
      <c r="J88">
        <v>0.5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162"/>
        <v>0.19333333333333333</v>
      </c>
      <c r="U88">
        <f t="shared" si="163"/>
        <v>0.6333333333333333</v>
      </c>
      <c r="V88">
        <f t="shared" si="164"/>
        <v>0.33333333333333331</v>
      </c>
      <c r="W88">
        <f t="shared" si="165"/>
        <v>0</v>
      </c>
      <c r="X88">
        <f t="shared" si="166"/>
        <v>0</v>
      </c>
      <c r="Y88">
        <f t="shared" si="167"/>
        <v>0</v>
      </c>
      <c r="AA88">
        <v>2</v>
      </c>
      <c r="AB88">
        <v>8</v>
      </c>
      <c r="AC88">
        <v>28</v>
      </c>
      <c r="AD88">
        <v>18</v>
      </c>
      <c r="AE88">
        <v>28</v>
      </c>
      <c r="AF88">
        <v>18</v>
      </c>
      <c r="AG88">
        <v>30</v>
      </c>
      <c r="AH88">
        <v>16</v>
      </c>
      <c r="AI88">
        <v>46</v>
      </c>
      <c r="AJ88">
        <v>46</v>
      </c>
      <c r="AK88">
        <v>38</v>
      </c>
      <c r="AL88">
        <v>8</v>
      </c>
      <c r="AM88">
        <v>34</v>
      </c>
      <c r="AN88">
        <v>28</v>
      </c>
      <c r="AO88">
        <v>2</v>
      </c>
      <c r="AQ88">
        <v>36</v>
      </c>
      <c r="AR88">
        <v>43</v>
      </c>
      <c r="AS88">
        <v>26</v>
      </c>
      <c r="AT88">
        <v>45</v>
      </c>
      <c r="AU88">
        <v>41</v>
      </c>
      <c r="AV88">
        <v>34</v>
      </c>
      <c r="AW88">
        <v>30</v>
      </c>
      <c r="AX88">
        <v>21</v>
      </c>
      <c r="AY88">
        <v>23</v>
      </c>
      <c r="AZ88">
        <v>32</v>
      </c>
      <c r="BA88">
        <v>25</v>
      </c>
      <c r="BB88">
        <v>5</v>
      </c>
      <c r="BC88">
        <v>31</v>
      </c>
      <c r="BD88">
        <v>49</v>
      </c>
      <c r="BE88">
        <v>9</v>
      </c>
      <c r="BF88" s="34">
        <f t="shared" si="168"/>
        <v>30</v>
      </c>
      <c r="BG88" s="34">
        <f t="shared" si="169"/>
        <v>35</v>
      </c>
      <c r="BH88" s="34"/>
      <c r="BI88" s="34"/>
      <c r="BJ88" s="34"/>
      <c r="BK88" s="34"/>
      <c r="BL88" s="34"/>
      <c r="BN88">
        <f t="shared" si="170"/>
        <v>89.473684210526315</v>
      </c>
      <c r="BO88">
        <f t="shared" si="147"/>
        <v>68.627450980392155</v>
      </c>
      <c r="BP88">
        <f t="shared" si="148"/>
        <v>-3.7037037037037033</v>
      </c>
      <c r="BQ88">
        <f t="shared" si="149"/>
        <v>42.857142857142854</v>
      </c>
      <c r="BR88">
        <f t="shared" si="150"/>
        <v>18.840579710144929</v>
      </c>
      <c r="BS88">
        <f t="shared" si="151"/>
        <v>30.76923076923077</v>
      </c>
      <c r="BT88">
        <f t="shared" si="152"/>
        <v>0</v>
      </c>
      <c r="BU88">
        <f t="shared" si="153"/>
        <v>13.513513513513514</v>
      </c>
      <c r="BV88">
        <f t="shared" si="154"/>
        <v>-33.333333333333329</v>
      </c>
      <c r="BW88">
        <f t="shared" si="155"/>
        <v>-17.948717948717949</v>
      </c>
      <c r="BX88">
        <f t="shared" si="156"/>
        <v>-20.634920634920633</v>
      </c>
      <c r="BY88">
        <f t="shared" si="157"/>
        <v>-23.076923076923077</v>
      </c>
      <c r="BZ88">
        <f t="shared" si="158"/>
        <v>-4.6153846153846159</v>
      </c>
      <c r="CA88">
        <f t="shared" si="159"/>
        <v>27.27272727272727</v>
      </c>
      <c r="CB88">
        <f t="shared" si="160"/>
        <v>63.636363636363633</v>
      </c>
      <c r="CD88">
        <f t="shared" si="171"/>
        <v>51.465810495738253</v>
      </c>
      <c r="CE88">
        <f t="shared" si="172"/>
        <v>30.822317778839519</v>
      </c>
      <c r="CF88">
        <f t="shared" si="173"/>
        <v>-6.6066066066066043</v>
      </c>
      <c r="CG88">
        <f t="shared" si="174"/>
        <v>-20.553520553520553</v>
      </c>
      <c r="CH88">
        <f t="shared" si="175"/>
        <v>28.764568764568764</v>
      </c>
      <c r="CN88">
        <f t="shared" si="161"/>
        <v>16.778513975803879</v>
      </c>
    </row>
    <row r="89" spans="1:92">
      <c r="A89">
        <v>73</v>
      </c>
      <c r="B89" s="1">
        <v>3.9999999999999997E+45</v>
      </c>
      <c r="C89">
        <v>3</v>
      </c>
      <c r="D89" t="s">
        <v>44</v>
      </c>
      <c r="E89">
        <v>0.8</v>
      </c>
      <c r="F89">
        <v>2.2000000000000002</v>
      </c>
      <c r="G89">
        <v>3.5</v>
      </c>
      <c r="H89">
        <v>1.3</v>
      </c>
      <c r="I89">
        <v>3.3</v>
      </c>
      <c r="J89">
        <v>4.8</v>
      </c>
      <c r="K89">
        <v>2.8</v>
      </c>
      <c r="L89">
        <v>5</v>
      </c>
      <c r="M89">
        <v>5.0999999999999996</v>
      </c>
      <c r="N89">
        <v>4.4000000000000004</v>
      </c>
      <c r="O89">
        <v>4.2</v>
      </c>
      <c r="P89">
        <v>4</v>
      </c>
      <c r="Q89">
        <v>4.5999999999999996</v>
      </c>
      <c r="R89">
        <v>3.1</v>
      </c>
      <c r="S89">
        <v>2.6</v>
      </c>
      <c r="T89">
        <f t="shared" si="162"/>
        <v>3.4466666666666668</v>
      </c>
      <c r="U89">
        <f t="shared" si="163"/>
        <v>2.1666666666666665</v>
      </c>
      <c r="V89">
        <f t="shared" si="164"/>
        <v>3.1333333333333329</v>
      </c>
      <c r="W89">
        <f t="shared" si="165"/>
        <v>4.3</v>
      </c>
      <c r="X89">
        <f t="shared" si="166"/>
        <v>4.2</v>
      </c>
      <c r="Y89">
        <f t="shared" si="167"/>
        <v>3.4333333333333331</v>
      </c>
      <c r="AA89">
        <v>32</v>
      </c>
      <c r="AB89">
        <v>66</v>
      </c>
      <c r="AC89">
        <v>30</v>
      </c>
      <c r="AD89">
        <v>38</v>
      </c>
      <c r="AE89">
        <v>68</v>
      </c>
      <c r="AF89">
        <v>90</v>
      </c>
      <c r="AG89">
        <v>76</v>
      </c>
      <c r="AH89">
        <v>30</v>
      </c>
      <c r="AI89">
        <v>48</v>
      </c>
      <c r="AJ89">
        <v>58</v>
      </c>
      <c r="AK89">
        <v>44</v>
      </c>
      <c r="AL89">
        <v>46</v>
      </c>
      <c r="AM89">
        <v>20</v>
      </c>
      <c r="AN89">
        <v>62</v>
      </c>
      <c r="AO89">
        <v>42</v>
      </c>
      <c r="AQ89">
        <v>20</v>
      </c>
      <c r="AR89">
        <v>44</v>
      </c>
      <c r="AS89">
        <v>31</v>
      </c>
      <c r="AT89">
        <v>48</v>
      </c>
      <c r="AU89">
        <v>51</v>
      </c>
      <c r="AV89">
        <v>32</v>
      </c>
      <c r="AW89">
        <v>81</v>
      </c>
      <c r="AX89">
        <v>39</v>
      </c>
      <c r="AY89">
        <v>65</v>
      </c>
      <c r="AZ89">
        <v>57</v>
      </c>
      <c r="BA89">
        <v>94</v>
      </c>
      <c r="BB89">
        <v>85</v>
      </c>
      <c r="BC89">
        <v>62</v>
      </c>
      <c r="BD89">
        <v>50</v>
      </c>
      <c r="BE89">
        <v>42</v>
      </c>
      <c r="BF89" s="34">
        <f t="shared" si="168"/>
        <v>53.4</v>
      </c>
      <c r="BG89" s="34">
        <f t="shared" si="169"/>
        <v>31.666666666666668</v>
      </c>
      <c r="BH89" s="34"/>
      <c r="BI89" s="34"/>
      <c r="BJ89" s="34"/>
      <c r="BK89" s="34"/>
      <c r="BL89" s="34"/>
      <c r="BN89">
        <f t="shared" si="170"/>
        <v>-23.076923076923077</v>
      </c>
      <c r="BO89">
        <f t="shared" si="147"/>
        <v>-20</v>
      </c>
      <c r="BP89">
        <f t="shared" si="148"/>
        <v>1.639344262295082</v>
      </c>
      <c r="BQ89">
        <f t="shared" si="149"/>
        <v>11.627906976744185</v>
      </c>
      <c r="BR89">
        <f t="shared" si="150"/>
        <v>-14.285714285714285</v>
      </c>
      <c r="BS89">
        <f t="shared" si="151"/>
        <v>-47.540983606557376</v>
      </c>
      <c r="BT89">
        <f t="shared" si="152"/>
        <v>3.1847133757961785</v>
      </c>
      <c r="BU89">
        <f t="shared" si="153"/>
        <v>13.043478260869565</v>
      </c>
      <c r="BV89">
        <f t="shared" si="154"/>
        <v>15.044247787610621</v>
      </c>
      <c r="BW89">
        <f t="shared" si="155"/>
        <v>-0.86956521739130432</v>
      </c>
      <c r="BX89">
        <f t="shared" si="156"/>
        <v>36.231884057971016</v>
      </c>
      <c r="BY89">
        <f t="shared" si="157"/>
        <v>29.770992366412212</v>
      </c>
      <c r="BZ89">
        <f t="shared" si="158"/>
        <v>51.219512195121951</v>
      </c>
      <c r="CA89">
        <f t="shared" si="159"/>
        <v>-10.714285714285714</v>
      </c>
      <c r="CB89">
        <f t="shared" si="160"/>
        <v>0</v>
      </c>
      <c r="CD89">
        <f t="shared" si="171"/>
        <v>-13.812526271542666</v>
      </c>
      <c r="CE89">
        <f t="shared" si="172"/>
        <v>-16.732930305175824</v>
      </c>
      <c r="CF89">
        <f t="shared" si="173"/>
        <v>10.424146474758787</v>
      </c>
      <c r="CG89">
        <f t="shared" si="174"/>
        <v>21.711103735663972</v>
      </c>
      <c r="CH89">
        <f t="shared" si="175"/>
        <v>13.501742160278745</v>
      </c>
      <c r="CN89">
        <f t="shared" si="161"/>
        <v>3.0183071587966031</v>
      </c>
    </row>
    <row r="90" spans="1:92">
      <c r="A90">
        <v>74</v>
      </c>
      <c r="B90" s="1">
        <v>5E+45</v>
      </c>
      <c r="C90">
        <v>3</v>
      </c>
      <c r="D90" t="s">
        <v>46</v>
      </c>
      <c r="E90">
        <v>3.2</v>
      </c>
      <c r="F90">
        <v>3.4</v>
      </c>
      <c r="G90">
        <v>0.3</v>
      </c>
      <c r="H90">
        <v>1.1000000000000001</v>
      </c>
      <c r="I90">
        <v>0.5</v>
      </c>
      <c r="J90">
        <v>0.7</v>
      </c>
      <c r="K90">
        <v>1.9</v>
      </c>
      <c r="L90">
        <v>0.4</v>
      </c>
      <c r="M90">
        <v>3.1</v>
      </c>
      <c r="N90">
        <v>0.9</v>
      </c>
      <c r="O90">
        <v>3.3</v>
      </c>
      <c r="P90">
        <v>1.2</v>
      </c>
      <c r="Q90">
        <v>0.4</v>
      </c>
      <c r="R90">
        <v>1.8</v>
      </c>
      <c r="S90">
        <v>8.1999999999999993</v>
      </c>
      <c r="T90">
        <f t="shared" si="162"/>
        <v>2.0266666666666664</v>
      </c>
      <c r="U90">
        <f t="shared" si="163"/>
        <v>2.2999999999999998</v>
      </c>
      <c r="V90">
        <f t="shared" si="164"/>
        <v>0.76666666666666661</v>
      </c>
      <c r="W90">
        <f t="shared" si="165"/>
        <v>1.8</v>
      </c>
      <c r="X90">
        <f t="shared" si="166"/>
        <v>1.8</v>
      </c>
      <c r="Y90">
        <f t="shared" si="167"/>
        <v>3.4666666666666663</v>
      </c>
      <c r="AA90">
        <v>6</v>
      </c>
      <c r="AB90">
        <v>18</v>
      </c>
      <c r="AC90">
        <v>22</v>
      </c>
      <c r="AD90">
        <v>20</v>
      </c>
      <c r="AE90">
        <v>18</v>
      </c>
      <c r="AF90">
        <v>22</v>
      </c>
      <c r="AG90">
        <v>20</v>
      </c>
      <c r="AH90">
        <v>24</v>
      </c>
      <c r="AI90">
        <v>20</v>
      </c>
      <c r="AJ90">
        <v>20</v>
      </c>
      <c r="AK90">
        <v>30</v>
      </c>
      <c r="AL90">
        <v>40</v>
      </c>
      <c r="AM90">
        <v>40</v>
      </c>
      <c r="AN90">
        <v>28</v>
      </c>
      <c r="AO90">
        <v>14</v>
      </c>
      <c r="AQ90">
        <v>19</v>
      </c>
      <c r="AR90">
        <v>16</v>
      </c>
      <c r="AS90">
        <v>9</v>
      </c>
      <c r="AT90">
        <v>14</v>
      </c>
      <c r="AU90">
        <v>10</v>
      </c>
      <c r="AV90">
        <v>23</v>
      </c>
      <c r="AW90">
        <v>14</v>
      </c>
      <c r="AX90">
        <v>18</v>
      </c>
      <c r="AY90">
        <v>25</v>
      </c>
      <c r="AZ90">
        <v>31</v>
      </c>
      <c r="BA90">
        <v>14</v>
      </c>
      <c r="BB90">
        <v>17</v>
      </c>
      <c r="BC90">
        <v>21</v>
      </c>
      <c r="BD90">
        <v>11</v>
      </c>
      <c r="BE90">
        <v>29</v>
      </c>
      <c r="BF90" s="34">
        <f t="shared" si="168"/>
        <v>18.066666666666666</v>
      </c>
      <c r="BG90" s="34">
        <f t="shared" si="169"/>
        <v>14.666666666666666</v>
      </c>
      <c r="BH90" s="34"/>
      <c r="BI90" s="34"/>
      <c r="BJ90" s="34"/>
      <c r="BK90" s="34"/>
      <c r="BL90" s="34"/>
      <c r="BN90">
        <f t="shared" si="170"/>
        <v>52</v>
      </c>
      <c r="BO90">
        <f t="shared" si="147"/>
        <v>-5.8823529411764701</v>
      </c>
      <c r="BP90">
        <f t="shared" si="148"/>
        <v>-41.935483870967744</v>
      </c>
      <c r="BQ90">
        <f t="shared" si="149"/>
        <v>-17.647058823529413</v>
      </c>
      <c r="BR90">
        <f t="shared" si="150"/>
        <v>-28.571428571428569</v>
      </c>
      <c r="BS90">
        <f t="shared" si="151"/>
        <v>2.2222222222222223</v>
      </c>
      <c r="BT90">
        <f t="shared" si="152"/>
        <v>-17.647058823529413</v>
      </c>
      <c r="BU90">
        <f t="shared" si="153"/>
        <v>-14.285714285714285</v>
      </c>
      <c r="BV90">
        <f t="shared" si="154"/>
        <v>11.111111111111111</v>
      </c>
      <c r="BW90">
        <f t="shared" si="155"/>
        <v>21.568627450980394</v>
      </c>
      <c r="BX90">
        <f t="shared" si="156"/>
        <v>-36.363636363636367</v>
      </c>
      <c r="BY90">
        <f t="shared" si="157"/>
        <v>-40.350877192982452</v>
      </c>
      <c r="BZ90">
        <f t="shared" si="158"/>
        <v>-31.147540983606557</v>
      </c>
      <c r="CA90">
        <f t="shared" si="159"/>
        <v>-43.589743589743591</v>
      </c>
      <c r="CB90">
        <f t="shared" si="160"/>
        <v>34.883720930232556</v>
      </c>
      <c r="CD90">
        <f t="shared" si="171"/>
        <v>1.3940543959519285</v>
      </c>
      <c r="CE90">
        <f t="shared" si="172"/>
        <v>-14.665421724245254</v>
      </c>
      <c r="CF90">
        <f t="shared" si="173"/>
        <v>-6.9405539993775287</v>
      </c>
      <c r="CG90">
        <f t="shared" si="174"/>
        <v>-18.381962035212808</v>
      </c>
      <c r="CH90">
        <f t="shared" si="175"/>
        <v>-13.284521214372532</v>
      </c>
      <c r="CN90">
        <f t="shared" si="161"/>
        <v>-10.375680915451237</v>
      </c>
    </row>
    <row r="91" spans="1:92">
      <c r="A91">
        <v>76</v>
      </c>
      <c r="B91" s="1">
        <v>6.0000000000000002E+45</v>
      </c>
      <c r="C91">
        <v>3</v>
      </c>
      <c r="D91" t="s">
        <v>48</v>
      </c>
      <c r="E91">
        <v>1.6</v>
      </c>
      <c r="F91">
        <v>4.9000000000000004</v>
      </c>
      <c r="G91">
        <v>5.2</v>
      </c>
      <c r="H91">
        <v>3.6</v>
      </c>
      <c r="I91">
        <v>2.6</v>
      </c>
      <c r="J91">
        <v>8.1999999999999993</v>
      </c>
      <c r="K91">
        <v>4.4000000000000004</v>
      </c>
      <c r="L91">
        <v>7.1</v>
      </c>
      <c r="M91">
        <v>6</v>
      </c>
      <c r="N91">
        <v>5.0999999999999996</v>
      </c>
      <c r="O91">
        <v>3.3</v>
      </c>
      <c r="P91">
        <v>8.6</v>
      </c>
      <c r="Q91">
        <v>8</v>
      </c>
      <c r="R91">
        <v>3.9</v>
      </c>
      <c r="S91">
        <v>6.2</v>
      </c>
      <c r="T91">
        <f t="shared" si="162"/>
        <v>5.246666666666667</v>
      </c>
      <c r="U91">
        <f t="shared" si="163"/>
        <v>3.9</v>
      </c>
      <c r="V91">
        <f t="shared" si="164"/>
        <v>4.8</v>
      </c>
      <c r="W91">
        <f t="shared" si="165"/>
        <v>5.833333333333333</v>
      </c>
      <c r="X91">
        <f t="shared" si="166"/>
        <v>5.666666666666667</v>
      </c>
      <c r="Y91">
        <f t="shared" si="167"/>
        <v>6.0333333333333341</v>
      </c>
      <c r="AA91">
        <v>8</v>
      </c>
      <c r="AB91">
        <v>14</v>
      </c>
      <c r="AC91">
        <v>26</v>
      </c>
      <c r="AD91">
        <v>16</v>
      </c>
      <c r="AE91">
        <v>36</v>
      </c>
      <c r="AF91">
        <v>18</v>
      </c>
      <c r="AG91">
        <v>8</v>
      </c>
      <c r="AH91">
        <v>16</v>
      </c>
      <c r="AI91">
        <v>20</v>
      </c>
      <c r="AJ91">
        <v>32</v>
      </c>
      <c r="AK91">
        <v>40</v>
      </c>
      <c r="AL91">
        <v>8</v>
      </c>
      <c r="AM91">
        <v>10</v>
      </c>
      <c r="AN91">
        <v>36</v>
      </c>
      <c r="AO91">
        <v>16</v>
      </c>
      <c r="AQ91">
        <v>12</v>
      </c>
      <c r="AR91">
        <v>21</v>
      </c>
      <c r="AS91">
        <v>24</v>
      </c>
      <c r="AT91">
        <v>31</v>
      </c>
      <c r="AU91">
        <v>20</v>
      </c>
      <c r="AV91">
        <v>18</v>
      </c>
      <c r="AW91">
        <v>21</v>
      </c>
      <c r="AX91">
        <v>17</v>
      </c>
      <c r="AY91">
        <v>16</v>
      </c>
      <c r="AZ91">
        <v>17</v>
      </c>
      <c r="BA91">
        <v>25</v>
      </c>
      <c r="BB91">
        <v>24</v>
      </c>
      <c r="BC91">
        <v>9</v>
      </c>
      <c r="BD91">
        <v>18</v>
      </c>
      <c r="BE91">
        <v>9</v>
      </c>
      <c r="BF91" s="34">
        <f t="shared" si="168"/>
        <v>18.8</v>
      </c>
      <c r="BG91" s="34">
        <f t="shared" si="169"/>
        <v>19</v>
      </c>
      <c r="BH91" s="34"/>
      <c r="BI91" s="34"/>
      <c r="BJ91" s="34"/>
      <c r="BK91" s="34"/>
      <c r="BL91" s="34"/>
      <c r="BN91">
        <f t="shared" si="170"/>
        <v>20</v>
      </c>
      <c r="BO91">
        <f t="shared" si="147"/>
        <v>20</v>
      </c>
      <c r="BP91">
        <f t="shared" si="148"/>
        <v>-4</v>
      </c>
      <c r="BQ91">
        <f t="shared" si="149"/>
        <v>31.914893617021278</v>
      </c>
      <c r="BR91">
        <f t="shared" si="150"/>
        <v>-28.571428571428569</v>
      </c>
      <c r="BS91">
        <f t="shared" si="151"/>
        <v>0</v>
      </c>
      <c r="BT91">
        <f t="shared" si="152"/>
        <v>44.827586206896555</v>
      </c>
      <c r="BU91">
        <f t="shared" si="153"/>
        <v>3.0303030303030303</v>
      </c>
      <c r="BV91">
        <f t="shared" si="154"/>
        <v>-11.111111111111111</v>
      </c>
      <c r="BW91">
        <f t="shared" si="155"/>
        <v>-30.612244897959183</v>
      </c>
      <c r="BX91">
        <f t="shared" si="156"/>
        <v>-23.076923076923077</v>
      </c>
      <c r="BY91">
        <f t="shared" si="157"/>
        <v>50</v>
      </c>
      <c r="BZ91">
        <f t="shared" si="158"/>
        <v>-5.2631578947368416</v>
      </c>
      <c r="CA91">
        <f t="shared" si="159"/>
        <v>-33.333333333333329</v>
      </c>
      <c r="CB91">
        <f t="shared" si="160"/>
        <v>-28.000000000000004</v>
      </c>
      <c r="CD91">
        <f t="shared" si="171"/>
        <v>12</v>
      </c>
      <c r="CE91">
        <f t="shared" si="172"/>
        <v>1.1144883485309027</v>
      </c>
      <c r="CF91">
        <f t="shared" si="173"/>
        <v>12.24892604202949</v>
      </c>
      <c r="CG91">
        <f t="shared" si="174"/>
        <v>-1.2297226582940866</v>
      </c>
      <c r="CH91">
        <f t="shared" si="175"/>
        <v>-22.198830409356727</v>
      </c>
      <c r="CN91">
        <f t="shared" si="161"/>
        <v>0.38697226458191641</v>
      </c>
    </row>
    <row r="92" spans="1:92">
      <c r="A92">
        <v>80</v>
      </c>
      <c r="B92" s="1">
        <v>7.0000000000000005E+45</v>
      </c>
      <c r="C92">
        <v>3</v>
      </c>
      <c r="D92" t="s">
        <v>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162"/>
        <v>0</v>
      </c>
      <c r="U92">
        <f t="shared" si="163"/>
        <v>0</v>
      </c>
      <c r="V92">
        <f t="shared" si="164"/>
        <v>0</v>
      </c>
      <c r="W92">
        <f t="shared" si="165"/>
        <v>0</v>
      </c>
      <c r="X92">
        <f t="shared" si="166"/>
        <v>0</v>
      </c>
      <c r="Y92">
        <f t="shared" si="167"/>
        <v>0</v>
      </c>
      <c r="AA92">
        <v>12</v>
      </c>
      <c r="AB92">
        <v>22</v>
      </c>
      <c r="AC92">
        <v>46</v>
      </c>
      <c r="AD92">
        <v>20</v>
      </c>
      <c r="AE92">
        <v>26</v>
      </c>
      <c r="AF92">
        <v>22</v>
      </c>
      <c r="AG92">
        <v>44</v>
      </c>
      <c r="AH92">
        <v>32</v>
      </c>
      <c r="AI92">
        <v>24</v>
      </c>
      <c r="AJ92">
        <v>26</v>
      </c>
      <c r="AK92">
        <v>38</v>
      </c>
      <c r="AL92">
        <v>20</v>
      </c>
      <c r="AM92">
        <v>20</v>
      </c>
      <c r="AN92">
        <v>36</v>
      </c>
      <c r="AO92">
        <v>46</v>
      </c>
      <c r="AQ92">
        <v>19</v>
      </c>
      <c r="AR92">
        <v>21</v>
      </c>
      <c r="AS92">
        <v>38</v>
      </c>
      <c r="AT92">
        <v>19</v>
      </c>
      <c r="AU92">
        <v>36</v>
      </c>
      <c r="AV92">
        <v>17</v>
      </c>
      <c r="AW92">
        <v>39</v>
      </c>
      <c r="AX92">
        <v>57</v>
      </c>
      <c r="AY92">
        <v>21</v>
      </c>
      <c r="AZ92">
        <v>27</v>
      </c>
      <c r="BA92">
        <v>57</v>
      </c>
      <c r="BB92">
        <v>34</v>
      </c>
      <c r="BC92">
        <v>37</v>
      </c>
      <c r="BD92">
        <v>23</v>
      </c>
      <c r="BE92">
        <v>29</v>
      </c>
      <c r="BF92" s="34">
        <f t="shared" si="168"/>
        <v>31.6</v>
      </c>
      <c r="BG92" s="34">
        <f t="shared" si="169"/>
        <v>26</v>
      </c>
      <c r="BH92" s="34"/>
      <c r="BI92" s="34"/>
      <c r="BJ92" s="34"/>
      <c r="BK92" s="34"/>
      <c r="BL92" s="34"/>
      <c r="BN92">
        <f t="shared" si="170"/>
        <v>22.58064516129032</v>
      </c>
      <c r="BO92">
        <f t="shared" si="147"/>
        <v>-2.3255813953488373</v>
      </c>
      <c r="BP92">
        <f t="shared" si="148"/>
        <v>-9.5238095238095237</v>
      </c>
      <c r="BQ92">
        <f t="shared" si="149"/>
        <v>-2.5641025641025639</v>
      </c>
      <c r="BR92">
        <f t="shared" si="150"/>
        <v>16.129032258064516</v>
      </c>
      <c r="BS92">
        <f t="shared" si="151"/>
        <v>-12.820512820512819</v>
      </c>
      <c r="BT92">
        <f t="shared" si="152"/>
        <v>-6.024096385542169</v>
      </c>
      <c r="BU92">
        <f t="shared" si="153"/>
        <v>28.08988764044944</v>
      </c>
      <c r="BV92">
        <f t="shared" si="154"/>
        <v>-6.666666666666667</v>
      </c>
      <c r="BW92">
        <f t="shared" si="155"/>
        <v>1.8867924528301887</v>
      </c>
      <c r="BX92">
        <f t="shared" si="156"/>
        <v>20</v>
      </c>
      <c r="BY92">
        <f t="shared" si="157"/>
        <v>25.925925925925924</v>
      </c>
      <c r="BZ92">
        <f t="shared" si="158"/>
        <v>29.82456140350877</v>
      </c>
      <c r="CA92">
        <f t="shared" si="159"/>
        <v>-22.033898305084744</v>
      </c>
      <c r="CB92">
        <f t="shared" si="160"/>
        <v>-22.666666666666664</v>
      </c>
      <c r="CD92">
        <f t="shared" si="171"/>
        <v>3.5770847473773197</v>
      </c>
      <c r="CE92">
        <f t="shared" si="172"/>
        <v>0.2481389578163776</v>
      </c>
      <c r="CF92">
        <f t="shared" si="173"/>
        <v>5.1330415294135348</v>
      </c>
      <c r="CG92">
        <f t="shared" si="174"/>
        <v>15.937572792918706</v>
      </c>
      <c r="CH92">
        <f t="shared" si="175"/>
        <v>-4.9586678560808792</v>
      </c>
      <c r="CN92">
        <f t="shared" si="161"/>
        <v>3.9874340342890107</v>
      </c>
    </row>
    <row r="93" spans="1:92">
      <c r="A93">
        <v>79</v>
      </c>
      <c r="B93" s="1">
        <v>7.9999999999999994E+45</v>
      </c>
      <c r="C93">
        <v>3</v>
      </c>
      <c r="D93" t="s">
        <v>44</v>
      </c>
      <c r="E93">
        <v>4.5</v>
      </c>
      <c r="F93">
        <v>4.4000000000000004</v>
      </c>
      <c r="G93">
        <v>5.4</v>
      </c>
      <c r="H93">
        <v>0.9</v>
      </c>
      <c r="I93">
        <v>1.8</v>
      </c>
      <c r="J93">
        <v>0.9</v>
      </c>
      <c r="K93">
        <v>1.8</v>
      </c>
      <c r="L93">
        <v>2.9</v>
      </c>
      <c r="M93">
        <v>2.4</v>
      </c>
      <c r="N93">
        <v>0.7</v>
      </c>
      <c r="O93">
        <v>1.9</v>
      </c>
      <c r="P93">
        <v>2.7</v>
      </c>
      <c r="Q93">
        <v>0.9</v>
      </c>
      <c r="R93">
        <v>2</v>
      </c>
      <c r="S93">
        <v>3.2</v>
      </c>
      <c r="T93">
        <f t="shared" si="162"/>
        <v>2.4266666666666663</v>
      </c>
      <c r="U93">
        <f t="shared" si="163"/>
        <v>4.7666666666666666</v>
      </c>
      <c r="V93">
        <f t="shared" si="164"/>
        <v>1.2</v>
      </c>
      <c r="W93">
        <f t="shared" si="165"/>
        <v>2.3666666666666667</v>
      </c>
      <c r="X93">
        <f t="shared" si="166"/>
        <v>1.7666666666666666</v>
      </c>
      <c r="Y93">
        <f t="shared" si="167"/>
        <v>2.0333333333333332</v>
      </c>
      <c r="AA93">
        <v>0</v>
      </c>
      <c r="AB93">
        <v>12</v>
      </c>
      <c r="AC93">
        <v>30</v>
      </c>
      <c r="AD93">
        <v>16</v>
      </c>
      <c r="AE93">
        <v>32</v>
      </c>
      <c r="AF93">
        <v>20</v>
      </c>
      <c r="AG93">
        <v>28</v>
      </c>
      <c r="AH93">
        <v>20</v>
      </c>
      <c r="AI93">
        <v>32</v>
      </c>
      <c r="AJ93">
        <v>42</v>
      </c>
      <c r="AK93">
        <v>22</v>
      </c>
      <c r="AL93">
        <v>32</v>
      </c>
      <c r="AM93">
        <v>24</v>
      </c>
      <c r="AN93">
        <v>24</v>
      </c>
      <c r="AO93">
        <v>22</v>
      </c>
      <c r="AQ93">
        <v>38</v>
      </c>
      <c r="AR93">
        <v>39</v>
      </c>
      <c r="AS93">
        <v>28</v>
      </c>
      <c r="AT93">
        <v>38</v>
      </c>
      <c r="AU93">
        <v>34</v>
      </c>
      <c r="AV93">
        <v>31</v>
      </c>
      <c r="AW93">
        <v>41</v>
      </c>
      <c r="AX93">
        <v>31</v>
      </c>
      <c r="AY93">
        <v>35</v>
      </c>
      <c r="AZ93">
        <v>27</v>
      </c>
      <c r="BA93">
        <v>22</v>
      </c>
      <c r="BB93">
        <v>40</v>
      </c>
      <c r="BC93">
        <v>35</v>
      </c>
      <c r="BD93">
        <v>25</v>
      </c>
      <c r="BE93">
        <v>31</v>
      </c>
      <c r="BF93" s="34">
        <f t="shared" si="168"/>
        <v>33</v>
      </c>
      <c r="BG93" s="34">
        <f t="shared" si="169"/>
        <v>35</v>
      </c>
      <c r="BH93" s="34"/>
      <c r="BI93" s="34"/>
      <c r="BJ93" s="34"/>
      <c r="BK93" s="34"/>
      <c r="BL93" s="34"/>
      <c r="BN93">
        <f t="shared" si="170"/>
        <v>100</v>
      </c>
      <c r="BO93">
        <f t="shared" si="147"/>
        <v>52.941176470588239</v>
      </c>
      <c r="BP93">
        <f t="shared" si="148"/>
        <v>-3.4482758620689653</v>
      </c>
      <c r="BQ93">
        <f t="shared" si="149"/>
        <v>40.74074074074074</v>
      </c>
      <c r="BR93">
        <f t="shared" si="150"/>
        <v>3.0303030303030303</v>
      </c>
      <c r="BS93">
        <f t="shared" si="151"/>
        <v>21.568627450980394</v>
      </c>
      <c r="BT93">
        <f t="shared" si="152"/>
        <v>18.840579710144929</v>
      </c>
      <c r="BU93">
        <f t="shared" si="153"/>
        <v>21.568627450980394</v>
      </c>
      <c r="BV93">
        <f t="shared" si="154"/>
        <v>4.4776119402985071</v>
      </c>
      <c r="BW93">
        <f t="shared" si="155"/>
        <v>-21.739130434782609</v>
      </c>
      <c r="BX93">
        <f t="shared" si="156"/>
        <v>0</v>
      </c>
      <c r="BY93">
        <f t="shared" si="157"/>
        <v>11.111111111111111</v>
      </c>
      <c r="BZ93">
        <f t="shared" si="158"/>
        <v>18.64406779661017</v>
      </c>
      <c r="CA93">
        <f t="shared" si="159"/>
        <v>2.0408163265306123</v>
      </c>
      <c r="CB93">
        <f t="shared" si="160"/>
        <v>16.981132075471699</v>
      </c>
      <c r="CD93">
        <f t="shared" si="171"/>
        <v>49.830966869506426</v>
      </c>
      <c r="CE93">
        <f t="shared" si="172"/>
        <v>21.779890407341387</v>
      </c>
      <c r="CF93">
        <f t="shared" si="173"/>
        <v>14.962273033807945</v>
      </c>
      <c r="CG93">
        <f t="shared" si="174"/>
        <v>-3.5426731078904994</v>
      </c>
      <c r="CH93">
        <f t="shared" si="175"/>
        <v>12.555338732870828</v>
      </c>
      <c r="CN93">
        <f t="shared" si="161"/>
        <v>19.117159187127218</v>
      </c>
    </row>
    <row r="94" spans="1:92">
      <c r="A94">
        <v>77</v>
      </c>
      <c r="B94" s="1">
        <v>8.9999999999999997E+45</v>
      </c>
      <c r="C94">
        <v>3</v>
      </c>
      <c r="D94" t="s">
        <v>46</v>
      </c>
      <c r="E94">
        <v>1.8</v>
      </c>
      <c r="F94">
        <v>2.8</v>
      </c>
      <c r="G94">
        <v>2.7</v>
      </c>
      <c r="H94">
        <v>5.0999999999999996</v>
      </c>
      <c r="I94">
        <v>2.4</v>
      </c>
      <c r="J94">
        <v>0.3</v>
      </c>
      <c r="K94">
        <v>0.4</v>
      </c>
      <c r="L94">
        <v>1.6</v>
      </c>
      <c r="M94">
        <v>0.8</v>
      </c>
      <c r="N94">
        <v>1.1000000000000001</v>
      </c>
      <c r="O94">
        <v>4.5999999999999996</v>
      </c>
      <c r="P94">
        <v>3.4</v>
      </c>
      <c r="Q94">
        <v>0.9</v>
      </c>
      <c r="R94">
        <v>6.9</v>
      </c>
      <c r="S94">
        <v>6.6</v>
      </c>
      <c r="T94">
        <f t="shared" si="162"/>
        <v>2.76</v>
      </c>
      <c r="U94">
        <f t="shared" si="163"/>
        <v>2.4333333333333331</v>
      </c>
      <c r="V94">
        <f t="shared" si="164"/>
        <v>2.6</v>
      </c>
      <c r="W94">
        <f t="shared" si="165"/>
        <v>0.93333333333333324</v>
      </c>
      <c r="X94">
        <f t="shared" si="166"/>
        <v>3.0333333333333332</v>
      </c>
      <c r="Y94">
        <f t="shared" si="167"/>
        <v>4.8</v>
      </c>
      <c r="AA94">
        <v>28</v>
      </c>
      <c r="AB94">
        <v>18</v>
      </c>
      <c r="AC94">
        <v>16</v>
      </c>
      <c r="AD94">
        <v>8</v>
      </c>
      <c r="AE94">
        <v>22</v>
      </c>
      <c r="AF94">
        <v>22</v>
      </c>
      <c r="AG94">
        <v>22</v>
      </c>
      <c r="AH94">
        <v>18</v>
      </c>
      <c r="AI94">
        <v>26</v>
      </c>
      <c r="AJ94">
        <v>12</v>
      </c>
      <c r="AK94">
        <v>8</v>
      </c>
      <c r="AL94">
        <v>14</v>
      </c>
      <c r="AM94">
        <v>22</v>
      </c>
      <c r="AN94">
        <v>24</v>
      </c>
      <c r="AO94">
        <v>10</v>
      </c>
      <c r="AQ94">
        <v>16</v>
      </c>
      <c r="AR94">
        <v>13</v>
      </c>
      <c r="AS94">
        <v>16</v>
      </c>
      <c r="AT94">
        <v>22</v>
      </c>
      <c r="AU94">
        <v>19</v>
      </c>
      <c r="AV94">
        <v>18</v>
      </c>
      <c r="AW94">
        <v>23</v>
      </c>
      <c r="AX94">
        <v>24</v>
      </c>
      <c r="AY94">
        <v>20</v>
      </c>
      <c r="AZ94">
        <v>21</v>
      </c>
      <c r="BA94">
        <v>20</v>
      </c>
      <c r="BB94">
        <v>26</v>
      </c>
      <c r="BC94">
        <v>16</v>
      </c>
      <c r="BD94">
        <v>22</v>
      </c>
      <c r="BE94">
        <v>30</v>
      </c>
      <c r="BF94" s="34">
        <f t="shared" si="168"/>
        <v>20.399999999999999</v>
      </c>
      <c r="BG94" s="34">
        <f t="shared" si="169"/>
        <v>15</v>
      </c>
      <c r="BH94" s="34"/>
      <c r="BI94" s="34"/>
      <c r="BJ94" s="34"/>
      <c r="BK94" s="34"/>
      <c r="BL94" s="34"/>
      <c r="BN94">
        <f t="shared" si="170"/>
        <v>-27.27272727272727</v>
      </c>
      <c r="BO94">
        <f t="shared" si="147"/>
        <v>-16.129032258064516</v>
      </c>
      <c r="BP94">
        <f t="shared" si="148"/>
        <v>0</v>
      </c>
      <c r="BQ94">
        <f t="shared" si="149"/>
        <v>46.666666666666664</v>
      </c>
      <c r="BR94">
        <f t="shared" si="150"/>
        <v>-7.3170731707317067</v>
      </c>
      <c r="BS94">
        <f t="shared" si="151"/>
        <v>-10</v>
      </c>
      <c r="BT94">
        <f t="shared" si="152"/>
        <v>2.2222222222222223</v>
      </c>
      <c r="BU94">
        <f t="shared" si="153"/>
        <v>14.285714285714285</v>
      </c>
      <c r="BV94">
        <f t="shared" si="154"/>
        <v>-13.043478260869565</v>
      </c>
      <c r="BW94">
        <f t="shared" si="155"/>
        <v>27.27272727272727</v>
      </c>
      <c r="BX94">
        <f t="shared" si="156"/>
        <v>42.857142857142854</v>
      </c>
      <c r="BY94">
        <f t="shared" si="157"/>
        <v>30</v>
      </c>
      <c r="BZ94">
        <f t="shared" si="158"/>
        <v>-15.789473684210526</v>
      </c>
      <c r="CA94">
        <f t="shared" si="159"/>
        <v>-4.3478260869565215</v>
      </c>
      <c r="CB94">
        <f t="shared" si="160"/>
        <v>50</v>
      </c>
      <c r="CD94">
        <f t="shared" si="171"/>
        <v>-14.467253176930596</v>
      </c>
      <c r="CE94">
        <f t="shared" si="172"/>
        <v>9.7831978319783186</v>
      </c>
      <c r="CF94">
        <f t="shared" si="173"/>
        <v>1.1548194156889806</v>
      </c>
      <c r="CG94">
        <f t="shared" si="174"/>
        <v>33.376623376623378</v>
      </c>
      <c r="CH94">
        <f t="shared" si="175"/>
        <v>9.9542334096109837</v>
      </c>
      <c r="CN94">
        <f t="shared" si="161"/>
        <v>7.9603241713942143</v>
      </c>
    </row>
    <row r="95" spans="1:92">
      <c r="A95">
        <v>78</v>
      </c>
      <c r="B95" s="1">
        <v>9.9999999999999999E+45</v>
      </c>
      <c r="C95">
        <v>3</v>
      </c>
      <c r="D95" t="s">
        <v>48</v>
      </c>
      <c r="E95">
        <v>1.2</v>
      </c>
      <c r="F95">
        <v>0.4</v>
      </c>
      <c r="G95">
        <v>1.2</v>
      </c>
      <c r="H95">
        <v>3.7</v>
      </c>
      <c r="I95">
        <v>3.3</v>
      </c>
      <c r="J95">
        <v>1.9</v>
      </c>
      <c r="K95">
        <v>3.5</v>
      </c>
      <c r="L95">
        <v>3.3</v>
      </c>
      <c r="M95">
        <v>3.4</v>
      </c>
      <c r="N95">
        <v>1.1000000000000001</v>
      </c>
      <c r="O95">
        <v>1.8</v>
      </c>
      <c r="P95">
        <v>1.3</v>
      </c>
      <c r="Q95">
        <v>0.8</v>
      </c>
      <c r="R95">
        <v>7</v>
      </c>
      <c r="S95">
        <v>0.6</v>
      </c>
      <c r="T95">
        <f t="shared" si="162"/>
        <v>2.3000000000000003</v>
      </c>
      <c r="U95">
        <f t="shared" si="163"/>
        <v>0.93333333333333324</v>
      </c>
      <c r="V95">
        <f t="shared" si="164"/>
        <v>2.9666666666666668</v>
      </c>
      <c r="W95">
        <f t="shared" si="165"/>
        <v>3.4</v>
      </c>
      <c r="X95">
        <f t="shared" si="166"/>
        <v>1.4000000000000001</v>
      </c>
      <c r="Y95">
        <f t="shared" si="167"/>
        <v>2.8000000000000003</v>
      </c>
      <c r="AA95">
        <v>6</v>
      </c>
      <c r="AB95">
        <v>14</v>
      </c>
      <c r="AC95">
        <v>12</v>
      </c>
      <c r="AD95">
        <v>2</v>
      </c>
      <c r="AE95">
        <v>30</v>
      </c>
      <c r="AF95">
        <v>18</v>
      </c>
      <c r="AG95">
        <v>20</v>
      </c>
      <c r="AH95">
        <v>34</v>
      </c>
      <c r="AI95">
        <v>8</v>
      </c>
      <c r="AJ95">
        <v>12</v>
      </c>
      <c r="AK95">
        <v>28</v>
      </c>
      <c r="AL95">
        <v>24</v>
      </c>
      <c r="AM95">
        <v>8</v>
      </c>
      <c r="AN95">
        <v>14</v>
      </c>
      <c r="AO95">
        <v>46</v>
      </c>
      <c r="AQ95">
        <v>17</v>
      </c>
      <c r="AR95">
        <v>21</v>
      </c>
      <c r="AS95">
        <v>22</v>
      </c>
      <c r="AT95">
        <v>16</v>
      </c>
      <c r="AU95">
        <v>17</v>
      </c>
      <c r="AV95">
        <v>5</v>
      </c>
      <c r="AW95">
        <v>29</v>
      </c>
      <c r="AX95">
        <v>20</v>
      </c>
      <c r="AY95">
        <v>21</v>
      </c>
      <c r="AZ95">
        <v>24</v>
      </c>
      <c r="BA95">
        <v>30</v>
      </c>
      <c r="BB95">
        <v>30</v>
      </c>
      <c r="BC95">
        <v>23</v>
      </c>
      <c r="BD95">
        <v>28</v>
      </c>
      <c r="BE95">
        <v>15</v>
      </c>
      <c r="BF95" s="34">
        <f t="shared" si="168"/>
        <v>21.2</v>
      </c>
      <c r="BG95" s="34">
        <f t="shared" si="169"/>
        <v>20</v>
      </c>
      <c r="BH95" s="34"/>
      <c r="BI95" s="34"/>
      <c r="BJ95" s="34"/>
      <c r="BK95" s="34"/>
      <c r="BL95" s="34"/>
      <c r="BN95">
        <f t="shared" si="170"/>
        <v>47.826086956521742</v>
      </c>
      <c r="BO95">
        <f t="shared" si="147"/>
        <v>20</v>
      </c>
      <c r="BP95">
        <f t="shared" si="148"/>
        <v>29.411764705882355</v>
      </c>
      <c r="BQ95">
        <f t="shared" si="149"/>
        <v>77.777777777777786</v>
      </c>
      <c r="BR95">
        <f t="shared" si="150"/>
        <v>-27.659574468085108</v>
      </c>
      <c r="BS95">
        <f t="shared" si="151"/>
        <v>-56.521739130434781</v>
      </c>
      <c r="BT95">
        <f t="shared" si="152"/>
        <v>18.367346938775512</v>
      </c>
      <c r="BU95">
        <f t="shared" si="153"/>
        <v>-25.925925925925924</v>
      </c>
      <c r="BV95">
        <f t="shared" si="154"/>
        <v>44.827586206896555</v>
      </c>
      <c r="BW95">
        <f t="shared" si="155"/>
        <v>33.333333333333329</v>
      </c>
      <c r="BX95">
        <f t="shared" si="156"/>
        <v>3.4482758620689653</v>
      </c>
      <c r="BY95">
        <f t="shared" si="157"/>
        <v>11.111111111111111</v>
      </c>
      <c r="BZ95">
        <f t="shared" si="158"/>
        <v>48.387096774193552</v>
      </c>
      <c r="CA95">
        <f t="shared" si="159"/>
        <v>33.333333333333329</v>
      </c>
      <c r="CB95">
        <f t="shared" si="160"/>
        <v>-50.819672131147541</v>
      </c>
      <c r="CD95">
        <f t="shared" si="171"/>
        <v>32.412617220801366</v>
      </c>
      <c r="CE95">
        <f t="shared" si="172"/>
        <v>-2.1345119402473691</v>
      </c>
      <c r="CF95">
        <f t="shared" si="173"/>
        <v>12.423002406582048</v>
      </c>
      <c r="CG95">
        <f t="shared" si="174"/>
        <v>15.964240102171138</v>
      </c>
      <c r="CH95">
        <f t="shared" si="175"/>
        <v>10.300252658793113</v>
      </c>
      <c r="CN95">
        <f t="shared" si="161"/>
        <v>13.793120089620059</v>
      </c>
    </row>
    <row r="96" spans="1:92">
      <c r="A96">
        <v>81</v>
      </c>
      <c r="B96" s="1">
        <v>1.1E+46</v>
      </c>
      <c r="C96">
        <v>3</v>
      </c>
      <c r="D96" t="s">
        <v>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0.3</v>
      </c>
      <c r="L96">
        <v>0</v>
      </c>
      <c r="M96">
        <v>0</v>
      </c>
      <c r="N96">
        <v>0</v>
      </c>
      <c r="O96">
        <v>0</v>
      </c>
      <c r="P96">
        <v>0</v>
      </c>
      <c r="Q96">
        <v>0.8</v>
      </c>
      <c r="R96">
        <v>0</v>
      </c>
      <c r="S96">
        <v>0</v>
      </c>
      <c r="T96">
        <f t="shared" si="162"/>
        <v>7.3333333333333334E-2</v>
      </c>
      <c r="U96">
        <f t="shared" si="163"/>
        <v>0</v>
      </c>
      <c r="V96">
        <f t="shared" si="164"/>
        <v>0</v>
      </c>
      <c r="W96">
        <f t="shared" si="165"/>
        <v>9.9999999999999992E-2</v>
      </c>
      <c r="X96">
        <f t="shared" si="166"/>
        <v>0</v>
      </c>
      <c r="Y96">
        <f t="shared" si="167"/>
        <v>0.26666666666666666</v>
      </c>
      <c r="AA96">
        <v>22</v>
      </c>
      <c r="AB96">
        <v>34</v>
      </c>
      <c r="AC96">
        <v>30</v>
      </c>
      <c r="AD96">
        <v>22</v>
      </c>
      <c r="AE96">
        <v>6</v>
      </c>
      <c r="AF96">
        <v>30</v>
      </c>
      <c r="AG96">
        <v>22</v>
      </c>
      <c r="AH96">
        <v>40</v>
      </c>
      <c r="AI96">
        <v>62</v>
      </c>
      <c r="AJ96">
        <v>46</v>
      </c>
      <c r="AK96">
        <v>50</v>
      </c>
      <c r="AL96">
        <v>8</v>
      </c>
      <c r="AM96">
        <v>20</v>
      </c>
      <c r="AN96">
        <v>42</v>
      </c>
      <c r="AO96">
        <v>26</v>
      </c>
      <c r="AQ96">
        <v>38</v>
      </c>
      <c r="AR96">
        <v>37</v>
      </c>
      <c r="AS96">
        <v>31</v>
      </c>
      <c r="AT96">
        <v>47</v>
      </c>
      <c r="AU96">
        <v>16</v>
      </c>
      <c r="AV96">
        <v>35</v>
      </c>
      <c r="AW96">
        <v>28</v>
      </c>
      <c r="AX96">
        <v>38</v>
      </c>
      <c r="AY96">
        <v>34</v>
      </c>
      <c r="AZ96">
        <v>30</v>
      </c>
      <c r="BA96">
        <v>47</v>
      </c>
      <c r="BB96">
        <v>27</v>
      </c>
      <c r="BC96">
        <v>52</v>
      </c>
      <c r="BD96">
        <v>37</v>
      </c>
      <c r="BE96">
        <v>38</v>
      </c>
      <c r="BF96" s="34">
        <f t="shared" si="168"/>
        <v>35.666666666666664</v>
      </c>
      <c r="BG96" s="34">
        <f t="shared" si="169"/>
        <v>35.333333333333336</v>
      </c>
      <c r="BH96" s="34"/>
      <c r="BI96" s="34"/>
      <c r="BJ96" s="34"/>
      <c r="BK96" s="34"/>
      <c r="BL96" s="34"/>
      <c r="BN96">
        <f t="shared" si="170"/>
        <v>26.666666666666668</v>
      </c>
      <c r="BO96">
        <f t="shared" si="147"/>
        <v>4.225352112676056</v>
      </c>
      <c r="BP96">
        <f t="shared" si="148"/>
        <v>1.639344262295082</v>
      </c>
      <c r="BQ96">
        <f t="shared" si="149"/>
        <v>36.231884057971016</v>
      </c>
      <c r="BR96">
        <f t="shared" si="150"/>
        <v>45.454545454545453</v>
      </c>
      <c r="BS96">
        <f t="shared" si="151"/>
        <v>7.6923076923076925</v>
      </c>
      <c r="BT96">
        <f t="shared" si="152"/>
        <v>12</v>
      </c>
      <c r="BU96">
        <f t="shared" si="153"/>
        <v>-2.5641025641025639</v>
      </c>
      <c r="BV96">
        <f t="shared" si="154"/>
        <v>-29.166666666666668</v>
      </c>
      <c r="BW96">
        <f t="shared" si="155"/>
        <v>-21.052631578947366</v>
      </c>
      <c r="BX96">
        <f t="shared" si="156"/>
        <v>-3.0927835051546393</v>
      </c>
      <c r="BY96">
        <f t="shared" si="157"/>
        <v>54.285714285714285</v>
      </c>
      <c r="BZ96">
        <f t="shared" si="158"/>
        <v>44.444444444444443</v>
      </c>
      <c r="CA96">
        <f t="shared" si="159"/>
        <v>-6.3291139240506329</v>
      </c>
      <c r="CB96">
        <f t="shared" si="160"/>
        <v>18.75</v>
      </c>
      <c r="CD96">
        <f t="shared" si="171"/>
        <v>10.843787680545935</v>
      </c>
      <c r="CE96">
        <f t="shared" si="172"/>
        <v>29.792912401608053</v>
      </c>
      <c r="CF96">
        <f t="shared" si="173"/>
        <v>-6.5769230769230775</v>
      </c>
      <c r="CG96">
        <f t="shared" si="174"/>
        <v>10.046766400537427</v>
      </c>
      <c r="CH96">
        <f t="shared" si="175"/>
        <v>18.955110173464604</v>
      </c>
      <c r="CN96">
        <f t="shared" si="161"/>
        <v>12.612330715846589</v>
      </c>
    </row>
    <row r="97" spans="1:92">
      <c r="A97">
        <v>83</v>
      </c>
      <c r="B97" s="1">
        <v>1.2E+46</v>
      </c>
      <c r="C97">
        <v>3</v>
      </c>
      <c r="D97" t="s">
        <v>44</v>
      </c>
      <c r="E97">
        <v>3.1</v>
      </c>
      <c r="F97">
        <v>5.9</v>
      </c>
      <c r="G97">
        <v>6.2</v>
      </c>
      <c r="H97">
        <v>4.9000000000000004</v>
      </c>
      <c r="I97">
        <v>8</v>
      </c>
      <c r="J97">
        <v>8.6999999999999993</v>
      </c>
      <c r="K97">
        <v>3.2</v>
      </c>
      <c r="L97">
        <v>9.1</v>
      </c>
      <c r="M97">
        <v>5.3</v>
      </c>
      <c r="N97">
        <v>3.8</v>
      </c>
      <c r="O97">
        <v>1.4</v>
      </c>
      <c r="P97">
        <v>3.6</v>
      </c>
      <c r="Q97">
        <v>8.9</v>
      </c>
      <c r="R97">
        <v>3.4</v>
      </c>
      <c r="S97">
        <v>3.1</v>
      </c>
      <c r="T97">
        <f t="shared" si="162"/>
        <v>5.2399999999999993</v>
      </c>
      <c r="U97">
        <f t="shared" si="163"/>
        <v>5.0666666666666664</v>
      </c>
      <c r="V97">
        <f t="shared" si="164"/>
        <v>7.2</v>
      </c>
      <c r="W97">
        <f t="shared" si="165"/>
        <v>5.8666666666666671</v>
      </c>
      <c r="X97">
        <f t="shared" si="166"/>
        <v>2.9333333333333331</v>
      </c>
      <c r="Y97">
        <f t="shared" si="167"/>
        <v>5.1333333333333337</v>
      </c>
      <c r="AA97">
        <v>20</v>
      </c>
      <c r="AB97">
        <v>16</v>
      </c>
      <c r="AC97">
        <v>10</v>
      </c>
      <c r="AD97">
        <v>16</v>
      </c>
      <c r="AE97">
        <v>12</v>
      </c>
      <c r="AF97">
        <v>16</v>
      </c>
      <c r="AG97">
        <v>26</v>
      </c>
      <c r="AH97">
        <v>10</v>
      </c>
      <c r="AI97">
        <v>26</v>
      </c>
      <c r="AJ97">
        <v>22</v>
      </c>
      <c r="AK97">
        <v>22</v>
      </c>
      <c r="AL97">
        <v>18</v>
      </c>
      <c r="AM97">
        <v>0</v>
      </c>
      <c r="AN97">
        <v>22</v>
      </c>
      <c r="AO97">
        <v>12</v>
      </c>
      <c r="AQ97">
        <v>25</v>
      </c>
      <c r="AR97">
        <v>27</v>
      </c>
      <c r="AS97">
        <v>23</v>
      </c>
      <c r="AT97">
        <v>22</v>
      </c>
      <c r="AU97">
        <v>18</v>
      </c>
      <c r="AV97">
        <v>14</v>
      </c>
      <c r="AW97">
        <v>24</v>
      </c>
      <c r="AX97">
        <v>21</v>
      </c>
      <c r="AY97">
        <v>24</v>
      </c>
      <c r="AZ97">
        <v>25</v>
      </c>
      <c r="BA97">
        <v>23</v>
      </c>
      <c r="BB97">
        <v>23</v>
      </c>
      <c r="BC97">
        <v>28</v>
      </c>
      <c r="BD97">
        <v>27</v>
      </c>
      <c r="BE97">
        <v>21</v>
      </c>
      <c r="BF97" s="34">
        <f t="shared" si="168"/>
        <v>23</v>
      </c>
      <c r="BG97" s="34">
        <f t="shared" si="169"/>
        <v>25</v>
      </c>
      <c r="BH97" s="34"/>
      <c r="BI97" s="34"/>
      <c r="BJ97" s="34"/>
      <c r="BK97" s="34"/>
      <c r="BL97" s="34"/>
      <c r="BN97">
        <f t="shared" si="170"/>
        <v>11.111111111111111</v>
      </c>
      <c r="BO97">
        <f t="shared" si="147"/>
        <v>25.581395348837212</v>
      </c>
      <c r="BP97">
        <f t="shared" si="148"/>
        <v>39.393939393939391</v>
      </c>
      <c r="BQ97">
        <f t="shared" si="149"/>
        <v>15.789473684210526</v>
      </c>
      <c r="BR97">
        <f t="shared" si="150"/>
        <v>20</v>
      </c>
      <c r="BS97">
        <f t="shared" si="151"/>
        <v>-6.666666666666667</v>
      </c>
      <c r="BT97">
        <f t="shared" si="152"/>
        <v>-4</v>
      </c>
      <c r="BU97">
        <f t="shared" si="153"/>
        <v>35.483870967741936</v>
      </c>
      <c r="BV97">
        <f t="shared" si="154"/>
        <v>-4</v>
      </c>
      <c r="BW97">
        <f t="shared" si="155"/>
        <v>6.3829787234042552</v>
      </c>
      <c r="BX97">
        <f t="shared" si="156"/>
        <v>2.2222222222222223</v>
      </c>
      <c r="BY97">
        <f t="shared" si="157"/>
        <v>12.195121951219512</v>
      </c>
      <c r="BZ97">
        <f t="shared" si="158"/>
        <v>100</v>
      </c>
      <c r="CA97">
        <f t="shared" si="159"/>
        <v>10.204081632653061</v>
      </c>
      <c r="CB97">
        <f t="shared" si="160"/>
        <v>27.27272727272727</v>
      </c>
      <c r="CD97">
        <f t="shared" si="171"/>
        <v>25.362148617962571</v>
      </c>
      <c r="CE97">
        <f t="shared" si="172"/>
        <v>9.7076023391812871</v>
      </c>
      <c r="CF97">
        <f t="shared" si="173"/>
        <v>9.1612903225806459</v>
      </c>
      <c r="CG97">
        <f t="shared" si="174"/>
        <v>6.93344096561533</v>
      </c>
      <c r="CH97">
        <f t="shared" si="175"/>
        <v>45.82560296846011</v>
      </c>
      <c r="CN97">
        <f t="shared" si="161"/>
        <v>19.398017042759985</v>
      </c>
    </row>
    <row r="98" spans="1:92">
      <c r="A98">
        <v>82</v>
      </c>
      <c r="B98" t="s">
        <v>91</v>
      </c>
      <c r="C98">
        <v>3</v>
      </c>
      <c r="D98" t="s">
        <v>46</v>
      </c>
      <c r="E98">
        <v>7.6</v>
      </c>
      <c r="F98">
        <v>9.3000000000000007</v>
      </c>
      <c r="G98">
        <v>2.2000000000000002</v>
      </c>
      <c r="H98">
        <v>3.8</v>
      </c>
      <c r="I98">
        <v>2.1</v>
      </c>
      <c r="J98">
        <v>4</v>
      </c>
      <c r="K98">
        <v>2.1</v>
      </c>
      <c r="L98">
        <v>3.1</v>
      </c>
      <c r="M98">
        <v>0.4</v>
      </c>
      <c r="N98">
        <v>1.7</v>
      </c>
      <c r="O98">
        <v>2</v>
      </c>
      <c r="P98">
        <v>1.5</v>
      </c>
      <c r="Q98">
        <v>0.7</v>
      </c>
      <c r="R98">
        <v>0.3</v>
      </c>
      <c r="S98">
        <v>0.6</v>
      </c>
      <c r="T98">
        <f t="shared" si="162"/>
        <v>2.7600000000000002</v>
      </c>
      <c r="U98">
        <f t="shared" si="163"/>
        <v>6.3666666666666663</v>
      </c>
      <c r="V98">
        <f t="shared" si="164"/>
        <v>3.3000000000000003</v>
      </c>
      <c r="W98">
        <f t="shared" si="165"/>
        <v>1.8666666666666669</v>
      </c>
      <c r="X98">
        <f t="shared" si="166"/>
        <v>1.7333333333333334</v>
      </c>
      <c r="Y98">
        <f t="shared" si="167"/>
        <v>0.53333333333333333</v>
      </c>
      <c r="AA98">
        <v>10</v>
      </c>
      <c r="AB98">
        <v>6</v>
      </c>
      <c r="AC98">
        <v>22</v>
      </c>
      <c r="AD98">
        <v>32</v>
      </c>
      <c r="AE98">
        <v>36</v>
      </c>
      <c r="AF98">
        <v>36</v>
      </c>
      <c r="AG98">
        <v>36</v>
      </c>
      <c r="AH98">
        <v>30</v>
      </c>
      <c r="AI98">
        <v>32</v>
      </c>
      <c r="AJ98">
        <v>52</v>
      </c>
      <c r="AK98">
        <v>16</v>
      </c>
      <c r="AL98">
        <v>32</v>
      </c>
      <c r="AM98">
        <v>38</v>
      </c>
      <c r="AN98">
        <v>48</v>
      </c>
      <c r="AO98">
        <v>40</v>
      </c>
      <c r="AQ98">
        <v>26</v>
      </c>
      <c r="AR98">
        <v>36</v>
      </c>
      <c r="AS98">
        <v>21</v>
      </c>
      <c r="AT98">
        <v>44</v>
      </c>
      <c r="AU98">
        <v>29</v>
      </c>
      <c r="AV98">
        <v>34</v>
      </c>
      <c r="AW98">
        <v>34</v>
      </c>
      <c r="AX98">
        <v>12</v>
      </c>
      <c r="AY98">
        <v>38</v>
      </c>
      <c r="AZ98">
        <v>29</v>
      </c>
      <c r="BA98">
        <v>18</v>
      </c>
      <c r="BB98">
        <v>44</v>
      </c>
      <c r="BC98">
        <v>38</v>
      </c>
      <c r="BD98">
        <v>41</v>
      </c>
      <c r="BE98">
        <v>48</v>
      </c>
      <c r="BF98" s="34">
        <f t="shared" si="168"/>
        <v>32.799999999999997</v>
      </c>
      <c r="BG98" s="34">
        <f t="shared" si="169"/>
        <v>27.666666666666668</v>
      </c>
      <c r="BH98" s="34"/>
      <c r="BI98" s="34"/>
      <c r="BJ98" s="34"/>
      <c r="BK98" s="34"/>
      <c r="BL98" s="34"/>
      <c r="BN98">
        <f t="shared" si="170"/>
        <v>44.444444444444443</v>
      </c>
      <c r="BO98">
        <f t="shared" si="147"/>
        <v>71.428571428571431</v>
      </c>
      <c r="BP98">
        <f t="shared" si="148"/>
        <v>-2.3255813953488373</v>
      </c>
      <c r="BQ98">
        <f t="shared" si="149"/>
        <v>15.789473684210526</v>
      </c>
      <c r="BR98">
        <f t="shared" si="150"/>
        <v>-10.76923076923077</v>
      </c>
      <c r="BS98">
        <f t="shared" si="151"/>
        <v>-2.8571428571428572</v>
      </c>
      <c r="BT98">
        <f t="shared" si="152"/>
        <v>-2.8571428571428572</v>
      </c>
      <c r="BU98">
        <f t="shared" si="153"/>
        <v>-42.857142857142854</v>
      </c>
      <c r="BV98">
        <f t="shared" si="154"/>
        <v>8.5714285714285712</v>
      </c>
      <c r="BW98">
        <f t="shared" si="155"/>
        <v>-28.39506172839506</v>
      </c>
      <c r="BX98">
        <f t="shared" si="156"/>
        <v>5.8823529411764701</v>
      </c>
      <c r="BY98">
        <f t="shared" si="157"/>
        <v>15.789473684210526</v>
      </c>
      <c r="BZ98">
        <f t="shared" si="158"/>
        <v>0</v>
      </c>
      <c r="CA98">
        <f t="shared" si="159"/>
        <v>-7.8651685393258424</v>
      </c>
      <c r="CB98">
        <f t="shared" si="160"/>
        <v>9.0909090909090917</v>
      </c>
      <c r="CD98">
        <f t="shared" si="171"/>
        <v>37.849144825889013</v>
      </c>
      <c r="CE98">
        <f t="shared" si="172"/>
        <v>0.72103335261229951</v>
      </c>
      <c r="CF98">
        <f t="shared" si="173"/>
        <v>-12.38095238095238</v>
      </c>
      <c r="CG98">
        <f t="shared" si="174"/>
        <v>-2.2410783676693544</v>
      </c>
      <c r="CH98">
        <f t="shared" si="175"/>
        <v>0.40858018386108313</v>
      </c>
      <c r="CN98">
        <f t="shared" si="161"/>
        <v>4.8713455227481308</v>
      </c>
    </row>
    <row r="99" spans="1:92">
      <c r="A99">
        <v>84</v>
      </c>
      <c r="B99" t="s">
        <v>92</v>
      </c>
      <c r="C99">
        <v>3</v>
      </c>
      <c r="D99" t="s">
        <v>48</v>
      </c>
      <c r="E99">
        <v>14.9</v>
      </c>
      <c r="F99">
        <v>17.600000000000001</v>
      </c>
      <c r="G99">
        <v>5.7</v>
      </c>
      <c r="H99">
        <v>4.4000000000000004</v>
      </c>
      <c r="I99">
        <v>3.7</v>
      </c>
      <c r="J99">
        <v>3.5</v>
      </c>
      <c r="K99">
        <v>9.5</v>
      </c>
      <c r="L99">
        <v>5.7</v>
      </c>
      <c r="M99">
        <v>2.4</v>
      </c>
      <c r="N99">
        <v>4.9000000000000004</v>
      </c>
      <c r="O99">
        <v>6.3</v>
      </c>
      <c r="P99">
        <v>4.4000000000000004</v>
      </c>
      <c r="Q99">
        <v>0.4</v>
      </c>
      <c r="R99">
        <v>1</v>
      </c>
      <c r="S99">
        <v>1.5</v>
      </c>
      <c r="T99">
        <f t="shared" si="162"/>
        <v>5.7266666666666683</v>
      </c>
      <c r="U99">
        <f t="shared" si="163"/>
        <v>12.733333333333334</v>
      </c>
      <c r="V99">
        <f t="shared" si="164"/>
        <v>3.8666666666666671</v>
      </c>
      <c r="W99">
        <f t="shared" si="165"/>
        <v>5.8666666666666663</v>
      </c>
      <c r="X99">
        <f t="shared" si="166"/>
        <v>5.2</v>
      </c>
      <c r="Y99">
        <f t="shared" si="167"/>
        <v>0.96666666666666667</v>
      </c>
      <c r="AA99">
        <v>0</v>
      </c>
      <c r="AB99">
        <v>2</v>
      </c>
      <c r="AC99">
        <v>6</v>
      </c>
      <c r="AD99">
        <v>2</v>
      </c>
      <c r="AE99">
        <v>4</v>
      </c>
      <c r="AF99">
        <v>20</v>
      </c>
      <c r="AG99">
        <v>10</v>
      </c>
      <c r="AH99">
        <v>12</v>
      </c>
      <c r="AI99">
        <v>10</v>
      </c>
      <c r="AJ99">
        <v>10</v>
      </c>
      <c r="AK99">
        <v>12</v>
      </c>
      <c r="AL99">
        <v>16</v>
      </c>
      <c r="AM99">
        <v>22</v>
      </c>
      <c r="AN99">
        <v>16</v>
      </c>
      <c r="AO99">
        <v>20</v>
      </c>
      <c r="AQ99">
        <v>0</v>
      </c>
      <c r="AR99">
        <v>0</v>
      </c>
      <c r="AS99">
        <v>9</v>
      </c>
      <c r="AT99">
        <v>4</v>
      </c>
      <c r="AU99">
        <v>8</v>
      </c>
      <c r="AV99">
        <v>23</v>
      </c>
      <c r="AW99">
        <v>11</v>
      </c>
      <c r="AX99">
        <v>10</v>
      </c>
      <c r="AY99">
        <v>16</v>
      </c>
      <c r="AZ99">
        <v>6</v>
      </c>
      <c r="BA99">
        <v>15</v>
      </c>
      <c r="BB99">
        <v>12</v>
      </c>
      <c r="BC99">
        <v>9</v>
      </c>
      <c r="BD99">
        <v>17</v>
      </c>
      <c r="BE99">
        <v>12</v>
      </c>
      <c r="BF99" s="34">
        <f t="shared" si="168"/>
        <v>10.133333333333333</v>
      </c>
      <c r="BG99" s="34">
        <f t="shared" si="169"/>
        <v>3</v>
      </c>
      <c r="BH99" s="34"/>
      <c r="BI99" s="34"/>
      <c r="BJ99" s="34"/>
      <c r="BK99" s="34"/>
      <c r="BL99" s="34"/>
      <c r="BN99">
        <v>0</v>
      </c>
      <c r="BO99">
        <v>0</v>
      </c>
      <c r="BP99">
        <v>0</v>
      </c>
      <c r="BQ99">
        <v>0</v>
      </c>
      <c r="BR99">
        <f t="shared" si="150"/>
        <v>33.333333333333329</v>
      </c>
      <c r="BS99">
        <f t="shared" si="151"/>
        <v>6.9767441860465116</v>
      </c>
      <c r="BT99">
        <f t="shared" si="152"/>
        <v>4.7619047619047619</v>
      </c>
      <c r="BU99">
        <f t="shared" si="153"/>
        <v>-9.0909090909090917</v>
      </c>
      <c r="BV99">
        <f t="shared" si="154"/>
        <v>23.076923076923077</v>
      </c>
      <c r="BW99">
        <f t="shared" si="155"/>
        <v>-25</v>
      </c>
      <c r="BX99">
        <f t="shared" si="156"/>
        <v>11.111111111111111</v>
      </c>
      <c r="BY99">
        <f t="shared" si="157"/>
        <v>-14.285714285714285</v>
      </c>
      <c r="BZ99">
        <f t="shared" si="158"/>
        <v>-41.935483870967744</v>
      </c>
      <c r="CA99">
        <f t="shared" si="159"/>
        <v>3.0303030303030303</v>
      </c>
      <c r="CB99">
        <f t="shared" si="160"/>
        <v>-25</v>
      </c>
      <c r="CD99">
        <f t="shared" si="171"/>
        <v>0</v>
      </c>
      <c r="CE99">
        <f t="shared" si="172"/>
        <v>13.436692506459947</v>
      </c>
      <c r="CF99">
        <f t="shared" si="173"/>
        <v>6.2493062493062483</v>
      </c>
      <c r="CG99">
        <f t="shared" si="174"/>
        <v>-9.3915343915343907</v>
      </c>
      <c r="CH99">
        <f t="shared" si="175"/>
        <v>-21.301726946888238</v>
      </c>
      <c r="CN99">
        <f t="shared" si="161"/>
        <v>-2.2014525165312873</v>
      </c>
    </row>
    <row r="100" spans="1:92">
      <c r="A100" s="4">
        <v>50</v>
      </c>
      <c r="B100" s="5" t="s">
        <v>173</v>
      </c>
      <c r="C100" s="4">
        <v>3</v>
      </c>
      <c r="D100" s="5" t="s">
        <v>42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1.5</v>
      </c>
      <c r="K100" s="4">
        <v>0</v>
      </c>
      <c r="L100" s="4">
        <v>0.5</v>
      </c>
      <c r="M100" s="4">
        <v>0</v>
      </c>
      <c r="N100" s="4">
        <v>0.2</v>
      </c>
      <c r="O100" s="4">
        <v>0</v>
      </c>
      <c r="P100" s="4">
        <v>0</v>
      </c>
      <c r="Q100" s="4">
        <v>0</v>
      </c>
      <c r="R100" s="4">
        <v>1.3</v>
      </c>
      <c r="S100" s="4">
        <v>0</v>
      </c>
      <c r="T100">
        <f t="shared" si="162"/>
        <v>0.23333333333333334</v>
      </c>
      <c r="U100">
        <f t="shared" si="163"/>
        <v>0</v>
      </c>
      <c r="V100">
        <f t="shared" si="164"/>
        <v>0.5</v>
      </c>
      <c r="W100">
        <f t="shared" si="165"/>
        <v>0.16666666666666666</v>
      </c>
      <c r="X100">
        <f t="shared" si="166"/>
        <v>6.6666666666666666E-2</v>
      </c>
      <c r="Y100">
        <f t="shared" si="167"/>
        <v>0.43333333333333335</v>
      </c>
      <c r="AA100" s="4">
        <v>16</v>
      </c>
      <c r="AB100" s="4">
        <v>30</v>
      </c>
      <c r="AC100" s="4">
        <v>32</v>
      </c>
      <c r="AD100" s="4">
        <v>22</v>
      </c>
      <c r="AE100" s="4">
        <v>28</v>
      </c>
      <c r="AF100" s="4">
        <v>22</v>
      </c>
      <c r="AG100" s="4">
        <v>18</v>
      </c>
      <c r="AH100" s="4">
        <v>16</v>
      </c>
      <c r="AI100" s="4">
        <v>22</v>
      </c>
      <c r="AJ100" s="4">
        <v>28</v>
      </c>
      <c r="AK100" s="4">
        <v>22</v>
      </c>
      <c r="AL100" s="4">
        <v>26</v>
      </c>
      <c r="AM100" s="4">
        <v>26</v>
      </c>
      <c r="AN100" s="4">
        <v>16</v>
      </c>
      <c r="AO100" s="4">
        <v>28</v>
      </c>
      <c r="AQ100" s="4">
        <v>16</v>
      </c>
      <c r="AR100" s="4">
        <v>28</v>
      </c>
      <c r="AS100" s="4">
        <v>23</v>
      </c>
      <c r="AT100" s="4">
        <v>28</v>
      </c>
      <c r="AU100" s="4">
        <v>23</v>
      </c>
      <c r="AV100" s="4">
        <v>24</v>
      </c>
      <c r="AW100" s="4">
        <v>21</v>
      </c>
      <c r="AX100" s="4">
        <v>21</v>
      </c>
      <c r="AY100" s="4">
        <v>23</v>
      </c>
      <c r="AZ100" s="4">
        <v>23</v>
      </c>
      <c r="BA100" s="4">
        <v>24</v>
      </c>
      <c r="BB100" s="4">
        <v>29</v>
      </c>
      <c r="BC100" s="4">
        <v>18</v>
      </c>
      <c r="BD100" s="4">
        <v>21</v>
      </c>
      <c r="BE100" s="4">
        <v>24</v>
      </c>
      <c r="BF100" s="34">
        <f t="shared" si="168"/>
        <v>23.066666666666666</v>
      </c>
      <c r="BG100" s="34">
        <f t="shared" si="169"/>
        <v>22.333333333333332</v>
      </c>
      <c r="BH100" s="34"/>
      <c r="BI100" s="34"/>
      <c r="BJ100" s="34"/>
      <c r="BK100" s="34"/>
      <c r="BL100" s="34"/>
      <c r="BN100">
        <f t="shared" ref="BN100:BN123" si="176">(AQ100-AA100)/(AQ100+AA100)*100</f>
        <v>0</v>
      </c>
      <c r="BO100">
        <f t="shared" ref="BO100" si="177">(AR100-AB100)/(AR100+AB100)*100</f>
        <v>-3.4482758620689653</v>
      </c>
      <c r="BP100">
        <f t="shared" ref="BP100:BP123" si="178">(AS100-AC100)/(AS100+AC100)*100</f>
        <v>-16.363636363636363</v>
      </c>
      <c r="BQ100">
        <f t="shared" ref="BQ100:BQ123" si="179">(AT100-AD100)/(AT100+AD100)*100</f>
        <v>12</v>
      </c>
      <c r="BR100">
        <f t="shared" si="150"/>
        <v>-9.8039215686274517</v>
      </c>
      <c r="BS100">
        <f t="shared" si="151"/>
        <v>4.3478260869565215</v>
      </c>
      <c r="BT100">
        <f t="shared" si="152"/>
        <v>7.6923076923076925</v>
      </c>
      <c r="BU100">
        <f t="shared" si="153"/>
        <v>13.513513513513514</v>
      </c>
      <c r="BV100">
        <f t="shared" si="154"/>
        <v>2.2222222222222223</v>
      </c>
      <c r="BW100">
        <f t="shared" si="155"/>
        <v>-9.8039215686274517</v>
      </c>
      <c r="BX100">
        <f t="shared" si="156"/>
        <v>4.3478260869565215</v>
      </c>
      <c r="BY100">
        <f t="shared" si="157"/>
        <v>5.4545454545454541</v>
      </c>
      <c r="BZ100">
        <f t="shared" si="158"/>
        <v>-18.181818181818183</v>
      </c>
      <c r="CA100">
        <f t="shared" si="159"/>
        <v>13.513513513513514</v>
      </c>
      <c r="CB100">
        <f t="shared" si="160"/>
        <v>-7.6923076923076925</v>
      </c>
      <c r="CD100">
        <f t="shared" si="171"/>
        <v>-6.6039707419017759</v>
      </c>
      <c r="CE100">
        <f t="shared" si="172"/>
        <v>2.1813015061096901</v>
      </c>
      <c r="CF100">
        <f t="shared" si="173"/>
        <v>7.809347809347809</v>
      </c>
      <c r="CG100">
        <f t="shared" si="174"/>
        <v>-5.1667570849200928E-4</v>
      </c>
      <c r="CH100">
        <f t="shared" si="175"/>
        <v>-4.1202041202041206</v>
      </c>
      <c r="CN100">
        <f t="shared" si="161"/>
        <v>-0.14680844447137772</v>
      </c>
    </row>
    <row r="101" spans="1:92">
      <c r="A101" s="4">
        <v>51</v>
      </c>
      <c r="B101" s="5" t="s">
        <v>174</v>
      </c>
      <c r="C101" s="4">
        <v>3</v>
      </c>
      <c r="D101" s="5" t="s">
        <v>44</v>
      </c>
      <c r="E101" s="4">
        <v>4</v>
      </c>
      <c r="F101" s="4">
        <v>0.7</v>
      </c>
      <c r="G101" s="4">
        <v>3.1</v>
      </c>
      <c r="H101" s="4">
        <v>5.8</v>
      </c>
      <c r="I101" s="4">
        <v>2.2999999999999998</v>
      </c>
      <c r="J101" s="4">
        <v>0.3</v>
      </c>
      <c r="K101" s="4">
        <v>4.8</v>
      </c>
      <c r="L101" s="4">
        <v>1.5</v>
      </c>
      <c r="M101" s="4">
        <v>6.7</v>
      </c>
      <c r="N101" s="4">
        <v>2.9</v>
      </c>
      <c r="O101" s="4">
        <v>0.8</v>
      </c>
      <c r="P101" s="4">
        <v>6.7</v>
      </c>
      <c r="Q101" s="4">
        <v>2.1</v>
      </c>
      <c r="R101" s="4">
        <v>2.2000000000000002</v>
      </c>
      <c r="S101" s="4">
        <v>3</v>
      </c>
      <c r="T101">
        <f t="shared" si="162"/>
        <v>3.1266666666666669</v>
      </c>
      <c r="U101">
        <f t="shared" si="163"/>
        <v>2.6</v>
      </c>
      <c r="V101">
        <f t="shared" si="164"/>
        <v>2.8000000000000003</v>
      </c>
      <c r="W101">
        <f t="shared" si="165"/>
        <v>4.333333333333333</v>
      </c>
      <c r="X101">
        <f t="shared" si="166"/>
        <v>3.4666666666666668</v>
      </c>
      <c r="Y101">
        <f t="shared" si="167"/>
        <v>2.4333333333333336</v>
      </c>
      <c r="AA101" s="4">
        <v>2</v>
      </c>
      <c r="AB101" s="4">
        <v>6</v>
      </c>
      <c r="AC101" s="4">
        <v>14</v>
      </c>
      <c r="AD101" s="4">
        <v>8</v>
      </c>
      <c r="AE101" s="4">
        <v>14</v>
      </c>
      <c r="AF101" s="4">
        <v>12</v>
      </c>
      <c r="AG101" s="4">
        <v>14</v>
      </c>
      <c r="AH101" s="4">
        <v>14</v>
      </c>
      <c r="AI101" s="4">
        <v>12</v>
      </c>
      <c r="AJ101" s="4">
        <v>18</v>
      </c>
      <c r="AK101" s="4">
        <v>20</v>
      </c>
      <c r="AL101" s="4">
        <v>8</v>
      </c>
      <c r="AM101" s="4">
        <v>16</v>
      </c>
      <c r="AN101" s="4">
        <v>10</v>
      </c>
      <c r="AO101" s="4">
        <v>14</v>
      </c>
      <c r="AQ101" s="4">
        <v>12</v>
      </c>
      <c r="AR101" s="4">
        <v>9</v>
      </c>
      <c r="AS101" s="4">
        <v>20</v>
      </c>
      <c r="AT101" s="4">
        <v>13</v>
      </c>
      <c r="AU101" s="4">
        <v>9</v>
      </c>
      <c r="AV101" s="4">
        <v>9</v>
      </c>
      <c r="AW101" s="4">
        <v>13</v>
      </c>
      <c r="AX101" s="4">
        <v>18</v>
      </c>
      <c r="AY101" s="4">
        <v>16</v>
      </c>
      <c r="AZ101" s="4">
        <v>11</v>
      </c>
      <c r="BA101" s="4">
        <v>12</v>
      </c>
      <c r="BB101" s="4">
        <v>12</v>
      </c>
      <c r="BC101" s="4">
        <v>11</v>
      </c>
      <c r="BD101" s="4">
        <v>20</v>
      </c>
      <c r="BE101" s="4">
        <v>13</v>
      </c>
      <c r="BF101" s="34">
        <f t="shared" si="168"/>
        <v>13.2</v>
      </c>
      <c r="BG101" s="34">
        <f t="shared" si="169"/>
        <v>13.666666666666666</v>
      </c>
      <c r="BH101" s="34"/>
      <c r="BI101" s="34"/>
      <c r="BJ101" s="34"/>
      <c r="BK101" s="34"/>
      <c r="BL101" s="34"/>
      <c r="BN101">
        <f t="shared" si="176"/>
        <v>71.428571428571431</v>
      </c>
      <c r="BO101">
        <v>0</v>
      </c>
      <c r="BP101">
        <f t="shared" si="178"/>
        <v>17.647058823529413</v>
      </c>
      <c r="BQ101">
        <f t="shared" si="179"/>
        <v>23.809523809523807</v>
      </c>
      <c r="BR101">
        <f t="shared" si="150"/>
        <v>-21.739130434782609</v>
      </c>
      <c r="BS101">
        <f t="shared" si="151"/>
        <v>-14.285714285714285</v>
      </c>
      <c r="BT101">
        <f t="shared" si="152"/>
        <v>-3.7037037037037033</v>
      </c>
      <c r="BU101">
        <f t="shared" si="153"/>
        <v>12.5</v>
      </c>
      <c r="BV101">
        <f t="shared" si="154"/>
        <v>14.285714285714285</v>
      </c>
      <c r="BW101">
        <f t="shared" si="155"/>
        <v>-24.137931034482758</v>
      </c>
      <c r="BX101">
        <f t="shared" si="156"/>
        <v>-25</v>
      </c>
      <c r="BY101">
        <f t="shared" si="157"/>
        <v>20</v>
      </c>
      <c r="BZ101">
        <f t="shared" si="158"/>
        <v>-18.518518518518519</v>
      </c>
      <c r="CA101">
        <f t="shared" si="159"/>
        <v>33.333333333333329</v>
      </c>
      <c r="CB101">
        <f t="shared" si="160"/>
        <v>-3.7037037037037033</v>
      </c>
      <c r="CD101">
        <f t="shared" si="171"/>
        <v>29.691876750700278</v>
      </c>
      <c r="CE101">
        <f t="shared" si="172"/>
        <v>-4.0717736369910291</v>
      </c>
      <c r="CF101">
        <f t="shared" si="173"/>
        <v>7.6940035273368608</v>
      </c>
      <c r="CG101">
        <f t="shared" si="174"/>
        <v>-9.7126436781609211</v>
      </c>
      <c r="CH101">
        <f t="shared" si="175"/>
        <v>3.7037037037037024</v>
      </c>
      <c r="CN101">
        <f t="shared" si="161"/>
        <v>5.4610333333177783</v>
      </c>
    </row>
    <row r="102" spans="1:92">
      <c r="A102" s="4">
        <v>52</v>
      </c>
      <c r="B102" s="5" t="s">
        <v>175</v>
      </c>
      <c r="C102" s="4">
        <v>3</v>
      </c>
      <c r="D102" s="5" t="s">
        <v>46</v>
      </c>
      <c r="E102" s="4">
        <v>1.5</v>
      </c>
      <c r="F102" s="4">
        <v>2.7</v>
      </c>
      <c r="G102" s="4">
        <v>0</v>
      </c>
      <c r="H102" s="4">
        <v>1.4</v>
      </c>
      <c r="I102" s="4">
        <v>1</v>
      </c>
      <c r="J102" s="4">
        <v>2.9</v>
      </c>
      <c r="K102" s="4">
        <v>2.9</v>
      </c>
      <c r="L102" s="4">
        <v>2.2000000000000002</v>
      </c>
      <c r="M102" s="4">
        <v>0</v>
      </c>
      <c r="N102" s="4">
        <v>0.3</v>
      </c>
      <c r="O102" s="4">
        <v>1.5</v>
      </c>
      <c r="P102" s="4">
        <v>1.6</v>
      </c>
      <c r="Q102" s="4">
        <v>0.7</v>
      </c>
      <c r="R102" s="4">
        <v>2.1</v>
      </c>
      <c r="S102" s="4">
        <v>0.3</v>
      </c>
      <c r="T102">
        <f t="shared" si="162"/>
        <v>1.406666666666667</v>
      </c>
      <c r="U102">
        <f t="shared" si="163"/>
        <v>1.4000000000000001</v>
      </c>
      <c r="V102">
        <f t="shared" si="164"/>
        <v>1.7666666666666666</v>
      </c>
      <c r="W102">
        <f t="shared" si="165"/>
        <v>1.7</v>
      </c>
      <c r="X102">
        <f t="shared" si="166"/>
        <v>1.1333333333333335</v>
      </c>
      <c r="Y102">
        <f t="shared" si="167"/>
        <v>1.0333333333333332</v>
      </c>
      <c r="AA102" s="4">
        <v>10</v>
      </c>
      <c r="AB102" s="4">
        <v>42</v>
      </c>
      <c r="AC102" s="4">
        <v>6</v>
      </c>
      <c r="AD102" s="4">
        <v>38</v>
      </c>
      <c r="AE102" s="4">
        <v>26</v>
      </c>
      <c r="AF102" s="4">
        <v>42</v>
      </c>
      <c r="AG102" s="4">
        <v>28</v>
      </c>
      <c r="AH102" s="4">
        <v>26</v>
      </c>
      <c r="AI102" s="4">
        <v>28</v>
      </c>
      <c r="AJ102" s="4">
        <v>38</v>
      </c>
      <c r="AK102" s="4">
        <v>12</v>
      </c>
      <c r="AL102" s="4">
        <v>10</v>
      </c>
      <c r="AM102" s="4">
        <v>42</v>
      </c>
      <c r="AN102" s="4">
        <v>56</v>
      </c>
      <c r="AO102" s="4">
        <v>26</v>
      </c>
      <c r="AQ102" s="4">
        <v>43</v>
      </c>
      <c r="AR102" s="4">
        <v>40</v>
      </c>
      <c r="AS102" s="4">
        <v>47</v>
      </c>
      <c r="AT102" s="4">
        <v>78</v>
      </c>
      <c r="AU102" s="4">
        <v>45</v>
      </c>
      <c r="AV102" s="4">
        <v>28</v>
      </c>
      <c r="AW102" s="4">
        <v>20</v>
      </c>
      <c r="AX102" s="4">
        <v>17</v>
      </c>
      <c r="AY102" s="4">
        <v>19</v>
      </c>
      <c r="AZ102" s="4">
        <v>49</v>
      </c>
      <c r="BA102" s="4">
        <v>28</v>
      </c>
      <c r="BB102" s="4">
        <v>15</v>
      </c>
      <c r="BC102" s="4">
        <v>26</v>
      </c>
      <c r="BD102" s="4">
        <v>49</v>
      </c>
      <c r="BE102" s="4">
        <v>17</v>
      </c>
      <c r="BF102" s="34">
        <f t="shared" si="168"/>
        <v>34.733333333333334</v>
      </c>
      <c r="BG102" s="34">
        <f t="shared" si="169"/>
        <v>43.333333333333336</v>
      </c>
      <c r="BH102" s="34"/>
      <c r="BI102" s="34"/>
      <c r="BJ102" s="34"/>
      <c r="BK102" s="34"/>
      <c r="BL102" s="34"/>
      <c r="BN102">
        <f t="shared" si="176"/>
        <v>62.264150943396224</v>
      </c>
      <c r="BO102">
        <f t="shared" ref="BO102:BO123" si="180">(AR102-AB102)/(AR102+AB102)*100</f>
        <v>-2.4390243902439024</v>
      </c>
      <c r="BP102">
        <f t="shared" si="178"/>
        <v>77.358490566037744</v>
      </c>
      <c r="BQ102">
        <f t="shared" si="179"/>
        <v>34.482758620689658</v>
      </c>
      <c r="BR102">
        <f t="shared" si="150"/>
        <v>26.760563380281688</v>
      </c>
      <c r="BS102">
        <f t="shared" si="151"/>
        <v>-20</v>
      </c>
      <c r="BT102">
        <f t="shared" si="152"/>
        <v>-16.666666666666664</v>
      </c>
      <c r="BU102">
        <f t="shared" si="153"/>
        <v>-20.930232558139537</v>
      </c>
      <c r="BV102">
        <f t="shared" si="154"/>
        <v>-19.148936170212767</v>
      </c>
      <c r="BW102">
        <f t="shared" si="155"/>
        <v>12.643678160919542</v>
      </c>
      <c r="BX102">
        <f t="shared" si="156"/>
        <v>40</v>
      </c>
      <c r="BY102">
        <f t="shared" si="157"/>
        <v>20</v>
      </c>
      <c r="BZ102">
        <f t="shared" si="158"/>
        <v>-23.52941176470588</v>
      </c>
      <c r="CA102">
        <f t="shared" si="159"/>
        <v>-6.666666666666667</v>
      </c>
      <c r="CB102">
        <f t="shared" si="160"/>
        <v>-20.930232558139537</v>
      </c>
      <c r="CD102">
        <f t="shared" si="171"/>
        <v>45.727872373063356</v>
      </c>
      <c r="CE102">
        <f t="shared" si="172"/>
        <v>13.747774000323782</v>
      </c>
      <c r="CF102">
        <f t="shared" si="173"/>
        <v>-18.915278465006324</v>
      </c>
      <c r="CG102">
        <f t="shared" si="174"/>
        <v>24.214559386973178</v>
      </c>
      <c r="CH102">
        <f t="shared" si="175"/>
        <v>-17.042103663170696</v>
      </c>
      <c r="CN102">
        <f t="shared" si="161"/>
        <v>9.5465647264366638</v>
      </c>
    </row>
    <row r="103" spans="1:92">
      <c r="A103" s="4">
        <v>49</v>
      </c>
      <c r="B103" s="5" t="s">
        <v>176</v>
      </c>
      <c r="C103" s="4">
        <v>3</v>
      </c>
      <c r="D103" s="5" t="s">
        <v>48</v>
      </c>
      <c r="E103" s="4">
        <v>7.7</v>
      </c>
      <c r="F103" s="4">
        <v>7.4</v>
      </c>
      <c r="G103" s="4">
        <v>0</v>
      </c>
      <c r="H103" s="4">
        <v>0</v>
      </c>
      <c r="I103" s="4">
        <v>0</v>
      </c>
      <c r="J103" s="4">
        <v>0.4</v>
      </c>
      <c r="K103" s="4">
        <v>0.6</v>
      </c>
      <c r="L103" s="4">
        <v>0.5</v>
      </c>
      <c r="M103" s="4">
        <v>0.5</v>
      </c>
      <c r="N103" s="4">
        <v>0.5</v>
      </c>
      <c r="O103" s="4">
        <v>0.5</v>
      </c>
      <c r="P103" s="4">
        <v>0.4</v>
      </c>
      <c r="Q103" s="4">
        <v>0</v>
      </c>
      <c r="R103" s="4">
        <v>0</v>
      </c>
      <c r="S103" s="4">
        <v>0</v>
      </c>
      <c r="T103">
        <f t="shared" si="162"/>
        <v>1.2333333333333334</v>
      </c>
      <c r="U103">
        <f t="shared" si="163"/>
        <v>5.0333333333333341</v>
      </c>
      <c r="V103">
        <f t="shared" si="164"/>
        <v>0.13333333333333333</v>
      </c>
      <c r="W103">
        <f t="shared" si="165"/>
        <v>0.53333333333333333</v>
      </c>
      <c r="X103">
        <f t="shared" si="166"/>
        <v>0.46666666666666662</v>
      </c>
      <c r="Y103">
        <f t="shared" si="167"/>
        <v>0</v>
      </c>
      <c r="AA103" s="4">
        <v>4</v>
      </c>
      <c r="AB103" s="4">
        <v>12</v>
      </c>
      <c r="AC103" s="4">
        <v>18</v>
      </c>
      <c r="AD103" s="4">
        <v>14</v>
      </c>
      <c r="AE103" s="4">
        <v>22</v>
      </c>
      <c r="AF103" s="4">
        <v>20</v>
      </c>
      <c r="AG103" s="4">
        <v>16</v>
      </c>
      <c r="AH103" s="4">
        <v>4</v>
      </c>
      <c r="AI103" s="4">
        <v>10</v>
      </c>
      <c r="AJ103" s="4">
        <v>24</v>
      </c>
      <c r="AK103" s="4">
        <v>32</v>
      </c>
      <c r="AL103" s="4">
        <v>18</v>
      </c>
      <c r="AM103" s="4">
        <v>40</v>
      </c>
      <c r="AN103" s="4">
        <v>14</v>
      </c>
      <c r="AO103" s="4">
        <v>26</v>
      </c>
      <c r="AQ103" s="4">
        <v>19</v>
      </c>
      <c r="AR103" s="4">
        <v>19</v>
      </c>
      <c r="AS103" s="4">
        <v>10</v>
      </c>
      <c r="AT103" s="4">
        <v>14</v>
      </c>
      <c r="AU103" s="4">
        <v>22</v>
      </c>
      <c r="AV103" s="4">
        <v>24</v>
      </c>
      <c r="AW103" s="4">
        <v>19</v>
      </c>
      <c r="AX103" s="4">
        <v>27</v>
      </c>
      <c r="AY103" s="4">
        <v>17</v>
      </c>
      <c r="AZ103" s="4">
        <v>16</v>
      </c>
      <c r="BA103" s="4">
        <v>19</v>
      </c>
      <c r="BB103" s="4">
        <v>24</v>
      </c>
      <c r="BC103" s="4">
        <v>14</v>
      </c>
      <c r="BD103" s="4">
        <v>22</v>
      </c>
      <c r="BE103" s="4">
        <v>13</v>
      </c>
      <c r="BF103" s="34">
        <f t="shared" si="168"/>
        <v>18.600000000000001</v>
      </c>
      <c r="BG103" s="34">
        <f t="shared" si="169"/>
        <v>16</v>
      </c>
      <c r="BH103" s="34"/>
      <c r="BI103" s="34"/>
      <c r="BJ103" s="34"/>
      <c r="BK103" s="34"/>
      <c r="BL103" s="34"/>
      <c r="BN103">
        <f t="shared" si="176"/>
        <v>65.217391304347828</v>
      </c>
      <c r="BO103">
        <f t="shared" si="180"/>
        <v>22.58064516129032</v>
      </c>
      <c r="BP103">
        <f t="shared" si="178"/>
        <v>-28.571428571428569</v>
      </c>
      <c r="BQ103">
        <f t="shared" si="179"/>
        <v>0</v>
      </c>
      <c r="BR103">
        <f t="shared" si="150"/>
        <v>0</v>
      </c>
      <c r="BS103">
        <f t="shared" si="151"/>
        <v>9.0909090909090917</v>
      </c>
      <c r="BT103">
        <f t="shared" si="152"/>
        <v>8.5714285714285712</v>
      </c>
      <c r="BU103">
        <f t="shared" si="153"/>
        <v>74.193548387096769</v>
      </c>
      <c r="BV103">
        <f t="shared" si="154"/>
        <v>25.925925925925924</v>
      </c>
      <c r="BW103">
        <f t="shared" si="155"/>
        <v>-20</v>
      </c>
      <c r="BX103">
        <f t="shared" si="156"/>
        <v>-25.490196078431371</v>
      </c>
      <c r="BY103">
        <f t="shared" si="157"/>
        <v>14.285714285714285</v>
      </c>
      <c r="BZ103">
        <f t="shared" si="158"/>
        <v>-48.148148148148145</v>
      </c>
      <c r="CA103">
        <f t="shared" si="159"/>
        <v>22.222222222222221</v>
      </c>
      <c r="CB103">
        <f t="shared" si="160"/>
        <v>-33.333333333333329</v>
      </c>
      <c r="CD103">
        <f t="shared" si="171"/>
        <v>19.742202631403192</v>
      </c>
      <c r="CE103">
        <f t="shared" si="172"/>
        <v>3.0303030303030307</v>
      </c>
      <c r="CF103">
        <f t="shared" si="173"/>
        <v>36.230300961483756</v>
      </c>
      <c r="CG103">
        <f t="shared" si="174"/>
        <v>-10.401493930905694</v>
      </c>
      <c r="CH103">
        <f t="shared" si="175"/>
        <v>-19.753086419753085</v>
      </c>
      <c r="CN103">
        <f t="shared" si="161"/>
        <v>5.7696452545062389</v>
      </c>
    </row>
    <row r="104" spans="1:92">
      <c r="A104" s="4">
        <v>53</v>
      </c>
      <c r="B104" s="5" t="s">
        <v>177</v>
      </c>
      <c r="C104" s="4">
        <v>3</v>
      </c>
      <c r="D104" s="5" t="s">
        <v>42</v>
      </c>
      <c r="E104" s="4">
        <v>1.1000000000000001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0.4</v>
      </c>
      <c r="L104" s="4">
        <v>0.5</v>
      </c>
      <c r="M104" s="4">
        <v>0.5</v>
      </c>
      <c r="N104" s="4">
        <v>0</v>
      </c>
      <c r="O104" s="4">
        <v>0</v>
      </c>
      <c r="P104" s="4">
        <v>0.4</v>
      </c>
      <c r="Q104" s="4">
        <v>0</v>
      </c>
      <c r="R104" s="4">
        <v>0</v>
      </c>
      <c r="S104" s="4">
        <v>0.6</v>
      </c>
      <c r="T104">
        <f t="shared" si="162"/>
        <v>0.3</v>
      </c>
      <c r="U104">
        <f t="shared" si="163"/>
        <v>0.3666666666666667</v>
      </c>
      <c r="V104">
        <f t="shared" si="164"/>
        <v>0.33333333333333331</v>
      </c>
      <c r="W104">
        <f t="shared" si="165"/>
        <v>0.46666666666666662</v>
      </c>
      <c r="X104">
        <f t="shared" si="166"/>
        <v>0.13333333333333333</v>
      </c>
      <c r="Y104">
        <f t="shared" si="167"/>
        <v>0.19999999999999998</v>
      </c>
      <c r="AA104" s="4">
        <v>8</v>
      </c>
      <c r="AB104" s="4">
        <v>12</v>
      </c>
      <c r="AC104" s="4">
        <v>14</v>
      </c>
      <c r="AD104" s="4">
        <v>16</v>
      </c>
      <c r="AE104" s="4">
        <v>24</v>
      </c>
      <c r="AF104" s="4">
        <v>28</v>
      </c>
      <c r="AG104" s="4">
        <v>20</v>
      </c>
      <c r="AH104" s="4">
        <v>20</v>
      </c>
      <c r="AI104" s="4">
        <v>6</v>
      </c>
      <c r="AJ104" s="4">
        <v>24</v>
      </c>
      <c r="AK104" s="4">
        <v>20</v>
      </c>
      <c r="AL104" s="4">
        <v>24</v>
      </c>
      <c r="AM104" s="4">
        <v>10</v>
      </c>
      <c r="AN104" s="4">
        <v>10</v>
      </c>
      <c r="AO104" s="4">
        <v>24</v>
      </c>
      <c r="AQ104" s="4">
        <v>21</v>
      </c>
      <c r="AR104" s="4">
        <v>25</v>
      </c>
      <c r="AS104" s="4">
        <v>20</v>
      </c>
      <c r="AT104" s="4">
        <v>21</v>
      </c>
      <c r="AU104" s="4">
        <v>22</v>
      </c>
      <c r="AV104" s="4">
        <v>21</v>
      </c>
      <c r="AW104" s="4">
        <v>11</v>
      </c>
      <c r="AX104" s="4">
        <v>16</v>
      </c>
      <c r="AY104" s="4">
        <v>8</v>
      </c>
      <c r="AZ104" s="4">
        <v>20</v>
      </c>
      <c r="BA104" s="4">
        <v>21</v>
      </c>
      <c r="BB104" s="4">
        <v>21</v>
      </c>
      <c r="BC104" s="4">
        <v>13</v>
      </c>
      <c r="BD104" s="4">
        <v>3</v>
      </c>
      <c r="BE104" s="4">
        <v>26</v>
      </c>
      <c r="BF104" s="34">
        <f t="shared" si="168"/>
        <v>17.933333333333334</v>
      </c>
      <c r="BG104" s="34">
        <f t="shared" si="169"/>
        <v>22</v>
      </c>
      <c r="BH104" s="34"/>
      <c r="BI104" s="34"/>
      <c r="BJ104" s="34"/>
      <c r="BK104" s="34"/>
      <c r="BL104" s="34"/>
      <c r="BN104">
        <f t="shared" si="176"/>
        <v>44.827586206896555</v>
      </c>
      <c r="BO104">
        <f t="shared" si="180"/>
        <v>35.135135135135137</v>
      </c>
      <c r="BP104">
        <f t="shared" si="178"/>
        <v>17.647058823529413</v>
      </c>
      <c r="BQ104">
        <f t="shared" si="179"/>
        <v>13.513513513513514</v>
      </c>
      <c r="BR104">
        <f t="shared" si="150"/>
        <v>-4.3478260869565215</v>
      </c>
      <c r="BS104">
        <f t="shared" si="151"/>
        <v>-14.285714285714285</v>
      </c>
      <c r="BT104">
        <f t="shared" si="152"/>
        <v>-29.032258064516132</v>
      </c>
      <c r="BU104">
        <f t="shared" si="153"/>
        <v>-11.111111111111111</v>
      </c>
      <c r="BV104">
        <f t="shared" si="154"/>
        <v>14.285714285714285</v>
      </c>
      <c r="BW104">
        <f t="shared" si="155"/>
        <v>-9.0909090909090917</v>
      </c>
      <c r="BX104">
        <f t="shared" si="156"/>
        <v>2.4390243902439024</v>
      </c>
      <c r="BY104">
        <f t="shared" si="157"/>
        <v>-6.666666666666667</v>
      </c>
      <c r="BZ104">
        <f t="shared" si="158"/>
        <v>13.043478260869565</v>
      </c>
      <c r="CA104">
        <f t="shared" si="159"/>
        <v>-53.846153846153847</v>
      </c>
      <c r="CB104">
        <f t="shared" si="160"/>
        <v>4</v>
      </c>
      <c r="CD104">
        <f t="shared" si="171"/>
        <v>32.536593388520373</v>
      </c>
      <c r="CE104">
        <f t="shared" si="172"/>
        <v>-1.7066756197190973</v>
      </c>
      <c r="CF104">
        <f t="shared" si="173"/>
        <v>-8.6192182966376532</v>
      </c>
      <c r="CG104">
        <f t="shared" si="174"/>
        <v>-4.4395171224439522</v>
      </c>
      <c r="CH104">
        <f t="shared" si="175"/>
        <v>-12.267558528428095</v>
      </c>
      <c r="CN104">
        <f t="shared" si="161"/>
        <v>1.1007247642583153</v>
      </c>
    </row>
    <row r="105" spans="1:92">
      <c r="A105" s="4">
        <v>55</v>
      </c>
      <c r="B105" s="5" t="s">
        <v>178</v>
      </c>
      <c r="C105" s="4">
        <v>3</v>
      </c>
      <c r="D105" s="5" t="s">
        <v>44</v>
      </c>
      <c r="E105" s="4">
        <v>8.1</v>
      </c>
      <c r="F105" s="4">
        <v>0.8</v>
      </c>
      <c r="G105" s="4">
        <v>1.1000000000000001</v>
      </c>
      <c r="H105" s="4">
        <v>0.6</v>
      </c>
      <c r="I105" s="4">
        <v>0.8</v>
      </c>
      <c r="J105" s="4">
        <v>0.6</v>
      </c>
      <c r="K105" s="4">
        <v>0.3</v>
      </c>
      <c r="L105" s="4">
        <v>1.2</v>
      </c>
      <c r="M105" s="4">
        <v>0.7</v>
      </c>
      <c r="N105" s="4">
        <v>0.3</v>
      </c>
      <c r="O105" s="4">
        <v>1.4</v>
      </c>
      <c r="P105" s="4">
        <v>0.4</v>
      </c>
      <c r="Q105" s="4">
        <v>2.4</v>
      </c>
      <c r="R105" s="4">
        <v>0</v>
      </c>
      <c r="S105" s="4">
        <v>1</v>
      </c>
      <c r="T105">
        <f t="shared" si="162"/>
        <v>1.3133333333333332</v>
      </c>
      <c r="U105">
        <f t="shared" si="163"/>
        <v>3.3333333333333335</v>
      </c>
      <c r="V105">
        <f t="shared" si="164"/>
        <v>0.66666666666666663</v>
      </c>
      <c r="W105">
        <f t="shared" si="165"/>
        <v>0.73333333333333339</v>
      </c>
      <c r="X105">
        <f t="shared" si="166"/>
        <v>0.70000000000000007</v>
      </c>
      <c r="Y105">
        <f t="shared" si="167"/>
        <v>1.1333333333333333</v>
      </c>
      <c r="AA105" s="4">
        <v>0</v>
      </c>
      <c r="AB105" s="4">
        <v>4</v>
      </c>
      <c r="AC105" s="4">
        <v>20</v>
      </c>
      <c r="AD105" s="4">
        <v>36</v>
      </c>
      <c r="AE105" s="4">
        <v>24</v>
      </c>
      <c r="AF105" s="4">
        <v>22</v>
      </c>
      <c r="AG105" s="4">
        <v>30</v>
      </c>
      <c r="AH105" s="4">
        <v>30</v>
      </c>
      <c r="AI105" s="4">
        <v>30</v>
      </c>
      <c r="AJ105" s="4">
        <v>10</v>
      </c>
      <c r="AK105" s="4">
        <v>34</v>
      </c>
      <c r="AL105" s="4">
        <v>18</v>
      </c>
      <c r="AM105" s="4">
        <v>28</v>
      </c>
      <c r="AN105" s="4">
        <v>4</v>
      </c>
      <c r="AO105" s="4">
        <v>12</v>
      </c>
      <c r="AQ105" s="4">
        <v>17</v>
      </c>
      <c r="AR105" s="4">
        <v>18</v>
      </c>
      <c r="AS105" s="4">
        <v>24</v>
      </c>
      <c r="AT105" s="4">
        <v>27</v>
      </c>
      <c r="AU105" s="4">
        <v>35</v>
      </c>
      <c r="AV105" s="4">
        <v>28</v>
      </c>
      <c r="AW105" s="4">
        <v>29</v>
      </c>
      <c r="AX105" s="4">
        <v>29</v>
      </c>
      <c r="AY105" s="4">
        <v>28</v>
      </c>
      <c r="AZ105" s="4">
        <v>10</v>
      </c>
      <c r="BA105" s="4">
        <v>29</v>
      </c>
      <c r="BB105" s="4">
        <v>33</v>
      </c>
      <c r="BC105" s="4">
        <v>32</v>
      </c>
      <c r="BD105" s="4">
        <v>3</v>
      </c>
      <c r="BE105" s="4">
        <v>20</v>
      </c>
      <c r="BF105" s="34">
        <f t="shared" si="168"/>
        <v>24.133333333333333</v>
      </c>
      <c r="BG105" s="34">
        <f t="shared" si="169"/>
        <v>19.666666666666668</v>
      </c>
      <c r="BH105" s="34"/>
      <c r="BI105" s="34"/>
      <c r="BJ105" s="34"/>
      <c r="BK105" s="34"/>
      <c r="BL105" s="34"/>
      <c r="BN105">
        <f t="shared" si="176"/>
        <v>100</v>
      </c>
      <c r="BO105">
        <f t="shared" si="180"/>
        <v>63.636363636363633</v>
      </c>
      <c r="BP105">
        <f t="shared" si="178"/>
        <v>9.0909090909090917</v>
      </c>
      <c r="BQ105">
        <f t="shared" si="179"/>
        <v>-14.285714285714285</v>
      </c>
      <c r="BR105">
        <f t="shared" si="150"/>
        <v>18.64406779661017</v>
      </c>
      <c r="BS105">
        <f t="shared" si="151"/>
        <v>12</v>
      </c>
      <c r="BT105">
        <f t="shared" si="152"/>
        <v>-1.6949152542372881</v>
      </c>
      <c r="BU105">
        <f t="shared" si="153"/>
        <v>-1.6949152542372881</v>
      </c>
      <c r="BV105">
        <f t="shared" si="154"/>
        <v>-3.4482758620689653</v>
      </c>
      <c r="BW105">
        <f t="shared" si="155"/>
        <v>0</v>
      </c>
      <c r="BX105">
        <f t="shared" si="156"/>
        <v>-7.9365079365079358</v>
      </c>
      <c r="BY105">
        <f t="shared" si="157"/>
        <v>29.411764705882355</v>
      </c>
      <c r="BZ105">
        <f t="shared" si="158"/>
        <v>6.666666666666667</v>
      </c>
      <c r="CA105">
        <f t="shared" si="159"/>
        <v>-14.285714285714285</v>
      </c>
      <c r="CB105">
        <f t="shared" si="160"/>
        <v>25</v>
      </c>
      <c r="CD105">
        <f t="shared" si="171"/>
        <v>57.575757575757571</v>
      </c>
      <c r="CE105">
        <f t="shared" si="172"/>
        <v>5.4527845036319613</v>
      </c>
      <c r="CF105">
        <f t="shared" si="173"/>
        <v>-2.2793687901811803</v>
      </c>
      <c r="CG105">
        <f t="shared" si="174"/>
        <v>7.1584189231248061</v>
      </c>
      <c r="CH105">
        <f t="shared" si="175"/>
        <v>5.7936507936507944</v>
      </c>
      <c r="CN105">
        <f t="shared" si="161"/>
        <v>14.740248601196791</v>
      </c>
    </row>
    <row r="106" spans="1:92">
      <c r="A106" s="4">
        <v>54</v>
      </c>
      <c r="B106" s="5" t="s">
        <v>179</v>
      </c>
      <c r="C106" s="4">
        <v>3</v>
      </c>
      <c r="D106" s="5" t="s">
        <v>46</v>
      </c>
      <c r="E106" s="4">
        <v>2.9</v>
      </c>
      <c r="F106" s="4">
        <v>2</v>
      </c>
      <c r="G106" s="4">
        <v>4</v>
      </c>
      <c r="H106" s="4">
        <v>6</v>
      </c>
      <c r="I106" s="4">
        <v>7</v>
      </c>
      <c r="J106" s="4">
        <v>1.5</v>
      </c>
      <c r="K106" s="4">
        <v>4.7</v>
      </c>
      <c r="L106" s="4">
        <v>3.7</v>
      </c>
      <c r="M106" s="4">
        <v>5.9</v>
      </c>
      <c r="N106" s="4">
        <v>4.2</v>
      </c>
      <c r="O106" s="4">
        <v>5.8</v>
      </c>
      <c r="P106" s="4">
        <v>2.8</v>
      </c>
      <c r="Q106" s="4">
        <v>0.8</v>
      </c>
      <c r="R106" s="4">
        <v>0.7</v>
      </c>
      <c r="S106" s="4">
        <v>2.8</v>
      </c>
      <c r="T106">
        <f t="shared" si="162"/>
        <v>3.6533333333333329</v>
      </c>
      <c r="U106">
        <f t="shared" si="163"/>
        <v>2.9666666666666668</v>
      </c>
      <c r="V106">
        <f t="shared" si="164"/>
        <v>4.833333333333333</v>
      </c>
      <c r="W106">
        <f t="shared" si="165"/>
        <v>4.7666666666666666</v>
      </c>
      <c r="X106">
        <f t="shared" si="166"/>
        <v>4.2666666666666666</v>
      </c>
      <c r="Y106">
        <f t="shared" si="167"/>
        <v>1.4333333333333333</v>
      </c>
      <c r="AA106" s="4">
        <v>0</v>
      </c>
      <c r="AB106" s="4">
        <v>2</v>
      </c>
      <c r="AC106" s="4">
        <v>2</v>
      </c>
      <c r="AD106" s="4">
        <v>8</v>
      </c>
      <c r="AE106" s="4">
        <v>6</v>
      </c>
      <c r="AF106" s="4">
        <v>4</v>
      </c>
      <c r="AG106" s="4">
        <v>10</v>
      </c>
      <c r="AH106" s="4">
        <v>4</v>
      </c>
      <c r="AI106" s="4">
        <v>8</v>
      </c>
      <c r="AJ106" s="4">
        <v>6</v>
      </c>
      <c r="AK106" s="4">
        <v>4</v>
      </c>
      <c r="AL106" s="4">
        <v>8</v>
      </c>
      <c r="AM106" s="4">
        <v>2</v>
      </c>
      <c r="AN106" s="4">
        <v>0</v>
      </c>
      <c r="AO106" s="4">
        <v>0</v>
      </c>
      <c r="AQ106" s="4">
        <v>11</v>
      </c>
      <c r="AR106" s="4">
        <v>7</v>
      </c>
      <c r="AS106" s="4">
        <v>10</v>
      </c>
      <c r="AT106" s="4">
        <v>7</v>
      </c>
      <c r="AU106" s="4">
        <v>10</v>
      </c>
      <c r="AV106" s="4">
        <v>7</v>
      </c>
      <c r="AW106" s="4">
        <v>6</v>
      </c>
      <c r="AX106" s="4">
        <v>7</v>
      </c>
      <c r="AY106" s="4">
        <v>4</v>
      </c>
      <c r="AZ106" s="4">
        <v>5</v>
      </c>
      <c r="BA106" s="4">
        <v>4</v>
      </c>
      <c r="BB106" s="4">
        <v>5</v>
      </c>
      <c r="BC106" s="4">
        <v>4</v>
      </c>
      <c r="BD106" s="4">
        <v>1</v>
      </c>
      <c r="BE106" s="4">
        <v>3</v>
      </c>
      <c r="BF106" s="34">
        <f t="shared" si="168"/>
        <v>6.0666666666666664</v>
      </c>
      <c r="BG106" s="34">
        <f t="shared" si="169"/>
        <v>9.3333333333333339</v>
      </c>
      <c r="BH106" s="34"/>
      <c r="BI106" s="34"/>
      <c r="BJ106" s="34"/>
      <c r="BK106" s="34"/>
      <c r="BL106" s="34"/>
      <c r="BN106">
        <f t="shared" si="176"/>
        <v>100</v>
      </c>
      <c r="BO106">
        <f t="shared" si="180"/>
        <v>55.555555555555557</v>
      </c>
      <c r="BP106">
        <f t="shared" si="178"/>
        <v>66.666666666666657</v>
      </c>
      <c r="BQ106">
        <f t="shared" si="179"/>
        <v>-6.666666666666667</v>
      </c>
      <c r="BR106">
        <f t="shared" si="150"/>
        <v>25</v>
      </c>
      <c r="BS106">
        <f t="shared" si="151"/>
        <v>27.27272727272727</v>
      </c>
      <c r="BT106">
        <f t="shared" si="152"/>
        <v>-25</v>
      </c>
      <c r="BU106">
        <f t="shared" si="153"/>
        <v>27.27272727272727</v>
      </c>
      <c r="BV106">
        <f t="shared" si="154"/>
        <v>-33.333333333333329</v>
      </c>
      <c r="BW106">
        <f t="shared" si="155"/>
        <v>-9.0909090909090917</v>
      </c>
      <c r="BX106">
        <f t="shared" si="156"/>
        <v>0</v>
      </c>
      <c r="BY106">
        <f t="shared" si="157"/>
        <v>-23.076923076923077</v>
      </c>
      <c r="BZ106">
        <f t="shared" si="158"/>
        <v>33.333333333333329</v>
      </c>
      <c r="CA106">
        <f t="shared" si="159"/>
        <v>100</v>
      </c>
      <c r="CB106">
        <f t="shared" si="160"/>
        <v>100</v>
      </c>
      <c r="CD106">
        <f t="shared" si="171"/>
        <v>74.074074074074062</v>
      </c>
      <c r="CE106">
        <f t="shared" si="172"/>
        <v>15.202020202020201</v>
      </c>
      <c r="CF106">
        <f t="shared" si="173"/>
        <v>-10.353535353535353</v>
      </c>
      <c r="CG106">
        <f t="shared" si="174"/>
        <v>-10.722610722610723</v>
      </c>
      <c r="CH106">
        <f t="shared" si="175"/>
        <v>77.777777777777771</v>
      </c>
      <c r="CN106">
        <f t="shared" si="161"/>
        <v>29.195545195545193</v>
      </c>
    </row>
    <row r="107" spans="1:92">
      <c r="A107" s="4">
        <v>56</v>
      </c>
      <c r="B107" s="5" t="s">
        <v>180</v>
      </c>
      <c r="C107" s="4">
        <v>3</v>
      </c>
      <c r="D107" s="5" t="s">
        <v>48</v>
      </c>
      <c r="E107" s="4">
        <v>2.6</v>
      </c>
      <c r="F107" s="4">
        <v>0</v>
      </c>
      <c r="G107" s="4">
        <v>0.6</v>
      </c>
      <c r="H107" s="4">
        <v>1.4</v>
      </c>
      <c r="I107" s="4">
        <v>0.8</v>
      </c>
      <c r="J107" s="4">
        <v>0.7</v>
      </c>
      <c r="K107" s="4">
        <v>0</v>
      </c>
      <c r="L107" s="4">
        <v>2.5</v>
      </c>
      <c r="M107" s="4">
        <v>5.8</v>
      </c>
      <c r="N107" s="4">
        <v>0</v>
      </c>
      <c r="O107" s="4">
        <v>0</v>
      </c>
      <c r="P107" s="4">
        <v>0.6</v>
      </c>
      <c r="Q107" s="4">
        <v>0.9</v>
      </c>
      <c r="R107" s="4">
        <v>2.6</v>
      </c>
      <c r="S107" s="4">
        <v>1.1000000000000001</v>
      </c>
      <c r="T107">
        <f t="shared" si="162"/>
        <v>1.3066666666666669</v>
      </c>
      <c r="U107">
        <f t="shared" si="163"/>
        <v>1.0666666666666667</v>
      </c>
      <c r="V107">
        <f t="shared" si="164"/>
        <v>0.96666666666666679</v>
      </c>
      <c r="W107">
        <f t="shared" si="165"/>
        <v>2.7666666666666671</v>
      </c>
      <c r="X107">
        <f t="shared" si="166"/>
        <v>0.19999999999999998</v>
      </c>
      <c r="Y107">
        <f t="shared" si="167"/>
        <v>1.5333333333333332</v>
      </c>
      <c r="AA107" s="4">
        <v>8</v>
      </c>
      <c r="AB107" s="4">
        <v>14</v>
      </c>
      <c r="AC107" s="4">
        <v>20</v>
      </c>
      <c r="AD107" s="4">
        <v>24</v>
      </c>
      <c r="AE107" s="4">
        <v>8</v>
      </c>
      <c r="AF107" s="4">
        <v>12</v>
      </c>
      <c r="AG107" s="4">
        <v>10</v>
      </c>
      <c r="AH107" s="4">
        <v>14</v>
      </c>
      <c r="AI107" s="4">
        <v>10</v>
      </c>
      <c r="AJ107" s="4">
        <v>8</v>
      </c>
      <c r="AK107" s="4">
        <v>14</v>
      </c>
      <c r="AL107" s="4">
        <v>20</v>
      </c>
      <c r="AM107" s="4">
        <v>18</v>
      </c>
      <c r="AN107" s="4">
        <v>2</v>
      </c>
      <c r="AO107" s="4">
        <v>18</v>
      </c>
      <c r="AQ107" s="4">
        <v>9</v>
      </c>
      <c r="AR107" s="4">
        <v>25</v>
      </c>
      <c r="AS107" s="4">
        <v>17</v>
      </c>
      <c r="AT107" s="4">
        <v>11</v>
      </c>
      <c r="AU107" s="4">
        <v>15</v>
      </c>
      <c r="AV107" s="4">
        <v>20</v>
      </c>
      <c r="AW107" s="4">
        <v>13</v>
      </c>
      <c r="AX107" s="4">
        <v>20</v>
      </c>
      <c r="AY107" s="4">
        <v>17</v>
      </c>
      <c r="AZ107" s="4">
        <v>20</v>
      </c>
      <c r="BA107" s="4">
        <v>17</v>
      </c>
      <c r="BB107" s="4">
        <v>17</v>
      </c>
      <c r="BC107" s="4">
        <v>21</v>
      </c>
      <c r="BD107" s="4">
        <v>5</v>
      </c>
      <c r="BE107" s="4">
        <v>14</v>
      </c>
      <c r="BF107" s="34">
        <f t="shared" si="168"/>
        <v>16.066666666666666</v>
      </c>
      <c r="BG107" s="34">
        <f t="shared" si="169"/>
        <v>17</v>
      </c>
      <c r="BH107" s="34"/>
      <c r="BI107" s="34"/>
      <c r="BJ107" s="34"/>
      <c r="BK107" s="34"/>
      <c r="BL107" s="34"/>
      <c r="BN107">
        <f t="shared" si="176"/>
        <v>5.8823529411764701</v>
      </c>
      <c r="BO107">
        <f t="shared" si="180"/>
        <v>28.205128205128204</v>
      </c>
      <c r="BP107">
        <f t="shared" si="178"/>
        <v>-8.1081081081081088</v>
      </c>
      <c r="BQ107">
        <f t="shared" si="179"/>
        <v>-37.142857142857146</v>
      </c>
      <c r="BR107">
        <f t="shared" si="150"/>
        <v>30.434782608695656</v>
      </c>
      <c r="BS107">
        <f t="shared" si="151"/>
        <v>25</v>
      </c>
      <c r="BT107">
        <f t="shared" si="152"/>
        <v>13.043478260869565</v>
      </c>
      <c r="BU107">
        <f t="shared" si="153"/>
        <v>17.647058823529413</v>
      </c>
      <c r="BV107">
        <f t="shared" si="154"/>
        <v>25.925925925925924</v>
      </c>
      <c r="BW107">
        <f t="shared" si="155"/>
        <v>42.857142857142854</v>
      </c>
      <c r="BX107">
        <f t="shared" si="156"/>
        <v>9.67741935483871</v>
      </c>
      <c r="BY107">
        <f t="shared" si="157"/>
        <v>-8.1081081081081088</v>
      </c>
      <c r="BZ107">
        <f t="shared" si="158"/>
        <v>7.6923076923076925</v>
      </c>
      <c r="CA107">
        <f t="shared" si="159"/>
        <v>42.857142857142854</v>
      </c>
      <c r="CB107">
        <f t="shared" si="160"/>
        <v>-12.5</v>
      </c>
      <c r="CD107">
        <f t="shared" si="171"/>
        <v>8.6597910127321889</v>
      </c>
      <c r="CE107">
        <f t="shared" si="172"/>
        <v>6.0973084886128364</v>
      </c>
      <c r="CF107">
        <f t="shared" si="173"/>
        <v>18.872154336774965</v>
      </c>
      <c r="CG107">
        <f t="shared" si="174"/>
        <v>14.808818034624485</v>
      </c>
      <c r="CH107">
        <f t="shared" si="175"/>
        <v>12.683150183150182</v>
      </c>
      <c r="CN107">
        <f t="shared" si="161"/>
        <v>12.224244411178933</v>
      </c>
    </row>
    <row r="108" spans="1:92">
      <c r="A108" s="4">
        <v>60</v>
      </c>
      <c r="B108" s="5" t="s">
        <v>181</v>
      </c>
      <c r="C108" s="4">
        <v>3</v>
      </c>
      <c r="D108" s="5" t="s">
        <v>42</v>
      </c>
      <c r="E108" s="4">
        <v>2.2000000000000002</v>
      </c>
      <c r="F108" s="4">
        <v>1.5</v>
      </c>
      <c r="G108" s="4">
        <v>0</v>
      </c>
      <c r="H108" s="4">
        <v>0.5</v>
      </c>
      <c r="I108" s="4">
        <v>1.5</v>
      </c>
      <c r="J108" s="4">
        <v>0.9</v>
      </c>
      <c r="K108" s="4">
        <v>8.3000000000000007</v>
      </c>
      <c r="L108" s="4">
        <v>0.4</v>
      </c>
      <c r="M108" s="4">
        <v>5.2</v>
      </c>
      <c r="N108" s="4">
        <v>4.5999999999999996</v>
      </c>
      <c r="O108" s="4">
        <v>12</v>
      </c>
      <c r="P108" s="4">
        <v>8.4</v>
      </c>
      <c r="Q108" s="4">
        <v>9.9</v>
      </c>
      <c r="R108" s="4">
        <v>2.5</v>
      </c>
      <c r="S108" s="4">
        <v>6.4</v>
      </c>
      <c r="T108">
        <f t="shared" si="162"/>
        <v>4.2866666666666662</v>
      </c>
      <c r="U108">
        <f t="shared" si="163"/>
        <v>1.2333333333333334</v>
      </c>
      <c r="V108">
        <f t="shared" si="164"/>
        <v>0.96666666666666667</v>
      </c>
      <c r="W108">
        <f t="shared" si="165"/>
        <v>4.6333333333333337</v>
      </c>
      <c r="X108">
        <f t="shared" si="166"/>
        <v>8.3333333333333339</v>
      </c>
      <c r="Y108">
        <f t="shared" si="167"/>
        <v>6.2666666666666666</v>
      </c>
      <c r="AA108" s="4">
        <v>2</v>
      </c>
      <c r="AB108" s="4">
        <v>12</v>
      </c>
      <c r="AC108" s="4">
        <v>6</v>
      </c>
      <c r="AD108" s="4">
        <v>26</v>
      </c>
      <c r="AE108" s="4">
        <v>4</v>
      </c>
      <c r="AF108" s="4">
        <v>12</v>
      </c>
      <c r="AG108" s="4">
        <v>4</v>
      </c>
      <c r="AH108" s="4">
        <v>2</v>
      </c>
      <c r="AI108" s="4">
        <v>6</v>
      </c>
      <c r="AJ108" s="4">
        <v>18</v>
      </c>
      <c r="AK108" s="4">
        <v>4</v>
      </c>
      <c r="AL108" s="4">
        <v>2</v>
      </c>
      <c r="AM108" s="4">
        <v>10</v>
      </c>
      <c r="AN108" s="4">
        <v>14</v>
      </c>
      <c r="AO108" s="4">
        <v>10</v>
      </c>
      <c r="AQ108" s="4">
        <v>19</v>
      </c>
      <c r="AR108" s="4">
        <v>18</v>
      </c>
      <c r="AS108" s="4">
        <v>15</v>
      </c>
      <c r="AT108" s="4">
        <v>9</v>
      </c>
      <c r="AU108" s="4">
        <v>11</v>
      </c>
      <c r="AV108" s="4">
        <v>15</v>
      </c>
      <c r="AW108" s="4">
        <v>11</v>
      </c>
      <c r="AX108" s="4">
        <v>13</v>
      </c>
      <c r="AY108" s="4">
        <v>10</v>
      </c>
      <c r="AZ108" s="4">
        <v>14</v>
      </c>
      <c r="BA108" s="4">
        <v>10</v>
      </c>
      <c r="BB108" s="4">
        <v>16</v>
      </c>
      <c r="BC108" s="4">
        <v>14</v>
      </c>
      <c r="BD108" s="4">
        <v>6</v>
      </c>
      <c r="BE108" s="4">
        <v>13</v>
      </c>
      <c r="BF108" s="34">
        <f t="shared" si="168"/>
        <v>12.933333333333334</v>
      </c>
      <c r="BG108" s="34">
        <f t="shared" si="169"/>
        <v>17.333333333333332</v>
      </c>
      <c r="BH108" s="34"/>
      <c r="BI108" s="34"/>
      <c r="BJ108" s="34"/>
      <c r="BK108" s="34"/>
      <c r="BL108" s="34"/>
      <c r="BN108">
        <f t="shared" si="176"/>
        <v>80.952380952380949</v>
      </c>
      <c r="BO108">
        <f t="shared" si="180"/>
        <v>20</v>
      </c>
      <c r="BP108">
        <f t="shared" si="178"/>
        <v>42.857142857142854</v>
      </c>
      <c r="BQ108">
        <f t="shared" si="179"/>
        <v>-48.571428571428569</v>
      </c>
      <c r="BR108">
        <f t="shared" si="150"/>
        <v>46.666666666666664</v>
      </c>
      <c r="BS108">
        <f t="shared" si="151"/>
        <v>11.111111111111111</v>
      </c>
      <c r="BT108">
        <f t="shared" si="152"/>
        <v>46.666666666666664</v>
      </c>
      <c r="BU108">
        <f t="shared" si="153"/>
        <v>73.333333333333329</v>
      </c>
      <c r="BV108">
        <f t="shared" si="154"/>
        <v>25</v>
      </c>
      <c r="BW108">
        <f t="shared" si="155"/>
        <v>-12.5</v>
      </c>
      <c r="BX108">
        <f t="shared" si="156"/>
        <v>42.857142857142854</v>
      </c>
      <c r="BY108">
        <f t="shared" si="157"/>
        <v>77.777777777777786</v>
      </c>
      <c r="BZ108">
        <f t="shared" si="158"/>
        <v>16.666666666666664</v>
      </c>
      <c r="CA108">
        <f t="shared" si="159"/>
        <v>-40</v>
      </c>
      <c r="CB108">
        <f t="shared" si="160"/>
        <v>13.043478260869565</v>
      </c>
      <c r="CD108">
        <f t="shared" si="171"/>
        <v>47.93650793650793</v>
      </c>
      <c r="CE108">
        <f t="shared" si="172"/>
        <v>3.0687830687830684</v>
      </c>
      <c r="CF108">
        <f t="shared" si="173"/>
        <v>48.333333333333336</v>
      </c>
      <c r="CG108">
        <f t="shared" si="174"/>
        <v>36.044973544973544</v>
      </c>
      <c r="CH108">
        <f t="shared" si="175"/>
        <v>-3.4299516908212571</v>
      </c>
      <c r="CN108">
        <f t="shared" si="161"/>
        <v>26.390729238555323</v>
      </c>
    </row>
    <row r="109" spans="1:92">
      <c r="A109" s="4">
        <v>58</v>
      </c>
      <c r="B109" s="5" t="s">
        <v>182</v>
      </c>
      <c r="C109" s="4">
        <v>3</v>
      </c>
      <c r="D109" s="5" t="s">
        <v>44</v>
      </c>
      <c r="E109" s="4">
        <v>4.5</v>
      </c>
      <c r="F109" s="4">
        <v>0.7</v>
      </c>
      <c r="G109" s="4">
        <v>3.3</v>
      </c>
      <c r="H109" s="4">
        <v>5.8</v>
      </c>
      <c r="I109" s="4">
        <v>1</v>
      </c>
      <c r="J109" s="4">
        <v>6.5</v>
      </c>
      <c r="K109" s="4">
        <v>4.2</v>
      </c>
      <c r="L109" s="4">
        <v>7.6</v>
      </c>
      <c r="M109" s="4">
        <v>9.1</v>
      </c>
      <c r="N109" s="4">
        <v>2.2999999999999998</v>
      </c>
      <c r="O109" s="4">
        <v>3.6</v>
      </c>
      <c r="P109" s="4">
        <v>7.7</v>
      </c>
      <c r="Q109" s="4">
        <v>6.3</v>
      </c>
      <c r="R109" s="4">
        <v>2.9</v>
      </c>
      <c r="S109" s="4">
        <v>4.7</v>
      </c>
      <c r="T109">
        <f t="shared" si="162"/>
        <v>4.6800000000000006</v>
      </c>
      <c r="U109">
        <f t="shared" si="163"/>
        <v>2.8333333333333335</v>
      </c>
      <c r="V109">
        <f t="shared" si="164"/>
        <v>4.4333333333333336</v>
      </c>
      <c r="W109">
        <f t="shared" si="165"/>
        <v>6.9666666666666659</v>
      </c>
      <c r="X109">
        <f t="shared" si="166"/>
        <v>4.5333333333333341</v>
      </c>
      <c r="Y109">
        <f t="shared" si="167"/>
        <v>4.6333333333333329</v>
      </c>
      <c r="AA109" s="4">
        <v>36</v>
      </c>
      <c r="AB109" s="4">
        <v>52</v>
      </c>
      <c r="AC109" s="4">
        <v>48</v>
      </c>
      <c r="AD109" s="4">
        <v>44</v>
      </c>
      <c r="AE109" s="4">
        <v>36</v>
      </c>
      <c r="AF109" s="4">
        <v>16</v>
      </c>
      <c r="AG109" s="4">
        <v>48</v>
      </c>
      <c r="AH109" s="4">
        <v>38</v>
      </c>
      <c r="AI109" s="4">
        <v>28</v>
      </c>
      <c r="AJ109" s="4">
        <v>52</v>
      </c>
      <c r="AK109" s="4">
        <v>36</v>
      </c>
      <c r="AL109" s="4">
        <v>26</v>
      </c>
      <c r="AM109" s="4">
        <v>18</v>
      </c>
      <c r="AN109" s="4">
        <v>46</v>
      </c>
      <c r="AO109" s="4">
        <v>26</v>
      </c>
      <c r="AQ109" s="4">
        <v>53</v>
      </c>
      <c r="AR109" s="4">
        <v>50</v>
      </c>
      <c r="AS109" s="4">
        <v>27</v>
      </c>
      <c r="AT109" s="4">
        <v>29</v>
      </c>
      <c r="AU109" s="4">
        <v>22</v>
      </c>
      <c r="AV109" s="4">
        <v>39</v>
      </c>
      <c r="AW109" s="4">
        <v>34</v>
      </c>
      <c r="AX109" s="4">
        <v>42</v>
      </c>
      <c r="AY109" s="4">
        <v>42</v>
      </c>
      <c r="AZ109" s="4">
        <v>31</v>
      </c>
      <c r="BA109" s="4">
        <v>48</v>
      </c>
      <c r="BB109" s="4">
        <v>37</v>
      </c>
      <c r="BC109" s="4">
        <v>47</v>
      </c>
      <c r="BD109" s="4">
        <v>24</v>
      </c>
      <c r="BE109" s="4">
        <v>42</v>
      </c>
      <c r="BF109" s="34">
        <f t="shared" si="168"/>
        <v>37.799999999999997</v>
      </c>
      <c r="BG109" s="34">
        <f t="shared" si="169"/>
        <v>43.333333333333336</v>
      </c>
      <c r="BH109" s="34"/>
      <c r="BI109" s="34"/>
      <c r="BJ109" s="34"/>
      <c r="BK109" s="34"/>
      <c r="BL109" s="34"/>
      <c r="BN109">
        <f t="shared" si="176"/>
        <v>19.101123595505616</v>
      </c>
      <c r="BO109">
        <f t="shared" si="180"/>
        <v>-1.9607843137254901</v>
      </c>
      <c r="BP109">
        <f t="shared" si="178"/>
        <v>-28.000000000000004</v>
      </c>
      <c r="BQ109">
        <f t="shared" si="179"/>
        <v>-20.547945205479451</v>
      </c>
      <c r="BR109">
        <f t="shared" si="150"/>
        <v>-24.137931034482758</v>
      </c>
      <c r="BS109">
        <f t="shared" si="151"/>
        <v>41.818181818181813</v>
      </c>
      <c r="BT109">
        <f t="shared" si="152"/>
        <v>-17.073170731707318</v>
      </c>
      <c r="BU109">
        <f t="shared" si="153"/>
        <v>5</v>
      </c>
      <c r="BV109">
        <f t="shared" si="154"/>
        <v>20</v>
      </c>
      <c r="BW109">
        <f t="shared" si="155"/>
        <v>-25.301204819277107</v>
      </c>
      <c r="BX109">
        <f t="shared" si="156"/>
        <v>14.285714285714285</v>
      </c>
      <c r="BY109">
        <f t="shared" si="157"/>
        <v>17.460317460317459</v>
      </c>
      <c r="BZ109">
        <f t="shared" si="158"/>
        <v>44.61538461538462</v>
      </c>
      <c r="CA109">
        <f t="shared" si="159"/>
        <v>-31.428571428571427</v>
      </c>
      <c r="CB109">
        <f t="shared" si="160"/>
        <v>23.52941176470588</v>
      </c>
      <c r="CD109">
        <f t="shared" si="171"/>
        <v>-3.6198869060732926</v>
      </c>
      <c r="CE109">
        <f t="shared" si="172"/>
        <v>-0.95589814059346645</v>
      </c>
      <c r="CF109">
        <f t="shared" si="173"/>
        <v>2.6422764227642275</v>
      </c>
      <c r="CG109">
        <f t="shared" si="174"/>
        <v>2.1482756422515457</v>
      </c>
      <c r="CH109">
        <f t="shared" si="175"/>
        <v>12.238741650506357</v>
      </c>
      <c r="CN109">
        <f t="shared" si="161"/>
        <v>2.4907017337710746</v>
      </c>
    </row>
    <row r="110" spans="1:92">
      <c r="A110" s="4">
        <v>59</v>
      </c>
      <c r="B110" s="5" t="s">
        <v>183</v>
      </c>
      <c r="C110" s="4">
        <v>3</v>
      </c>
      <c r="D110" s="5" t="s">
        <v>46</v>
      </c>
      <c r="E110" s="4">
        <v>0</v>
      </c>
      <c r="F110" s="4">
        <v>0.3</v>
      </c>
      <c r="G110" s="4">
        <v>0</v>
      </c>
      <c r="H110" s="4">
        <v>0.3</v>
      </c>
      <c r="I110" s="4">
        <v>0</v>
      </c>
      <c r="J110" s="4">
        <v>0.9</v>
      </c>
      <c r="K110" s="4">
        <v>0</v>
      </c>
      <c r="L110" s="4">
        <v>0</v>
      </c>
      <c r="M110" s="4">
        <v>1.2</v>
      </c>
      <c r="N110" s="4">
        <v>0</v>
      </c>
      <c r="O110" s="4">
        <v>0.3</v>
      </c>
      <c r="P110" s="4">
        <v>0.8</v>
      </c>
      <c r="Q110" s="4">
        <v>0.4</v>
      </c>
      <c r="R110" s="4">
        <v>0</v>
      </c>
      <c r="S110" s="4">
        <v>0</v>
      </c>
      <c r="T110">
        <f t="shared" si="162"/>
        <v>0.28000000000000003</v>
      </c>
      <c r="U110">
        <f t="shared" si="163"/>
        <v>9.9999999999999992E-2</v>
      </c>
      <c r="V110">
        <f t="shared" si="164"/>
        <v>0.39999999999999997</v>
      </c>
      <c r="W110">
        <f t="shared" si="165"/>
        <v>0.39999999999999997</v>
      </c>
      <c r="X110">
        <f t="shared" si="166"/>
        <v>0.3666666666666667</v>
      </c>
      <c r="Y110">
        <f t="shared" si="167"/>
        <v>0.13333333333333333</v>
      </c>
      <c r="AA110" s="4">
        <v>16</v>
      </c>
      <c r="AB110" s="4">
        <v>16</v>
      </c>
      <c r="AC110" s="4">
        <v>14</v>
      </c>
      <c r="AD110" s="4">
        <v>14</v>
      </c>
      <c r="AE110" s="4">
        <v>14</v>
      </c>
      <c r="AF110" s="4">
        <v>14</v>
      </c>
      <c r="AG110" s="4">
        <v>16</v>
      </c>
      <c r="AH110" s="4">
        <v>20</v>
      </c>
      <c r="AI110" s="4">
        <v>10</v>
      </c>
      <c r="AJ110" s="4">
        <v>12</v>
      </c>
      <c r="AK110" s="4">
        <v>12</v>
      </c>
      <c r="AL110" s="4">
        <v>18</v>
      </c>
      <c r="AM110" s="4">
        <v>8</v>
      </c>
      <c r="AN110" s="4">
        <v>16</v>
      </c>
      <c r="AO110" s="4">
        <v>10</v>
      </c>
      <c r="AQ110" s="4">
        <v>11</v>
      </c>
      <c r="AR110" s="4">
        <v>14</v>
      </c>
      <c r="AS110" s="4">
        <v>15</v>
      </c>
      <c r="AT110" s="4">
        <v>14</v>
      </c>
      <c r="AU110" s="4">
        <v>17</v>
      </c>
      <c r="AV110" s="4">
        <v>14</v>
      </c>
      <c r="AW110" s="4">
        <v>15</v>
      </c>
      <c r="AX110" s="4">
        <v>15</v>
      </c>
      <c r="AY110" s="4">
        <v>16</v>
      </c>
      <c r="AZ110" s="4">
        <v>13</v>
      </c>
      <c r="BA110" s="4">
        <v>14</v>
      </c>
      <c r="BB110" s="4">
        <v>5</v>
      </c>
      <c r="BC110" s="4">
        <v>9</v>
      </c>
      <c r="BD110" s="4">
        <v>12</v>
      </c>
      <c r="BE110" s="4">
        <v>11</v>
      </c>
      <c r="BF110" s="34">
        <f t="shared" si="168"/>
        <v>13</v>
      </c>
      <c r="BG110" s="34">
        <f t="shared" si="169"/>
        <v>13.333333333333334</v>
      </c>
      <c r="BH110" s="34"/>
      <c r="BI110" s="34"/>
      <c r="BJ110" s="34"/>
      <c r="BK110" s="34"/>
      <c r="BL110" s="34"/>
      <c r="BN110">
        <f t="shared" si="176"/>
        <v>-18.518518518518519</v>
      </c>
      <c r="BO110">
        <f t="shared" si="180"/>
        <v>-6.666666666666667</v>
      </c>
      <c r="BP110">
        <f t="shared" si="178"/>
        <v>3.4482758620689653</v>
      </c>
      <c r="BQ110">
        <f t="shared" si="179"/>
        <v>0</v>
      </c>
      <c r="BR110">
        <f t="shared" si="150"/>
        <v>9.67741935483871</v>
      </c>
      <c r="BS110">
        <f t="shared" si="151"/>
        <v>0</v>
      </c>
      <c r="BT110">
        <f t="shared" si="152"/>
        <v>-3.225806451612903</v>
      </c>
      <c r="BU110">
        <f t="shared" si="153"/>
        <v>-14.285714285714285</v>
      </c>
      <c r="BV110">
        <f t="shared" si="154"/>
        <v>23.076923076923077</v>
      </c>
      <c r="BW110">
        <f t="shared" si="155"/>
        <v>4</v>
      </c>
      <c r="BX110">
        <f t="shared" si="156"/>
        <v>7.6923076923076925</v>
      </c>
      <c r="BY110">
        <f t="shared" si="157"/>
        <v>-56.521739130434781</v>
      </c>
      <c r="BZ110">
        <f t="shared" si="158"/>
        <v>5.8823529411764701</v>
      </c>
      <c r="CA110">
        <f t="shared" si="159"/>
        <v>-14.285714285714285</v>
      </c>
      <c r="CB110">
        <f t="shared" si="160"/>
        <v>4.7619047619047619</v>
      </c>
      <c r="CD110">
        <f t="shared" si="171"/>
        <v>-7.2456364410387408</v>
      </c>
      <c r="CE110">
        <f t="shared" si="172"/>
        <v>3.2258064516129035</v>
      </c>
      <c r="CF110">
        <f t="shared" si="173"/>
        <v>1.8551341131986294</v>
      </c>
      <c r="CG110">
        <f t="shared" si="174"/>
        <v>-14.94314381270903</v>
      </c>
      <c r="CH110">
        <f t="shared" si="175"/>
        <v>-1.2138188608776839</v>
      </c>
      <c r="CN110">
        <f t="shared" si="161"/>
        <v>-3.6643317099627848</v>
      </c>
    </row>
    <row r="111" spans="1:92">
      <c r="A111" s="4">
        <v>57</v>
      </c>
      <c r="B111" s="5" t="s">
        <v>184</v>
      </c>
      <c r="C111" s="4">
        <v>3</v>
      </c>
      <c r="D111" s="5" t="s">
        <v>48</v>
      </c>
      <c r="E111" s="4">
        <v>0.8</v>
      </c>
      <c r="F111" s="4">
        <v>0</v>
      </c>
      <c r="G111" s="4">
        <v>1</v>
      </c>
      <c r="H111" s="4">
        <v>0.8</v>
      </c>
      <c r="I111" s="4">
        <v>3.5</v>
      </c>
      <c r="J111" s="4">
        <v>0</v>
      </c>
      <c r="K111" s="4">
        <v>5</v>
      </c>
      <c r="L111" s="4">
        <v>0.3</v>
      </c>
      <c r="M111" s="4">
        <v>0.3</v>
      </c>
      <c r="N111" s="4">
        <v>3.1</v>
      </c>
      <c r="O111" s="4">
        <v>1.5</v>
      </c>
      <c r="P111" s="4">
        <v>3</v>
      </c>
      <c r="Q111" s="4">
        <v>0</v>
      </c>
      <c r="R111" s="4">
        <v>1.8</v>
      </c>
      <c r="S111" s="4">
        <v>0.8</v>
      </c>
      <c r="T111">
        <f t="shared" si="162"/>
        <v>1.4600000000000002</v>
      </c>
      <c r="U111">
        <f t="shared" si="163"/>
        <v>0.6</v>
      </c>
      <c r="V111">
        <f t="shared" si="164"/>
        <v>1.4333333333333333</v>
      </c>
      <c r="W111">
        <f t="shared" si="165"/>
        <v>1.8666666666666665</v>
      </c>
      <c r="X111">
        <f t="shared" si="166"/>
        <v>2.5333333333333332</v>
      </c>
      <c r="Y111">
        <f t="shared" si="167"/>
        <v>0.8666666666666667</v>
      </c>
      <c r="AA111" s="4">
        <v>14</v>
      </c>
      <c r="AB111" s="4">
        <v>24</v>
      </c>
      <c r="AC111" s="4">
        <v>14</v>
      </c>
      <c r="AD111" s="4">
        <v>16</v>
      </c>
      <c r="AE111" s="4">
        <v>14</v>
      </c>
      <c r="AF111" s="4">
        <v>12</v>
      </c>
      <c r="AG111" s="4">
        <v>8</v>
      </c>
      <c r="AH111" s="4">
        <v>24</v>
      </c>
      <c r="AI111" s="4">
        <v>24</v>
      </c>
      <c r="AJ111" s="4">
        <v>10</v>
      </c>
      <c r="AK111" s="4">
        <v>16</v>
      </c>
      <c r="AL111" s="4">
        <v>16</v>
      </c>
      <c r="AM111" s="4">
        <v>26</v>
      </c>
      <c r="AN111" s="4">
        <v>18</v>
      </c>
      <c r="AO111" s="4">
        <v>22</v>
      </c>
      <c r="AQ111" s="4">
        <v>27</v>
      </c>
      <c r="AR111" s="4">
        <v>26</v>
      </c>
      <c r="AS111" s="4">
        <v>24</v>
      </c>
      <c r="AT111" s="4">
        <v>19</v>
      </c>
      <c r="AU111" s="4">
        <v>23</v>
      </c>
      <c r="AV111" s="4">
        <v>11</v>
      </c>
      <c r="AW111" s="4">
        <v>26</v>
      </c>
      <c r="AX111" s="4">
        <v>20</v>
      </c>
      <c r="AY111" s="4">
        <v>11</v>
      </c>
      <c r="AZ111" s="4">
        <v>22</v>
      </c>
      <c r="BA111" s="4">
        <v>17</v>
      </c>
      <c r="BB111" s="4">
        <v>11</v>
      </c>
      <c r="BC111" s="4">
        <v>22</v>
      </c>
      <c r="BD111" s="4">
        <v>28</v>
      </c>
      <c r="BE111" s="4">
        <v>19</v>
      </c>
      <c r="BF111" s="34">
        <f t="shared" si="168"/>
        <v>20.399999999999999</v>
      </c>
      <c r="BG111" s="34">
        <f t="shared" si="169"/>
        <v>25.666666666666668</v>
      </c>
      <c r="BH111" s="34"/>
      <c r="BI111" s="34"/>
      <c r="BJ111" s="34"/>
      <c r="BK111" s="34"/>
      <c r="BL111" s="34"/>
      <c r="BN111">
        <f t="shared" si="176"/>
        <v>31.707317073170731</v>
      </c>
      <c r="BO111">
        <f t="shared" si="180"/>
        <v>4</v>
      </c>
      <c r="BP111">
        <f t="shared" si="178"/>
        <v>26.315789473684209</v>
      </c>
      <c r="BQ111">
        <f t="shared" si="179"/>
        <v>8.5714285714285712</v>
      </c>
      <c r="BR111">
        <f t="shared" si="150"/>
        <v>24.324324324324326</v>
      </c>
      <c r="BS111">
        <f t="shared" si="151"/>
        <v>-4.3478260869565215</v>
      </c>
      <c r="BT111">
        <f t="shared" si="152"/>
        <v>52.941176470588239</v>
      </c>
      <c r="BU111">
        <f t="shared" si="153"/>
        <v>-9.0909090909090917</v>
      </c>
      <c r="BV111">
        <f t="shared" si="154"/>
        <v>-37.142857142857146</v>
      </c>
      <c r="BW111">
        <f t="shared" si="155"/>
        <v>37.5</v>
      </c>
      <c r="BX111">
        <f>(BA111-AK111)/(BA111+AK111)*100</f>
        <v>3.0303030303030303</v>
      </c>
      <c r="BY111">
        <f t="shared" si="157"/>
        <v>-18.518518518518519</v>
      </c>
      <c r="BZ111">
        <f t="shared" si="158"/>
        <v>-8.3333333333333321</v>
      </c>
      <c r="CA111">
        <f>(BD111-AN111)/(BD111+AN111)*100</f>
        <v>21.739130434782609</v>
      </c>
      <c r="CB111">
        <f>(BE111-AO111)/(BE111+AO111)*100</f>
        <v>-7.3170731707317067</v>
      </c>
      <c r="CD111">
        <f t="shared" si="171"/>
        <v>20.674368848951644</v>
      </c>
      <c r="CE111">
        <f t="shared" si="172"/>
        <v>9.5159756029321247</v>
      </c>
      <c r="CF111">
        <f t="shared" si="173"/>
        <v>2.235803412274</v>
      </c>
      <c r="CG111">
        <f t="shared" si="174"/>
        <v>7.337261503928171</v>
      </c>
      <c r="CH111">
        <f t="shared" si="175"/>
        <v>2.0295746435725235</v>
      </c>
      <c r="CN111">
        <f t="shared" si="161"/>
        <v>8.358596802331693</v>
      </c>
    </row>
    <row r="112" spans="1:92">
      <c r="A112">
        <v>43</v>
      </c>
      <c r="B112" t="s">
        <v>275</v>
      </c>
      <c r="C112">
        <v>3</v>
      </c>
      <c r="D112" t="s">
        <v>42</v>
      </c>
      <c r="E112">
        <v>19.8</v>
      </c>
      <c r="F112">
        <v>26.1</v>
      </c>
      <c r="G112">
        <v>11.8</v>
      </c>
      <c r="H112">
        <v>6.9</v>
      </c>
      <c r="I112">
        <v>7.4</v>
      </c>
      <c r="J112">
        <v>4.9000000000000004</v>
      </c>
      <c r="K112">
        <v>0.4</v>
      </c>
      <c r="L112">
        <v>0.9</v>
      </c>
      <c r="M112">
        <v>5.6</v>
      </c>
      <c r="N112">
        <v>2.2000000000000002</v>
      </c>
      <c r="O112">
        <v>3.8</v>
      </c>
      <c r="P112">
        <v>0</v>
      </c>
      <c r="Q112">
        <v>2.7</v>
      </c>
      <c r="R112">
        <v>1.4</v>
      </c>
      <c r="S112">
        <v>0</v>
      </c>
      <c r="T112">
        <f t="shared" si="162"/>
        <v>6.2600000000000025</v>
      </c>
      <c r="U112">
        <f t="shared" si="163"/>
        <v>19.233333333333334</v>
      </c>
      <c r="V112">
        <f t="shared" si="164"/>
        <v>6.4000000000000012</v>
      </c>
      <c r="W112">
        <f t="shared" si="165"/>
        <v>2.2999999999999998</v>
      </c>
      <c r="X112">
        <f t="shared" si="166"/>
        <v>2</v>
      </c>
      <c r="Y112">
        <f t="shared" si="167"/>
        <v>1.3666666666666665</v>
      </c>
      <c r="AA112">
        <v>0</v>
      </c>
      <c r="AB112">
        <v>0</v>
      </c>
      <c r="AC112">
        <v>8</v>
      </c>
      <c r="AD112">
        <v>24</v>
      </c>
      <c r="AE112">
        <v>20</v>
      </c>
      <c r="AF112">
        <v>14</v>
      </c>
      <c r="AG112">
        <v>28</v>
      </c>
      <c r="AH112">
        <v>20</v>
      </c>
      <c r="AI112">
        <v>18</v>
      </c>
      <c r="AJ112">
        <v>32</v>
      </c>
      <c r="AK112">
        <v>22</v>
      </c>
      <c r="AL112">
        <v>52</v>
      </c>
      <c r="AM112">
        <v>26</v>
      </c>
      <c r="AN112">
        <v>34</v>
      </c>
      <c r="AO112">
        <v>20</v>
      </c>
      <c r="AQ112">
        <v>15</v>
      </c>
      <c r="AR112">
        <v>2</v>
      </c>
      <c r="AS112">
        <v>29</v>
      </c>
      <c r="AT112">
        <v>27</v>
      </c>
      <c r="AU112">
        <v>24</v>
      </c>
      <c r="AV112">
        <v>21</v>
      </c>
      <c r="AW112">
        <v>18</v>
      </c>
      <c r="AX112">
        <v>21</v>
      </c>
      <c r="AY112">
        <v>29</v>
      </c>
      <c r="AZ112">
        <v>24</v>
      </c>
      <c r="BA112">
        <v>28</v>
      </c>
      <c r="BB112">
        <v>32</v>
      </c>
      <c r="BC112">
        <v>22</v>
      </c>
      <c r="BD112">
        <v>22</v>
      </c>
      <c r="BE112">
        <v>31</v>
      </c>
      <c r="BF112" s="34">
        <f t="shared" si="168"/>
        <v>23</v>
      </c>
      <c r="BG112" s="34">
        <f t="shared" si="169"/>
        <v>15.333333333333334</v>
      </c>
      <c r="BH112" s="34"/>
      <c r="BI112" s="34"/>
      <c r="BJ112" s="34"/>
      <c r="BK112" s="34"/>
      <c r="BL112" s="34"/>
      <c r="BN112">
        <f t="shared" si="176"/>
        <v>100</v>
      </c>
      <c r="BO112">
        <f t="shared" si="180"/>
        <v>100</v>
      </c>
      <c r="BP112">
        <f t="shared" si="178"/>
        <v>56.756756756756758</v>
      </c>
      <c r="BQ112">
        <f t="shared" si="179"/>
        <v>5.8823529411764701</v>
      </c>
      <c r="BR112">
        <f t="shared" si="150"/>
        <v>9.0909090909090917</v>
      </c>
      <c r="BS112">
        <f t="shared" si="151"/>
        <v>20</v>
      </c>
      <c r="BT112">
        <f t="shared" si="152"/>
        <v>-21.739130434782609</v>
      </c>
      <c r="BU112">
        <f t="shared" si="153"/>
        <v>2.4390243902439024</v>
      </c>
      <c r="BV112">
        <f t="shared" si="154"/>
        <v>23.404255319148938</v>
      </c>
      <c r="BW112">
        <f t="shared" si="155"/>
        <v>-14.285714285714285</v>
      </c>
      <c r="BX112">
        <f t="shared" ref="BX112:BX123" si="181">(BA112-AK112)/(BA112+AK112)*100</f>
        <v>12</v>
      </c>
      <c r="BY112">
        <f t="shared" si="157"/>
        <v>-23.809523809523807</v>
      </c>
      <c r="BZ112">
        <f t="shared" si="158"/>
        <v>-8.3333333333333321</v>
      </c>
      <c r="CA112">
        <f t="shared" ref="CA112:CA123" si="182">(BD112-AN112)/(BD112+AN112)*100</f>
        <v>-21.428571428571427</v>
      </c>
      <c r="CB112">
        <f t="shared" ref="CB112:CB123" si="183">(BE112-AO112)/(BE112+AO112)*100</f>
        <v>21.568627450980394</v>
      </c>
      <c r="CD112">
        <f t="shared" si="171"/>
        <v>85.585585585585591</v>
      </c>
      <c r="CE112">
        <f t="shared" si="172"/>
        <v>11.657754010695186</v>
      </c>
      <c r="CF112">
        <f t="shared" si="173"/>
        <v>1.3680497582034097</v>
      </c>
      <c r="CG112">
        <f t="shared" si="174"/>
        <v>-8.6984126984126977</v>
      </c>
      <c r="CH112">
        <f t="shared" si="175"/>
        <v>-2.7310924369747887</v>
      </c>
      <c r="CN112">
        <f t="shared" si="161"/>
        <v>17.436376843819342</v>
      </c>
    </row>
    <row r="113" spans="1:92">
      <c r="A113">
        <v>45</v>
      </c>
      <c r="B113" t="s">
        <v>276</v>
      </c>
      <c r="C113">
        <v>3</v>
      </c>
      <c r="D113" t="s">
        <v>44</v>
      </c>
      <c r="E113">
        <v>21.2</v>
      </c>
      <c r="F113">
        <v>25.8</v>
      </c>
      <c r="G113">
        <v>17.8</v>
      </c>
      <c r="H113">
        <v>20.6</v>
      </c>
      <c r="I113">
        <v>14.1</v>
      </c>
      <c r="J113">
        <v>16.5</v>
      </c>
      <c r="K113">
        <v>11.3</v>
      </c>
      <c r="L113">
        <v>10.9</v>
      </c>
      <c r="M113">
        <v>7.9</v>
      </c>
      <c r="N113">
        <v>13.1</v>
      </c>
      <c r="O113">
        <v>17.2</v>
      </c>
      <c r="P113">
        <v>12.4</v>
      </c>
      <c r="Q113">
        <v>10.4</v>
      </c>
      <c r="R113">
        <v>16.2</v>
      </c>
      <c r="S113">
        <v>12.2</v>
      </c>
      <c r="T113">
        <f t="shared" si="162"/>
        <v>15.17333333333333</v>
      </c>
      <c r="U113">
        <f t="shared" si="163"/>
        <v>21.599999999999998</v>
      </c>
      <c r="V113">
        <f t="shared" si="164"/>
        <v>17.066666666666666</v>
      </c>
      <c r="W113">
        <f t="shared" si="165"/>
        <v>10.033333333333333</v>
      </c>
      <c r="X113">
        <f t="shared" si="166"/>
        <v>14.233333333333333</v>
      </c>
      <c r="Y113">
        <f t="shared" si="167"/>
        <v>12.933333333333332</v>
      </c>
      <c r="AA113">
        <v>0</v>
      </c>
      <c r="AB113">
        <v>0</v>
      </c>
      <c r="AC113">
        <v>2</v>
      </c>
      <c r="AD113">
        <v>4</v>
      </c>
      <c r="AE113">
        <v>8</v>
      </c>
      <c r="AF113">
        <v>6</v>
      </c>
      <c r="AG113">
        <v>8</v>
      </c>
      <c r="AH113">
        <v>10</v>
      </c>
      <c r="AI113">
        <v>16</v>
      </c>
      <c r="AJ113">
        <v>16</v>
      </c>
      <c r="AK113">
        <v>8</v>
      </c>
      <c r="AL113">
        <v>10</v>
      </c>
      <c r="AM113">
        <v>6</v>
      </c>
      <c r="AN113">
        <v>12</v>
      </c>
      <c r="AO113">
        <v>14</v>
      </c>
      <c r="AQ113">
        <v>11</v>
      </c>
      <c r="AR113">
        <v>8</v>
      </c>
      <c r="AS113">
        <v>16</v>
      </c>
      <c r="AT113">
        <v>13</v>
      </c>
      <c r="AU113">
        <v>14</v>
      </c>
      <c r="AV113">
        <v>11</v>
      </c>
      <c r="AW113">
        <v>14</v>
      </c>
      <c r="AX113">
        <v>12</v>
      </c>
      <c r="AY113">
        <v>5</v>
      </c>
      <c r="AZ113">
        <v>13</v>
      </c>
      <c r="BA113">
        <v>7</v>
      </c>
      <c r="BB113">
        <v>14</v>
      </c>
      <c r="BC113">
        <v>15</v>
      </c>
      <c r="BD113">
        <v>11</v>
      </c>
      <c r="BE113">
        <v>9</v>
      </c>
      <c r="BF113" s="34">
        <f t="shared" si="168"/>
        <v>11.533333333333333</v>
      </c>
      <c r="BG113" s="34">
        <f t="shared" si="169"/>
        <v>11.666666666666666</v>
      </c>
      <c r="BH113" s="34"/>
      <c r="BI113" s="34"/>
      <c r="BJ113" s="34"/>
      <c r="BK113" s="34"/>
      <c r="BL113" s="34"/>
      <c r="BN113">
        <f t="shared" si="176"/>
        <v>100</v>
      </c>
      <c r="BO113">
        <f t="shared" si="180"/>
        <v>100</v>
      </c>
      <c r="BP113">
        <f t="shared" si="178"/>
        <v>77.777777777777786</v>
      </c>
      <c r="BQ113">
        <f t="shared" si="179"/>
        <v>52.941176470588239</v>
      </c>
      <c r="BR113">
        <f t="shared" si="150"/>
        <v>27.27272727272727</v>
      </c>
      <c r="BS113">
        <f t="shared" si="151"/>
        <v>29.411764705882355</v>
      </c>
      <c r="BT113">
        <f t="shared" si="152"/>
        <v>27.27272727272727</v>
      </c>
      <c r="BU113">
        <f t="shared" si="153"/>
        <v>9.0909090909090917</v>
      </c>
      <c r="BV113">
        <f t="shared" si="154"/>
        <v>-52.380952380952387</v>
      </c>
      <c r="BW113">
        <f t="shared" si="155"/>
        <v>-10.344827586206897</v>
      </c>
      <c r="BX113">
        <f t="shared" si="181"/>
        <v>-6.666666666666667</v>
      </c>
      <c r="BY113">
        <f t="shared" si="157"/>
        <v>16.666666666666664</v>
      </c>
      <c r="BZ113">
        <f t="shared" si="158"/>
        <v>42.857142857142854</v>
      </c>
      <c r="CA113">
        <f t="shared" si="182"/>
        <v>-4.3478260869565215</v>
      </c>
      <c r="CB113">
        <f t="shared" si="183"/>
        <v>-21.739130434782609</v>
      </c>
      <c r="CD113">
        <f t="shared" si="171"/>
        <v>92.592592592592595</v>
      </c>
      <c r="CE113">
        <f t="shared" si="172"/>
        <v>36.541889483065951</v>
      </c>
      <c r="CF113">
        <f t="shared" si="173"/>
        <v>-5.339105339105342</v>
      </c>
      <c r="CG113">
        <f t="shared" si="174"/>
        <v>-0.11494252873563345</v>
      </c>
      <c r="CH113">
        <f t="shared" si="175"/>
        <v>5.5900621118012408</v>
      </c>
      <c r="CN113">
        <f t="shared" si="161"/>
        <v>25.854099263923754</v>
      </c>
    </row>
    <row r="114" spans="1:92">
      <c r="A114">
        <v>42</v>
      </c>
      <c r="B114" t="s">
        <v>277</v>
      </c>
      <c r="C114">
        <v>3</v>
      </c>
      <c r="D114" t="s">
        <v>46</v>
      </c>
      <c r="E114">
        <v>7.8</v>
      </c>
      <c r="F114">
        <v>0.7</v>
      </c>
      <c r="G114">
        <v>0</v>
      </c>
      <c r="H114">
        <v>0.5</v>
      </c>
      <c r="I114">
        <v>0.7</v>
      </c>
      <c r="J114">
        <v>4.0999999999999996</v>
      </c>
      <c r="K114">
        <v>3.5</v>
      </c>
      <c r="L114">
        <v>2.1</v>
      </c>
      <c r="M114">
        <v>7</v>
      </c>
      <c r="N114">
        <v>4.8</v>
      </c>
      <c r="O114">
        <v>15.3</v>
      </c>
      <c r="P114">
        <v>1.5</v>
      </c>
      <c r="Q114">
        <v>14.7</v>
      </c>
      <c r="R114">
        <v>18</v>
      </c>
      <c r="S114">
        <v>11.8</v>
      </c>
      <c r="T114">
        <f t="shared" si="162"/>
        <v>6.166666666666667</v>
      </c>
      <c r="U114">
        <f t="shared" si="163"/>
        <v>2.8333333333333335</v>
      </c>
      <c r="V114">
        <f t="shared" si="164"/>
        <v>1.7666666666666666</v>
      </c>
      <c r="W114">
        <f t="shared" si="165"/>
        <v>4.2</v>
      </c>
      <c r="X114">
        <f t="shared" si="166"/>
        <v>7.2</v>
      </c>
      <c r="Y114">
        <f t="shared" si="167"/>
        <v>14.833333333333334</v>
      </c>
      <c r="AA114">
        <v>6</v>
      </c>
      <c r="AB114">
        <v>18</v>
      </c>
      <c r="AC114">
        <v>46</v>
      </c>
      <c r="AD114">
        <v>24</v>
      </c>
      <c r="AE114">
        <v>8</v>
      </c>
      <c r="AF114">
        <v>16</v>
      </c>
      <c r="AG114">
        <v>18</v>
      </c>
      <c r="AH114">
        <v>8</v>
      </c>
      <c r="AI114">
        <v>0</v>
      </c>
      <c r="AJ114">
        <v>4</v>
      </c>
      <c r="AK114">
        <v>0</v>
      </c>
      <c r="AL114">
        <v>10</v>
      </c>
      <c r="AM114">
        <v>0</v>
      </c>
      <c r="AN114">
        <v>0</v>
      </c>
      <c r="AO114">
        <v>0</v>
      </c>
      <c r="AQ114">
        <v>35</v>
      </c>
      <c r="AR114">
        <v>18</v>
      </c>
      <c r="AS114">
        <v>33</v>
      </c>
      <c r="AT114">
        <v>15</v>
      </c>
      <c r="AU114">
        <v>7</v>
      </c>
      <c r="AV114">
        <v>7</v>
      </c>
      <c r="AW114">
        <v>13</v>
      </c>
      <c r="AX114">
        <v>7</v>
      </c>
      <c r="AY114">
        <v>8</v>
      </c>
      <c r="AZ114">
        <v>2</v>
      </c>
      <c r="BA114">
        <v>1</v>
      </c>
      <c r="BB114">
        <v>2</v>
      </c>
      <c r="BC114">
        <v>0</v>
      </c>
      <c r="BD114">
        <v>6</v>
      </c>
      <c r="BE114">
        <v>0</v>
      </c>
      <c r="BF114" s="34">
        <f t="shared" si="168"/>
        <v>10.266666666666667</v>
      </c>
      <c r="BG114" s="34">
        <f t="shared" si="169"/>
        <v>28.666666666666668</v>
      </c>
      <c r="BH114" s="34"/>
      <c r="BI114" s="34"/>
      <c r="BJ114" s="34"/>
      <c r="BK114" s="34"/>
      <c r="BL114" s="34"/>
      <c r="BN114">
        <f t="shared" si="176"/>
        <v>70.731707317073173</v>
      </c>
      <c r="BO114">
        <f t="shared" si="180"/>
        <v>0</v>
      </c>
      <c r="BP114">
        <f t="shared" si="178"/>
        <v>-16.455696202531644</v>
      </c>
      <c r="BQ114">
        <f t="shared" si="179"/>
        <v>-23.076923076923077</v>
      </c>
      <c r="BR114">
        <f t="shared" si="150"/>
        <v>-6.666666666666667</v>
      </c>
      <c r="BS114">
        <f t="shared" si="151"/>
        <v>-39.130434782608695</v>
      </c>
      <c r="BT114">
        <f t="shared" si="152"/>
        <v>-16.129032258064516</v>
      </c>
      <c r="BU114">
        <f t="shared" si="153"/>
        <v>-6.666666666666667</v>
      </c>
      <c r="BV114">
        <f t="shared" si="154"/>
        <v>100</v>
      </c>
      <c r="BW114">
        <f t="shared" si="155"/>
        <v>-33.333333333333329</v>
      </c>
      <c r="BX114">
        <f t="shared" si="181"/>
        <v>100</v>
      </c>
      <c r="BY114">
        <f t="shared" si="157"/>
        <v>-66.666666666666657</v>
      </c>
      <c r="BZ114">
        <v>0</v>
      </c>
      <c r="CA114">
        <f t="shared" si="182"/>
        <v>100</v>
      </c>
      <c r="CB114">
        <v>0</v>
      </c>
      <c r="CD114">
        <f t="shared" si="171"/>
        <v>18.092003704847176</v>
      </c>
      <c r="CE114">
        <f t="shared" si="172"/>
        <v>-22.958008175399481</v>
      </c>
      <c r="CF114">
        <f t="shared" si="173"/>
        <v>25.734767025089607</v>
      </c>
      <c r="CG114">
        <f t="shared" si="174"/>
        <v>0</v>
      </c>
      <c r="CH114">
        <f t="shared" si="175"/>
        <v>33.333333333333336</v>
      </c>
      <c r="CN114">
        <f t="shared" si="161"/>
        <v>10.840419177574129</v>
      </c>
    </row>
    <row r="115" spans="1:92">
      <c r="A115">
        <v>44</v>
      </c>
      <c r="B115" t="s">
        <v>278</v>
      </c>
      <c r="C115">
        <v>3</v>
      </c>
      <c r="D115" t="s">
        <v>48</v>
      </c>
      <c r="E115">
        <v>17.3</v>
      </c>
      <c r="F115">
        <v>7.9</v>
      </c>
      <c r="G115">
        <v>13.7</v>
      </c>
      <c r="H115">
        <v>4.5</v>
      </c>
      <c r="I115">
        <v>6.6</v>
      </c>
      <c r="J115">
        <v>1.8</v>
      </c>
      <c r="K115">
        <v>6.7</v>
      </c>
      <c r="L115">
        <v>1.8</v>
      </c>
      <c r="M115">
        <v>10.6</v>
      </c>
      <c r="N115">
        <v>5.4</v>
      </c>
      <c r="O115">
        <v>2.2000000000000002</v>
      </c>
      <c r="P115">
        <v>3.8</v>
      </c>
      <c r="Q115">
        <v>6.7</v>
      </c>
      <c r="R115">
        <v>6.3</v>
      </c>
      <c r="S115">
        <v>1.2</v>
      </c>
      <c r="T115">
        <f t="shared" si="162"/>
        <v>6.4333333333333345</v>
      </c>
      <c r="U115">
        <f t="shared" si="163"/>
        <v>12.966666666666669</v>
      </c>
      <c r="V115">
        <f t="shared" si="164"/>
        <v>4.3</v>
      </c>
      <c r="W115">
        <f t="shared" si="165"/>
        <v>6.3666666666666671</v>
      </c>
      <c r="X115">
        <f t="shared" si="166"/>
        <v>3.8000000000000003</v>
      </c>
      <c r="Y115">
        <f t="shared" si="167"/>
        <v>4.7333333333333334</v>
      </c>
      <c r="AA115">
        <v>2</v>
      </c>
      <c r="AB115">
        <v>18</v>
      </c>
      <c r="AC115">
        <v>4</v>
      </c>
      <c r="AD115">
        <v>16</v>
      </c>
      <c r="AE115">
        <v>22</v>
      </c>
      <c r="AF115">
        <v>18</v>
      </c>
      <c r="AG115">
        <v>10</v>
      </c>
      <c r="AH115">
        <v>20</v>
      </c>
      <c r="AI115">
        <v>6</v>
      </c>
      <c r="AJ115">
        <v>28</v>
      </c>
      <c r="AK115">
        <v>20</v>
      </c>
      <c r="AL115">
        <v>14</v>
      </c>
      <c r="AM115">
        <v>6</v>
      </c>
      <c r="AN115">
        <v>6</v>
      </c>
      <c r="AO115">
        <v>28</v>
      </c>
      <c r="AQ115">
        <v>13</v>
      </c>
      <c r="AR115">
        <v>13</v>
      </c>
      <c r="AS115">
        <v>14</v>
      </c>
      <c r="AT115">
        <v>22</v>
      </c>
      <c r="AU115">
        <v>24</v>
      </c>
      <c r="AV115">
        <v>12</v>
      </c>
      <c r="AW115">
        <v>13</v>
      </c>
      <c r="AX115">
        <v>16</v>
      </c>
      <c r="AY115">
        <v>18</v>
      </c>
      <c r="AZ115">
        <v>28</v>
      </c>
      <c r="BA115">
        <v>22</v>
      </c>
      <c r="BB115">
        <v>22</v>
      </c>
      <c r="BC115">
        <v>14</v>
      </c>
      <c r="BD115">
        <v>9</v>
      </c>
      <c r="BE115">
        <v>17</v>
      </c>
      <c r="BF115" s="34">
        <f t="shared" si="168"/>
        <v>17.133333333333333</v>
      </c>
      <c r="BG115" s="34">
        <f t="shared" si="169"/>
        <v>13.333333333333334</v>
      </c>
      <c r="BH115" s="34"/>
      <c r="BI115" s="34"/>
      <c r="BJ115" s="34"/>
      <c r="BK115" s="34"/>
      <c r="BL115" s="34"/>
      <c r="BN115">
        <f t="shared" si="176"/>
        <v>73.333333333333329</v>
      </c>
      <c r="BO115">
        <f t="shared" si="180"/>
        <v>-16.129032258064516</v>
      </c>
      <c r="BP115">
        <f t="shared" si="178"/>
        <v>55.555555555555557</v>
      </c>
      <c r="BQ115">
        <f t="shared" si="179"/>
        <v>15.789473684210526</v>
      </c>
      <c r="BR115">
        <f t="shared" si="150"/>
        <v>4.3478260869565215</v>
      </c>
      <c r="BS115">
        <f t="shared" si="151"/>
        <v>-20</v>
      </c>
      <c r="BT115">
        <f t="shared" si="152"/>
        <v>13.043478260869565</v>
      </c>
      <c r="BU115">
        <f t="shared" si="153"/>
        <v>-11.111111111111111</v>
      </c>
      <c r="BV115">
        <f t="shared" si="154"/>
        <v>50</v>
      </c>
      <c r="BW115">
        <f t="shared" si="155"/>
        <v>0</v>
      </c>
      <c r="BX115">
        <f t="shared" si="181"/>
        <v>4.7619047619047619</v>
      </c>
      <c r="BY115">
        <f t="shared" si="157"/>
        <v>22.222222222222221</v>
      </c>
      <c r="BZ115">
        <f t="shared" si="158"/>
        <v>40</v>
      </c>
      <c r="CA115">
        <f t="shared" si="182"/>
        <v>20</v>
      </c>
      <c r="CB115">
        <f t="shared" si="183"/>
        <v>-24.444444444444443</v>
      </c>
      <c r="CD115">
        <f t="shared" si="171"/>
        <v>37.586618876941458</v>
      </c>
      <c r="CE115">
        <f t="shared" si="172"/>
        <v>4.5766590389015725E-2</v>
      </c>
      <c r="CF115">
        <f t="shared" si="173"/>
        <v>17.310789049919485</v>
      </c>
      <c r="CG115">
        <f t="shared" si="174"/>
        <v>8.9947089947089953</v>
      </c>
      <c r="CH115">
        <f t="shared" si="175"/>
        <v>11.851851851851853</v>
      </c>
      <c r="CN115">
        <f t="shared" si="161"/>
        <v>15.157947072762163</v>
      </c>
    </row>
    <row r="116" spans="1:92">
      <c r="A116">
        <v>49</v>
      </c>
      <c r="B116" t="s">
        <v>279</v>
      </c>
      <c r="C116">
        <v>3</v>
      </c>
      <c r="D116" t="s">
        <v>42</v>
      </c>
      <c r="E116">
        <v>13.8</v>
      </c>
      <c r="F116">
        <v>3</v>
      </c>
      <c r="G116">
        <v>5</v>
      </c>
      <c r="H116">
        <v>2.2999999999999998</v>
      </c>
      <c r="I116">
        <v>1.8</v>
      </c>
      <c r="J116">
        <v>1.7</v>
      </c>
      <c r="K116">
        <v>3.8</v>
      </c>
      <c r="L116">
        <v>1.5</v>
      </c>
      <c r="M116">
        <v>1.2</v>
      </c>
      <c r="N116">
        <v>4.3</v>
      </c>
      <c r="O116">
        <v>0.7</v>
      </c>
      <c r="P116">
        <v>1.5</v>
      </c>
      <c r="Q116">
        <v>0.6</v>
      </c>
      <c r="R116">
        <v>0.9</v>
      </c>
      <c r="S116">
        <v>2</v>
      </c>
      <c r="T116">
        <f t="shared" si="162"/>
        <v>2.9400000000000004</v>
      </c>
      <c r="U116">
        <f t="shared" si="163"/>
        <v>7.2666666666666666</v>
      </c>
      <c r="V116">
        <f t="shared" si="164"/>
        <v>1.9333333333333333</v>
      </c>
      <c r="W116">
        <f t="shared" si="165"/>
        <v>2.1666666666666665</v>
      </c>
      <c r="X116">
        <f t="shared" si="166"/>
        <v>2.1666666666666665</v>
      </c>
      <c r="Y116">
        <f t="shared" si="167"/>
        <v>1.1666666666666667</v>
      </c>
      <c r="AA116">
        <v>0</v>
      </c>
      <c r="AB116">
        <v>2</v>
      </c>
      <c r="AC116">
        <v>8</v>
      </c>
      <c r="AD116">
        <v>16</v>
      </c>
      <c r="AE116">
        <v>22</v>
      </c>
      <c r="AF116">
        <v>22</v>
      </c>
      <c r="AG116">
        <v>12</v>
      </c>
      <c r="AH116">
        <v>16</v>
      </c>
      <c r="AI116">
        <v>24</v>
      </c>
      <c r="AJ116">
        <v>12</v>
      </c>
      <c r="AK116">
        <v>14</v>
      </c>
      <c r="AL116">
        <v>8</v>
      </c>
      <c r="AM116">
        <v>12</v>
      </c>
      <c r="AN116">
        <v>18</v>
      </c>
      <c r="AO116">
        <v>22</v>
      </c>
      <c r="AQ116">
        <v>14</v>
      </c>
      <c r="AR116">
        <v>12</v>
      </c>
      <c r="AS116">
        <v>17</v>
      </c>
      <c r="AT116">
        <v>17</v>
      </c>
      <c r="AU116">
        <v>19</v>
      </c>
      <c r="AV116">
        <v>22</v>
      </c>
      <c r="AW116">
        <v>17</v>
      </c>
      <c r="AX116">
        <v>8</v>
      </c>
      <c r="AY116">
        <v>19</v>
      </c>
      <c r="AZ116">
        <v>21</v>
      </c>
      <c r="BA116">
        <v>19</v>
      </c>
      <c r="BB116">
        <v>19</v>
      </c>
      <c r="BC116">
        <v>9</v>
      </c>
      <c r="BD116">
        <v>20</v>
      </c>
      <c r="BE116">
        <v>13</v>
      </c>
      <c r="BF116" s="34">
        <f t="shared" si="168"/>
        <v>16.399999999999999</v>
      </c>
      <c r="BG116" s="34">
        <f t="shared" si="169"/>
        <v>14.333333333333334</v>
      </c>
      <c r="BH116" s="34"/>
      <c r="BI116" s="34"/>
      <c r="BJ116" s="34"/>
      <c r="BK116" s="34"/>
      <c r="BL116" s="34"/>
      <c r="BN116">
        <f t="shared" si="176"/>
        <v>100</v>
      </c>
      <c r="BO116">
        <f t="shared" si="180"/>
        <v>71.428571428571431</v>
      </c>
      <c r="BP116">
        <f t="shared" si="178"/>
        <v>36</v>
      </c>
      <c r="BQ116">
        <f t="shared" si="179"/>
        <v>3.0303030303030303</v>
      </c>
      <c r="BR116">
        <f t="shared" si="150"/>
        <v>-7.3170731707317067</v>
      </c>
      <c r="BS116">
        <f t="shared" si="151"/>
        <v>0</v>
      </c>
      <c r="BT116">
        <f t="shared" si="152"/>
        <v>17.241379310344829</v>
      </c>
      <c r="BU116">
        <f t="shared" si="153"/>
        <v>-33.333333333333329</v>
      </c>
      <c r="BV116">
        <f t="shared" si="154"/>
        <v>-11.627906976744185</v>
      </c>
      <c r="BW116">
        <f t="shared" si="155"/>
        <v>27.27272727272727</v>
      </c>
      <c r="BX116">
        <f t="shared" si="181"/>
        <v>15.151515151515152</v>
      </c>
      <c r="BY116">
        <f t="shared" si="157"/>
        <v>40.74074074074074</v>
      </c>
      <c r="BZ116">
        <f t="shared" si="158"/>
        <v>-14.285714285714285</v>
      </c>
      <c r="CA116">
        <f t="shared" si="182"/>
        <v>5.2631578947368416</v>
      </c>
      <c r="CB116">
        <f t="shared" si="183"/>
        <v>-25.714285714285712</v>
      </c>
      <c r="CD116">
        <f t="shared" si="171"/>
        <v>69.142857142857153</v>
      </c>
      <c r="CE116">
        <f t="shared" si="172"/>
        <v>-1.4289233801428922</v>
      </c>
      <c r="CF116">
        <f t="shared" si="173"/>
        <v>-9.239953666577561</v>
      </c>
      <c r="CG116">
        <f t="shared" si="174"/>
        <v>27.721661054994389</v>
      </c>
      <c r="CH116">
        <f t="shared" si="175"/>
        <v>-11.57894736842105</v>
      </c>
      <c r="CN116">
        <f t="shared" si="161"/>
        <v>14.923338756542005</v>
      </c>
    </row>
    <row r="117" spans="1:92">
      <c r="A117">
        <v>46</v>
      </c>
      <c r="B117" t="s">
        <v>280</v>
      </c>
      <c r="C117">
        <v>3</v>
      </c>
      <c r="D117" t="s">
        <v>44</v>
      </c>
      <c r="E117">
        <v>22.6</v>
      </c>
      <c r="F117">
        <v>14.9</v>
      </c>
      <c r="G117">
        <v>16.100000000000001</v>
      </c>
      <c r="H117">
        <v>13.4</v>
      </c>
      <c r="I117">
        <v>12.4</v>
      </c>
      <c r="J117">
        <v>11.6</v>
      </c>
      <c r="K117">
        <v>8.5</v>
      </c>
      <c r="L117">
        <v>14.9</v>
      </c>
      <c r="M117">
        <v>8.8000000000000007</v>
      </c>
      <c r="N117">
        <v>9.4</v>
      </c>
      <c r="O117">
        <v>9.4</v>
      </c>
      <c r="P117">
        <v>11</v>
      </c>
      <c r="Q117">
        <v>9</v>
      </c>
      <c r="R117">
        <v>9.1</v>
      </c>
      <c r="S117">
        <v>7.8</v>
      </c>
      <c r="T117">
        <f t="shared" si="162"/>
        <v>11.926666666666668</v>
      </c>
      <c r="U117">
        <f t="shared" si="163"/>
        <v>17.866666666666667</v>
      </c>
      <c r="V117">
        <f t="shared" si="164"/>
        <v>12.466666666666667</v>
      </c>
      <c r="W117">
        <f t="shared" si="165"/>
        <v>10.733333333333334</v>
      </c>
      <c r="X117">
        <f t="shared" si="166"/>
        <v>9.9333333333333336</v>
      </c>
      <c r="Y117">
        <f t="shared" si="167"/>
        <v>8.6333333333333346</v>
      </c>
      <c r="AA117">
        <v>0</v>
      </c>
      <c r="AB117">
        <v>2</v>
      </c>
      <c r="AC117">
        <v>10</v>
      </c>
      <c r="AD117">
        <v>10</v>
      </c>
      <c r="AE117">
        <v>16</v>
      </c>
      <c r="AF117">
        <v>14</v>
      </c>
      <c r="AG117">
        <v>20</v>
      </c>
      <c r="AH117">
        <v>10</v>
      </c>
      <c r="AI117">
        <v>12</v>
      </c>
      <c r="AJ117">
        <v>18</v>
      </c>
      <c r="AK117">
        <v>12</v>
      </c>
      <c r="AL117">
        <v>16</v>
      </c>
      <c r="AM117">
        <v>20</v>
      </c>
      <c r="AN117">
        <v>14</v>
      </c>
      <c r="AO117">
        <v>26</v>
      </c>
      <c r="AQ117">
        <v>16</v>
      </c>
      <c r="AR117">
        <v>14</v>
      </c>
      <c r="AS117">
        <v>9</v>
      </c>
      <c r="AT117">
        <v>17</v>
      </c>
      <c r="AU117">
        <v>21</v>
      </c>
      <c r="AV117">
        <v>18</v>
      </c>
      <c r="AW117">
        <v>14</v>
      </c>
      <c r="AX117">
        <v>8</v>
      </c>
      <c r="AY117">
        <v>21</v>
      </c>
      <c r="AZ117">
        <v>16</v>
      </c>
      <c r="BA117">
        <v>14</v>
      </c>
      <c r="BB117">
        <v>25</v>
      </c>
      <c r="BC117">
        <v>29</v>
      </c>
      <c r="BD117">
        <v>21</v>
      </c>
      <c r="BE117">
        <v>23</v>
      </c>
      <c r="BF117" s="34">
        <f t="shared" si="168"/>
        <v>17.733333333333334</v>
      </c>
      <c r="BG117" s="34">
        <f t="shared" si="169"/>
        <v>13</v>
      </c>
      <c r="BH117" s="34"/>
      <c r="BI117" s="34"/>
      <c r="BJ117" s="34"/>
      <c r="BK117" s="34"/>
      <c r="BL117" s="34"/>
      <c r="BN117">
        <f t="shared" si="176"/>
        <v>100</v>
      </c>
      <c r="BO117">
        <f t="shared" si="180"/>
        <v>75</v>
      </c>
      <c r="BP117">
        <f t="shared" si="178"/>
        <v>-5.2631578947368416</v>
      </c>
      <c r="BQ117">
        <f t="shared" si="179"/>
        <v>25.925925925925924</v>
      </c>
      <c r="BR117">
        <f t="shared" si="150"/>
        <v>13.513513513513514</v>
      </c>
      <c r="BS117">
        <f t="shared" si="151"/>
        <v>12.5</v>
      </c>
      <c r="BT117">
        <f t="shared" si="152"/>
        <v>-17.647058823529413</v>
      </c>
      <c r="BU117">
        <f t="shared" si="153"/>
        <v>-11.111111111111111</v>
      </c>
      <c r="BV117">
        <f t="shared" si="154"/>
        <v>27.27272727272727</v>
      </c>
      <c r="BW117">
        <f t="shared" si="155"/>
        <v>-5.8823529411764701</v>
      </c>
      <c r="BX117">
        <f t="shared" si="181"/>
        <v>7.6923076923076925</v>
      </c>
      <c r="BY117">
        <f t="shared" si="157"/>
        <v>21.951219512195124</v>
      </c>
      <c r="BZ117">
        <f t="shared" si="158"/>
        <v>18.367346938775512</v>
      </c>
      <c r="CA117">
        <f t="shared" si="182"/>
        <v>20</v>
      </c>
      <c r="CB117">
        <f t="shared" si="183"/>
        <v>-6.1224489795918364</v>
      </c>
      <c r="CD117">
        <f t="shared" si="171"/>
        <v>56.578947368421048</v>
      </c>
      <c r="CE117">
        <f t="shared" si="172"/>
        <v>17.313146479813145</v>
      </c>
      <c r="CF117">
        <f t="shared" si="173"/>
        <v>-0.49514755397108462</v>
      </c>
      <c r="CG117">
        <f t="shared" si="174"/>
        <v>7.920391421108782</v>
      </c>
      <c r="CH117">
        <f t="shared" si="175"/>
        <v>10.748299319727892</v>
      </c>
      <c r="CN117">
        <f t="shared" si="161"/>
        <v>18.413127407019957</v>
      </c>
    </row>
    <row r="118" spans="1:92">
      <c r="A118">
        <v>48</v>
      </c>
      <c r="B118" t="s">
        <v>281</v>
      </c>
      <c r="C118">
        <v>3</v>
      </c>
      <c r="D118" t="s">
        <v>46</v>
      </c>
      <c r="E118">
        <v>25.8</v>
      </c>
      <c r="F118">
        <v>6.4</v>
      </c>
      <c r="G118">
        <v>3</v>
      </c>
      <c r="H118">
        <v>4.4000000000000004</v>
      </c>
      <c r="I118">
        <v>1.6</v>
      </c>
      <c r="J118">
        <v>6.6</v>
      </c>
      <c r="K118">
        <v>1.3</v>
      </c>
      <c r="L118">
        <v>2.8</v>
      </c>
      <c r="M118">
        <v>3.4</v>
      </c>
      <c r="N118">
        <v>0.7</v>
      </c>
      <c r="O118">
        <v>1</v>
      </c>
      <c r="P118">
        <v>1.1000000000000001</v>
      </c>
      <c r="Q118">
        <v>1.5</v>
      </c>
      <c r="R118">
        <v>2.1</v>
      </c>
      <c r="S118">
        <v>0.5</v>
      </c>
      <c r="T118">
        <f t="shared" si="162"/>
        <v>4.1466666666666665</v>
      </c>
      <c r="U118">
        <f t="shared" si="163"/>
        <v>11.733333333333334</v>
      </c>
      <c r="V118">
        <f t="shared" si="164"/>
        <v>4.2</v>
      </c>
      <c r="W118">
        <f t="shared" si="165"/>
        <v>2.5</v>
      </c>
      <c r="X118">
        <f t="shared" si="166"/>
        <v>0.93333333333333324</v>
      </c>
      <c r="Y118">
        <f t="shared" si="167"/>
        <v>1.3666666666666665</v>
      </c>
      <c r="AA118">
        <v>0</v>
      </c>
      <c r="AB118">
        <v>12</v>
      </c>
      <c r="AC118">
        <v>20</v>
      </c>
      <c r="AD118">
        <v>22</v>
      </c>
      <c r="AE118">
        <v>38</v>
      </c>
      <c r="AF118">
        <v>24</v>
      </c>
      <c r="AG118">
        <v>38</v>
      </c>
      <c r="AH118">
        <v>40</v>
      </c>
      <c r="AI118">
        <v>32</v>
      </c>
      <c r="AJ118">
        <v>70</v>
      </c>
      <c r="AK118">
        <v>58</v>
      </c>
      <c r="AL118">
        <v>48</v>
      </c>
      <c r="AM118">
        <v>34</v>
      </c>
      <c r="AN118">
        <v>52</v>
      </c>
      <c r="AO118">
        <v>66</v>
      </c>
      <c r="AQ118">
        <v>32</v>
      </c>
      <c r="AR118">
        <v>27</v>
      </c>
      <c r="AS118">
        <v>38</v>
      </c>
      <c r="AT118">
        <v>38</v>
      </c>
      <c r="AU118">
        <v>30</v>
      </c>
      <c r="AV118">
        <v>38</v>
      </c>
      <c r="AW118">
        <v>33</v>
      </c>
      <c r="AX118">
        <v>37</v>
      </c>
      <c r="AY118">
        <v>36</v>
      </c>
      <c r="AZ118">
        <v>69</v>
      </c>
      <c r="BA118">
        <v>49</v>
      </c>
      <c r="BB118">
        <v>34</v>
      </c>
      <c r="BC118">
        <v>67</v>
      </c>
      <c r="BD118">
        <v>55</v>
      </c>
      <c r="BE118">
        <v>49</v>
      </c>
      <c r="BF118" s="34">
        <f t="shared" si="168"/>
        <v>42.133333333333333</v>
      </c>
      <c r="BG118" s="34">
        <f t="shared" si="169"/>
        <v>32.333333333333336</v>
      </c>
      <c r="BH118" s="34"/>
      <c r="BI118" s="34"/>
      <c r="BJ118" s="34"/>
      <c r="BK118" s="34"/>
      <c r="BL118" s="34"/>
      <c r="BN118">
        <f t="shared" si="176"/>
        <v>100</v>
      </c>
      <c r="BO118">
        <f t="shared" si="180"/>
        <v>38.461538461538467</v>
      </c>
      <c r="BP118">
        <f t="shared" si="178"/>
        <v>31.03448275862069</v>
      </c>
      <c r="BQ118">
        <f t="shared" si="179"/>
        <v>26.666666666666668</v>
      </c>
      <c r="BR118">
        <f t="shared" si="150"/>
        <v>-11.76470588235294</v>
      </c>
      <c r="BS118">
        <f t="shared" si="151"/>
        <v>22.58064516129032</v>
      </c>
      <c r="BT118">
        <f t="shared" si="152"/>
        <v>-7.042253521126761</v>
      </c>
      <c r="BU118">
        <f t="shared" si="153"/>
        <v>-3.8961038961038961</v>
      </c>
      <c r="BV118">
        <f t="shared" si="154"/>
        <v>5.8823529411764701</v>
      </c>
      <c r="BW118">
        <f t="shared" si="155"/>
        <v>-0.71942446043165476</v>
      </c>
      <c r="BX118">
        <f t="shared" si="181"/>
        <v>-8.4112149532710276</v>
      </c>
      <c r="BY118">
        <f t="shared" si="157"/>
        <v>-17.073170731707318</v>
      </c>
      <c r="BZ118">
        <f t="shared" si="158"/>
        <v>32.673267326732677</v>
      </c>
      <c r="CA118">
        <f t="shared" si="182"/>
        <v>2.8037383177570092</v>
      </c>
      <c r="CB118">
        <f t="shared" si="183"/>
        <v>-14.782608695652174</v>
      </c>
      <c r="CD118">
        <f t="shared" si="171"/>
        <v>56.49867374005305</v>
      </c>
      <c r="CE118">
        <f t="shared" si="172"/>
        <v>12.494201981868017</v>
      </c>
      <c r="CF118">
        <f t="shared" si="173"/>
        <v>-1.6853348253513956</v>
      </c>
      <c r="CG118">
        <f t="shared" si="174"/>
        <v>-8.7346033818033337</v>
      </c>
      <c r="CH118">
        <f t="shared" si="175"/>
        <v>6.8981323162791712</v>
      </c>
      <c r="CN118">
        <f t="shared" si="161"/>
        <v>13.0942139662091</v>
      </c>
    </row>
    <row r="119" spans="1:92">
      <c r="A119">
        <v>47</v>
      </c>
      <c r="B119" t="s">
        <v>282</v>
      </c>
      <c r="C119">
        <v>3</v>
      </c>
      <c r="D119" t="s">
        <v>48</v>
      </c>
      <c r="E119">
        <v>16</v>
      </c>
      <c r="F119">
        <v>11.5</v>
      </c>
      <c r="G119">
        <v>7.7</v>
      </c>
      <c r="H119">
        <v>7.5</v>
      </c>
      <c r="I119">
        <v>13.7</v>
      </c>
      <c r="J119">
        <v>9</v>
      </c>
      <c r="K119">
        <v>9.8000000000000007</v>
      </c>
      <c r="L119">
        <v>10.3</v>
      </c>
      <c r="M119">
        <v>6.9</v>
      </c>
      <c r="N119">
        <v>11</v>
      </c>
      <c r="O119">
        <v>8.3000000000000007</v>
      </c>
      <c r="P119">
        <v>6.8</v>
      </c>
      <c r="Q119">
        <v>12.9</v>
      </c>
      <c r="R119">
        <v>8.1999999999999993</v>
      </c>
      <c r="S119">
        <v>5.8</v>
      </c>
      <c r="T119">
        <f t="shared" si="162"/>
        <v>9.6933333333333334</v>
      </c>
      <c r="U119">
        <f t="shared" si="163"/>
        <v>11.733333333333334</v>
      </c>
      <c r="V119">
        <f t="shared" si="164"/>
        <v>10.066666666666666</v>
      </c>
      <c r="W119">
        <f t="shared" si="165"/>
        <v>9</v>
      </c>
      <c r="X119">
        <f t="shared" si="166"/>
        <v>8.7000000000000011</v>
      </c>
      <c r="Y119">
        <f t="shared" si="167"/>
        <v>8.9666666666666668</v>
      </c>
      <c r="AA119">
        <v>0</v>
      </c>
      <c r="AB119">
        <v>4</v>
      </c>
      <c r="AC119">
        <v>14</v>
      </c>
      <c r="AD119">
        <v>22</v>
      </c>
      <c r="AE119">
        <v>8</v>
      </c>
      <c r="AF119">
        <v>14</v>
      </c>
      <c r="AG119">
        <v>12</v>
      </c>
      <c r="AH119">
        <v>24</v>
      </c>
      <c r="AI119">
        <v>24</v>
      </c>
      <c r="AJ119">
        <v>14</v>
      </c>
      <c r="AK119">
        <v>30</v>
      </c>
      <c r="AL119">
        <v>14</v>
      </c>
      <c r="AM119">
        <v>8</v>
      </c>
      <c r="AN119">
        <v>30</v>
      </c>
      <c r="AO119">
        <v>30</v>
      </c>
      <c r="AQ119">
        <v>23</v>
      </c>
      <c r="AR119">
        <v>27</v>
      </c>
      <c r="AS119">
        <v>22</v>
      </c>
      <c r="AT119">
        <v>22</v>
      </c>
      <c r="AU119">
        <v>23</v>
      </c>
      <c r="AV119">
        <v>20</v>
      </c>
      <c r="AW119">
        <v>19</v>
      </c>
      <c r="AX119">
        <v>18</v>
      </c>
      <c r="AY119">
        <v>16</v>
      </c>
      <c r="AZ119">
        <v>24</v>
      </c>
      <c r="BA119">
        <v>27</v>
      </c>
      <c r="BB119">
        <v>21</v>
      </c>
      <c r="BC119">
        <v>13</v>
      </c>
      <c r="BD119">
        <v>17</v>
      </c>
      <c r="BE119">
        <v>11</v>
      </c>
      <c r="BF119" s="34">
        <f t="shared" si="168"/>
        <v>20.2</v>
      </c>
      <c r="BG119" s="34">
        <f t="shared" si="169"/>
        <v>24</v>
      </c>
      <c r="BH119" s="34"/>
      <c r="BI119" s="34"/>
      <c r="BJ119" s="34"/>
      <c r="BK119" s="34"/>
      <c r="BL119" s="34"/>
      <c r="BN119">
        <f t="shared" si="176"/>
        <v>100</v>
      </c>
      <c r="BO119">
        <f t="shared" si="180"/>
        <v>74.193548387096769</v>
      </c>
      <c r="BP119">
        <f t="shared" si="178"/>
        <v>22.222222222222221</v>
      </c>
      <c r="BQ119">
        <f t="shared" si="179"/>
        <v>0</v>
      </c>
      <c r="BR119">
        <f t="shared" si="150"/>
        <v>48.387096774193552</v>
      </c>
      <c r="BS119">
        <f t="shared" si="151"/>
        <v>17.647058823529413</v>
      </c>
      <c r="BT119">
        <f t="shared" si="152"/>
        <v>22.58064516129032</v>
      </c>
      <c r="BU119">
        <f t="shared" si="153"/>
        <v>-14.285714285714285</v>
      </c>
      <c r="BV119">
        <f t="shared" si="154"/>
        <v>-20</v>
      </c>
      <c r="BW119">
        <f t="shared" si="155"/>
        <v>26.315789473684209</v>
      </c>
      <c r="BX119">
        <f t="shared" si="181"/>
        <v>-5.2631578947368416</v>
      </c>
      <c r="BY119">
        <f t="shared" si="157"/>
        <v>20</v>
      </c>
      <c r="BZ119">
        <f t="shared" si="158"/>
        <v>23.809523809523807</v>
      </c>
      <c r="CA119">
        <f t="shared" si="182"/>
        <v>-27.659574468085108</v>
      </c>
      <c r="CB119">
        <f t="shared" si="183"/>
        <v>-46.341463414634148</v>
      </c>
      <c r="CD119">
        <f t="shared" si="171"/>
        <v>65.471923536439661</v>
      </c>
      <c r="CE119">
        <f t="shared" si="172"/>
        <v>22.011385199240987</v>
      </c>
      <c r="CF119">
        <f t="shared" si="173"/>
        <v>-3.9016897081413213</v>
      </c>
      <c r="CG119">
        <f t="shared" si="174"/>
        <v>13.684210526315789</v>
      </c>
      <c r="CH119">
        <f t="shared" si="175"/>
        <v>-16.73050469106515</v>
      </c>
      <c r="CN119">
        <f t="shared" si="161"/>
        <v>16.107064972557993</v>
      </c>
    </row>
    <row r="120" spans="1:92">
      <c r="A120">
        <v>51</v>
      </c>
      <c r="B120" t="s">
        <v>283</v>
      </c>
      <c r="C120">
        <v>3</v>
      </c>
      <c r="D120" t="s">
        <v>42</v>
      </c>
      <c r="E120">
        <v>15.6</v>
      </c>
      <c r="F120">
        <v>12.2</v>
      </c>
      <c r="G120">
        <v>4.4000000000000004</v>
      </c>
      <c r="H120">
        <v>6.7</v>
      </c>
      <c r="I120">
        <v>10.6</v>
      </c>
      <c r="J120">
        <v>8.5</v>
      </c>
      <c r="K120">
        <v>2.7</v>
      </c>
      <c r="L120">
        <v>6.8</v>
      </c>
      <c r="M120">
        <v>7.4</v>
      </c>
      <c r="N120">
        <v>2.6</v>
      </c>
      <c r="O120">
        <v>14</v>
      </c>
      <c r="P120">
        <v>5.2</v>
      </c>
      <c r="Q120">
        <v>6.9</v>
      </c>
      <c r="R120">
        <v>4.9000000000000004</v>
      </c>
      <c r="S120">
        <v>6.8</v>
      </c>
      <c r="T120">
        <f t="shared" si="162"/>
        <v>7.6866666666666674</v>
      </c>
      <c r="U120">
        <f t="shared" si="163"/>
        <v>10.733333333333333</v>
      </c>
      <c r="V120">
        <f t="shared" si="164"/>
        <v>8.6</v>
      </c>
      <c r="W120">
        <f t="shared" si="165"/>
        <v>5.6333333333333329</v>
      </c>
      <c r="X120">
        <f t="shared" si="166"/>
        <v>7.2666666666666666</v>
      </c>
      <c r="Y120">
        <f t="shared" si="167"/>
        <v>6.2</v>
      </c>
      <c r="AA120">
        <v>0</v>
      </c>
      <c r="AB120">
        <v>4</v>
      </c>
      <c r="AC120">
        <v>24</v>
      </c>
      <c r="AD120">
        <v>14</v>
      </c>
      <c r="AE120">
        <v>12</v>
      </c>
      <c r="AF120">
        <v>4</v>
      </c>
      <c r="AG120">
        <v>6</v>
      </c>
      <c r="AH120">
        <v>8</v>
      </c>
      <c r="AI120">
        <v>20</v>
      </c>
      <c r="AJ120">
        <v>16</v>
      </c>
      <c r="AK120">
        <v>2</v>
      </c>
      <c r="AL120">
        <v>16</v>
      </c>
      <c r="AM120">
        <v>22</v>
      </c>
      <c r="AN120">
        <v>8</v>
      </c>
      <c r="AO120">
        <v>32</v>
      </c>
      <c r="AQ120">
        <v>9</v>
      </c>
      <c r="AR120">
        <v>26</v>
      </c>
      <c r="AS120">
        <v>35</v>
      </c>
      <c r="AT120">
        <v>11</v>
      </c>
      <c r="AU120">
        <v>17</v>
      </c>
      <c r="AV120">
        <v>14</v>
      </c>
      <c r="AW120">
        <v>25</v>
      </c>
      <c r="AX120">
        <v>20</v>
      </c>
      <c r="AY120">
        <v>19</v>
      </c>
      <c r="AZ120">
        <v>22</v>
      </c>
      <c r="BA120">
        <v>13</v>
      </c>
      <c r="BB120">
        <v>7</v>
      </c>
      <c r="BC120">
        <v>10</v>
      </c>
      <c r="BD120">
        <v>10</v>
      </c>
      <c r="BE120">
        <v>12</v>
      </c>
      <c r="BF120" s="34">
        <f t="shared" si="168"/>
        <v>16.666666666666668</v>
      </c>
      <c r="BG120" s="34">
        <f t="shared" si="169"/>
        <v>23.333333333333332</v>
      </c>
      <c r="BH120" s="34"/>
      <c r="BI120" s="34"/>
      <c r="BJ120" s="34"/>
      <c r="BK120" s="34"/>
      <c r="BL120" s="34"/>
      <c r="BN120">
        <f t="shared" si="176"/>
        <v>100</v>
      </c>
      <c r="BO120">
        <f t="shared" si="180"/>
        <v>73.333333333333329</v>
      </c>
      <c r="BP120">
        <f t="shared" si="178"/>
        <v>18.64406779661017</v>
      </c>
      <c r="BQ120">
        <f t="shared" si="179"/>
        <v>-12</v>
      </c>
      <c r="BR120">
        <f t="shared" si="150"/>
        <v>17.241379310344829</v>
      </c>
      <c r="BS120">
        <f t="shared" si="151"/>
        <v>55.555555555555557</v>
      </c>
      <c r="BT120">
        <f t="shared" si="152"/>
        <v>61.29032258064516</v>
      </c>
      <c r="BU120">
        <f t="shared" si="153"/>
        <v>42.857142857142854</v>
      </c>
      <c r="BV120">
        <f t="shared" si="154"/>
        <v>-2.5641025641025639</v>
      </c>
      <c r="BW120">
        <f t="shared" si="155"/>
        <v>15.789473684210526</v>
      </c>
      <c r="BX120">
        <f t="shared" si="181"/>
        <v>73.333333333333329</v>
      </c>
      <c r="BY120">
        <f t="shared" si="157"/>
        <v>-39.130434782608695</v>
      </c>
      <c r="BZ120">
        <f t="shared" si="158"/>
        <v>-37.5</v>
      </c>
      <c r="CA120">
        <f t="shared" si="182"/>
        <v>11.111111111111111</v>
      </c>
      <c r="CB120">
        <f t="shared" si="183"/>
        <v>-45.454545454545453</v>
      </c>
      <c r="CD120">
        <f t="shared" si="171"/>
        <v>63.992467043314491</v>
      </c>
      <c r="CE120">
        <f t="shared" si="172"/>
        <v>20.265644955300129</v>
      </c>
      <c r="CF120">
        <f t="shared" si="173"/>
        <v>33.861120957895146</v>
      </c>
      <c r="CG120">
        <f t="shared" si="174"/>
        <v>16.664124078311719</v>
      </c>
      <c r="CH120">
        <f t="shared" si="175"/>
        <v>-23.947811447811446</v>
      </c>
      <c r="CN120">
        <f t="shared" si="161"/>
        <v>22.167109117402006</v>
      </c>
    </row>
    <row r="121" spans="1:92">
      <c r="A121">
        <v>52</v>
      </c>
      <c r="B121" t="s">
        <v>284</v>
      </c>
      <c r="C121">
        <v>3</v>
      </c>
      <c r="D121" t="s">
        <v>44</v>
      </c>
      <c r="E121">
        <v>18.5</v>
      </c>
      <c r="F121">
        <v>13.2</v>
      </c>
      <c r="G121">
        <v>22.4</v>
      </c>
      <c r="H121">
        <v>19.7</v>
      </c>
      <c r="I121">
        <v>25</v>
      </c>
      <c r="J121">
        <v>19.399999999999999</v>
      </c>
      <c r="K121">
        <v>18.100000000000001</v>
      </c>
      <c r="L121">
        <v>14.1</v>
      </c>
      <c r="M121">
        <v>17.7</v>
      </c>
      <c r="N121">
        <v>21.1</v>
      </c>
      <c r="O121">
        <v>15.2</v>
      </c>
      <c r="P121">
        <v>17.7</v>
      </c>
      <c r="Q121">
        <v>16.600000000000001</v>
      </c>
      <c r="R121">
        <v>14.8</v>
      </c>
      <c r="S121">
        <v>15.4</v>
      </c>
      <c r="T121">
        <f t="shared" si="162"/>
        <v>17.926666666666662</v>
      </c>
      <c r="U121">
        <f t="shared" si="163"/>
        <v>18.033333333333331</v>
      </c>
      <c r="V121">
        <f t="shared" si="164"/>
        <v>21.366666666666664</v>
      </c>
      <c r="W121">
        <f t="shared" si="165"/>
        <v>16.633333333333336</v>
      </c>
      <c r="X121">
        <f t="shared" si="166"/>
        <v>18</v>
      </c>
      <c r="Y121">
        <f t="shared" si="167"/>
        <v>15.600000000000001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</v>
      </c>
      <c r="AG121">
        <v>2</v>
      </c>
      <c r="AH121">
        <v>0</v>
      </c>
      <c r="AI121">
        <v>0</v>
      </c>
      <c r="AJ121">
        <v>10</v>
      </c>
      <c r="AK121">
        <v>2</v>
      </c>
      <c r="AL121">
        <v>10</v>
      </c>
      <c r="AM121">
        <v>2</v>
      </c>
      <c r="AN121">
        <v>6</v>
      </c>
      <c r="AO121">
        <v>10</v>
      </c>
      <c r="AQ121">
        <v>13</v>
      </c>
      <c r="AR121">
        <v>6</v>
      </c>
      <c r="AS121">
        <v>9</v>
      </c>
      <c r="AT121">
        <v>6</v>
      </c>
      <c r="AU121">
        <v>7</v>
      </c>
      <c r="AV121">
        <v>5</v>
      </c>
      <c r="AW121">
        <v>8</v>
      </c>
      <c r="AX121">
        <v>16</v>
      </c>
      <c r="AY121">
        <v>12</v>
      </c>
      <c r="AZ121">
        <v>14</v>
      </c>
      <c r="BA121">
        <v>9</v>
      </c>
      <c r="BB121">
        <v>8</v>
      </c>
      <c r="BC121">
        <v>13</v>
      </c>
      <c r="BD121">
        <v>7</v>
      </c>
      <c r="BE121">
        <v>9</v>
      </c>
      <c r="BF121" s="34">
        <f t="shared" si="168"/>
        <v>9.4666666666666668</v>
      </c>
      <c r="BG121" s="34">
        <f t="shared" si="169"/>
        <v>9.3333333333333339</v>
      </c>
      <c r="BH121" s="34"/>
      <c r="BI121" s="34"/>
      <c r="BJ121" s="34"/>
      <c r="BK121" s="34"/>
      <c r="BL121" s="34"/>
      <c r="BN121">
        <f t="shared" si="176"/>
        <v>100</v>
      </c>
      <c r="BO121">
        <f t="shared" si="180"/>
        <v>100</v>
      </c>
      <c r="BP121">
        <f t="shared" si="178"/>
        <v>100</v>
      </c>
      <c r="BQ121">
        <f t="shared" si="179"/>
        <v>100</v>
      </c>
      <c r="BR121">
        <f t="shared" si="150"/>
        <v>100</v>
      </c>
      <c r="BS121">
        <f t="shared" si="151"/>
        <v>42.857142857142854</v>
      </c>
      <c r="BT121">
        <f t="shared" si="152"/>
        <v>60</v>
      </c>
      <c r="BU121">
        <f t="shared" si="153"/>
        <v>100</v>
      </c>
      <c r="BV121">
        <f t="shared" si="154"/>
        <v>100</v>
      </c>
      <c r="BW121">
        <f t="shared" si="155"/>
        <v>16.666666666666664</v>
      </c>
      <c r="BX121">
        <f t="shared" si="181"/>
        <v>63.636363636363633</v>
      </c>
      <c r="BY121">
        <f t="shared" si="157"/>
        <v>-11.111111111111111</v>
      </c>
      <c r="BZ121">
        <f t="shared" si="158"/>
        <v>73.333333333333329</v>
      </c>
      <c r="CA121">
        <f t="shared" si="182"/>
        <v>7.6923076923076925</v>
      </c>
      <c r="CB121">
        <f t="shared" si="183"/>
        <v>-5.2631578947368416</v>
      </c>
      <c r="CD121">
        <f t="shared" si="171"/>
        <v>100</v>
      </c>
      <c r="CE121">
        <f t="shared" si="172"/>
        <v>80.952380952380949</v>
      </c>
      <c r="CF121">
        <f t="shared" si="173"/>
        <v>86.666666666666671</v>
      </c>
      <c r="CG121">
        <f t="shared" si="174"/>
        <v>23.063973063973062</v>
      </c>
      <c r="CH121">
        <f t="shared" si="175"/>
        <v>25.254161043634728</v>
      </c>
      <c r="CN121">
        <f t="shared" si="161"/>
        <v>63.187436345331086</v>
      </c>
    </row>
    <row r="122" spans="1:92">
      <c r="A122">
        <v>53</v>
      </c>
      <c r="B122" t="s">
        <v>285</v>
      </c>
      <c r="C122">
        <v>3</v>
      </c>
      <c r="D122" t="s">
        <v>46</v>
      </c>
      <c r="E122">
        <v>20.6</v>
      </c>
      <c r="F122">
        <v>15.1</v>
      </c>
      <c r="G122">
        <v>11.9</v>
      </c>
      <c r="H122">
        <v>9</v>
      </c>
      <c r="I122">
        <v>12.7</v>
      </c>
      <c r="J122">
        <v>7.2</v>
      </c>
      <c r="K122">
        <v>12.6</v>
      </c>
      <c r="L122">
        <v>8</v>
      </c>
      <c r="M122">
        <v>4.3</v>
      </c>
      <c r="N122">
        <v>6.5</v>
      </c>
      <c r="O122">
        <v>14.9</v>
      </c>
      <c r="P122">
        <v>7.6</v>
      </c>
      <c r="Q122">
        <v>5.8</v>
      </c>
      <c r="R122">
        <v>9.4</v>
      </c>
      <c r="S122">
        <v>4.9000000000000004</v>
      </c>
      <c r="T122">
        <f t="shared" si="162"/>
        <v>10.033333333333335</v>
      </c>
      <c r="U122">
        <f t="shared" si="163"/>
        <v>15.866666666666667</v>
      </c>
      <c r="V122">
        <f t="shared" si="164"/>
        <v>9.6333333333333329</v>
      </c>
      <c r="W122">
        <f t="shared" si="165"/>
        <v>8.3000000000000007</v>
      </c>
      <c r="X122">
        <f t="shared" si="166"/>
        <v>9.6666666666666661</v>
      </c>
      <c r="Y122">
        <f t="shared" si="167"/>
        <v>6.7</v>
      </c>
      <c r="AA122">
        <v>0</v>
      </c>
      <c r="AB122">
        <v>0</v>
      </c>
      <c r="AC122">
        <v>0</v>
      </c>
      <c r="AD122">
        <v>10</v>
      </c>
      <c r="AE122">
        <v>6</v>
      </c>
      <c r="AF122">
        <v>4</v>
      </c>
      <c r="AG122">
        <v>2</v>
      </c>
      <c r="AH122">
        <v>6</v>
      </c>
      <c r="AI122">
        <v>14</v>
      </c>
      <c r="AJ122">
        <v>8</v>
      </c>
      <c r="AK122">
        <v>4</v>
      </c>
      <c r="AL122">
        <v>6</v>
      </c>
      <c r="AM122">
        <v>8</v>
      </c>
      <c r="AN122">
        <v>6</v>
      </c>
      <c r="AO122">
        <v>6</v>
      </c>
      <c r="AQ122">
        <v>1</v>
      </c>
      <c r="AR122">
        <v>12</v>
      </c>
      <c r="AS122">
        <v>2</v>
      </c>
      <c r="AT122">
        <v>12</v>
      </c>
      <c r="AU122">
        <v>3</v>
      </c>
      <c r="AV122">
        <v>7</v>
      </c>
      <c r="AW122">
        <v>7</v>
      </c>
      <c r="AX122">
        <v>4</v>
      </c>
      <c r="AY122">
        <v>14</v>
      </c>
      <c r="AZ122">
        <v>10</v>
      </c>
      <c r="BA122">
        <v>6</v>
      </c>
      <c r="BB122">
        <v>9</v>
      </c>
      <c r="BC122">
        <v>6</v>
      </c>
      <c r="BD122">
        <v>9</v>
      </c>
      <c r="BE122">
        <v>7</v>
      </c>
      <c r="BF122" s="34">
        <f t="shared" si="168"/>
        <v>7.2666666666666666</v>
      </c>
      <c r="BG122" s="34">
        <f t="shared" si="169"/>
        <v>5</v>
      </c>
      <c r="BH122" s="34"/>
      <c r="BI122" s="34"/>
      <c r="BJ122" s="34"/>
      <c r="BK122" s="34"/>
      <c r="BL122" s="34"/>
      <c r="BN122">
        <f t="shared" si="176"/>
        <v>100</v>
      </c>
      <c r="BO122">
        <f t="shared" si="180"/>
        <v>100</v>
      </c>
      <c r="BP122">
        <f t="shared" si="178"/>
        <v>100</v>
      </c>
      <c r="BQ122">
        <f t="shared" si="179"/>
        <v>9.0909090909090917</v>
      </c>
      <c r="BR122">
        <f t="shared" si="150"/>
        <v>-33.333333333333329</v>
      </c>
      <c r="BS122">
        <f t="shared" si="151"/>
        <v>27.27272727272727</v>
      </c>
      <c r="BT122">
        <f t="shared" si="152"/>
        <v>55.555555555555557</v>
      </c>
      <c r="BU122">
        <f t="shared" si="153"/>
        <v>-20</v>
      </c>
      <c r="BV122">
        <f t="shared" si="154"/>
        <v>0</v>
      </c>
      <c r="BW122">
        <f t="shared" si="155"/>
        <v>11.111111111111111</v>
      </c>
      <c r="BX122">
        <f t="shared" si="181"/>
        <v>20</v>
      </c>
      <c r="BY122">
        <f t="shared" si="157"/>
        <v>20</v>
      </c>
      <c r="BZ122">
        <f t="shared" si="158"/>
        <v>-14.285714285714285</v>
      </c>
      <c r="CA122">
        <f t="shared" si="182"/>
        <v>20</v>
      </c>
      <c r="CB122">
        <f t="shared" si="183"/>
        <v>7.6923076923076925</v>
      </c>
      <c r="CD122">
        <f t="shared" si="171"/>
        <v>100</v>
      </c>
      <c r="CE122">
        <f t="shared" si="172"/>
        <v>1.0101010101010115</v>
      </c>
      <c r="CF122">
        <f t="shared" si="173"/>
        <v>11.851851851851853</v>
      </c>
      <c r="CG122">
        <f t="shared" si="174"/>
        <v>17.037037037037038</v>
      </c>
      <c r="CH122">
        <f t="shared" si="175"/>
        <v>4.4688644688644699</v>
      </c>
      <c r="CN122">
        <f t="shared" si="161"/>
        <v>26.87357087357087</v>
      </c>
    </row>
    <row r="123" spans="1:92">
      <c r="A123">
        <v>50</v>
      </c>
      <c r="B123" t="s">
        <v>286</v>
      </c>
      <c r="C123">
        <v>3</v>
      </c>
      <c r="D123" t="s">
        <v>48</v>
      </c>
      <c r="E123">
        <v>14.5</v>
      </c>
      <c r="F123">
        <v>8.8000000000000007</v>
      </c>
      <c r="G123">
        <v>9.4</v>
      </c>
      <c r="H123">
        <v>10.7</v>
      </c>
      <c r="I123">
        <v>6.9</v>
      </c>
      <c r="J123">
        <v>10.3</v>
      </c>
      <c r="K123">
        <v>11.2</v>
      </c>
      <c r="L123">
        <v>8.6999999999999993</v>
      </c>
      <c r="M123">
        <v>12.3</v>
      </c>
      <c r="N123">
        <v>4.3</v>
      </c>
      <c r="O123">
        <v>11.8</v>
      </c>
      <c r="P123">
        <v>6.4</v>
      </c>
      <c r="Q123">
        <v>19.2</v>
      </c>
      <c r="R123">
        <v>7.1</v>
      </c>
      <c r="S123">
        <v>11.3</v>
      </c>
      <c r="T123">
        <f t="shared" si="162"/>
        <v>10.193333333333333</v>
      </c>
      <c r="U123">
        <f t="shared" si="163"/>
        <v>10.9</v>
      </c>
      <c r="V123">
        <f t="shared" si="164"/>
        <v>9.3000000000000007</v>
      </c>
      <c r="W123">
        <f t="shared" si="165"/>
        <v>10.733333333333334</v>
      </c>
      <c r="X123">
        <f t="shared" si="166"/>
        <v>7.5</v>
      </c>
      <c r="Y123">
        <f>AVERAGE(Q123:S123)</f>
        <v>12.533333333333331</v>
      </c>
      <c r="AA123">
        <v>2</v>
      </c>
      <c r="AB123">
        <v>6</v>
      </c>
      <c r="AC123">
        <v>22</v>
      </c>
      <c r="AD123">
        <v>12</v>
      </c>
      <c r="AE123">
        <v>18</v>
      </c>
      <c r="AF123">
        <v>6</v>
      </c>
      <c r="AG123">
        <v>14</v>
      </c>
      <c r="AH123">
        <v>22</v>
      </c>
      <c r="AI123">
        <v>16</v>
      </c>
      <c r="AJ123">
        <v>6</v>
      </c>
      <c r="AK123">
        <v>6</v>
      </c>
      <c r="AL123">
        <v>20</v>
      </c>
      <c r="AM123">
        <v>4</v>
      </c>
      <c r="AN123">
        <v>28</v>
      </c>
      <c r="AO123">
        <v>16</v>
      </c>
      <c r="AQ123">
        <v>30</v>
      </c>
      <c r="AR123">
        <v>19</v>
      </c>
      <c r="AS123">
        <v>18</v>
      </c>
      <c r="AT123">
        <v>15</v>
      </c>
      <c r="AU123">
        <v>27</v>
      </c>
      <c r="AV123">
        <v>21</v>
      </c>
      <c r="AW123">
        <v>25</v>
      </c>
      <c r="AX123">
        <v>21</v>
      </c>
      <c r="AY123">
        <v>9</v>
      </c>
      <c r="AZ123">
        <v>15</v>
      </c>
      <c r="BA123">
        <v>19</v>
      </c>
      <c r="BB123">
        <v>15</v>
      </c>
      <c r="BC123">
        <v>19</v>
      </c>
      <c r="BD123">
        <v>18</v>
      </c>
      <c r="BE123">
        <v>20</v>
      </c>
      <c r="BF123" s="34">
        <f t="shared" si="168"/>
        <v>19.399999999999999</v>
      </c>
      <c r="BG123" s="34">
        <f t="shared" si="169"/>
        <v>22.333333333333332</v>
      </c>
      <c r="BH123" s="34"/>
      <c r="BI123" s="34"/>
      <c r="BJ123" s="34"/>
      <c r="BK123" s="34"/>
      <c r="BL123" s="34"/>
      <c r="BN123">
        <f t="shared" si="176"/>
        <v>87.5</v>
      </c>
      <c r="BO123">
        <f t="shared" si="180"/>
        <v>52</v>
      </c>
      <c r="BP123">
        <f t="shared" si="178"/>
        <v>-10</v>
      </c>
      <c r="BQ123">
        <f t="shared" si="179"/>
        <v>11.111111111111111</v>
      </c>
      <c r="BR123">
        <f t="shared" si="150"/>
        <v>20</v>
      </c>
      <c r="BS123">
        <f t="shared" si="151"/>
        <v>55.555555555555557</v>
      </c>
      <c r="BT123">
        <f t="shared" si="152"/>
        <v>28.205128205128204</v>
      </c>
      <c r="BU123">
        <f t="shared" si="153"/>
        <v>-2.3255813953488373</v>
      </c>
      <c r="BV123">
        <f t="shared" si="154"/>
        <v>-28.000000000000004</v>
      </c>
      <c r="BW123">
        <f t="shared" si="155"/>
        <v>42.857142857142854</v>
      </c>
      <c r="BX123">
        <f t="shared" si="181"/>
        <v>52</v>
      </c>
      <c r="BY123">
        <f t="shared" si="157"/>
        <v>-14.285714285714285</v>
      </c>
      <c r="BZ123">
        <f t="shared" si="158"/>
        <v>65.217391304347828</v>
      </c>
      <c r="CA123">
        <f t="shared" si="182"/>
        <v>-21.739130434782609</v>
      </c>
      <c r="CB123">
        <f t="shared" si="183"/>
        <v>11.111111111111111</v>
      </c>
      <c r="CD123">
        <f t="shared" si="171"/>
        <v>43.166666666666664</v>
      </c>
      <c r="CE123">
        <f t="shared" si="172"/>
        <v>28.888888888888889</v>
      </c>
      <c r="CF123">
        <f t="shared" si="173"/>
        <v>-0.70681773007354565</v>
      </c>
      <c r="CG123">
        <f t="shared" si="174"/>
        <v>26.857142857142861</v>
      </c>
      <c r="CH123">
        <f>AVERAGE(BZ123:CB123)</f>
        <v>18.196457326892112</v>
      </c>
      <c r="CN123">
        <f t="shared" si="161"/>
        <v>23.280467601903393</v>
      </c>
    </row>
    <row r="124" spans="1:92">
      <c r="E124" s="8">
        <f>AVERAGE(E86:E123)/30*100</f>
        <v>25.763157894736842</v>
      </c>
      <c r="F124" s="8">
        <f t="shared" ref="F124" si="184">AVERAGE(F86:F123)/30*100</f>
        <v>19.307017543859651</v>
      </c>
      <c r="G124" s="8">
        <f t="shared" ref="G124" si="185">AVERAGE(G86:G123)/30*100</f>
        <v>14.973684210526317</v>
      </c>
      <c r="H124" s="8">
        <f t="shared" ref="H124" si="186">AVERAGE(H86:H123)/30*100</f>
        <v>13.991228070175438</v>
      </c>
      <c r="I124" s="8">
        <f t="shared" ref="I124" si="187">AVERAGE(I86:I123)/30*100</f>
        <v>14.657894736842103</v>
      </c>
      <c r="J124" s="8">
        <f t="shared" ref="J124" si="188">AVERAGE(J86:J123)/30*100</f>
        <v>13.614035087719294</v>
      </c>
      <c r="K124" s="8">
        <f t="shared" ref="K124" si="189">AVERAGE(K86:K123)/30*100</f>
        <v>13.701754385964913</v>
      </c>
      <c r="L124" s="8">
        <f t="shared" ref="L124" si="190">AVERAGE(L86:L123)/30*100</f>
        <v>12.824561403508772</v>
      </c>
      <c r="M124" s="8">
        <f t="shared" ref="M124" si="191">AVERAGE(M86:M123)/30*100</f>
        <v>13.956140350877194</v>
      </c>
      <c r="N124" s="8">
        <f t="shared" ref="N124" si="192">AVERAGE(N86:N123)/30*100</f>
        <v>11.429824561403509</v>
      </c>
      <c r="O124" s="8">
        <f t="shared" ref="O124" si="193">AVERAGE(O86:O123)/30*100</f>
        <v>15.12280701754386</v>
      </c>
      <c r="P124" s="8">
        <f t="shared" ref="P124" si="194">AVERAGE(P86:P123)/30*100</f>
        <v>13.035087719298247</v>
      </c>
      <c r="Q124" s="8">
        <f t="shared" ref="Q124" si="195">AVERAGE(Q86:Q123)/30*100</f>
        <v>14.412280701754387</v>
      </c>
      <c r="R124" s="8">
        <f t="shared" ref="R124" si="196">AVERAGE(R86:R123)/30*100</f>
        <v>13.122807017543858</v>
      </c>
      <c r="S124" s="8">
        <f t="shared" ref="S124:T124" si="197">AVERAGE(S86:S123)/30*100</f>
        <v>12.359649122807019</v>
      </c>
      <c r="T124" s="8">
        <f t="shared" si="197"/>
        <v>14.818128654970758</v>
      </c>
      <c r="U124" s="8"/>
      <c r="V124" s="8"/>
      <c r="W124" s="8"/>
      <c r="X124" s="8"/>
      <c r="AA124" s="8">
        <f>AVERAGE(AA86:AA123)</f>
        <v>7.8947368421052628</v>
      </c>
      <c r="AB124" s="8">
        <f t="shared" ref="AB124" si="198">AVERAGE(AB86:AB123)</f>
        <v>15.052631578947368</v>
      </c>
      <c r="AC124" s="8">
        <f t="shared" ref="AC124" si="199">AVERAGE(AC86:AC123)</f>
        <v>18.368421052631579</v>
      </c>
      <c r="AD124" s="8">
        <f t="shared" ref="AD124" si="200">AVERAGE(AD86:AD123)</f>
        <v>18.473684210526315</v>
      </c>
      <c r="AE124" s="8">
        <f t="shared" ref="AE124" si="201">AVERAGE(AE86:AE123)</f>
        <v>20.05263157894737</v>
      </c>
      <c r="AF124" s="8">
        <f t="shared" ref="AF124" si="202">AVERAGE(AF86:AF123)</f>
        <v>20</v>
      </c>
      <c r="AG124" s="8">
        <f t="shared" ref="AG124" si="203">AVERAGE(AG86:AG123)</f>
        <v>20.842105263157894</v>
      </c>
      <c r="AH124" s="8">
        <f t="shared" ref="AH124" si="204">AVERAGE(AH86:AH123)</f>
        <v>19.421052631578949</v>
      </c>
      <c r="AI124" s="8">
        <f t="shared" ref="AI124" si="205">AVERAGE(AI86:AI123)</f>
        <v>21.210526315789473</v>
      </c>
      <c r="AJ124" s="8">
        <f t="shared" ref="AJ124" si="206">AVERAGE(AJ86:AJ123)</f>
        <v>24.263157894736842</v>
      </c>
      <c r="AK124" s="8">
        <f t="shared" ref="AK124" si="207">AVERAGE(AK86:AK123)</f>
        <v>22</v>
      </c>
      <c r="AL124" s="8">
        <f t="shared" ref="AL124" si="208">AVERAGE(AL86:AL123)</f>
        <v>18.894736842105264</v>
      </c>
      <c r="AM124" s="8">
        <f t="shared" ref="AM124" si="209">AVERAGE(AM86:AM123)</f>
        <v>18.842105263157894</v>
      </c>
      <c r="AN124" s="8">
        <f t="shared" ref="AN124" si="210">AVERAGE(AN86:AN123)</f>
        <v>22.578947368421051</v>
      </c>
      <c r="AO124" s="8">
        <f t="shared" ref="AO124" si="211">AVERAGE(AO86:AO123)</f>
        <v>22.368421052631579</v>
      </c>
      <c r="AP124" s="8"/>
      <c r="AQ124" s="8">
        <f>AVERAGE(AQ86:AQ123)</f>
        <v>20.605263157894736</v>
      </c>
      <c r="AR124" s="8">
        <f t="shared" ref="AR124" si="212">AVERAGE(AR86:AR123)</f>
        <v>21.289473684210527</v>
      </c>
      <c r="AS124" s="8">
        <f t="shared" ref="AS124" si="213">AVERAGE(AS86:AS123)</f>
        <v>21.684210526315791</v>
      </c>
      <c r="AT124" s="8">
        <f t="shared" ref="AT124" si="214">AVERAGE(AT86:AT123)</f>
        <v>23.631578947368421</v>
      </c>
      <c r="AU124" s="8">
        <f t="shared" ref="AU124" si="215">AVERAGE(AU86:AU123)</f>
        <v>21.578947368421051</v>
      </c>
      <c r="AV124" s="8">
        <f t="shared" ref="AV124" si="216">AVERAGE(AV86:AV123)</f>
        <v>20.5</v>
      </c>
      <c r="AW124" s="8">
        <f t="shared" ref="AW124" si="217">AVERAGE(AW86:AW123)</f>
        <v>23.289473684210527</v>
      </c>
      <c r="AX124" s="8">
        <f t="shared" ref="AX124" si="218">AVERAGE(AX86:AX123)</f>
        <v>20.763157894736842</v>
      </c>
      <c r="AY124" s="8">
        <f t="shared" ref="AY124" si="219">AVERAGE(AY86:AY123)</f>
        <v>21.631578947368421</v>
      </c>
      <c r="AZ124" s="8">
        <f t="shared" ref="AZ124" si="220">AVERAGE(AZ86:AZ123)</f>
        <v>23.289473684210527</v>
      </c>
      <c r="BA124" s="8">
        <f t="shared" ref="BA124" si="221">AVERAGE(BA86:BA123)</f>
        <v>23.05263157894737</v>
      </c>
      <c r="BB124" s="8">
        <f t="shared" ref="BB124" si="222">AVERAGE(BB86:BB123)</f>
        <v>22.894736842105264</v>
      </c>
      <c r="BC124" s="8">
        <f t="shared" ref="BC124" si="223">AVERAGE(BC86:BC123)</f>
        <v>22.868421052631579</v>
      </c>
      <c r="BD124" s="8">
        <f t="shared" ref="BD124" si="224">AVERAGE(BD86:BD123)</f>
        <v>21.5</v>
      </c>
      <c r="BE124" s="8">
        <f>AVERAGE(BE86:BE123)</f>
        <v>21.210526315789473</v>
      </c>
      <c r="BN124" s="8">
        <f>AVERAGE(BN86:BN123)</f>
        <v>55.408582956672809</v>
      </c>
      <c r="BO124" s="8">
        <f t="shared" ref="BO124" si="225">AVERAGE(BO86:BO123)</f>
        <v>30.885808101773975</v>
      </c>
      <c r="BP124" s="8">
        <f t="shared" ref="BP124" si="226">AVERAGE(BP86:BP123)</f>
        <v>16.550926113671597</v>
      </c>
      <c r="BQ124" s="8">
        <f t="shared" ref="BQ124" si="227">AVERAGE(BQ86:BQ123)</f>
        <v>12.583784358874455</v>
      </c>
      <c r="BR124" s="8">
        <f t="shared" ref="BR124" si="228">AVERAGE(BR86:BR123)</f>
        <v>9.4908397563099758</v>
      </c>
      <c r="BS124" s="8">
        <f t="shared" ref="BS124" si="229">AVERAGE(BS86:BS123)</f>
        <v>6.0946005708801376</v>
      </c>
      <c r="BT124" s="8">
        <f t="shared" ref="BT124" si="230">AVERAGE(BT86:BT123)</f>
        <v>8.8759971502510133</v>
      </c>
      <c r="BU124" s="8">
        <f t="shared" ref="BU124" si="231">AVERAGE(BU86:BU123)</f>
        <v>6.9209249783025255</v>
      </c>
      <c r="BV124" s="8">
        <f t="shared" ref="BV124" si="232">AVERAGE(BV86:BV123)</f>
        <v>7.04101691318861</v>
      </c>
      <c r="BW124" s="8">
        <f t="shared" ref="BW124" si="233">AVERAGE(BW86:BW123)</f>
        <v>-0.19463769682060428</v>
      </c>
      <c r="BX124" s="8">
        <f t="shared" ref="BX124" si="234">AVERAGE(BX86:BX123)</f>
        <v>8.8899223502442304</v>
      </c>
      <c r="BY124" s="8">
        <f t="shared" ref="BY124" si="235">AVERAGE(BY86:BY123)</f>
        <v>7.2220547405301412</v>
      </c>
      <c r="BZ124" s="8">
        <f t="shared" ref="BZ124" si="236">AVERAGE(BZ86:BZ123)</f>
        <v>11.223767188217243</v>
      </c>
      <c r="CA124" s="8">
        <f t="shared" ref="CA124" si="237">AVERAGE(CA86:CA123)</f>
        <v>4.0354989442576654</v>
      </c>
      <c r="CB124" s="8">
        <f>AVERAGE(CB86:CB123)</f>
        <v>0.99351317086382129</v>
      </c>
      <c r="CN124" s="8">
        <f>AVERAGE(CN86:CN123)/30*100</f>
        <v>41.338355466048363</v>
      </c>
    </row>
    <row r="125" spans="1:92">
      <c r="E125" s="8">
        <f>STDEV(E86:E123)/SQRT(38)/30*100</f>
        <v>4.2696548164249055</v>
      </c>
      <c r="F125" s="8">
        <f t="shared" ref="F125:T125" si="238">STDEV(F86:F123)/SQRT(38)/30*100</f>
        <v>3.7485233714420696</v>
      </c>
      <c r="G125" s="8">
        <f t="shared" si="238"/>
        <v>3.0480681406014964</v>
      </c>
      <c r="H125" s="8">
        <f t="shared" si="238"/>
        <v>2.7203721552188478</v>
      </c>
      <c r="I125" s="8">
        <f t="shared" si="238"/>
        <v>2.9161802572695081</v>
      </c>
      <c r="J125" s="8">
        <f t="shared" si="238"/>
        <v>2.5467814028291369</v>
      </c>
      <c r="K125" s="8">
        <f t="shared" si="238"/>
        <v>2.3173192068112671</v>
      </c>
      <c r="L125" s="8">
        <f t="shared" si="238"/>
        <v>2.201653790307724</v>
      </c>
      <c r="M125" s="8">
        <f t="shared" si="238"/>
        <v>2.2047182422432203</v>
      </c>
      <c r="N125" s="8">
        <f t="shared" si="238"/>
        <v>2.3179029143727865</v>
      </c>
      <c r="O125" s="8">
        <f t="shared" si="238"/>
        <v>2.8543601294300234</v>
      </c>
      <c r="P125" s="8">
        <f t="shared" si="238"/>
        <v>2.2089301589773012</v>
      </c>
      <c r="Q125" s="8">
        <f t="shared" si="238"/>
        <v>2.825280280424685</v>
      </c>
      <c r="R125" s="8">
        <f t="shared" si="238"/>
        <v>2.4857558823034354</v>
      </c>
      <c r="S125" s="8">
        <f t="shared" si="238"/>
        <v>2.1886087252399689</v>
      </c>
      <c r="T125" s="8">
        <f t="shared" si="238"/>
        <v>2.2888848769935364</v>
      </c>
      <c r="U125" s="8"/>
      <c r="V125" s="8"/>
      <c r="W125" s="8"/>
      <c r="X125" s="8"/>
      <c r="AA125" s="8">
        <f>STDEV(AA86:AA123)/SQRT(38)</f>
        <v>1.5567909664912647</v>
      </c>
      <c r="AB125" s="8">
        <f t="shared" ref="AB125:AO125" si="239">STDEV(AB86:AB123)/SQRT(38)</f>
        <v>2.4809221913469712</v>
      </c>
      <c r="AC125" s="8">
        <f t="shared" si="239"/>
        <v>2.0503689612221194</v>
      </c>
      <c r="AD125" s="8">
        <f t="shared" si="239"/>
        <v>1.6738881756605806</v>
      </c>
      <c r="AE125" s="8">
        <f t="shared" si="239"/>
        <v>2.2023998834651102</v>
      </c>
      <c r="AF125" s="8">
        <f t="shared" si="239"/>
        <v>2.5513224194902255</v>
      </c>
      <c r="AG125" s="8">
        <f t="shared" si="239"/>
        <v>2.3609333194952993</v>
      </c>
      <c r="AH125" s="8">
        <f t="shared" si="239"/>
        <v>1.9289040435733109</v>
      </c>
      <c r="AI125" s="8">
        <f t="shared" si="239"/>
        <v>2.453017387344179</v>
      </c>
      <c r="AJ125" s="8">
        <f t="shared" si="239"/>
        <v>2.6809172891786934</v>
      </c>
      <c r="AK125" s="8">
        <f t="shared" si="239"/>
        <v>2.6228018636434816</v>
      </c>
      <c r="AL125" s="8">
        <f t="shared" si="239"/>
        <v>1.9709084321487267</v>
      </c>
      <c r="AM125" s="8">
        <f t="shared" si="239"/>
        <v>2.1383600407780743</v>
      </c>
      <c r="AN125" s="8">
        <f t="shared" si="239"/>
        <v>2.6668054791551663</v>
      </c>
      <c r="AO125" s="8">
        <f t="shared" si="239"/>
        <v>2.32722187769865</v>
      </c>
      <c r="AP125" s="8"/>
      <c r="AQ125" s="8">
        <f>STDEV(AQ86:AQ123)/SQRT(38)</f>
        <v>1.8448110589105151</v>
      </c>
      <c r="AR125" s="8">
        <f t="shared" ref="AR125:BD125" si="240">STDEV(AR86:AR123)/SQRT(38)</f>
        <v>1.9662543890675779</v>
      </c>
      <c r="AS125" s="8">
        <f t="shared" si="240"/>
        <v>1.6884282182016994</v>
      </c>
      <c r="AT125" s="8">
        <f t="shared" si="240"/>
        <v>2.5038863257046255</v>
      </c>
      <c r="AU125" s="8">
        <f t="shared" si="240"/>
        <v>1.7760984535921951</v>
      </c>
      <c r="AV125" s="8">
        <f t="shared" si="240"/>
        <v>1.6572398173569469</v>
      </c>
      <c r="AW125" s="8">
        <f t="shared" si="240"/>
        <v>2.522701450799814</v>
      </c>
      <c r="AX125" s="8">
        <f t="shared" si="240"/>
        <v>1.7828143599378063</v>
      </c>
      <c r="AY125" s="8">
        <f t="shared" si="240"/>
        <v>2.0555656165015397</v>
      </c>
      <c r="AZ125" s="8">
        <f t="shared" si="240"/>
        <v>2.3340841118438593</v>
      </c>
      <c r="BA125" s="8">
        <f t="shared" si="240"/>
        <v>2.7927327374538455</v>
      </c>
      <c r="BB125" s="8">
        <f t="shared" si="240"/>
        <v>2.5850509826240549</v>
      </c>
      <c r="BC125" s="8">
        <f t="shared" si="240"/>
        <v>2.5644386786035724</v>
      </c>
      <c r="BD125" s="8">
        <f t="shared" si="240"/>
        <v>2.3912328013180928</v>
      </c>
      <c r="BE125" s="8">
        <f>STDEV(BE86:BE123)/SQRT(38)</f>
        <v>2.2089169783548579</v>
      </c>
      <c r="BN125" s="8">
        <f>STDEV(BN86:BN123)/SQRT(38)</f>
        <v>6.7816116009886409</v>
      </c>
      <c r="BO125" s="8">
        <f t="shared" ref="BO125:CA125" si="241">STDEV(BO86:BO123)/SQRT(38)</f>
        <v>6.3144092897462283</v>
      </c>
      <c r="BP125" s="8">
        <f t="shared" si="241"/>
        <v>5.7548429101659009</v>
      </c>
      <c r="BQ125" s="8">
        <f t="shared" si="241"/>
        <v>4.8149381427390789</v>
      </c>
      <c r="BR125" s="8">
        <f t="shared" si="241"/>
        <v>4.4404466612764049</v>
      </c>
      <c r="BS125" s="8">
        <f t="shared" si="241"/>
        <v>4.0711731367220336</v>
      </c>
      <c r="BT125" s="8">
        <f t="shared" si="241"/>
        <v>4.1351401543184316</v>
      </c>
      <c r="BU125" s="8">
        <f t="shared" si="241"/>
        <v>4.8522023487386781</v>
      </c>
      <c r="BV125" s="8">
        <f t="shared" si="241"/>
        <v>5.2013524190841096</v>
      </c>
      <c r="BW125" s="8">
        <f t="shared" si="241"/>
        <v>3.5638117922035186</v>
      </c>
      <c r="BX125" s="8">
        <f t="shared" si="241"/>
        <v>5.0472862629398856</v>
      </c>
      <c r="BY125" s="8">
        <f t="shared" si="241"/>
        <v>4.9723879506609485</v>
      </c>
      <c r="BZ125" s="8">
        <f t="shared" si="241"/>
        <v>5.3846700999207133</v>
      </c>
      <c r="CA125" s="8">
        <f t="shared" si="241"/>
        <v>5.2316260047343839</v>
      </c>
      <c r="CB125" s="8">
        <f>STDEV(CB86:CB123)/SQRT(38)</f>
        <v>4.9077373244509515</v>
      </c>
      <c r="CN125" s="8">
        <f>STDEV(CN86:CN123)/SQRT(38)</f>
        <v>2.0623459169958154</v>
      </c>
    </row>
    <row r="128" spans="1:92">
      <c r="A128">
        <v>100</v>
      </c>
      <c r="B128" s="1">
        <v>9.9999999999999993E+44</v>
      </c>
      <c r="C128">
        <v>4</v>
      </c>
      <c r="D128" t="s">
        <v>46</v>
      </c>
      <c r="E128">
        <v>5.6</v>
      </c>
      <c r="F128">
        <v>0.7</v>
      </c>
      <c r="G128">
        <v>0.3</v>
      </c>
      <c r="H128">
        <v>0.7</v>
      </c>
      <c r="I128">
        <v>1.7</v>
      </c>
      <c r="J128">
        <v>0.8</v>
      </c>
      <c r="K128">
        <v>0</v>
      </c>
      <c r="L128">
        <v>0.5</v>
      </c>
      <c r="M128">
        <v>0.3</v>
      </c>
      <c r="N128">
        <v>0.4</v>
      </c>
      <c r="O128">
        <v>1.7</v>
      </c>
      <c r="P128">
        <v>0.8</v>
      </c>
      <c r="Q128">
        <v>1.8</v>
      </c>
      <c r="R128">
        <v>3.3</v>
      </c>
      <c r="S128">
        <v>0</v>
      </c>
      <c r="T128">
        <f>AVERAGE(E128:S128)</f>
        <v>1.24</v>
      </c>
      <c r="U128">
        <f>AVERAGE(E128:G128)</f>
        <v>2.1999999999999997</v>
      </c>
      <c r="V128">
        <f>AVERAGE(H128:J128)</f>
        <v>1.0666666666666667</v>
      </c>
      <c r="W128">
        <f>AVERAGE(K128:M128)</f>
        <v>0.26666666666666666</v>
      </c>
      <c r="X128">
        <f>AVERAGE(N128:P128)</f>
        <v>0.96666666666666679</v>
      </c>
      <c r="Y128">
        <f>AVERAGE(Q128:S128)</f>
        <v>1.7</v>
      </c>
      <c r="AA128">
        <v>6</v>
      </c>
      <c r="AB128">
        <v>22</v>
      </c>
      <c r="AC128">
        <v>54</v>
      </c>
      <c r="AD128">
        <v>28</v>
      </c>
      <c r="AE128">
        <v>28</v>
      </c>
      <c r="AF128">
        <v>74</v>
      </c>
      <c r="AG128">
        <v>44</v>
      </c>
      <c r="AH128">
        <v>42</v>
      </c>
      <c r="AI128">
        <v>62</v>
      </c>
      <c r="AJ128">
        <v>38</v>
      </c>
      <c r="AK128">
        <v>40</v>
      </c>
      <c r="AL128">
        <v>80</v>
      </c>
      <c r="AM128">
        <v>44</v>
      </c>
      <c r="AN128">
        <v>16</v>
      </c>
      <c r="AO128">
        <v>84</v>
      </c>
      <c r="AQ128">
        <v>42</v>
      </c>
      <c r="AR128">
        <v>66</v>
      </c>
      <c r="AS128">
        <v>60</v>
      </c>
      <c r="AT128">
        <v>53</v>
      </c>
      <c r="AU128">
        <v>60</v>
      </c>
      <c r="AV128">
        <v>32</v>
      </c>
      <c r="AW128">
        <v>46</v>
      </c>
      <c r="AX128">
        <v>51</v>
      </c>
      <c r="AY128">
        <v>52</v>
      </c>
      <c r="AZ128">
        <v>39</v>
      </c>
      <c r="BA128">
        <v>40</v>
      </c>
      <c r="BB128">
        <v>61</v>
      </c>
      <c r="BC128">
        <v>56</v>
      </c>
      <c r="BD128">
        <v>17</v>
      </c>
      <c r="BE128">
        <v>23</v>
      </c>
      <c r="BF128" s="34">
        <f>AVERAGE(AQ128:BE128)</f>
        <v>46.533333333333331</v>
      </c>
      <c r="BG128" s="34">
        <f>AVERAGE(AQ128:AS128)</f>
        <v>56</v>
      </c>
      <c r="BH128" s="34"/>
      <c r="BI128" s="34"/>
      <c r="BJ128" s="34"/>
      <c r="BK128" s="34"/>
      <c r="BL128" s="34"/>
      <c r="BN128">
        <f>(AQ128-AA128)/(AQ128+AA128)*100</f>
        <v>75</v>
      </c>
      <c r="BO128">
        <f t="shared" ref="BO128:BO140" si="242">(AR128-AB128)/(AR128+AB128)*100</f>
        <v>50</v>
      </c>
      <c r="BP128">
        <f t="shared" ref="BP128:BP140" si="243">(AS128-AC128)/(AS128+AC128)*100</f>
        <v>5.2631578947368416</v>
      </c>
      <c r="BQ128">
        <f t="shared" ref="BQ128:BQ140" si="244">(AT128-AD128)/(AT128+AD128)*100</f>
        <v>30.864197530864196</v>
      </c>
      <c r="BR128">
        <f t="shared" ref="BR128:BR165" si="245">(AU128-AE128)/(AU128+AE128)*100</f>
        <v>36.363636363636367</v>
      </c>
      <c r="BS128">
        <f t="shared" ref="BS128:BS165" si="246">(AV128-AF128)/(AV128+AF128)*100</f>
        <v>-39.622641509433961</v>
      </c>
      <c r="BT128">
        <f t="shared" ref="BT128:BT165" si="247">(AW128-AG128)/(AW128+AG128)*100</f>
        <v>2.2222222222222223</v>
      </c>
      <c r="BU128">
        <f t="shared" ref="BU128:BU165" si="248">(AX128-AH128)/(AX128+AH128)*100</f>
        <v>9.67741935483871</v>
      </c>
      <c r="BV128">
        <f t="shared" ref="BV128:BV165" si="249">(AY128-AI128)/(AY128+AI128)*100</f>
        <v>-8.7719298245614024</v>
      </c>
      <c r="BW128">
        <f t="shared" ref="BW128:BW165" si="250">(AZ128-AJ128)/(AZ128+AJ128)*100</f>
        <v>1.2987012987012987</v>
      </c>
      <c r="BX128">
        <f t="shared" ref="BX128:BX152" si="251">(BA128-AK128)/(BA128+AK128)*100</f>
        <v>0</v>
      </c>
      <c r="BY128">
        <f t="shared" ref="BY128:BY165" si="252">(BB128-AL128)/(BB128+AL128)*100</f>
        <v>-13.475177304964539</v>
      </c>
      <c r="BZ128">
        <f t="shared" ref="BZ128:BZ165" si="253">(BC128-AM128)/(BC128+AM128)*100</f>
        <v>12</v>
      </c>
      <c r="CA128">
        <f t="shared" ref="CA128:CA152" si="254">(BD128-AN128)/(BD128+AN128)*100</f>
        <v>3.0303030303030303</v>
      </c>
      <c r="CB128">
        <f t="shared" ref="CB128:CB152" si="255">(BE128-AO128)/(BE128+AO128)*100</f>
        <v>-57.009345794392516</v>
      </c>
      <c r="CD128">
        <f>AVERAGE(BN128:BP128)</f>
        <v>43.421052631578952</v>
      </c>
      <c r="CE128">
        <f>AVERAGE(BQ128:BS128)</f>
        <v>9.2017307950222005</v>
      </c>
      <c r="CF128">
        <f>AVERAGE(BT128:BV128)</f>
        <v>1.0425705841665103</v>
      </c>
      <c r="CG128">
        <f>AVERAGE(BW128:BY128)</f>
        <v>-4.0588253354210799</v>
      </c>
      <c r="CH128">
        <f>AVERAGE(BZ128:CB128)</f>
        <v>-13.993014254696496</v>
      </c>
      <c r="CN128">
        <f t="shared" ref="CN128:CN165" si="256">AVERAGE(BN128:CB128)</f>
        <v>7.1227028841300184</v>
      </c>
    </row>
    <row r="129" spans="1:92">
      <c r="A129">
        <v>99</v>
      </c>
      <c r="B129" s="1">
        <v>1.9999999999999999E+45</v>
      </c>
      <c r="C129">
        <v>4</v>
      </c>
      <c r="D129" t="s">
        <v>48</v>
      </c>
      <c r="E129">
        <v>3.4</v>
      </c>
      <c r="F129">
        <v>4.0999999999999996</v>
      </c>
      <c r="G129">
        <v>1.4</v>
      </c>
      <c r="H129">
        <v>4.5999999999999996</v>
      </c>
      <c r="I129">
        <v>5.8</v>
      </c>
      <c r="J129">
        <v>5.9</v>
      </c>
      <c r="K129">
        <v>5.9</v>
      </c>
      <c r="L129">
        <v>3.6</v>
      </c>
      <c r="M129">
        <v>7.5</v>
      </c>
      <c r="N129">
        <v>3.6</v>
      </c>
      <c r="O129">
        <v>4.0999999999999996</v>
      </c>
      <c r="P129">
        <v>6.8</v>
      </c>
      <c r="Q129">
        <v>6.4</v>
      </c>
      <c r="R129">
        <v>3.8</v>
      </c>
      <c r="S129">
        <v>4.8</v>
      </c>
      <c r="T129">
        <f t="shared" ref="T129:T165" si="257">AVERAGE(E129:S129)</f>
        <v>4.78</v>
      </c>
      <c r="U129">
        <f t="shared" ref="U129:U165" si="258">AVERAGE(E129:G129)</f>
        <v>2.9666666666666668</v>
      </c>
      <c r="V129">
        <f t="shared" ref="V129:V165" si="259">AVERAGE(H129:J129)</f>
        <v>5.4333333333333327</v>
      </c>
      <c r="W129">
        <f t="shared" ref="W129:W165" si="260">AVERAGE(K129:M129)</f>
        <v>5.666666666666667</v>
      </c>
      <c r="X129">
        <f t="shared" ref="X129:X165" si="261">AVERAGE(N129:P129)</f>
        <v>4.833333333333333</v>
      </c>
      <c r="Y129">
        <f t="shared" ref="Y129:Y165" si="262">AVERAGE(Q129:S129)</f>
        <v>5</v>
      </c>
      <c r="AA129">
        <v>14</v>
      </c>
      <c r="AB129">
        <v>18</v>
      </c>
      <c r="AC129">
        <v>26</v>
      </c>
      <c r="AD129">
        <v>14</v>
      </c>
      <c r="AE129">
        <v>12</v>
      </c>
      <c r="AF129">
        <v>16</v>
      </c>
      <c r="AG129">
        <v>12</v>
      </c>
      <c r="AH129">
        <v>28</v>
      </c>
      <c r="AI129">
        <v>22</v>
      </c>
      <c r="AJ129">
        <v>6</v>
      </c>
      <c r="AK129">
        <v>16</v>
      </c>
      <c r="AL129">
        <v>24</v>
      </c>
      <c r="AM129">
        <v>8</v>
      </c>
      <c r="AN129">
        <v>16</v>
      </c>
      <c r="AO129">
        <v>24</v>
      </c>
      <c r="AQ129">
        <v>8</v>
      </c>
      <c r="AR129">
        <v>18</v>
      </c>
      <c r="AS129">
        <v>24</v>
      </c>
      <c r="AT129">
        <v>19</v>
      </c>
      <c r="AU129">
        <v>14</v>
      </c>
      <c r="AV129">
        <v>18</v>
      </c>
      <c r="AW129">
        <v>12</v>
      </c>
      <c r="AX129">
        <v>18</v>
      </c>
      <c r="AY129">
        <v>13</v>
      </c>
      <c r="AZ129">
        <v>5</v>
      </c>
      <c r="BA129">
        <v>26</v>
      </c>
      <c r="BB129">
        <v>12</v>
      </c>
      <c r="BC129">
        <v>18</v>
      </c>
      <c r="BD129">
        <v>18</v>
      </c>
      <c r="BE129">
        <v>15</v>
      </c>
      <c r="BF129" s="34">
        <f t="shared" ref="BF129:BF164" si="263">AVERAGE(AQ129:BE129)</f>
        <v>15.866666666666667</v>
      </c>
      <c r="BG129" s="34">
        <f t="shared" ref="BG129:BG165" si="264">AVERAGE(AQ129:AS129)</f>
        <v>16.666666666666668</v>
      </c>
      <c r="BH129" s="34"/>
      <c r="BI129" s="34"/>
      <c r="BJ129" s="34"/>
      <c r="BK129" s="34"/>
      <c r="BL129" s="34"/>
      <c r="BN129">
        <f t="shared" ref="BN129:BN140" si="265">(AQ129-AA129)/(AQ129+AA129)*100</f>
        <v>-27.27272727272727</v>
      </c>
      <c r="BO129">
        <f t="shared" si="242"/>
        <v>0</v>
      </c>
      <c r="BP129">
        <f t="shared" si="243"/>
        <v>-4</v>
      </c>
      <c r="BQ129">
        <f t="shared" si="244"/>
        <v>15.151515151515152</v>
      </c>
      <c r="BR129">
        <f t="shared" si="245"/>
        <v>7.6923076923076925</v>
      </c>
      <c r="BS129">
        <f t="shared" si="246"/>
        <v>5.8823529411764701</v>
      </c>
      <c r="BT129">
        <f t="shared" si="247"/>
        <v>0</v>
      </c>
      <c r="BU129">
        <f t="shared" si="248"/>
        <v>-21.739130434782609</v>
      </c>
      <c r="BV129">
        <f t="shared" si="249"/>
        <v>-25.714285714285712</v>
      </c>
      <c r="BW129">
        <f t="shared" si="250"/>
        <v>-9.0909090909090917</v>
      </c>
      <c r="BX129">
        <f t="shared" si="251"/>
        <v>23.809523809523807</v>
      </c>
      <c r="BY129">
        <f t="shared" si="252"/>
        <v>-33.333333333333329</v>
      </c>
      <c r="BZ129">
        <f t="shared" si="253"/>
        <v>38.461538461538467</v>
      </c>
      <c r="CA129">
        <f t="shared" si="254"/>
        <v>5.8823529411764701</v>
      </c>
      <c r="CB129">
        <f t="shared" si="255"/>
        <v>-23.076923076923077</v>
      </c>
      <c r="CD129">
        <f t="shared" ref="CD129:CD165" si="266">AVERAGE(BN129:BP129)</f>
        <v>-10.424242424242424</v>
      </c>
      <c r="CE129">
        <f t="shared" ref="CE129:CE165" si="267">AVERAGE(BQ129:BS129)</f>
        <v>9.5753919283331062</v>
      </c>
      <c r="CF129">
        <f t="shared" ref="CF129:CF165" si="268">AVERAGE(BT129:BV129)</f>
        <v>-15.817805383022773</v>
      </c>
      <c r="CG129">
        <f t="shared" ref="CG129:CG165" si="269">AVERAGE(BW129:BY129)</f>
        <v>-6.2049062049062043</v>
      </c>
      <c r="CH129">
        <f t="shared" ref="CH129:CH164" si="270">AVERAGE(BZ129:CB129)</f>
        <v>7.0889894419306207</v>
      </c>
      <c r="CN129">
        <f t="shared" si="256"/>
        <v>-3.1565145283815346</v>
      </c>
    </row>
    <row r="130" spans="1:92">
      <c r="A130">
        <v>104</v>
      </c>
      <c r="B130" s="1">
        <v>3.0000000000000001E+45</v>
      </c>
      <c r="C130">
        <v>4</v>
      </c>
      <c r="D130" t="s">
        <v>42</v>
      </c>
      <c r="E130">
        <v>0</v>
      </c>
      <c r="F130">
        <v>0.3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257"/>
        <v>0.04</v>
      </c>
      <c r="U130">
        <f t="shared" si="258"/>
        <v>9.9999999999999992E-2</v>
      </c>
      <c r="V130">
        <f t="shared" si="259"/>
        <v>0</v>
      </c>
      <c r="W130">
        <f t="shared" si="260"/>
        <v>9.9999999999999992E-2</v>
      </c>
      <c r="X130">
        <f t="shared" si="261"/>
        <v>0</v>
      </c>
      <c r="Y130">
        <f t="shared" si="262"/>
        <v>0</v>
      </c>
      <c r="AA130">
        <v>14</v>
      </c>
      <c r="AB130">
        <v>26</v>
      </c>
      <c r="AC130">
        <v>36</v>
      </c>
      <c r="AD130">
        <v>26</v>
      </c>
      <c r="AE130">
        <v>24</v>
      </c>
      <c r="AF130">
        <v>28</v>
      </c>
      <c r="AG130">
        <v>8</v>
      </c>
      <c r="AH130">
        <v>30</v>
      </c>
      <c r="AI130">
        <v>34</v>
      </c>
      <c r="AJ130">
        <v>8</v>
      </c>
      <c r="AK130">
        <v>32</v>
      </c>
      <c r="AL130">
        <v>62</v>
      </c>
      <c r="AM130">
        <v>30</v>
      </c>
      <c r="AN130">
        <v>28</v>
      </c>
      <c r="AO130">
        <v>46</v>
      </c>
      <c r="AQ130">
        <v>32</v>
      </c>
      <c r="AR130">
        <v>55</v>
      </c>
      <c r="AS130">
        <v>51</v>
      </c>
      <c r="AT130">
        <v>44</v>
      </c>
      <c r="AU130">
        <v>37</v>
      </c>
      <c r="AV130">
        <v>36</v>
      </c>
      <c r="AW130">
        <v>52</v>
      </c>
      <c r="AX130">
        <v>24</v>
      </c>
      <c r="AY130">
        <v>23</v>
      </c>
      <c r="AZ130">
        <v>20</v>
      </c>
      <c r="BA130">
        <v>29</v>
      </c>
      <c r="BB130">
        <v>51</v>
      </c>
      <c r="BC130">
        <v>37</v>
      </c>
      <c r="BD130">
        <v>28</v>
      </c>
      <c r="BE130">
        <v>29</v>
      </c>
      <c r="BF130" s="34">
        <f t="shared" si="263"/>
        <v>36.533333333333331</v>
      </c>
      <c r="BG130" s="34">
        <f t="shared" si="264"/>
        <v>46</v>
      </c>
      <c r="BH130" s="34"/>
      <c r="BI130" s="34"/>
      <c r="BJ130" s="34"/>
      <c r="BK130" s="34"/>
      <c r="BL130" s="34"/>
      <c r="BN130">
        <f t="shared" si="265"/>
        <v>39.130434782608695</v>
      </c>
      <c r="BO130">
        <f t="shared" si="242"/>
        <v>35.802469135802468</v>
      </c>
      <c r="BP130">
        <f t="shared" si="243"/>
        <v>17.241379310344829</v>
      </c>
      <c r="BQ130">
        <f t="shared" si="244"/>
        <v>25.714285714285712</v>
      </c>
      <c r="BR130">
        <f t="shared" si="245"/>
        <v>21.311475409836063</v>
      </c>
      <c r="BS130">
        <f t="shared" si="246"/>
        <v>12.5</v>
      </c>
      <c r="BT130">
        <f t="shared" si="247"/>
        <v>73.333333333333329</v>
      </c>
      <c r="BU130">
        <f t="shared" si="248"/>
        <v>-11.111111111111111</v>
      </c>
      <c r="BV130">
        <f t="shared" si="249"/>
        <v>-19.298245614035086</v>
      </c>
      <c r="BW130">
        <f t="shared" si="250"/>
        <v>42.857142857142854</v>
      </c>
      <c r="BX130">
        <f t="shared" si="251"/>
        <v>-4.918032786885246</v>
      </c>
      <c r="BY130">
        <f t="shared" si="252"/>
        <v>-9.7345132743362832</v>
      </c>
      <c r="BZ130">
        <f t="shared" si="253"/>
        <v>10.44776119402985</v>
      </c>
      <c r="CA130">
        <f t="shared" si="254"/>
        <v>0</v>
      </c>
      <c r="CB130">
        <f t="shared" si="255"/>
        <v>-22.666666666666664</v>
      </c>
      <c r="CD130">
        <f t="shared" si="266"/>
        <v>30.724761076251998</v>
      </c>
      <c r="CE130">
        <f t="shared" si="267"/>
        <v>19.841920374707257</v>
      </c>
      <c r="CF130">
        <f t="shared" si="268"/>
        <v>14.307992202729045</v>
      </c>
      <c r="CG130">
        <f t="shared" si="269"/>
        <v>9.4015322653071074</v>
      </c>
      <c r="CH130">
        <f t="shared" si="270"/>
        <v>-4.0729684908789379</v>
      </c>
      <c r="CN130">
        <f t="shared" si="256"/>
        <v>14.040647485623294</v>
      </c>
    </row>
    <row r="131" spans="1:92">
      <c r="A131">
        <v>102</v>
      </c>
      <c r="B131" s="1">
        <v>3.9999999999999997E+45</v>
      </c>
      <c r="C131">
        <v>4</v>
      </c>
      <c r="D131" t="s">
        <v>44</v>
      </c>
      <c r="E131">
        <v>1</v>
      </c>
      <c r="F131">
        <v>2.6</v>
      </c>
      <c r="G131">
        <v>4.2</v>
      </c>
      <c r="H131">
        <v>5.4</v>
      </c>
      <c r="I131">
        <v>3.5</v>
      </c>
      <c r="J131">
        <v>5.6</v>
      </c>
      <c r="K131">
        <v>7.7</v>
      </c>
      <c r="L131">
        <v>6.7</v>
      </c>
      <c r="M131">
        <v>10.4</v>
      </c>
      <c r="N131">
        <v>4.3</v>
      </c>
      <c r="O131">
        <v>7</v>
      </c>
      <c r="P131">
        <v>10.7</v>
      </c>
      <c r="Q131">
        <v>4</v>
      </c>
      <c r="R131">
        <v>13.8</v>
      </c>
      <c r="S131">
        <v>9.1</v>
      </c>
      <c r="T131">
        <f t="shared" si="257"/>
        <v>6.3999999999999995</v>
      </c>
      <c r="U131">
        <f t="shared" si="258"/>
        <v>2.6</v>
      </c>
      <c r="V131">
        <f t="shared" si="259"/>
        <v>4.833333333333333</v>
      </c>
      <c r="W131">
        <f t="shared" si="260"/>
        <v>8.2666666666666675</v>
      </c>
      <c r="X131">
        <f t="shared" si="261"/>
        <v>7.333333333333333</v>
      </c>
      <c r="Y131">
        <f t="shared" si="262"/>
        <v>8.9666666666666668</v>
      </c>
      <c r="AA131">
        <v>44</v>
      </c>
      <c r="AB131">
        <v>30</v>
      </c>
      <c r="AC131">
        <v>58</v>
      </c>
      <c r="AD131">
        <v>40</v>
      </c>
      <c r="AE131">
        <v>64</v>
      </c>
      <c r="AF131">
        <v>60</v>
      </c>
      <c r="AG131">
        <v>28</v>
      </c>
      <c r="AH131">
        <v>50</v>
      </c>
      <c r="AI131">
        <v>26</v>
      </c>
      <c r="AJ131">
        <v>44</v>
      </c>
      <c r="AK131">
        <v>22</v>
      </c>
      <c r="AL131">
        <v>46</v>
      </c>
      <c r="AM131">
        <v>22</v>
      </c>
      <c r="AN131">
        <v>54</v>
      </c>
      <c r="AO131">
        <v>52</v>
      </c>
      <c r="AQ131">
        <v>23</v>
      </c>
      <c r="AR131">
        <v>43</v>
      </c>
      <c r="AS131">
        <v>17</v>
      </c>
      <c r="AT131">
        <v>42</v>
      </c>
      <c r="AU131">
        <v>41</v>
      </c>
      <c r="AV131">
        <v>34</v>
      </c>
      <c r="AW131">
        <v>72</v>
      </c>
      <c r="AX131">
        <v>44</v>
      </c>
      <c r="AY131">
        <v>43</v>
      </c>
      <c r="AZ131">
        <v>26</v>
      </c>
      <c r="BA131">
        <v>42</v>
      </c>
      <c r="BB131">
        <v>38</v>
      </c>
      <c r="BC131">
        <v>26</v>
      </c>
      <c r="BD131">
        <v>51</v>
      </c>
      <c r="BE131">
        <v>58</v>
      </c>
      <c r="BF131" s="34">
        <f t="shared" si="263"/>
        <v>40</v>
      </c>
      <c r="BG131" s="34">
        <f t="shared" si="264"/>
        <v>27.666666666666668</v>
      </c>
      <c r="BH131" s="34"/>
      <c r="BI131" s="34"/>
      <c r="BJ131" s="34"/>
      <c r="BK131" s="34"/>
      <c r="BL131" s="34"/>
      <c r="BN131">
        <f t="shared" si="265"/>
        <v>-31.343283582089555</v>
      </c>
      <c r="BO131">
        <f t="shared" si="242"/>
        <v>17.80821917808219</v>
      </c>
      <c r="BP131">
        <f t="shared" si="243"/>
        <v>-54.666666666666664</v>
      </c>
      <c r="BQ131">
        <f t="shared" si="244"/>
        <v>2.4390243902439024</v>
      </c>
      <c r="BR131">
        <f t="shared" si="245"/>
        <v>-21.904761904761905</v>
      </c>
      <c r="BS131">
        <f t="shared" si="246"/>
        <v>-27.659574468085108</v>
      </c>
      <c r="BT131">
        <f t="shared" si="247"/>
        <v>44</v>
      </c>
      <c r="BU131">
        <f t="shared" si="248"/>
        <v>-6.3829787234042552</v>
      </c>
      <c r="BV131">
        <f t="shared" si="249"/>
        <v>24.637681159420293</v>
      </c>
      <c r="BW131">
        <f t="shared" si="250"/>
        <v>-25.714285714285712</v>
      </c>
      <c r="BX131">
        <f t="shared" si="251"/>
        <v>31.25</v>
      </c>
      <c r="BY131">
        <f t="shared" si="252"/>
        <v>-9.5238095238095237</v>
      </c>
      <c r="BZ131">
        <f t="shared" si="253"/>
        <v>8.3333333333333321</v>
      </c>
      <c r="CA131">
        <f t="shared" si="254"/>
        <v>-2.8571428571428572</v>
      </c>
      <c r="CB131">
        <f t="shared" si="255"/>
        <v>5.4545454545454541</v>
      </c>
      <c r="CD131">
        <f t="shared" si="266"/>
        <v>-22.733910356891343</v>
      </c>
      <c r="CE131">
        <f t="shared" si="267"/>
        <v>-15.708437327534369</v>
      </c>
      <c r="CF131">
        <f t="shared" si="268"/>
        <v>20.751567478672012</v>
      </c>
      <c r="CG131">
        <f t="shared" si="269"/>
        <v>-1.3293650793650784</v>
      </c>
      <c r="CH131">
        <f t="shared" si="270"/>
        <v>3.6435786435786426</v>
      </c>
      <c r="CN131">
        <f t="shared" si="256"/>
        <v>-3.0753133283080269</v>
      </c>
    </row>
    <row r="132" spans="1:92">
      <c r="A132">
        <v>103</v>
      </c>
      <c r="B132" s="1">
        <v>5E+45</v>
      </c>
      <c r="C132">
        <v>4</v>
      </c>
      <c r="D132" t="s">
        <v>46</v>
      </c>
      <c r="E132">
        <v>5.2</v>
      </c>
      <c r="F132">
        <v>2.2000000000000002</v>
      </c>
      <c r="G132">
        <v>3.2</v>
      </c>
      <c r="H132">
        <v>3</v>
      </c>
      <c r="I132">
        <v>2.9</v>
      </c>
      <c r="J132">
        <v>1.3</v>
      </c>
      <c r="K132">
        <v>0.8</v>
      </c>
      <c r="L132">
        <v>2.6</v>
      </c>
      <c r="M132">
        <v>2.1</v>
      </c>
      <c r="N132">
        <v>0</v>
      </c>
      <c r="O132">
        <v>4.4000000000000004</v>
      </c>
      <c r="P132">
        <v>3.6</v>
      </c>
      <c r="Q132">
        <v>1.8</v>
      </c>
      <c r="R132">
        <v>3.6</v>
      </c>
      <c r="S132">
        <v>2</v>
      </c>
      <c r="T132">
        <f t="shared" si="257"/>
        <v>2.58</v>
      </c>
      <c r="U132">
        <f t="shared" si="258"/>
        <v>3.5333333333333337</v>
      </c>
      <c r="V132">
        <f t="shared" si="259"/>
        <v>2.4</v>
      </c>
      <c r="W132">
        <f t="shared" si="260"/>
        <v>1.8333333333333333</v>
      </c>
      <c r="X132">
        <f t="shared" si="261"/>
        <v>2.6666666666666665</v>
      </c>
      <c r="Y132">
        <f t="shared" si="262"/>
        <v>2.4666666666666668</v>
      </c>
      <c r="AA132">
        <v>2</v>
      </c>
      <c r="AB132">
        <v>16</v>
      </c>
      <c r="AC132">
        <v>26</v>
      </c>
      <c r="AD132">
        <v>22</v>
      </c>
      <c r="AE132">
        <v>26</v>
      </c>
      <c r="AF132">
        <v>40</v>
      </c>
      <c r="AG132">
        <v>40</v>
      </c>
      <c r="AH132">
        <v>28</v>
      </c>
      <c r="AI132">
        <v>24</v>
      </c>
      <c r="AJ132">
        <v>36</v>
      </c>
      <c r="AK132">
        <v>12</v>
      </c>
      <c r="AL132">
        <v>22</v>
      </c>
      <c r="AM132">
        <v>10</v>
      </c>
      <c r="AN132">
        <v>16</v>
      </c>
      <c r="AO132">
        <v>46</v>
      </c>
      <c r="AQ132">
        <v>37</v>
      </c>
      <c r="AR132">
        <v>21</v>
      </c>
      <c r="AS132">
        <v>23</v>
      </c>
      <c r="AT132">
        <v>18</v>
      </c>
      <c r="AU132">
        <v>30</v>
      </c>
      <c r="AV132">
        <v>17</v>
      </c>
      <c r="AW132">
        <v>22</v>
      </c>
      <c r="AX132">
        <v>29</v>
      </c>
      <c r="AY132">
        <v>18</v>
      </c>
      <c r="AZ132">
        <v>17</v>
      </c>
      <c r="BA132">
        <v>24</v>
      </c>
      <c r="BB132">
        <v>34</v>
      </c>
      <c r="BC132">
        <v>28</v>
      </c>
      <c r="BD132">
        <v>22</v>
      </c>
      <c r="BE132">
        <v>15</v>
      </c>
      <c r="BF132" s="34">
        <f t="shared" si="263"/>
        <v>23.666666666666668</v>
      </c>
      <c r="BG132" s="34">
        <f t="shared" si="264"/>
        <v>27</v>
      </c>
      <c r="BH132" s="34"/>
      <c r="BI132" s="34"/>
      <c r="BJ132" s="34"/>
      <c r="BK132" s="34"/>
      <c r="BL132" s="34"/>
      <c r="BN132">
        <f t="shared" si="265"/>
        <v>89.743589743589752</v>
      </c>
      <c r="BO132">
        <f t="shared" si="242"/>
        <v>13.513513513513514</v>
      </c>
      <c r="BP132">
        <f t="shared" si="243"/>
        <v>-6.1224489795918364</v>
      </c>
      <c r="BQ132">
        <f t="shared" si="244"/>
        <v>-10</v>
      </c>
      <c r="BR132">
        <f t="shared" si="245"/>
        <v>7.1428571428571423</v>
      </c>
      <c r="BS132">
        <f t="shared" si="246"/>
        <v>-40.350877192982452</v>
      </c>
      <c r="BT132">
        <f t="shared" si="247"/>
        <v>-29.032258064516132</v>
      </c>
      <c r="BU132">
        <f t="shared" si="248"/>
        <v>1.7543859649122806</v>
      </c>
      <c r="BV132">
        <f t="shared" si="249"/>
        <v>-14.285714285714285</v>
      </c>
      <c r="BW132">
        <f t="shared" si="250"/>
        <v>-35.849056603773583</v>
      </c>
      <c r="BX132">
        <f t="shared" si="251"/>
        <v>33.333333333333329</v>
      </c>
      <c r="BY132">
        <f t="shared" si="252"/>
        <v>21.428571428571427</v>
      </c>
      <c r="BZ132">
        <f t="shared" si="253"/>
        <v>47.368421052631575</v>
      </c>
      <c r="CA132">
        <f t="shared" si="254"/>
        <v>15.789473684210526</v>
      </c>
      <c r="CB132">
        <f t="shared" si="255"/>
        <v>-50.819672131147541</v>
      </c>
      <c r="CD132">
        <f t="shared" si="266"/>
        <v>32.378218092503808</v>
      </c>
      <c r="CE132">
        <f t="shared" si="267"/>
        <v>-14.402673350041772</v>
      </c>
      <c r="CF132">
        <f t="shared" si="268"/>
        <v>-13.854528795106043</v>
      </c>
      <c r="CG132">
        <f t="shared" si="269"/>
        <v>6.3042827193770572</v>
      </c>
      <c r="CH132">
        <f t="shared" si="270"/>
        <v>4.1127408685648534</v>
      </c>
      <c r="CN132">
        <f t="shared" si="256"/>
        <v>2.9076079070595804</v>
      </c>
    </row>
    <row r="133" spans="1:92">
      <c r="A133">
        <v>101</v>
      </c>
      <c r="B133" s="1">
        <v>6.0000000000000002E+45</v>
      </c>
      <c r="C133">
        <v>4</v>
      </c>
      <c r="D133" t="s">
        <v>48</v>
      </c>
      <c r="E133">
        <v>3.9</v>
      </c>
      <c r="F133">
        <v>1.7</v>
      </c>
      <c r="G133">
        <v>4.7</v>
      </c>
      <c r="H133">
        <v>3.9</v>
      </c>
      <c r="I133">
        <v>4.4000000000000004</v>
      </c>
      <c r="J133">
        <v>1.7</v>
      </c>
      <c r="K133">
        <v>4.4000000000000004</v>
      </c>
      <c r="L133">
        <v>1.5</v>
      </c>
      <c r="M133">
        <v>7.4</v>
      </c>
      <c r="N133">
        <v>6.2</v>
      </c>
      <c r="O133">
        <v>4.2</v>
      </c>
      <c r="P133">
        <v>2.4</v>
      </c>
      <c r="Q133">
        <v>7.2</v>
      </c>
      <c r="R133">
        <v>2.4</v>
      </c>
      <c r="S133">
        <v>5.6</v>
      </c>
      <c r="T133">
        <f t="shared" si="257"/>
        <v>4.1066666666666674</v>
      </c>
      <c r="U133">
        <f t="shared" si="258"/>
        <v>3.4333333333333336</v>
      </c>
      <c r="V133">
        <f t="shared" si="259"/>
        <v>3.3333333333333335</v>
      </c>
      <c r="W133">
        <f t="shared" si="260"/>
        <v>4.4333333333333336</v>
      </c>
      <c r="X133">
        <f t="shared" si="261"/>
        <v>4.2666666666666666</v>
      </c>
      <c r="Y133">
        <f t="shared" si="262"/>
        <v>5.0666666666666664</v>
      </c>
      <c r="AA133">
        <v>12</v>
      </c>
      <c r="AB133">
        <v>20</v>
      </c>
      <c r="AC133">
        <v>8</v>
      </c>
      <c r="AD133">
        <v>12</v>
      </c>
      <c r="AE133">
        <v>26</v>
      </c>
      <c r="AF133">
        <v>32</v>
      </c>
      <c r="AG133">
        <v>10</v>
      </c>
      <c r="AH133">
        <v>28</v>
      </c>
      <c r="AI133">
        <v>20</v>
      </c>
      <c r="AJ133">
        <v>18</v>
      </c>
      <c r="AK133">
        <v>26</v>
      </c>
      <c r="AL133">
        <v>22</v>
      </c>
      <c r="AM133">
        <v>32</v>
      </c>
      <c r="AN133">
        <v>18</v>
      </c>
      <c r="AO133">
        <v>12</v>
      </c>
      <c r="AQ133">
        <v>31</v>
      </c>
      <c r="AR133">
        <v>20</v>
      </c>
      <c r="AS133">
        <v>41</v>
      </c>
      <c r="AT133">
        <v>19</v>
      </c>
      <c r="AU133">
        <v>23</v>
      </c>
      <c r="AV133">
        <v>22</v>
      </c>
      <c r="AW133">
        <v>29</v>
      </c>
      <c r="AX133">
        <v>25</v>
      </c>
      <c r="AY133">
        <v>26</v>
      </c>
      <c r="AZ133">
        <v>26</v>
      </c>
      <c r="BA133">
        <v>40</v>
      </c>
      <c r="BB133">
        <v>17</v>
      </c>
      <c r="BC133">
        <v>30</v>
      </c>
      <c r="BD133">
        <v>30</v>
      </c>
      <c r="BE133">
        <v>26</v>
      </c>
      <c r="BF133" s="34">
        <f t="shared" si="263"/>
        <v>27</v>
      </c>
      <c r="BG133" s="34">
        <f t="shared" si="264"/>
        <v>30.666666666666668</v>
      </c>
      <c r="BH133" s="34"/>
      <c r="BI133" s="34"/>
      <c r="BJ133" s="34"/>
      <c r="BK133" s="34"/>
      <c r="BL133" s="34"/>
      <c r="BN133">
        <f t="shared" si="265"/>
        <v>44.186046511627907</v>
      </c>
      <c r="BO133">
        <f t="shared" si="242"/>
        <v>0</v>
      </c>
      <c r="BP133">
        <f t="shared" si="243"/>
        <v>67.346938775510196</v>
      </c>
      <c r="BQ133">
        <f t="shared" si="244"/>
        <v>22.58064516129032</v>
      </c>
      <c r="BR133">
        <f t="shared" si="245"/>
        <v>-6.1224489795918364</v>
      </c>
      <c r="BS133">
        <f t="shared" si="246"/>
        <v>-18.518518518518519</v>
      </c>
      <c r="BT133">
        <f t="shared" si="247"/>
        <v>48.717948717948715</v>
      </c>
      <c r="BU133">
        <f t="shared" si="248"/>
        <v>-5.6603773584905666</v>
      </c>
      <c r="BV133">
        <f t="shared" si="249"/>
        <v>13.043478260869565</v>
      </c>
      <c r="BW133">
        <f t="shared" si="250"/>
        <v>18.181818181818183</v>
      </c>
      <c r="BX133">
        <f t="shared" si="251"/>
        <v>21.212121212121211</v>
      </c>
      <c r="BY133">
        <f t="shared" si="252"/>
        <v>-12.820512820512819</v>
      </c>
      <c r="BZ133">
        <f t="shared" si="253"/>
        <v>-3.225806451612903</v>
      </c>
      <c r="CA133">
        <f t="shared" si="254"/>
        <v>25</v>
      </c>
      <c r="CB133">
        <f t="shared" si="255"/>
        <v>36.84210526315789</v>
      </c>
      <c r="CD133">
        <f t="shared" si="266"/>
        <v>37.177661762379365</v>
      </c>
      <c r="CE133">
        <f t="shared" si="267"/>
        <v>-0.68677411227334539</v>
      </c>
      <c r="CF133">
        <f t="shared" si="268"/>
        <v>18.700349873442573</v>
      </c>
      <c r="CG133">
        <f t="shared" si="269"/>
        <v>8.8578088578088572</v>
      </c>
      <c r="CH133">
        <f t="shared" si="270"/>
        <v>19.538766270514994</v>
      </c>
      <c r="CN133">
        <f t="shared" si="256"/>
        <v>16.71756253037449</v>
      </c>
    </row>
    <row r="134" spans="1:92">
      <c r="A134">
        <v>105</v>
      </c>
      <c r="B134" s="1">
        <v>7.0000000000000005E+45</v>
      </c>
      <c r="C134">
        <v>4</v>
      </c>
      <c r="D134" t="s">
        <v>42</v>
      </c>
      <c r="E134">
        <v>0.4</v>
      </c>
      <c r="F134">
        <v>0</v>
      </c>
      <c r="G134">
        <v>1.2</v>
      </c>
      <c r="H134">
        <v>0.4</v>
      </c>
      <c r="I134">
        <v>0</v>
      </c>
      <c r="J134">
        <v>2.2999999999999998</v>
      </c>
      <c r="K134">
        <v>0.4</v>
      </c>
      <c r="L134">
        <v>0.4</v>
      </c>
      <c r="M134">
        <v>0</v>
      </c>
      <c r="N134">
        <v>0</v>
      </c>
      <c r="O134">
        <v>1.9</v>
      </c>
      <c r="P134">
        <v>0</v>
      </c>
      <c r="Q134">
        <v>0</v>
      </c>
      <c r="R134">
        <v>1.2</v>
      </c>
      <c r="S134">
        <v>0.8</v>
      </c>
      <c r="T134">
        <f t="shared" si="257"/>
        <v>0.6</v>
      </c>
      <c r="U134">
        <f t="shared" si="258"/>
        <v>0.53333333333333333</v>
      </c>
      <c r="V134">
        <f t="shared" si="259"/>
        <v>0.89999999999999991</v>
      </c>
      <c r="W134">
        <f t="shared" si="260"/>
        <v>0.26666666666666666</v>
      </c>
      <c r="X134">
        <f t="shared" si="261"/>
        <v>0.6333333333333333</v>
      </c>
      <c r="Y134">
        <f t="shared" si="262"/>
        <v>0.66666666666666663</v>
      </c>
      <c r="AA134">
        <v>26</v>
      </c>
      <c r="AB134">
        <v>20</v>
      </c>
      <c r="AC134">
        <v>24</v>
      </c>
      <c r="AD134">
        <v>30</v>
      </c>
      <c r="AE134">
        <v>30</v>
      </c>
      <c r="AF134">
        <v>26</v>
      </c>
      <c r="AG134">
        <v>52</v>
      </c>
      <c r="AH134">
        <v>30</v>
      </c>
      <c r="AI134">
        <v>66</v>
      </c>
      <c r="AJ134">
        <v>60</v>
      </c>
      <c r="AK134">
        <v>20</v>
      </c>
      <c r="AL134">
        <v>42</v>
      </c>
      <c r="AM134">
        <v>46</v>
      </c>
      <c r="AN134">
        <v>54</v>
      </c>
      <c r="AO134">
        <v>28</v>
      </c>
      <c r="AQ134">
        <v>29</v>
      </c>
      <c r="AR134">
        <v>82</v>
      </c>
      <c r="AS134">
        <v>46</v>
      </c>
      <c r="AT134">
        <v>37</v>
      </c>
      <c r="AU134">
        <v>36</v>
      </c>
      <c r="AV134">
        <v>21</v>
      </c>
      <c r="AW134">
        <v>38</v>
      </c>
      <c r="AX134">
        <v>47</v>
      </c>
      <c r="AY134">
        <v>53</v>
      </c>
      <c r="AZ134">
        <v>32</v>
      </c>
      <c r="BA134">
        <v>36</v>
      </c>
      <c r="BB134">
        <v>35</v>
      </c>
      <c r="BC134">
        <v>32</v>
      </c>
      <c r="BD134">
        <v>40</v>
      </c>
      <c r="BE134">
        <v>28</v>
      </c>
      <c r="BF134" s="34">
        <f t="shared" si="263"/>
        <v>39.466666666666669</v>
      </c>
      <c r="BG134" s="34">
        <f t="shared" si="264"/>
        <v>52.333333333333336</v>
      </c>
      <c r="BH134" s="34"/>
      <c r="BI134" s="34"/>
      <c r="BJ134" s="34"/>
      <c r="BK134" s="34"/>
      <c r="BL134" s="34"/>
      <c r="BN134">
        <f t="shared" si="265"/>
        <v>5.4545454545454541</v>
      </c>
      <c r="BO134">
        <f t="shared" si="242"/>
        <v>60.784313725490193</v>
      </c>
      <c r="BP134">
        <f t="shared" si="243"/>
        <v>31.428571428571427</v>
      </c>
      <c r="BQ134">
        <f t="shared" si="244"/>
        <v>10.44776119402985</v>
      </c>
      <c r="BR134">
        <f t="shared" si="245"/>
        <v>9.0909090909090917</v>
      </c>
      <c r="BS134">
        <f t="shared" si="246"/>
        <v>-10.638297872340425</v>
      </c>
      <c r="BT134">
        <f t="shared" si="247"/>
        <v>-15.555555555555555</v>
      </c>
      <c r="BU134">
        <f t="shared" si="248"/>
        <v>22.077922077922079</v>
      </c>
      <c r="BV134">
        <f t="shared" si="249"/>
        <v>-10.92436974789916</v>
      </c>
      <c r="BW134">
        <f t="shared" si="250"/>
        <v>-30.434782608695656</v>
      </c>
      <c r="BX134">
        <f t="shared" si="251"/>
        <v>28.571428571428569</v>
      </c>
      <c r="BY134">
        <f t="shared" si="252"/>
        <v>-9.0909090909090917</v>
      </c>
      <c r="BZ134">
        <f t="shared" si="253"/>
        <v>-17.948717948717949</v>
      </c>
      <c r="CA134">
        <f t="shared" si="254"/>
        <v>-14.893617021276595</v>
      </c>
      <c r="CB134">
        <f t="shared" si="255"/>
        <v>0</v>
      </c>
      <c r="CD134">
        <f t="shared" si="266"/>
        <v>32.555810202869026</v>
      </c>
      <c r="CE134">
        <f t="shared" si="267"/>
        <v>2.9667908041995052</v>
      </c>
      <c r="CF134">
        <f t="shared" si="268"/>
        <v>-1.4673344085108788</v>
      </c>
      <c r="CG134">
        <f t="shared" si="269"/>
        <v>-3.6514210427253926</v>
      </c>
      <c r="CH134">
        <f t="shared" si="270"/>
        <v>-10.947444989998182</v>
      </c>
      <c r="CN134">
        <f t="shared" si="256"/>
        <v>3.8912801131668147</v>
      </c>
    </row>
    <row r="135" spans="1:92">
      <c r="A135">
        <v>108</v>
      </c>
      <c r="B135" s="1">
        <v>7.9999999999999994E+45</v>
      </c>
      <c r="C135">
        <v>4</v>
      </c>
      <c r="D135" t="s">
        <v>44</v>
      </c>
      <c r="E135">
        <v>6.1</v>
      </c>
      <c r="F135">
        <v>4.4000000000000004</v>
      </c>
      <c r="G135">
        <v>4.0999999999999996</v>
      </c>
      <c r="H135">
        <v>2.8</v>
      </c>
      <c r="I135">
        <v>0</v>
      </c>
      <c r="J135">
        <v>4</v>
      </c>
      <c r="K135">
        <v>1.7</v>
      </c>
      <c r="L135">
        <v>2.9</v>
      </c>
      <c r="M135">
        <v>4.0999999999999996</v>
      </c>
      <c r="N135">
        <v>3.4</v>
      </c>
      <c r="O135">
        <v>4.2</v>
      </c>
      <c r="P135">
        <v>2.8</v>
      </c>
      <c r="Q135">
        <v>3.3</v>
      </c>
      <c r="R135">
        <v>0.8</v>
      </c>
      <c r="S135">
        <v>1.1000000000000001</v>
      </c>
      <c r="T135">
        <f t="shared" si="257"/>
        <v>3.046666666666666</v>
      </c>
      <c r="U135">
        <f t="shared" si="258"/>
        <v>4.8666666666666663</v>
      </c>
      <c r="V135">
        <f t="shared" si="259"/>
        <v>2.2666666666666666</v>
      </c>
      <c r="W135">
        <f t="shared" si="260"/>
        <v>2.9</v>
      </c>
      <c r="X135">
        <f t="shared" si="261"/>
        <v>3.4666666666666663</v>
      </c>
      <c r="Y135">
        <f t="shared" si="262"/>
        <v>1.7333333333333332</v>
      </c>
      <c r="AA135">
        <v>42</v>
      </c>
      <c r="AB135">
        <v>64</v>
      </c>
      <c r="AC135">
        <v>46</v>
      </c>
      <c r="AD135">
        <v>30</v>
      </c>
      <c r="AE135">
        <v>28</v>
      </c>
      <c r="AF135">
        <v>50</v>
      </c>
      <c r="AG135">
        <v>22</v>
      </c>
      <c r="AH135">
        <v>30</v>
      </c>
      <c r="AI135">
        <v>44</v>
      </c>
      <c r="AJ135">
        <v>46</v>
      </c>
      <c r="AK135">
        <v>50</v>
      </c>
      <c r="AL135">
        <v>16</v>
      </c>
      <c r="AM135">
        <v>44</v>
      </c>
      <c r="AN135">
        <v>28</v>
      </c>
      <c r="AO135">
        <v>38</v>
      </c>
      <c r="AQ135">
        <v>45</v>
      </c>
      <c r="AR135">
        <v>44</v>
      </c>
      <c r="AS135">
        <v>63</v>
      </c>
      <c r="AT135">
        <v>47</v>
      </c>
      <c r="AU135">
        <v>36</v>
      </c>
      <c r="AV135">
        <v>29</v>
      </c>
      <c r="AW135">
        <v>35</v>
      </c>
      <c r="AX135">
        <v>38</v>
      </c>
      <c r="AY135">
        <v>49</v>
      </c>
      <c r="AZ135">
        <v>57</v>
      </c>
      <c r="BA135">
        <v>33</v>
      </c>
      <c r="BB135">
        <v>32</v>
      </c>
      <c r="BC135">
        <v>26</v>
      </c>
      <c r="BD135">
        <v>52</v>
      </c>
      <c r="BE135">
        <v>29</v>
      </c>
      <c r="BF135" s="34">
        <f t="shared" si="263"/>
        <v>41</v>
      </c>
      <c r="BG135" s="34">
        <f t="shared" si="264"/>
        <v>50.666666666666664</v>
      </c>
      <c r="BH135" s="34"/>
      <c r="BI135" s="34"/>
      <c r="BJ135" s="34"/>
      <c r="BK135" s="34"/>
      <c r="BL135" s="34"/>
      <c r="BN135">
        <f t="shared" si="265"/>
        <v>3.4482758620689653</v>
      </c>
      <c r="BO135">
        <f t="shared" si="242"/>
        <v>-18.518518518518519</v>
      </c>
      <c r="BP135">
        <f t="shared" si="243"/>
        <v>15.596330275229359</v>
      </c>
      <c r="BQ135">
        <f t="shared" si="244"/>
        <v>22.077922077922079</v>
      </c>
      <c r="BR135">
        <f t="shared" si="245"/>
        <v>12.5</v>
      </c>
      <c r="BS135">
        <f t="shared" si="246"/>
        <v>-26.582278481012654</v>
      </c>
      <c r="BT135">
        <f t="shared" si="247"/>
        <v>22.807017543859647</v>
      </c>
      <c r="BU135">
        <f t="shared" si="248"/>
        <v>11.76470588235294</v>
      </c>
      <c r="BV135">
        <f t="shared" si="249"/>
        <v>5.376344086021505</v>
      </c>
      <c r="BW135">
        <f t="shared" si="250"/>
        <v>10.679611650485436</v>
      </c>
      <c r="BX135">
        <f t="shared" si="251"/>
        <v>-20.481927710843372</v>
      </c>
      <c r="BY135">
        <f t="shared" si="252"/>
        <v>33.333333333333329</v>
      </c>
      <c r="BZ135">
        <f t="shared" si="253"/>
        <v>-25.714285714285712</v>
      </c>
      <c r="CA135">
        <f t="shared" si="254"/>
        <v>30</v>
      </c>
      <c r="CB135">
        <f t="shared" si="255"/>
        <v>-13.432835820895523</v>
      </c>
      <c r="CD135">
        <f t="shared" si="266"/>
        <v>0.17536253959326822</v>
      </c>
      <c r="CE135">
        <f t="shared" si="267"/>
        <v>2.6652145323031426</v>
      </c>
      <c r="CF135">
        <f t="shared" si="268"/>
        <v>13.316022504078029</v>
      </c>
      <c r="CG135">
        <f t="shared" si="269"/>
        <v>7.8436724243251303</v>
      </c>
      <c r="CH135">
        <f t="shared" si="270"/>
        <v>-3.0490405117270782</v>
      </c>
      <c r="CN135">
        <f t="shared" si="256"/>
        <v>4.1902462977144985</v>
      </c>
    </row>
    <row r="136" spans="1:92">
      <c r="A136">
        <v>106</v>
      </c>
      <c r="B136" s="1">
        <v>8.9999999999999997E+45</v>
      </c>
      <c r="C136">
        <v>4</v>
      </c>
      <c r="D136" t="s">
        <v>46</v>
      </c>
      <c r="E136">
        <v>0.7</v>
      </c>
      <c r="F136">
        <v>0.8</v>
      </c>
      <c r="G136">
        <v>5.6</v>
      </c>
      <c r="H136">
        <v>0.7</v>
      </c>
      <c r="I136">
        <v>0.1</v>
      </c>
      <c r="J136">
        <v>8.5</v>
      </c>
      <c r="K136">
        <v>0.9</v>
      </c>
      <c r="L136">
        <v>0.8</v>
      </c>
      <c r="M136">
        <v>4.4000000000000004</v>
      </c>
      <c r="N136">
        <v>2.5</v>
      </c>
      <c r="O136">
        <v>2.5</v>
      </c>
      <c r="P136">
        <v>2.2999999999999998</v>
      </c>
      <c r="Q136">
        <v>4</v>
      </c>
      <c r="R136">
        <v>0</v>
      </c>
      <c r="S136">
        <v>0.8</v>
      </c>
      <c r="T136">
        <f t="shared" si="257"/>
        <v>2.3066666666666662</v>
      </c>
      <c r="U136">
        <f t="shared" si="258"/>
        <v>2.3666666666666667</v>
      </c>
      <c r="V136">
        <f t="shared" si="259"/>
        <v>3.1</v>
      </c>
      <c r="W136">
        <f t="shared" si="260"/>
        <v>2.0333333333333337</v>
      </c>
      <c r="X136">
        <f t="shared" si="261"/>
        <v>2.4333333333333331</v>
      </c>
      <c r="Y136">
        <f t="shared" si="262"/>
        <v>1.5999999999999999</v>
      </c>
      <c r="AA136">
        <v>32</v>
      </c>
      <c r="AB136">
        <v>32</v>
      </c>
      <c r="AC136">
        <v>18</v>
      </c>
      <c r="AD136">
        <v>36</v>
      </c>
      <c r="AE136">
        <v>42</v>
      </c>
      <c r="AF136">
        <v>20</v>
      </c>
      <c r="AG136">
        <v>32</v>
      </c>
      <c r="AH136">
        <v>28</v>
      </c>
      <c r="AI136">
        <v>20</v>
      </c>
      <c r="AJ136">
        <v>18</v>
      </c>
      <c r="AK136">
        <v>8</v>
      </c>
      <c r="AL136">
        <v>20</v>
      </c>
      <c r="AM136">
        <v>18</v>
      </c>
      <c r="AN136">
        <v>34</v>
      </c>
      <c r="AO136">
        <v>26</v>
      </c>
      <c r="AQ136">
        <v>10</v>
      </c>
      <c r="AR136">
        <v>24</v>
      </c>
      <c r="AS136">
        <v>28</v>
      </c>
      <c r="AT136">
        <v>22</v>
      </c>
      <c r="AU136">
        <v>24</v>
      </c>
      <c r="AV136">
        <v>25</v>
      </c>
      <c r="AW136">
        <v>26</v>
      </c>
      <c r="AX136">
        <v>19</v>
      </c>
      <c r="AY136">
        <v>27</v>
      </c>
      <c r="AZ136">
        <v>16</v>
      </c>
      <c r="BA136">
        <v>21</v>
      </c>
      <c r="BB136">
        <v>21</v>
      </c>
      <c r="BC136">
        <v>14</v>
      </c>
      <c r="BD136">
        <v>19</v>
      </c>
      <c r="BE136">
        <v>24</v>
      </c>
      <c r="BF136" s="34">
        <f t="shared" si="263"/>
        <v>21.333333333333332</v>
      </c>
      <c r="BG136" s="34">
        <f t="shared" si="264"/>
        <v>20.666666666666668</v>
      </c>
      <c r="BH136" s="34"/>
      <c r="BI136" s="34"/>
      <c r="BJ136" s="34"/>
      <c r="BK136" s="34"/>
      <c r="BL136" s="34"/>
      <c r="BN136">
        <f t="shared" si="265"/>
        <v>-52.380952380952387</v>
      </c>
      <c r="BO136">
        <f t="shared" si="242"/>
        <v>-14.285714285714285</v>
      </c>
      <c r="BP136">
        <f t="shared" si="243"/>
        <v>21.739130434782609</v>
      </c>
      <c r="BQ136">
        <f t="shared" si="244"/>
        <v>-24.137931034482758</v>
      </c>
      <c r="BR136">
        <f t="shared" si="245"/>
        <v>-27.27272727272727</v>
      </c>
      <c r="BS136">
        <f t="shared" si="246"/>
        <v>11.111111111111111</v>
      </c>
      <c r="BT136">
        <f t="shared" si="247"/>
        <v>-10.344827586206897</v>
      </c>
      <c r="BU136">
        <f t="shared" si="248"/>
        <v>-19.148936170212767</v>
      </c>
      <c r="BV136">
        <f t="shared" si="249"/>
        <v>14.893617021276595</v>
      </c>
      <c r="BW136">
        <f t="shared" si="250"/>
        <v>-5.8823529411764701</v>
      </c>
      <c r="BX136">
        <f t="shared" si="251"/>
        <v>44.827586206896555</v>
      </c>
      <c r="BY136">
        <f t="shared" si="252"/>
        <v>2.4390243902439024</v>
      </c>
      <c r="BZ136">
        <f t="shared" si="253"/>
        <v>-12.5</v>
      </c>
      <c r="CA136">
        <f t="shared" si="254"/>
        <v>-28.30188679245283</v>
      </c>
      <c r="CB136">
        <f t="shared" si="255"/>
        <v>-4</v>
      </c>
      <c r="CD136">
        <f t="shared" si="266"/>
        <v>-14.97584541062802</v>
      </c>
      <c r="CE136">
        <f t="shared" si="267"/>
        <v>-13.433182398699637</v>
      </c>
      <c r="CF136">
        <f t="shared" si="268"/>
        <v>-4.8667155783810232</v>
      </c>
      <c r="CG136">
        <f t="shared" si="269"/>
        <v>13.794752551987996</v>
      </c>
      <c r="CH136">
        <f t="shared" si="270"/>
        <v>-14.933962264150944</v>
      </c>
      <c r="CN136">
        <f t="shared" si="256"/>
        <v>-6.8829906199743256</v>
      </c>
    </row>
    <row r="137" spans="1:92">
      <c r="A137">
        <v>107</v>
      </c>
      <c r="B137" s="1">
        <v>9.9999999999999999E+45</v>
      </c>
      <c r="C137">
        <v>4</v>
      </c>
      <c r="D137" t="s">
        <v>48</v>
      </c>
      <c r="E137">
        <v>0.5</v>
      </c>
      <c r="F137">
        <v>1.2</v>
      </c>
      <c r="G137">
        <v>1</v>
      </c>
      <c r="H137">
        <v>0.3</v>
      </c>
      <c r="I137">
        <v>3.2</v>
      </c>
      <c r="J137">
        <v>2.2000000000000002</v>
      </c>
      <c r="K137">
        <v>0.4</v>
      </c>
      <c r="L137">
        <v>2.5</v>
      </c>
      <c r="M137">
        <v>1.4</v>
      </c>
      <c r="N137">
        <v>0.8</v>
      </c>
      <c r="O137">
        <v>1.5</v>
      </c>
      <c r="P137">
        <v>0.5</v>
      </c>
      <c r="Q137">
        <v>2.6</v>
      </c>
      <c r="R137">
        <v>1.3</v>
      </c>
      <c r="S137">
        <v>1.8</v>
      </c>
      <c r="T137">
        <f t="shared" si="257"/>
        <v>1.4133333333333336</v>
      </c>
      <c r="U137">
        <f t="shared" si="258"/>
        <v>0.9</v>
      </c>
      <c r="V137">
        <f t="shared" si="259"/>
        <v>1.9000000000000001</v>
      </c>
      <c r="W137">
        <f t="shared" si="260"/>
        <v>1.4333333333333333</v>
      </c>
      <c r="X137">
        <f t="shared" si="261"/>
        <v>0.93333333333333324</v>
      </c>
      <c r="Y137">
        <f t="shared" si="262"/>
        <v>1.9000000000000001</v>
      </c>
      <c r="AA137">
        <v>18</v>
      </c>
      <c r="AB137">
        <v>8</v>
      </c>
      <c r="AC137">
        <v>34</v>
      </c>
      <c r="AD137">
        <v>44</v>
      </c>
      <c r="AE137">
        <v>14</v>
      </c>
      <c r="AF137">
        <v>10</v>
      </c>
      <c r="AG137">
        <v>50</v>
      </c>
      <c r="AH137">
        <v>18</v>
      </c>
      <c r="AI137">
        <v>12</v>
      </c>
      <c r="AJ137">
        <v>32</v>
      </c>
      <c r="AK137">
        <v>34</v>
      </c>
      <c r="AL137">
        <v>44</v>
      </c>
      <c r="AM137">
        <v>20</v>
      </c>
      <c r="AN137">
        <v>28</v>
      </c>
      <c r="AO137">
        <v>36</v>
      </c>
      <c r="AQ137">
        <v>10</v>
      </c>
      <c r="AR137">
        <v>15</v>
      </c>
      <c r="AS137">
        <v>26</v>
      </c>
      <c r="AT137">
        <v>17</v>
      </c>
      <c r="AU137">
        <v>32</v>
      </c>
      <c r="AV137">
        <v>14</v>
      </c>
      <c r="AW137">
        <v>36</v>
      </c>
      <c r="AX137">
        <v>32</v>
      </c>
      <c r="AY137">
        <v>30</v>
      </c>
      <c r="AZ137">
        <v>20</v>
      </c>
      <c r="BA137">
        <v>66</v>
      </c>
      <c r="BB137">
        <v>44</v>
      </c>
      <c r="BC137">
        <v>33</v>
      </c>
      <c r="BD137">
        <v>22</v>
      </c>
      <c r="BE137">
        <v>34</v>
      </c>
      <c r="BF137" s="34">
        <f t="shared" si="263"/>
        <v>28.733333333333334</v>
      </c>
      <c r="BG137" s="34">
        <f t="shared" si="264"/>
        <v>17</v>
      </c>
      <c r="BH137" s="34"/>
      <c r="BI137" s="34"/>
      <c r="BJ137" s="34"/>
      <c r="BK137" s="34"/>
      <c r="BL137" s="34"/>
      <c r="BN137">
        <f t="shared" si="265"/>
        <v>-28.571428571428569</v>
      </c>
      <c r="BO137">
        <f t="shared" si="242"/>
        <v>30.434782608695656</v>
      </c>
      <c r="BP137">
        <f t="shared" si="243"/>
        <v>-13.333333333333334</v>
      </c>
      <c r="BQ137">
        <f t="shared" si="244"/>
        <v>-44.26229508196721</v>
      </c>
      <c r="BR137">
        <f t="shared" si="245"/>
        <v>39.130434782608695</v>
      </c>
      <c r="BS137">
        <f t="shared" si="246"/>
        <v>16.666666666666664</v>
      </c>
      <c r="BT137">
        <f t="shared" si="247"/>
        <v>-16.279069767441861</v>
      </c>
      <c r="BU137">
        <f t="shared" si="248"/>
        <v>28.000000000000004</v>
      </c>
      <c r="BV137">
        <f t="shared" si="249"/>
        <v>42.857142857142854</v>
      </c>
      <c r="BW137">
        <f t="shared" si="250"/>
        <v>-23.076923076923077</v>
      </c>
      <c r="BX137">
        <f t="shared" si="251"/>
        <v>32</v>
      </c>
      <c r="BY137">
        <f t="shared" si="252"/>
        <v>0</v>
      </c>
      <c r="BZ137">
        <f t="shared" si="253"/>
        <v>24.528301886792452</v>
      </c>
      <c r="CA137">
        <f t="shared" si="254"/>
        <v>-12</v>
      </c>
      <c r="CB137">
        <f t="shared" si="255"/>
        <v>-2.8571428571428572</v>
      </c>
      <c r="CD137">
        <f t="shared" si="266"/>
        <v>-3.8233264320220823</v>
      </c>
      <c r="CE137">
        <f t="shared" si="267"/>
        <v>3.8449354557693831</v>
      </c>
      <c r="CF137">
        <f t="shared" si="268"/>
        <v>18.192691029900331</v>
      </c>
      <c r="CG137">
        <f t="shared" si="269"/>
        <v>2.9743589743589745</v>
      </c>
      <c r="CH137">
        <f t="shared" si="270"/>
        <v>3.2237196765498646</v>
      </c>
      <c r="CN137">
        <f t="shared" si="256"/>
        <v>4.8824757409112935</v>
      </c>
    </row>
    <row r="138" spans="1:92">
      <c r="A138">
        <v>109</v>
      </c>
      <c r="B138" s="1">
        <v>1.1E+46</v>
      </c>
      <c r="C138">
        <v>4</v>
      </c>
      <c r="D138" t="s">
        <v>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257"/>
        <v>0.04</v>
      </c>
      <c r="U138">
        <f t="shared" si="258"/>
        <v>0</v>
      </c>
      <c r="V138">
        <f t="shared" si="259"/>
        <v>0</v>
      </c>
      <c r="W138">
        <f t="shared" si="260"/>
        <v>0.19999999999999998</v>
      </c>
      <c r="X138">
        <f t="shared" si="261"/>
        <v>0</v>
      </c>
      <c r="Y138">
        <f t="shared" si="262"/>
        <v>0</v>
      </c>
      <c r="AA138">
        <v>20</v>
      </c>
      <c r="AB138">
        <v>70</v>
      </c>
      <c r="AC138">
        <v>58</v>
      </c>
      <c r="AD138">
        <v>32</v>
      </c>
      <c r="AE138">
        <v>50</v>
      </c>
      <c r="AF138">
        <v>40</v>
      </c>
      <c r="AG138">
        <v>46</v>
      </c>
      <c r="AH138">
        <v>68</v>
      </c>
      <c r="AI138">
        <v>74</v>
      </c>
      <c r="AJ138">
        <v>60</v>
      </c>
      <c r="AK138">
        <v>76</v>
      </c>
      <c r="AL138">
        <v>36</v>
      </c>
      <c r="AM138">
        <v>56</v>
      </c>
      <c r="AN138">
        <v>72</v>
      </c>
      <c r="AO138">
        <v>38</v>
      </c>
      <c r="AQ138">
        <v>49</v>
      </c>
      <c r="AR138">
        <v>39</v>
      </c>
      <c r="AS138">
        <v>32</v>
      </c>
      <c r="AT138">
        <v>46</v>
      </c>
      <c r="AU138">
        <v>71</v>
      </c>
      <c r="AV138">
        <v>62</v>
      </c>
      <c r="AW138">
        <v>39</v>
      </c>
      <c r="AX138">
        <v>49</v>
      </c>
      <c r="AY138">
        <v>27</v>
      </c>
      <c r="AZ138">
        <v>59</v>
      </c>
      <c r="BA138">
        <v>73</v>
      </c>
      <c r="BB138">
        <v>45</v>
      </c>
      <c r="BC138">
        <v>47</v>
      </c>
      <c r="BD138">
        <v>51</v>
      </c>
      <c r="BE138">
        <v>50</v>
      </c>
      <c r="BF138" s="34">
        <f t="shared" si="263"/>
        <v>49.266666666666666</v>
      </c>
      <c r="BG138" s="34">
        <f t="shared" si="264"/>
        <v>40</v>
      </c>
      <c r="BH138" s="34"/>
      <c r="BI138" s="34"/>
      <c r="BJ138" s="34"/>
      <c r="BK138" s="34"/>
      <c r="BL138" s="34"/>
      <c r="BN138">
        <f t="shared" si="265"/>
        <v>42.028985507246375</v>
      </c>
      <c r="BO138">
        <f t="shared" si="242"/>
        <v>-28.440366972477065</v>
      </c>
      <c r="BP138">
        <f t="shared" si="243"/>
        <v>-28.888888888888886</v>
      </c>
      <c r="BQ138">
        <f t="shared" si="244"/>
        <v>17.948717948717949</v>
      </c>
      <c r="BR138">
        <f t="shared" si="245"/>
        <v>17.355371900826448</v>
      </c>
      <c r="BS138">
        <f t="shared" si="246"/>
        <v>21.568627450980394</v>
      </c>
      <c r="BT138">
        <f t="shared" si="247"/>
        <v>-8.235294117647058</v>
      </c>
      <c r="BU138">
        <f t="shared" si="248"/>
        <v>-16.239316239316238</v>
      </c>
      <c r="BV138">
        <f t="shared" si="249"/>
        <v>-46.534653465346537</v>
      </c>
      <c r="BW138">
        <f t="shared" si="250"/>
        <v>-0.84033613445378152</v>
      </c>
      <c r="BX138">
        <f t="shared" si="251"/>
        <v>-2.0134228187919461</v>
      </c>
      <c r="BY138">
        <f t="shared" si="252"/>
        <v>11.111111111111111</v>
      </c>
      <c r="BZ138">
        <f t="shared" si="253"/>
        <v>-8.7378640776699026</v>
      </c>
      <c r="CA138">
        <f t="shared" si="254"/>
        <v>-17.073170731707318</v>
      </c>
      <c r="CB138">
        <f t="shared" si="255"/>
        <v>13.636363636363635</v>
      </c>
      <c r="CD138">
        <f t="shared" si="266"/>
        <v>-5.1000901180398586</v>
      </c>
      <c r="CE138">
        <f t="shared" si="267"/>
        <v>18.957572433508265</v>
      </c>
      <c r="CF138">
        <f t="shared" si="268"/>
        <v>-23.669754607436612</v>
      </c>
      <c r="CG138">
        <f t="shared" si="269"/>
        <v>2.7524507192884613</v>
      </c>
      <c r="CH138">
        <f t="shared" si="270"/>
        <v>-4.0582237243378616</v>
      </c>
      <c r="CN138">
        <f t="shared" si="256"/>
        <v>-2.2236090594035218</v>
      </c>
    </row>
    <row r="139" spans="1:92">
      <c r="A139">
        <v>112</v>
      </c>
      <c r="B139" s="1">
        <v>1.2E+46</v>
      </c>
      <c r="C139">
        <v>4</v>
      </c>
      <c r="D139" t="s">
        <v>44</v>
      </c>
      <c r="E139">
        <v>3.7</v>
      </c>
      <c r="F139">
        <v>3</v>
      </c>
      <c r="G139">
        <v>2.7</v>
      </c>
      <c r="H139">
        <v>8.4</v>
      </c>
      <c r="I139">
        <v>5.0999999999999996</v>
      </c>
      <c r="J139">
        <v>1.8</v>
      </c>
      <c r="K139">
        <v>3.8</v>
      </c>
      <c r="L139">
        <v>5.7</v>
      </c>
      <c r="M139">
        <v>3.3</v>
      </c>
      <c r="N139">
        <v>1.7</v>
      </c>
      <c r="O139">
        <v>5.5</v>
      </c>
      <c r="P139">
        <v>0.7</v>
      </c>
      <c r="Q139">
        <v>4</v>
      </c>
      <c r="R139">
        <v>5.9</v>
      </c>
      <c r="S139">
        <v>4</v>
      </c>
      <c r="T139">
        <f t="shared" si="257"/>
        <v>3.9533333333333336</v>
      </c>
      <c r="U139">
        <f t="shared" si="258"/>
        <v>3.1333333333333333</v>
      </c>
      <c r="V139">
        <f t="shared" si="259"/>
        <v>5.1000000000000005</v>
      </c>
      <c r="W139">
        <f t="shared" si="260"/>
        <v>4.2666666666666666</v>
      </c>
      <c r="X139">
        <f t="shared" si="261"/>
        <v>2.6333333333333333</v>
      </c>
      <c r="Y139">
        <f t="shared" si="262"/>
        <v>4.6333333333333337</v>
      </c>
      <c r="AA139">
        <v>22</v>
      </c>
      <c r="AB139">
        <v>20</v>
      </c>
      <c r="AC139">
        <v>20</v>
      </c>
      <c r="AD139">
        <v>12</v>
      </c>
      <c r="AE139">
        <v>24</v>
      </c>
      <c r="AF139">
        <v>26</v>
      </c>
      <c r="AG139">
        <v>22</v>
      </c>
      <c r="AH139">
        <v>14</v>
      </c>
      <c r="AI139">
        <v>20</v>
      </c>
      <c r="AJ139">
        <v>28</v>
      </c>
      <c r="AK139">
        <v>16</v>
      </c>
      <c r="AL139">
        <v>22</v>
      </c>
      <c r="AM139">
        <v>16</v>
      </c>
      <c r="AN139">
        <v>16</v>
      </c>
      <c r="AO139">
        <v>22</v>
      </c>
      <c r="AQ139">
        <v>37</v>
      </c>
      <c r="AR139">
        <v>21</v>
      </c>
      <c r="AS139">
        <v>19</v>
      </c>
      <c r="AT139">
        <v>29</v>
      </c>
      <c r="AU139">
        <v>30</v>
      </c>
      <c r="AV139">
        <v>24</v>
      </c>
      <c r="AW139">
        <v>20</v>
      </c>
      <c r="AX139">
        <v>24</v>
      </c>
      <c r="AY139">
        <v>25</v>
      </c>
      <c r="AZ139">
        <v>20</v>
      </c>
      <c r="BA139">
        <v>19</v>
      </c>
      <c r="BB139">
        <v>24</v>
      </c>
      <c r="BC139">
        <v>12</v>
      </c>
      <c r="BD139">
        <v>19</v>
      </c>
      <c r="BE139">
        <v>20</v>
      </c>
      <c r="BF139" s="34">
        <f t="shared" si="263"/>
        <v>22.866666666666667</v>
      </c>
      <c r="BG139" s="34">
        <f t="shared" si="264"/>
        <v>25.666666666666668</v>
      </c>
      <c r="BH139" s="34"/>
      <c r="BI139" s="34"/>
      <c r="BJ139" s="34"/>
      <c r="BK139" s="34"/>
      <c r="BL139" s="34"/>
      <c r="BN139">
        <f t="shared" si="265"/>
        <v>25.423728813559322</v>
      </c>
      <c r="BO139">
        <f t="shared" si="242"/>
        <v>2.4390243902439024</v>
      </c>
      <c r="BP139">
        <f t="shared" si="243"/>
        <v>-2.5641025641025639</v>
      </c>
      <c r="BQ139">
        <f t="shared" si="244"/>
        <v>41.463414634146339</v>
      </c>
      <c r="BR139">
        <f t="shared" si="245"/>
        <v>11.111111111111111</v>
      </c>
      <c r="BS139">
        <f t="shared" si="246"/>
        <v>-4</v>
      </c>
      <c r="BT139">
        <f t="shared" si="247"/>
        <v>-4.7619047619047619</v>
      </c>
      <c r="BU139">
        <f t="shared" si="248"/>
        <v>26.315789473684209</v>
      </c>
      <c r="BV139">
        <f t="shared" si="249"/>
        <v>11.111111111111111</v>
      </c>
      <c r="BW139">
        <f t="shared" si="250"/>
        <v>-16.666666666666664</v>
      </c>
      <c r="BX139">
        <f t="shared" si="251"/>
        <v>8.5714285714285712</v>
      </c>
      <c r="BY139">
        <f t="shared" si="252"/>
        <v>4.3478260869565215</v>
      </c>
      <c r="BZ139">
        <f t="shared" si="253"/>
        <v>-14.285714285714285</v>
      </c>
      <c r="CA139">
        <f t="shared" si="254"/>
        <v>8.5714285714285712</v>
      </c>
      <c r="CB139">
        <f t="shared" si="255"/>
        <v>-4.7619047619047619</v>
      </c>
      <c r="CD139">
        <f t="shared" si="266"/>
        <v>8.4328835465668863</v>
      </c>
      <c r="CE139">
        <f t="shared" si="267"/>
        <v>16.191508581752483</v>
      </c>
      <c r="CF139">
        <f t="shared" si="268"/>
        <v>10.88833194096352</v>
      </c>
      <c r="CG139">
        <f t="shared" si="269"/>
        <v>-1.2491373360938571</v>
      </c>
      <c r="CH139">
        <f t="shared" si="270"/>
        <v>-3.4920634920634916</v>
      </c>
      <c r="CN139">
        <f t="shared" si="256"/>
        <v>6.1543046482251089</v>
      </c>
    </row>
    <row r="140" spans="1:92">
      <c r="A140">
        <v>110</v>
      </c>
      <c r="B140" t="s">
        <v>91</v>
      </c>
      <c r="C140">
        <v>4</v>
      </c>
      <c r="D140" t="s">
        <v>46</v>
      </c>
      <c r="E140">
        <v>4.2</v>
      </c>
      <c r="F140">
        <v>4</v>
      </c>
      <c r="G140">
        <v>0</v>
      </c>
      <c r="H140">
        <v>0.8</v>
      </c>
      <c r="I140">
        <v>2.4</v>
      </c>
      <c r="J140">
        <v>0.4</v>
      </c>
      <c r="K140">
        <v>1.5</v>
      </c>
      <c r="L140">
        <v>1.7</v>
      </c>
      <c r="M140">
        <v>1.8</v>
      </c>
      <c r="N140">
        <v>0.8</v>
      </c>
      <c r="O140">
        <v>3.5</v>
      </c>
      <c r="P140">
        <v>0.3</v>
      </c>
      <c r="Q140">
        <v>1.5</v>
      </c>
      <c r="R140">
        <v>2.9</v>
      </c>
      <c r="S140">
        <v>2</v>
      </c>
      <c r="T140">
        <f t="shared" si="257"/>
        <v>1.8533333333333333</v>
      </c>
      <c r="U140">
        <f t="shared" si="258"/>
        <v>2.7333333333333329</v>
      </c>
      <c r="V140">
        <f t="shared" si="259"/>
        <v>1.2</v>
      </c>
      <c r="W140">
        <f t="shared" si="260"/>
        <v>1.6666666666666667</v>
      </c>
      <c r="X140">
        <f t="shared" si="261"/>
        <v>1.5333333333333332</v>
      </c>
      <c r="Y140">
        <f t="shared" si="262"/>
        <v>2.1333333333333333</v>
      </c>
      <c r="AA140">
        <v>10</v>
      </c>
      <c r="AB140">
        <v>32</v>
      </c>
      <c r="AC140">
        <v>16</v>
      </c>
      <c r="AD140">
        <v>22</v>
      </c>
      <c r="AE140">
        <v>26</v>
      </c>
      <c r="AF140">
        <v>50</v>
      </c>
      <c r="AG140">
        <v>32</v>
      </c>
      <c r="AH140">
        <v>50</v>
      </c>
      <c r="AI140">
        <v>20</v>
      </c>
      <c r="AJ140">
        <v>14</v>
      </c>
      <c r="AK140">
        <v>8</v>
      </c>
      <c r="AL140">
        <v>58</v>
      </c>
      <c r="AM140">
        <v>18</v>
      </c>
      <c r="AN140">
        <v>10</v>
      </c>
      <c r="AO140">
        <v>30</v>
      </c>
      <c r="AQ140">
        <v>30</v>
      </c>
      <c r="AR140">
        <v>35</v>
      </c>
      <c r="AS140">
        <v>35</v>
      </c>
      <c r="AT140">
        <v>35</v>
      </c>
      <c r="AU140">
        <v>38</v>
      </c>
      <c r="AV140">
        <v>36</v>
      </c>
      <c r="AW140">
        <v>24</v>
      </c>
      <c r="AX140">
        <v>47</v>
      </c>
      <c r="AY140">
        <v>41</v>
      </c>
      <c r="AZ140">
        <v>34</v>
      </c>
      <c r="BA140">
        <v>31</v>
      </c>
      <c r="BB140">
        <v>13</v>
      </c>
      <c r="BC140">
        <v>38</v>
      </c>
      <c r="BD140">
        <v>29</v>
      </c>
      <c r="BE140">
        <v>32</v>
      </c>
      <c r="BF140" s="34">
        <f t="shared" si="263"/>
        <v>33.200000000000003</v>
      </c>
      <c r="BG140" s="34">
        <f t="shared" si="264"/>
        <v>33.333333333333336</v>
      </c>
      <c r="BH140" s="34"/>
      <c r="BI140" s="34"/>
      <c r="BJ140" s="34"/>
      <c r="BK140" s="34"/>
      <c r="BL140" s="34"/>
      <c r="BN140">
        <f t="shared" si="265"/>
        <v>50</v>
      </c>
      <c r="BO140">
        <f t="shared" si="242"/>
        <v>4.4776119402985071</v>
      </c>
      <c r="BP140">
        <f t="shared" si="243"/>
        <v>37.254901960784316</v>
      </c>
      <c r="BQ140">
        <f t="shared" si="244"/>
        <v>22.807017543859647</v>
      </c>
      <c r="BR140">
        <f t="shared" si="245"/>
        <v>18.75</v>
      </c>
      <c r="BS140">
        <f t="shared" si="246"/>
        <v>-16.279069767441861</v>
      </c>
      <c r="BT140">
        <f t="shared" si="247"/>
        <v>-14.285714285714285</v>
      </c>
      <c r="BU140">
        <f t="shared" si="248"/>
        <v>-3.0927835051546393</v>
      </c>
      <c r="BV140">
        <f t="shared" si="249"/>
        <v>34.42622950819672</v>
      </c>
      <c r="BW140">
        <f t="shared" si="250"/>
        <v>41.666666666666671</v>
      </c>
      <c r="BX140">
        <f t="shared" si="251"/>
        <v>58.974358974358978</v>
      </c>
      <c r="BY140">
        <f t="shared" si="252"/>
        <v>-63.380281690140848</v>
      </c>
      <c r="BZ140">
        <f t="shared" si="253"/>
        <v>35.714285714285715</v>
      </c>
      <c r="CA140">
        <f t="shared" si="254"/>
        <v>48.717948717948715</v>
      </c>
      <c r="CB140">
        <f t="shared" si="255"/>
        <v>3.225806451612903</v>
      </c>
      <c r="CD140">
        <f t="shared" si="266"/>
        <v>30.577504633694275</v>
      </c>
      <c r="CE140">
        <f t="shared" si="267"/>
        <v>8.4259825921392615</v>
      </c>
      <c r="CF140">
        <f t="shared" si="268"/>
        <v>5.682577239109265</v>
      </c>
      <c r="CG140">
        <f t="shared" si="269"/>
        <v>12.420247983628267</v>
      </c>
      <c r="CH140">
        <f t="shared" si="270"/>
        <v>29.21934696128244</v>
      </c>
      <c r="CN140">
        <f t="shared" si="256"/>
        <v>17.265131881970706</v>
      </c>
    </row>
    <row r="141" spans="1:92">
      <c r="A141">
        <v>111</v>
      </c>
      <c r="B141" t="s">
        <v>92</v>
      </c>
      <c r="C141">
        <v>4</v>
      </c>
      <c r="D141" t="s">
        <v>48</v>
      </c>
      <c r="E141">
        <v>0.9</v>
      </c>
      <c r="F141">
        <v>2.4</v>
      </c>
      <c r="G141">
        <v>0.6</v>
      </c>
      <c r="H141">
        <v>5.4</v>
      </c>
      <c r="I141">
        <v>0.9</v>
      </c>
      <c r="J141">
        <v>7.5</v>
      </c>
      <c r="K141">
        <v>5.8</v>
      </c>
      <c r="L141">
        <v>3</v>
      </c>
      <c r="M141">
        <v>6</v>
      </c>
      <c r="N141">
        <v>1.5</v>
      </c>
      <c r="O141">
        <v>6.9</v>
      </c>
      <c r="P141">
        <v>2.1</v>
      </c>
      <c r="Q141">
        <v>5.4</v>
      </c>
      <c r="R141">
        <v>8</v>
      </c>
      <c r="S141">
        <v>5.9</v>
      </c>
      <c r="T141">
        <f t="shared" si="257"/>
        <v>4.1533333333333333</v>
      </c>
      <c r="U141">
        <f t="shared" si="258"/>
        <v>1.3</v>
      </c>
      <c r="V141">
        <f t="shared" si="259"/>
        <v>4.6000000000000005</v>
      </c>
      <c r="W141">
        <f t="shared" si="260"/>
        <v>4.9333333333333336</v>
      </c>
      <c r="X141">
        <f t="shared" si="261"/>
        <v>3.5</v>
      </c>
      <c r="Y141">
        <f t="shared" si="262"/>
        <v>6.4333333333333336</v>
      </c>
      <c r="AA141">
        <v>12</v>
      </c>
      <c r="AB141">
        <v>10</v>
      </c>
      <c r="AC141">
        <v>20</v>
      </c>
      <c r="AD141">
        <v>14</v>
      </c>
      <c r="AE141">
        <v>30</v>
      </c>
      <c r="AF141">
        <v>4</v>
      </c>
      <c r="AG141">
        <v>20</v>
      </c>
      <c r="AH141">
        <v>10</v>
      </c>
      <c r="AI141">
        <v>18</v>
      </c>
      <c r="AJ141">
        <v>32</v>
      </c>
      <c r="AK141">
        <v>6</v>
      </c>
      <c r="AL141">
        <v>18</v>
      </c>
      <c r="AM141">
        <v>6</v>
      </c>
      <c r="AN141">
        <v>6</v>
      </c>
      <c r="AO141">
        <v>2</v>
      </c>
      <c r="AQ141">
        <v>4</v>
      </c>
      <c r="AR141">
        <v>5</v>
      </c>
      <c r="AS141">
        <v>9</v>
      </c>
      <c r="AT141">
        <v>14</v>
      </c>
      <c r="AU141">
        <v>7</v>
      </c>
      <c r="AV141">
        <v>16</v>
      </c>
      <c r="AW141">
        <v>17</v>
      </c>
      <c r="AX141">
        <v>11</v>
      </c>
      <c r="AY141">
        <v>13</v>
      </c>
      <c r="AZ141">
        <v>20</v>
      </c>
      <c r="BA141">
        <v>15</v>
      </c>
      <c r="BB141">
        <v>21</v>
      </c>
      <c r="BC141">
        <v>13</v>
      </c>
      <c r="BD141">
        <v>4</v>
      </c>
      <c r="BE141">
        <v>22</v>
      </c>
      <c r="BF141" s="34">
        <f t="shared" si="263"/>
        <v>12.733333333333333</v>
      </c>
      <c r="BG141" s="34">
        <f t="shared" si="264"/>
        <v>6</v>
      </c>
      <c r="BH141" s="34"/>
      <c r="BI141" s="34"/>
      <c r="BJ141" s="34"/>
      <c r="BK141" s="34"/>
      <c r="BL141" s="34"/>
      <c r="BN141">
        <v>0</v>
      </c>
      <c r="BO141">
        <v>0</v>
      </c>
      <c r="BP141">
        <v>0</v>
      </c>
      <c r="BQ141">
        <v>0</v>
      </c>
      <c r="BR141">
        <f t="shared" si="245"/>
        <v>-62.162162162162161</v>
      </c>
      <c r="BS141">
        <f t="shared" si="246"/>
        <v>60</v>
      </c>
      <c r="BT141">
        <f t="shared" si="247"/>
        <v>-8.1081081081081088</v>
      </c>
      <c r="BU141">
        <f t="shared" si="248"/>
        <v>4.7619047619047619</v>
      </c>
      <c r="BV141">
        <f t="shared" si="249"/>
        <v>-16.129032258064516</v>
      </c>
      <c r="BW141">
        <f t="shared" si="250"/>
        <v>-23.076923076923077</v>
      </c>
      <c r="BX141">
        <f t="shared" si="251"/>
        <v>42.857142857142854</v>
      </c>
      <c r="BY141">
        <f t="shared" si="252"/>
        <v>7.6923076923076925</v>
      </c>
      <c r="BZ141">
        <f t="shared" si="253"/>
        <v>36.84210526315789</v>
      </c>
      <c r="CA141">
        <f t="shared" si="254"/>
        <v>-20</v>
      </c>
      <c r="CB141">
        <f t="shared" si="255"/>
        <v>83.333333333333343</v>
      </c>
      <c r="CD141">
        <f t="shared" si="266"/>
        <v>0</v>
      </c>
      <c r="CE141">
        <f t="shared" si="267"/>
        <v>-0.72072072072072046</v>
      </c>
      <c r="CF141">
        <f t="shared" si="268"/>
        <v>-6.4917452014226207</v>
      </c>
      <c r="CG141">
        <f t="shared" si="269"/>
        <v>9.1575091575091569</v>
      </c>
      <c r="CH141">
        <f t="shared" si="270"/>
        <v>33.39181286549708</v>
      </c>
      <c r="CN141">
        <f t="shared" si="256"/>
        <v>7.0673712201725785</v>
      </c>
    </row>
    <row r="142" spans="1:92">
      <c r="A142" s="4">
        <v>73</v>
      </c>
      <c r="B142" s="5" t="s">
        <v>173</v>
      </c>
      <c r="C142" s="4">
        <v>4</v>
      </c>
      <c r="D142" s="5" t="s">
        <v>42</v>
      </c>
      <c r="E142" s="4">
        <v>0</v>
      </c>
      <c r="F142" s="4">
        <v>0.7</v>
      </c>
      <c r="G142" s="4">
        <v>0</v>
      </c>
      <c r="H142" s="4">
        <v>0.6</v>
      </c>
      <c r="I142" s="4">
        <v>1</v>
      </c>
      <c r="J142" s="4">
        <v>0</v>
      </c>
      <c r="K142" s="4">
        <v>1</v>
      </c>
      <c r="L142" s="4">
        <v>0</v>
      </c>
      <c r="M142" s="4">
        <v>1</v>
      </c>
      <c r="N142" s="4">
        <v>1.8</v>
      </c>
      <c r="O142" s="4">
        <v>3.4</v>
      </c>
      <c r="P142" s="4">
        <v>1.2</v>
      </c>
      <c r="Q142" s="4">
        <v>0.7</v>
      </c>
      <c r="R142" s="4">
        <v>2.9</v>
      </c>
      <c r="S142" s="4">
        <v>0</v>
      </c>
      <c r="T142">
        <f t="shared" si="257"/>
        <v>0.95333333333333325</v>
      </c>
      <c r="U142">
        <f t="shared" si="258"/>
        <v>0.23333333333333331</v>
      </c>
      <c r="V142">
        <f t="shared" si="259"/>
        <v>0.53333333333333333</v>
      </c>
      <c r="W142">
        <f t="shared" si="260"/>
        <v>0.66666666666666663</v>
      </c>
      <c r="X142">
        <f t="shared" si="261"/>
        <v>2.1333333333333333</v>
      </c>
      <c r="Y142">
        <f t="shared" si="262"/>
        <v>1.2</v>
      </c>
      <c r="AA142" s="4">
        <v>22</v>
      </c>
      <c r="AB142" s="4">
        <v>28</v>
      </c>
      <c r="AC142" s="4">
        <v>28</v>
      </c>
      <c r="AD142" s="4">
        <v>20</v>
      </c>
      <c r="AE142" s="4">
        <v>22</v>
      </c>
      <c r="AF142" s="4">
        <v>24</v>
      </c>
      <c r="AG142" s="4">
        <v>28</v>
      </c>
      <c r="AH142" s="4">
        <v>34</v>
      </c>
      <c r="AI142" s="4">
        <v>18</v>
      </c>
      <c r="AJ142" s="4">
        <v>8</v>
      </c>
      <c r="AK142" s="4">
        <v>12</v>
      </c>
      <c r="AL142" s="4">
        <v>24</v>
      </c>
      <c r="AM142" s="4">
        <v>38</v>
      </c>
      <c r="AN142" s="4">
        <v>18</v>
      </c>
      <c r="AO142" s="4">
        <v>36</v>
      </c>
      <c r="AQ142" s="4">
        <v>28</v>
      </c>
      <c r="AR142" s="4">
        <v>33</v>
      </c>
      <c r="AS142" s="4">
        <v>18</v>
      </c>
      <c r="AT142" s="4">
        <v>19</v>
      </c>
      <c r="AU142" s="4">
        <v>23</v>
      </c>
      <c r="AV142" s="4">
        <v>31</v>
      </c>
      <c r="AW142" s="4">
        <v>19</v>
      </c>
      <c r="AX142" s="4">
        <v>26</v>
      </c>
      <c r="AY142" s="4">
        <v>22</v>
      </c>
      <c r="AZ142" s="4">
        <v>19</v>
      </c>
      <c r="BA142" s="4">
        <v>14</v>
      </c>
      <c r="BB142" s="4">
        <v>28</v>
      </c>
      <c r="BC142" s="4">
        <v>29</v>
      </c>
      <c r="BD142" s="4">
        <v>15</v>
      </c>
      <c r="BE142" s="4">
        <v>19</v>
      </c>
      <c r="BF142" s="34">
        <f t="shared" si="263"/>
        <v>22.866666666666667</v>
      </c>
      <c r="BG142" s="34">
        <f t="shared" si="264"/>
        <v>26.333333333333332</v>
      </c>
      <c r="BH142" s="34"/>
      <c r="BI142" s="34"/>
      <c r="BJ142" s="34"/>
      <c r="BK142" s="34"/>
      <c r="BL142" s="34"/>
      <c r="BN142">
        <f t="shared" ref="BN142:BN165" si="271">(AQ142-AA142)/(AQ142+AA142)*100</f>
        <v>12</v>
      </c>
      <c r="BO142">
        <f t="shared" ref="BO142" si="272">(AR142-AB142)/(AR142+AB142)*100</f>
        <v>8.1967213114754092</v>
      </c>
      <c r="BP142">
        <f t="shared" ref="BP142:BP165" si="273">(AS142-AC142)/(AS142+AC142)*100</f>
        <v>-21.739130434782609</v>
      </c>
      <c r="BQ142">
        <f t="shared" ref="BQ142:BQ165" si="274">(AT142-AD142)/(AT142+AD142)*100</f>
        <v>-2.5641025641025639</v>
      </c>
      <c r="BR142">
        <f t="shared" si="245"/>
        <v>2.2222222222222223</v>
      </c>
      <c r="BS142">
        <f t="shared" si="246"/>
        <v>12.727272727272727</v>
      </c>
      <c r="BT142">
        <f t="shared" si="247"/>
        <v>-19.148936170212767</v>
      </c>
      <c r="BU142">
        <f t="shared" si="248"/>
        <v>-13.333333333333334</v>
      </c>
      <c r="BV142">
        <f t="shared" si="249"/>
        <v>10</v>
      </c>
      <c r="BW142">
        <f t="shared" si="250"/>
        <v>40.74074074074074</v>
      </c>
      <c r="BX142">
        <f t="shared" si="251"/>
        <v>7.6923076923076925</v>
      </c>
      <c r="BY142">
        <f t="shared" si="252"/>
        <v>7.6923076923076925</v>
      </c>
      <c r="BZ142">
        <f t="shared" si="253"/>
        <v>-13.432835820895523</v>
      </c>
      <c r="CA142">
        <f t="shared" si="254"/>
        <v>-9.0909090909090917</v>
      </c>
      <c r="CB142">
        <f t="shared" si="255"/>
        <v>-30.909090909090907</v>
      </c>
      <c r="CD142">
        <f t="shared" si="266"/>
        <v>-0.51413637443573401</v>
      </c>
      <c r="CE142">
        <f t="shared" si="267"/>
        <v>4.1284641284641284</v>
      </c>
      <c r="CF142">
        <f t="shared" si="268"/>
        <v>-7.4940898345153668</v>
      </c>
      <c r="CG142">
        <f t="shared" si="269"/>
        <v>18.708452041785375</v>
      </c>
      <c r="CH142">
        <f t="shared" si="270"/>
        <v>-17.810945273631841</v>
      </c>
      <c r="CN142">
        <f t="shared" si="256"/>
        <v>-0.59645106246668722</v>
      </c>
    </row>
    <row r="143" spans="1:92">
      <c r="A143" s="4">
        <v>75</v>
      </c>
      <c r="B143" s="5" t="s">
        <v>174</v>
      </c>
      <c r="C143" s="4">
        <v>4</v>
      </c>
      <c r="D143" s="5" t="s">
        <v>44</v>
      </c>
      <c r="E143" s="4">
        <v>3</v>
      </c>
      <c r="F143" s="4">
        <v>10.7</v>
      </c>
      <c r="G143" s="4">
        <v>4.9000000000000004</v>
      </c>
      <c r="H143" s="4">
        <v>7.9</v>
      </c>
      <c r="I143" s="4">
        <v>4.5</v>
      </c>
      <c r="J143" s="4">
        <v>5.3</v>
      </c>
      <c r="K143" s="4">
        <v>2.2000000000000002</v>
      </c>
      <c r="L143" s="4">
        <v>6.7</v>
      </c>
      <c r="M143" s="4">
        <v>4.2</v>
      </c>
      <c r="N143" s="4">
        <v>2.8</v>
      </c>
      <c r="O143" s="4">
        <v>2.2000000000000002</v>
      </c>
      <c r="P143" s="4">
        <v>4.3</v>
      </c>
      <c r="Q143" s="4">
        <v>14.1</v>
      </c>
      <c r="R143" s="4">
        <v>3.3</v>
      </c>
      <c r="S143" s="4">
        <v>6</v>
      </c>
      <c r="T143">
        <f t="shared" si="257"/>
        <v>5.4733333333333327</v>
      </c>
      <c r="U143">
        <f t="shared" si="258"/>
        <v>6.2</v>
      </c>
      <c r="V143">
        <f t="shared" si="259"/>
        <v>5.8999999999999995</v>
      </c>
      <c r="W143">
        <f t="shared" si="260"/>
        <v>4.3666666666666671</v>
      </c>
      <c r="X143">
        <f t="shared" si="261"/>
        <v>3.1</v>
      </c>
      <c r="Y143">
        <f t="shared" si="262"/>
        <v>7.8</v>
      </c>
      <c r="AA143" s="4">
        <v>10</v>
      </c>
      <c r="AB143" s="4">
        <v>10</v>
      </c>
      <c r="AC143" s="4">
        <v>10</v>
      </c>
      <c r="AD143" s="4">
        <v>12</v>
      </c>
      <c r="AE143" s="4">
        <v>16</v>
      </c>
      <c r="AF143" s="4">
        <v>12</v>
      </c>
      <c r="AG143" s="4">
        <v>16</v>
      </c>
      <c r="AH143" s="4">
        <v>10</v>
      </c>
      <c r="AI143" s="4">
        <v>14</v>
      </c>
      <c r="AJ143" s="4">
        <v>16</v>
      </c>
      <c r="AK143" s="4">
        <v>20</v>
      </c>
      <c r="AL143" s="4">
        <v>12</v>
      </c>
      <c r="AM143" s="4">
        <v>12</v>
      </c>
      <c r="AN143" s="4">
        <v>12</v>
      </c>
      <c r="AO143" s="4">
        <v>10</v>
      </c>
      <c r="AQ143" s="4">
        <v>18</v>
      </c>
      <c r="AR143" s="4">
        <v>10</v>
      </c>
      <c r="AS143" s="4">
        <v>12</v>
      </c>
      <c r="AT143" s="4">
        <v>16</v>
      </c>
      <c r="AU143" s="4">
        <v>16</v>
      </c>
      <c r="AV143" s="4">
        <v>18</v>
      </c>
      <c r="AW143" s="4">
        <v>17</v>
      </c>
      <c r="AX143" s="4">
        <v>15</v>
      </c>
      <c r="AY143" s="4">
        <v>10</v>
      </c>
      <c r="AZ143" s="4">
        <v>10</v>
      </c>
      <c r="BA143" s="4">
        <v>15</v>
      </c>
      <c r="BB143" s="4">
        <v>20</v>
      </c>
      <c r="BC143" s="4">
        <v>7</v>
      </c>
      <c r="BD143" s="4">
        <v>16</v>
      </c>
      <c r="BE143" s="4">
        <v>18</v>
      </c>
      <c r="BF143" s="34">
        <f t="shared" si="263"/>
        <v>14.533333333333333</v>
      </c>
      <c r="BG143" s="34">
        <f t="shared" si="264"/>
        <v>13.333333333333334</v>
      </c>
      <c r="BH143" s="34"/>
      <c r="BI143" s="34"/>
      <c r="BJ143" s="34"/>
      <c r="BK143" s="34"/>
      <c r="BL143" s="34"/>
      <c r="BN143">
        <f t="shared" si="271"/>
        <v>28.571428571428569</v>
      </c>
      <c r="BO143">
        <v>0</v>
      </c>
      <c r="BP143">
        <f t="shared" si="273"/>
        <v>9.0909090909090917</v>
      </c>
      <c r="BQ143">
        <f t="shared" si="274"/>
        <v>14.285714285714285</v>
      </c>
      <c r="BR143">
        <f t="shared" si="245"/>
        <v>0</v>
      </c>
      <c r="BS143">
        <f t="shared" si="246"/>
        <v>20</v>
      </c>
      <c r="BT143">
        <f t="shared" si="247"/>
        <v>3.0303030303030303</v>
      </c>
      <c r="BU143">
        <f t="shared" si="248"/>
        <v>20</v>
      </c>
      <c r="BV143">
        <f t="shared" si="249"/>
        <v>-16.666666666666664</v>
      </c>
      <c r="BW143">
        <f t="shared" si="250"/>
        <v>-23.076923076923077</v>
      </c>
      <c r="BX143">
        <f t="shared" si="251"/>
        <v>-14.285714285714285</v>
      </c>
      <c r="BY143">
        <f t="shared" si="252"/>
        <v>25</v>
      </c>
      <c r="BZ143">
        <f t="shared" si="253"/>
        <v>-26.315789473684209</v>
      </c>
      <c r="CA143">
        <f t="shared" si="254"/>
        <v>14.285714285714285</v>
      </c>
      <c r="CB143">
        <f t="shared" si="255"/>
        <v>28.571428571428569</v>
      </c>
      <c r="CD143">
        <f t="shared" si="266"/>
        <v>12.554112554112555</v>
      </c>
      <c r="CE143">
        <f t="shared" si="267"/>
        <v>11.428571428571429</v>
      </c>
      <c r="CF143">
        <f t="shared" si="268"/>
        <v>2.1212121212121224</v>
      </c>
      <c r="CG143">
        <f t="shared" si="269"/>
        <v>-4.1208791208791196</v>
      </c>
      <c r="CH143">
        <f t="shared" si="270"/>
        <v>5.5137844611528815</v>
      </c>
      <c r="CN143">
        <f t="shared" si="256"/>
        <v>5.499360288833973</v>
      </c>
    </row>
    <row r="144" spans="1:92">
      <c r="A144" s="4">
        <v>76</v>
      </c>
      <c r="B144" s="5" t="s">
        <v>175</v>
      </c>
      <c r="C144" s="4">
        <v>4</v>
      </c>
      <c r="D144" s="5" t="s">
        <v>46</v>
      </c>
      <c r="E144" s="4">
        <v>0</v>
      </c>
      <c r="F144" s="4">
        <v>0.5</v>
      </c>
      <c r="G144" s="4">
        <v>0</v>
      </c>
      <c r="H144" s="4">
        <v>0</v>
      </c>
      <c r="I144" s="4">
        <v>0.7</v>
      </c>
      <c r="J144" s="4">
        <v>0.7</v>
      </c>
      <c r="K144" s="4">
        <v>0.5</v>
      </c>
      <c r="L144" s="4">
        <v>0.6</v>
      </c>
      <c r="M144" s="4">
        <v>1.9</v>
      </c>
      <c r="N144" s="4">
        <v>0</v>
      </c>
      <c r="O144" s="4">
        <v>0</v>
      </c>
      <c r="P144" s="4">
        <v>0.4</v>
      </c>
      <c r="Q144" s="4">
        <v>0</v>
      </c>
      <c r="R144" s="4">
        <v>0</v>
      </c>
      <c r="S144" s="4">
        <v>0</v>
      </c>
      <c r="T144">
        <f t="shared" si="257"/>
        <v>0.35333333333333339</v>
      </c>
      <c r="U144">
        <f t="shared" si="258"/>
        <v>0.16666666666666666</v>
      </c>
      <c r="V144">
        <f t="shared" si="259"/>
        <v>0.46666666666666662</v>
      </c>
      <c r="W144">
        <f t="shared" si="260"/>
        <v>1</v>
      </c>
      <c r="X144">
        <f t="shared" si="261"/>
        <v>0.13333333333333333</v>
      </c>
      <c r="Y144">
        <f t="shared" si="262"/>
        <v>0</v>
      </c>
      <c r="AA144" s="4">
        <v>10</v>
      </c>
      <c r="AB144" s="4">
        <v>46</v>
      </c>
      <c r="AC144" s="4">
        <v>10</v>
      </c>
      <c r="AD144" s="4">
        <v>50</v>
      </c>
      <c r="AE144" s="4">
        <v>38</v>
      </c>
      <c r="AF144" s="4">
        <v>16</v>
      </c>
      <c r="AG144" s="4">
        <v>24</v>
      </c>
      <c r="AH144" s="4">
        <v>46</v>
      </c>
      <c r="AI144" s="4">
        <v>14</v>
      </c>
      <c r="AJ144" s="4">
        <v>46</v>
      </c>
      <c r="AK144" s="4">
        <v>10</v>
      </c>
      <c r="AL144" s="4">
        <v>28</v>
      </c>
      <c r="AM144" s="4">
        <v>10</v>
      </c>
      <c r="AN144" s="4">
        <v>10</v>
      </c>
      <c r="AO144" s="4">
        <v>8</v>
      </c>
      <c r="AQ144" s="4">
        <v>16</v>
      </c>
      <c r="AR144" s="4">
        <v>10</v>
      </c>
      <c r="AS144" s="4">
        <v>38</v>
      </c>
      <c r="AT144" s="4">
        <v>49</v>
      </c>
      <c r="AU144" s="4">
        <v>77</v>
      </c>
      <c r="AV144" s="4">
        <v>9</v>
      </c>
      <c r="AW144" s="4">
        <v>43</v>
      </c>
      <c r="AX144" s="4">
        <v>35</v>
      </c>
      <c r="AY144" s="4">
        <v>4</v>
      </c>
      <c r="AZ144" s="4">
        <v>37</v>
      </c>
      <c r="BA144" s="4">
        <v>23</v>
      </c>
      <c r="BB144" s="4">
        <v>20</v>
      </c>
      <c r="BC144" s="4">
        <v>23</v>
      </c>
      <c r="BD144" s="4">
        <v>7</v>
      </c>
      <c r="BE144" s="4">
        <v>13</v>
      </c>
      <c r="BF144" s="34">
        <f t="shared" si="263"/>
        <v>26.933333333333334</v>
      </c>
      <c r="BG144" s="34">
        <f t="shared" si="264"/>
        <v>21.333333333333332</v>
      </c>
      <c r="BH144" s="34"/>
      <c r="BI144" s="34"/>
      <c r="BJ144" s="34"/>
      <c r="BK144" s="34"/>
      <c r="BL144" s="34"/>
      <c r="BN144">
        <f t="shared" si="271"/>
        <v>23.076923076923077</v>
      </c>
      <c r="BO144">
        <f t="shared" ref="BO144:BO165" si="275">(AR144-AB144)/(AR144+AB144)*100</f>
        <v>-64.285714285714292</v>
      </c>
      <c r="BP144">
        <f t="shared" si="273"/>
        <v>58.333333333333336</v>
      </c>
      <c r="BQ144">
        <f t="shared" si="274"/>
        <v>-1.0101010101010102</v>
      </c>
      <c r="BR144">
        <f t="shared" si="245"/>
        <v>33.913043478260867</v>
      </c>
      <c r="BS144">
        <f t="shared" si="246"/>
        <v>-28.000000000000004</v>
      </c>
      <c r="BT144">
        <f t="shared" si="247"/>
        <v>28.35820895522388</v>
      </c>
      <c r="BU144">
        <f t="shared" si="248"/>
        <v>-13.580246913580247</v>
      </c>
      <c r="BV144">
        <f t="shared" si="249"/>
        <v>-55.555555555555557</v>
      </c>
      <c r="BW144">
        <f t="shared" si="250"/>
        <v>-10.843373493975903</v>
      </c>
      <c r="BX144">
        <f t="shared" si="251"/>
        <v>39.393939393939391</v>
      </c>
      <c r="BY144">
        <f t="shared" si="252"/>
        <v>-16.666666666666664</v>
      </c>
      <c r="BZ144">
        <f t="shared" si="253"/>
        <v>39.393939393939391</v>
      </c>
      <c r="CA144">
        <f t="shared" si="254"/>
        <v>-17.647058823529413</v>
      </c>
      <c r="CB144">
        <f t="shared" si="255"/>
        <v>23.809523809523807</v>
      </c>
      <c r="CD144">
        <f t="shared" si="266"/>
        <v>5.7081807081807083</v>
      </c>
      <c r="CE144">
        <f t="shared" si="267"/>
        <v>1.6343141560532846</v>
      </c>
      <c r="CF144">
        <f t="shared" si="268"/>
        <v>-13.592531171303975</v>
      </c>
      <c r="CG144">
        <f t="shared" si="269"/>
        <v>3.9612997444322744</v>
      </c>
      <c r="CH144">
        <f t="shared" si="270"/>
        <v>15.185468126644594</v>
      </c>
      <c r="CN144">
        <f t="shared" si="256"/>
        <v>2.5793463128013769</v>
      </c>
    </row>
    <row r="145" spans="1:92">
      <c r="A145" s="4">
        <v>74</v>
      </c>
      <c r="B145" s="5" t="s">
        <v>176</v>
      </c>
      <c r="C145" s="4">
        <v>4</v>
      </c>
      <c r="D145" s="5" t="s">
        <v>48</v>
      </c>
      <c r="E145" s="4">
        <v>8.1999999999999993</v>
      </c>
      <c r="F145" s="4">
        <v>1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1.3</v>
      </c>
      <c r="N145" s="4">
        <v>2.2000000000000002</v>
      </c>
      <c r="O145" s="4">
        <v>0</v>
      </c>
      <c r="P145" s="4">
        <v>0</v>
      </c>
      <c r="Q145" s="4">
        <v>0.9</v>
      </c>
      <c r="R145" s="4">
        <v>1.7</v>
      </c>
      <c r="S145" s="4">
        <v>0</v>
      </c>
      <c r="T145">
        <f t="shared" si="257"/>
        <v>1.02</v>
      </c>
      <c r="U145">
        <f t="shared" si="258"/>
        <v>3.0666666666666664</v>
      </c>
      <c r="V145">
        <f t="shared" si="259"/>
        <v>0</v>
      </c>
      <c r="W145">
        <f t="shared" si="260"/>
        <v>0.43333333333333335</v>
      </c>
      <c r="X145">
        <f t="shared" si="261"/>
        <v>0.73333333333333339</v>
      </c>
      <c r="Y145">
        <f t="shared" si="262"/>
        <v>0.8666666666666667</v>
      </c>
      <c r="AA145" s="4">
        <v>4</v>
      </c>
      <c r="AB145" s="4">
        <v>6</v>
      </c>
      <c r="AC145" s="4">
        <v>14</v>
      </c>
      <c r="AD145" s="4">
        <v>26</v>
      </c>
      <c r="AE145" s="4">
        <v>22</v>
      </c>
      <c r="AF145" s="4">
        <v>16</v>
      </c>
      <c r="AG145" s="4">
        <v>16</v>
      </c>
      <c r="AH145" s="4">
        <v>10</v>
      </c>
      <c r="AI145" s="4">
        <v>14</v>
      </c>
      <c r="AJ145" s="4">
        <v>6</v>
      </c>
      <c r="AK145" s="4">
        <v>10</v>
      </c>
      <c r="AL145" s="4">
        <v>16</v>
      </c>
      <c r="AM145" s="4">
        <v>6</v>
      </c>
      <c r="AN145" s="4">
        <v>10</v>
      </c>
      <c r="AO145" s="4">
        <v>12</v>
      </c>
      <c r="AQ145" s="4">
        <v>16</v>
      </c>
      <c r="AR145" s="4">
        <v>14</v>
      </c>
      <c r="AS145" s="4">
        <v>24</v>
      </c>
      <c r="AT145" s="4">
        <v>25</v>
      </c>
      <c r="AU145" s="4">
        <v>15</v>
      </c>
      <c r="AV145" s="4">
        <v>13</v>
      </c>
      <c r="AW145" s="4">
        <v>20</v>
      </c>
      <c r="AX145" s="4">
        <v>14</v>
      </c>
      <c r="AY145" s="4">
        <v>11</v>
      </c>
      <c r="AZ145" s="4">
        <v>12</v>
      </c>
      <c r="BA145" s="4">
        <v>12</v>
      </c>
      <c r="BB145" s="4">
        <v>10</v>
      </c>
      <c r="BC145" s="4">
        <v>14</v>
      </c>
      <c r="BD145" s="4">
        <v>15</v>
      </c>
      <c r="BE145" s="4">
        <v>17</v>
      </c>
      <c r="BF145" s="34">
        <f t="shared" si="263"/>
        <v>15.466666666666667</v>
      </c>
      <c r="BG145" s="34">
        <f t="shared" si="264"/>
        <v>18</v>
      </c>
      <c r="BH145" s="34"/>
      <c r="BI145" s="34"/>
      <c r="BJ145" s="34"/>
      <c r="BK145" s="34"/>
      <c r="BL145" s="34"/>
      <c r="BN145">
        <f t="shared" si="271"/>
        <v>60</v>
      </c>
      <c r="BO145">
        <f t="shared" si="275"/>
        <v>40</v>
      </c>
      <c r="BP145">
        <f t="shared" si="273"/>
        <v>26.315789473684209</v>
      </c>
      <c r="BQ145">
        <f t="shared" si="274"/>
        <v>-1.9607843137254901</v>
      </c>
      <c r="BR145">
        <f t="shared" si="245"/>
        <v>-18.918918918918919</v>
      </c>
      <c r="BS145">
        <f t="shared" si="246"/>
        <v>-10.344827586206897</v>
      </c>
      <c r="BT145">
        <f t="shared" si="247"/>
        <v>11.111111111111111</v>
      </c>
      <c r="BU145">
        <f t="shared" si="248"/>
        <v>16.666666666666664</v>
      </c>
      <c r="BV145">
        <f t="shared" si="249"/>
        <v>-12</v>
      </c>
      <c r="BW145">
        <f t="shared" si="250"/>
        <v>33.333333333333329</v>
      </c>
      <c r="BX145">
        <f t="shared" si="251"/>
        <v>9.0909090909090917</v>
      </c>
      <c r="BY145">
        <f t="shared" si="252"/>
        <v>-23.076923076923077</v>
      </c>
      <c r="BZ145">
        <f t="shared" si="253"/>
        <v>40</v>
      </c>
      <c r="CA145">
        <f t="shared" si="254"/>
        <v>20</v>
      </c>
      <c r="CB145">
        <f t="shared" si="255"/>
        <v>17.241379310344829</v>
      </c>
      <c r="CD145">
        <f t="shared" si="266"/>
        <v>42.105263157894733</v>
      </c>
      <c r="CE145">
        <f t="shared" si="267"/>
        <v>-10.408176939617102</v>
      </c>
      <c r="CF145">
        <f t="shared" si="268"/>
        <v>5.2592592592592586</v>
      </c>
      <c r="CG145">
        <f t="shared" si="269"/>
        <v>6.4491064491064485</v>
      </c>
      <c r="CH145">
        <f t="shared" si="270"/>
        <v>25.74712643678161</v>
      </c>
      <c r="CN145">
        <f t="shared" si="256"/>
        <v>13.83051567268499</v>
      </c>
    </row>
    <row r="146" spans="1:92">
      <c r="A146" s="4">
        <v>78</v>
      </c>
      <c r="B146" s="5" t="s">
        <v>177</v>
      </c>
      <c r="C146" s="4">
        <v>4</v>
      </c>
      <c r="D146" s="5" t="s">
        <v>42</v>
      </c>
      <c r="E146" s="4">
        <v>1.9</v>
      </c>
      <c r="F146" s="4">
        <v>1.3</v>
      </c>
      <c r="G146" s="4">
        <v>0</v>
      </c>
      <c r="H146" s="4">
        <v>2.5</v>
      </c>
      <c r="I146" s="4">
        <v>0.7</v>
      </c>
      <c r="J146" s="4">
        <v>8.3000000000000007</v>
      </c>
      <c r="K146" s="4">
        <v>3.8</v>
      </c>
      <c r="L146" s="4">
        <v>10.199999999999999</v>
      </c>
      <c r="M146" s="4">
        <v>6</v>
      </c>
      <c r="N146" s="4">
        <v>8.5</v>
      </c>
      <c r="O146" s="4">
        <v>4.3</v>
      </c>
      <c r="P146" s="4">
        <v>6.3</v>
      </c>
      <c r="Q146" s="4">
        <v>4.3</v>
      </c>
      <c r="R146" s="4">
        <v>5.6</v>
      </c>
      <c r="S146" s="4">
        <v>5.4</v>
      </c>
      <c r="T146">
        <f t="shared" si="257"/>
        <v>4.6066666666666665</v>
      </c>
      <c r="U146">
        <f t="shared" si="258"/>
        <v>1.0666666666666667</v>
      </c>
      <c r="V146">
        <f t="shared" si="259"/>
        <v>3.8333333333333335</v>
      </c>
      <c r="W146">
        <f t="shared" si="260"/>
        <v>6.666666666666667</v>
      </c>
      <c r="X146">
        <f t="shared" si="261"/>
        <v>6.3666666666666671</v>
      </c>
      <c r="Y146">
        <f t="shared" si="262"/>
        <v>5.0999999999999996</v>
      </c>
      <c r="AA146" s="4">
        <v>14</v>
      </c>
      <c r="AB146" s="4">
        <v>14</v>
      </c>
      <c r="AC146" s="4">
        <v>22</v>
      </c>
      <c r="AD146" s="4">
        <v>12</v>
      </c>
      <c r="AE146" s="4">
        <v>18</v>
      </c>
      <c r="AF146" s="4">
        <v>10</v>
      </c>
      <c r="AG146" s="4">
        <v>6</v>
      </c>
      <c r="AH146" s="4">
        <v>8</v>
      </c>
      <c r="AI146" s="4">
        <v>10</v>
      </c>
      <c r="AJ146" s="4">
        <v>12</v>
      </c>
      <c r="AK146" s="4">
        <v>10</v>
      </c>
      <c r="AL146" s="4">
        <v>12</v>
      </c>
      <c r="AM146" s="4">
        <v>14</v>
      </c>
      <c r="AN146" s="4">
        <v>12</v>
      </c>
      <c r="AO146" s="4">
        <v>20</v>
      </c>
      <c r="AQ146" s="4">
        <v>10</v>
      </c>
      <c r="AR146" s="4">
        <v>15</v>
      </c>
      <c r="AS146" s="4">
        <v>13</v>
      </c>
      <c r="AT146" s="4">
        <v>13</v>
      </c>
      <c r="AU146" s="4">
        <v>17</v>
      </c>
      <c r="AV146" s="4">
        <v>10</v>
      </c>
      <c r="AW146" s="4">
        <v>17</v>
      </c>
      <c r="AX146" s="4">
        <v>7</v>
      </c>
      <c r="AY146" s="4">
        <v>16</v>
      </c>
      <c r="AZ146" s="4">
        <v>18</v>
      </c>
      <c r="BA146" s="4">
        <v>13</v>
      </c>
      <c r="BB146" s="4">
        <v>7</v>
      </c>
      <c r="BC146" s="4">
        <v>15</v>
      </c>
      <c r="BD146" s="4">
        <v>13</v>
      </c>
      <c r="BE146" s="4">
        <v>12</v>
      </c>
      <c r="BF146" s="34">
        <f t="shared" si="263"/>
        <v>13.066666666666666</v>
      </c>
      <c r="BG146" s="34">
        <f t="shared" si="264"/>
        <v>12.666666666666666</v>
      </c>
      <c r="BH146" s="34"/>
      <c r="BI146" s="34"/>
      <c r="BJ146" s="34"/>
      <c r="BK146" s="34"/>
      <c r="BL146" s="34"/>
      <c r="BN146">
        <f t="shared" si="271"/>
        <v>-16.666666666666664</v>
      </c>
      <c r="BO146">
        <f t="shared" si="275"/>
        <v>3.4482758620689653</v>
      </c>
      <c r="BP146">
        <f t="shared" si="273"/>
        <v>-25.714285714285712</v>
      </c>
      <c r="BQ146">
        <f t="shared" si="274"/>
        <v>4</v>
      </c>
      <c r="BR146">
        <f t="shared" si="245"/>
        <v>-2.8571428571428572</v>
      </c>
      <c r="BS146">
        <f t="shared" si="246"/>
        <v>0</v>
      </c>
      <c r="BT146">
        <f t="shared" si="247"/>
        <v>47.826086956521742</v>
      </c>
      <c r="BU146">
        <f t="shared" si="248"/>
        <v>-6.666666666666667</v>
      </c>
      <c r="BV146">
        <f t="shared" si="249"/>
        <v>23.076923076923077</v>
      </c>
      <c r="BW146">
        <f t="shared" si="250"/>
        <v>20</v>
      </c>
      <c r="BX146">
        <f t="shared" si="251"/>
        <v>13.043478260869565</v>
      </c>
      <c r="BY146">
        <f t="shared" si="252"/>
        <v>-26.315789473684209</v>
      </c>
      <c r="BZ146">
        <f t="shared" si="253"/>
        <v>3.4482758620689653</v>
      </c>
      <c r="CA146">
        <f t="shared" si="254"/>
        <v>4</v>
      </c>
      <c r="CB146">
        <f t="shared" si="255"/>
        <v>-25</v>
      </c>
      <c r="CD146">
        <f t="shared" si="266"/>
        <v>-12.977558839627804</v>
      </c>
      <c r="CE146">
        <f t="shared" si="267"/>
        <v>0.38095238095238093</v>
      </c>
      <c r="CF146">
        <f t="shared" si="268"/>
        <v>21.412114455592718</v>
      </c>
      <c r="CG146">
        <f t="shared" si="269"/>
        <v>2.2425629290617848</v>
      </c>
      <c r="CH146">
        <f t="shared" si="270"/>
        <v>-5.8505747126436782</v>
      </c>
      <c r="CN146">
        <f t="shared" si="256"/>
        <v>1.0414992426670806</v>
      </c>
    </row>
    <row r="147" spans="1:92">
      <c r="A147" s="4">
        <v>79</v>
      </c>
      <c r="B147" s="5" t="s">
        <v>178</v>
      </c>
      <c r="C147" s="4">
        <v>4</v>
      </c>
      <c r="D147" s="5" t="s">
        <v>44</v>
      </c>
      <c r="E147" s="4">
        <v>18.5</v>
      </c>
      <c r="F147" s="4">
        <v>5.9</v>
      </c>
      <c r="G147" s="4">
        <v>2.8</v>
      </c>
      <c r="H147" s="4">
        <v>3.7</v>
      </c>
      <c r="I147" s="4">
        <v>0.3</v>
      </c>
      <c r="J147" s="4">
        <v>6.6</v>
      </c>
      <c r="K147" s="4">
        <v>2.2999999999999998</v>
      </c>
      <c r="L147" s="4">
        <v>3.9</v>
      </c>
      <c r="M147" s="4">
        <v>3</v>
      </c>
      <c r="N147" s="4">
        <v>0.8</v>
      </c>
      <c r="O147" s="4">
        <v>0.4</v>
      </c>
      <c r="P147" s="4">
        <v>3.9</v>
      </c>
      <c r="Q147" s="4">
        <v>4.0999999999999996</v>
      </c>
      <c r="R147" s="4">
        <v>0.5</v>
      </c>
      <c r="S147" s="4">
        <v>1.3</v>
      </c>
      <c r="T147">
        <f t="shared" si="257"/>
        <v>3.8666666666666658</v>
      </c>
      <c r="U147">
        <f t="shared" si="258"/>
        <v>9.0666666666666664</v>
      </c>
      <c r="V147">
        <f t="shared" si="259"/>
        <v>3.5333333333333332</v>
      </c>
      <c r="W147">
        <f t="shared" si="260"/>
        <v>3.0666666666666664</v>
      </c>
      <c r="X147">
        <f t="shared" si="261"/>
        <v>1.7</v>
      </c>
      <c r="Y147">
        <f t="shared" si="262"/>
        <v>1.9666666666666666</v>
      </c>
      <c r="AA147" s="4">
        <v>0</v>
      </c>
      <c r="AB147" s="4">
        <v>18</v>
      </c>
      <c r="AC147" s="4">
        <v>24</v>
      </c>
      <c r="AD147" s="4">
        <v>20</v>
      </c>
      <c r="AE147" s="4">
        <v>34</v>
      </c>
      <c r="AF147" s="4">
        <v>8</v>
      </c>
      <c r="AG147" s="4">
        <v>24</v>
      </c>
      <c r="AH147" s="4">
        <v>22</v>
      </c>
      <c r="AI147" s="4">
        <v>16</v>
      </c>
      <c r="AJ147" s="4">
        <v>32</v>
      </c>
      <c r="AK147" s="4">
        <v>28</v>
      </c>
      <c r="AL147" s="4">
        <v>12</v>
      </c>
      <c r="AM147" s="4">
        <v>20</v>
      </c>
      <c r="AN147" s="4">
        <v>26</v>
      </c>
      <c r="AO147" s="4">
        <v>14</v>
      </c>
      <c r="AQ147" s="4">
        <v>21</v>
      </c>
      <c r="AR147" s="4">
        <v>11</v>
      </c>
      <c r="AS147" s="4">
        <v>22</v>
      </c>
      <c r="AT147" s="4">
        <v>23</v>
      </c>
      <c r="AU147" s="4">
        <v>24</v>
      </c>
      <c r="AV147" s="4">
        <v>30</v>
      </c>
      <c r="AW147" s="4">
        <v>14</v>
      </c>
      <c r="AX147" s="4">
        <v>10</v>
      </c>
      <c r="AY147" s="4">
        <v>10</v>
      </c>
      <c r="AZ147" s="4">
        <v>14</v>
      </c>
      <c r="BA147" s="4">
        <v>25</v>
      </c>
      <c r="BB147" s="4">
        <v>10</v>
      </c>
      <c r="BC147" s="4">
        <v>23</v>
      </c>
      <c r="BD147" s="4">
        <v>17</v>
      </c>
      <c r="BE147" s="4">
        <v>24</v>
      </c>
      <c r="BF147" s="34">
        <f t="shared" si="263"/>
        <v>18.533333333333335</v>
      </c>
      <c r="BG147" s="34">
        <f t="shared" si="264"/>
        <v>18</v>
      </c>
      <c r="BH147" s="34"/>
      <c r="BI147" s="34"/>
      <c r="BJ147" s="34"/>
      <c r="BK147" s="34"/>
      <c r="BL147" s="34"/>
      <c r="BN147">
        <f t="shared" si="271"/>
        <v>100</v>
      </c>
      <c r="BO147">
        <f t="shared" si="275"/>
        <v>-24.137931034482758</v>
      </c>
      <c r="BP147">
        <f t="shared" si="273"/>
        <v>-4.3478260869565215</v>
      </c>
      <c r="BQ147">
        <f t="shared" si="274"/>
        <v>6.9767441860465116</v>
      </c>
      <c r="BR147">
        <f t="shared" si="245"/>
        <v>-17.241379310344829</v>
      </c>
      <c r="BS147">
        <f t="shared" si="246"/>
        <v>57.894736842105267</v>
      </c>
      <c r="BT147">
        <f t="shared" si="247"/>
        <v>-26.315789473684209</v>
      </c>
      <c r="BU147">
        <f t="shared" si="248"/>
        <v>-37.5</v>
      </c>
      <c r="BV147">
        <f t="shared" si="249"/>
        <v>-23.076923076923077</v>
      </c>
      <c r="BW147">
        <f t="shared" si="250"/>
        <v>-39.130434782608695</v>
      </c>
      <c r="BX147">
        <f t="shared" si="251"/>
        <v>-5.6603773584905666</v>
      </c>
      <c r="BY147">
        <f t="shared" si="252"/>
        <v>-9.0909090909090917</v>
      </c>
      <c r="BZ147">
        <f t="shared" si="253"/>
        <v>6.9767441860465116</v>
      </c>
      <c r="CA147">
        <f t="shared" si="254"/>
        <v>-20.930232558139537</v>
      </c>
      <c r="CB147">
        <f t="shared" si="255"/>
        <v>26.315789473684209</v>
      </c>
      <c r="CD147">
        <f t="shared" si="266"/>
        <v>23.838080959520241</v>
      </c>
      <c r="CE147">
        <f t="shared" si="267"/>
        <v>15.876700572602317</v>
      </c>
      <c r="CF147">
        <f t="shared" si="268"/>
        <v>-28.964237516869094</v>
      </c>
      <c r="CG147">
        <f t="shared" si="269"/>
        <v>-17.960573744002783</v>
      </c>
      <c r="CH147">
        <f t="shared" si="270"/>
        <v>4.1207670338637277</v>
      </c>
      <c r="CN147">
        <f t="shared" si="256"/>
        <v>-0.61785253897711789</v>
      </c>
    </row>
    <row r="148" spans="1:92">
      <c r="A148" s="4">
        <v>80</v>
      </c>
      <c r="B148" s="5" t="s">
        <v>179</v>
      </c>
      <c r="C148" s="4">
        <v>4</v>
      </c>
      <c r="D148" s="5" t="s">
        <v>46</v>
      </c>
      <c r="E148" s="4">
        <v>0.7</v>
      </c>
      <c r="F148" s="4">
        <v>0</v>
      </c>
      <c r="G148" s="4">
        <v>0</v>
      </c>
      <c r="H148" s="4">
        <v>0.3</v>
      </c>
      <c r="I148" s="4">
        <v>0</v>
      </c>
      <c r="J148" s="4">
        <v>5.8</v>
      </c>
      <c r="K148" s="4">
        <v>2.2999999999999998</v>
      </c>
      <c r="L148" s="4">
        <v>0</v>
      </c>
      <c r="M148" s="4">
        <v>3.6</v>
      </c>
      <c r="N148" s="4">
        <v>3.2</v>
      </c>
      <c r="O148" s="4">
        <v>0.4</v>
      </c>
      <c r="P148" s="4">
        <v>3.5</v>
      </c>
      <c r="Q148" s="4">
        <v>0</v>
      </c>
      <c r="R148" s="4">
        <v>1.3</v>
      </c>
      <c r="S148" s="4">
        <v>10.3</v>
      </c>
      <c r="T148">
        <f t="shared" si="257"/>
        <v>2.0933333333333333</v>
      </c>
      <c r="U148">
        <f t="shared" si="258"/>
        <v>0.23333333333333331</v>
      </c>
      <c r="V148">
        <f t="shared" si="259"/>
        <v>2.0333333333333332</v>
      </c>
      <c r="W148">
        <f t="shared" si="260"/>
        <v>1.9666666666666668</v>
      </c>
      <c r="X148">
        <f t="shared" si="261"/>
        <v>2.3666666666666667</v>
      </c>
      <c r="Y148">
        <f t="shared" si="262"/>
        <v>3.8666666666666671</v>
      </c>
      <c r="AA148" s="4">
        <v>2</v>
      </c>
      <c r="AB148" s="4">
        <v>6</v>
      </c>
      <c r="AC148" s="4">
        <v>8</v>
      </c>
      <c r="AD148" s="4">
        <v>0</v>
      </c>
      <c r="AE148" s="4">
        <v>0</v>
      </c>
      <c r="AF148" s="4">
        <v>0</v>
      </c>
      <c r="AG148" s="4">
        <v>0</v>
      </c>
      <c r="AH148" s="4">
        <v>6</v>
      </c>
      <c r="AI148" s="4">
        <v>6</v>
      </c>
      <c r="AJ148" s="4">
        <v>2</v>
      </c>
      <c r="AK148" s="4">
        <v>2</v>
      </c>
      <c r="AL148" s="4">
        <v>4</v>
      </c>
      <c r="AM148" s="4">
        <v>6</v>
      </c>
      <c r="AN148" s="4">
        <v>2</v>
      </c>
      <c r="AO148" s="4">
        <v>4</v>
      </c>
      <c r="AQ148" s="4">
        <v>7</v>
      </c>
      <c r="AR148" s="4">
        <v>4</v>
      </c>
      <c r="AS148" s="4">
        <v>5</v>
      </c>
      <c r="AT148" s="4">
        <v>5</v>
      </c>
      <c r="AU148" s="4">
        <v>2</v>
      </c>
      <c r="AV148" s="4">
        <v>4</v>
      </c>
      <c r="AW148" s="4">
        <v>2</v>
      </c>
      <c r="AX148" s="4">
        <v>3</v>
      </c>
      <c r="AY148" s="4">
        <v>5</v>
      </c>
      <c r="AZ148" s="4">
        <v>6</v>
      </c>
      <c r="BA148" s="4">
        <v>3</v>
      </c>
      <c r="BB148" s="4">
        <v>4</v>
      </c>
      <c r="BC148" s="4">
        <v>2</v>
      </c>
      <c r="BD148" s="4">
        <v>3</v>
      </c>
      <c r="BE148" s="4">
        <v>5</v>
      </c>
      <c r="BF148" s="34">
        <f t="shared" si="263"/>
        <v>4</v>
      </c>
      <c r="BG148" s="34">
        <f t="shared" si="264"/>
        <v>5.333333333333333</v>
      </c>
      <c r="BH148" s="34"/>
      <c r="BI148" s="34"/>
      <c r="BJ148" s="34"/>
      <c r="BK148" s="34"/>
      <c r="BL148" s="34"/>
      <c r="BN148">
        <f t="shared" si="271"/>
        <v>55.555555555555557</v>
      </c>
      <c r="BO148">
        <f t="shared" si="275"/>
        <v>-20</v>
      </c>
      <c r="BP148">
        <f t="shared" si="273"/>
        <v>-23.076923076923077</v>
      </c>
      <c r="BQ148">
        <f t="shared" si="274"/>
        <v>100</v>
      </c>
      <c r="BR148">
        <f t="shared" si="245"/>
        <v>100</v>
      </c>
      <c r="BS148">
        <f t="shared" si="246"/>
        <v>100</v>
      </c>
      <c r="BT148">
        <f t="shared" si="247"/>
        <v>100</v>
      </c>
      <c r="BU148">
        <f t="shared" si="248"/>
        <v>-33.333333333333329</v>
      </c>
      <c r="BV148">
        <f t="shared" si="249"/>
        <v>-9.0909090909090917</v>
      </c>
      <c r="BW148">
        <f t="shared" si="250"/>
        <v>50</v>
      </c>
      <c r="BX148">
        <f t="shared" si="251"/>
        <v>20</v>
      </c>
      <c r="BY148">
        <f t="shared" si="252"/>
        <v>0</v>
      </c>
      <c r="BZ148">
        <f t="shared" si="253"/>
        <v>-50</v>
      </c>
      <c r="CA148">
        <f t="shared" si="254"/>
        <v>20</v>
      </c>
      <c r="CB148">
        <f t="shared" si="255"/>
        <v>11.111111111111111</v>
      </c>
      <c r="CD148">
        <f t="shared" si="266"/>
        <v>4.1595441595441605</v>
      </c>
      <c r="CE148">
        <f t="shared" si="267"/>
        <v>100</v>
      </c>
      <c r="CF148">
        <f t="shared" si="268"/>
        <v>19.191919191919194</v>
      </c>
      <c r="CG148">
        <f t="shared" si="269"/>
        <v>23.333333333333332</v>
      </c>
      <c r="CH148">
        <f t="shared" si="270"/>
        <v>-6.2962962962962967</v>
      </c>
      <c r="CN148">
        <f t="shared" si="256"/>
        <v>28.077700077700076</v>
      </c>
    </row>
    <row r="149" spans="1:92">
      <c r="A149" s="4">
        <v>77</v>
      </c>
      <c r="B149" s="5" t="s">
        <v>180</v>
      </c>
      <c r="C149" s="4">
        <v>4</v>
      </c>
      <c r="D149" s="5" t="s">
        <v>48</v>
      </c>
      <c r="E149" s="4">
        <v>0.5</v>
      </c>
      <c r="F149" s="4">
        <v>0</v>
      </c>
      <c r="G149" s="4">
        <v>0.7</v>
      </c>
      <c r="H149" s="4">
        <v>0</v>
      </c>
      <c r="I149" s="4">
        <v>0</v>
      </c>
      <c r="J149" s="4">
        <v>1</v>
      </c>
      <c r="K149" s="4">
        <v>0</v>
      </c>
      <c r="L149" s="4">
        <v>1</v>
      </c>
      <c r="M149" s="4">
        <v>1.1000000000000001</v>
      </c>
      <c r="N149" s="4">
        <v>2.2999999999999998</v>
      </c>
      <c r="O149" s="4">
        <v>1.2</v>
      </c>
      <c r="P149" s="4">
        <v>0.8</v>
      </c>
      <c r="Q149" s="4">
        <v>0</v>
      </c>
      <c r="R149" s="4">
        <v>1</v>
      </c>
      <c r="S149" s="4">
        <v>0</v>
      </c>
      <c r="T149">
        <f t="shared" si="257"/>
        <v>0.64000000000000012</v>
      </c>
      <c r="U149">
        <f t="shared" si="258"/>
        <v>0.39999999999999997</v>
      </c>
      <c r="V149">
        <f t="shared" si="259"/>
        <v>0.33333333333333331</v>
      </c>
      <c r="W149">
        <f t="shared" si="260"/>
        <v>0.70000000000000007</v>
      </c>
      <c r="X149">
        <f t="shared" si="261"/>
        <v>1.4333333333333333</v>
      </c>
      <c r="Y149">
        <f t="shared" si="262"/>
        <v>0.33333333333333331</v>
      </c>
      <c r="AA149" s="4">
        <v>12</v>
      </c>
      <c r="AB149" s="4">
        <v>18</v>
      </c>
      <c r="AC149" s="4">
        <v>12</v>
      </c>
      <c r="AD149" s="4">
        <v>28</v>
      </c>
      <c r="AE149" s="4">
        <v>16</v>
      </c>
      <c r="AF149" s="4">
        <v>16</v>
      </c>
      <c r="AG149" s="4">
        <v>8</v>
      </c>
      <c r="AH149" s="4">
        <v>12</v>
      </c>
      <c r="AI149" s="4">
        <v>12</v>
      </c>
      <c r="AJ149" s="4">
        <v>6</v>
      </c>
      <c r="AK149" s="4">
        <v>20</v>
      </c>
      <c r="AL149" s="4">
        <v>20</v>
      </c>
      <c r="AM149" s="4">
        <v>18</v>
      </c>
      <c r="AN149" s="4">
        <v>22</v>
      </c>
      <c r="AO149" s="4">
        <v>18</v>
      </c>
      <c r="AQ149" s="4">
        <v>10</v>
      </c>
      <c r="AR149" s="4">
        <v>23</v>
      </c>
      <c r="AS149" s="4">
        <v>21</v>
      </c>
      <c r="AT149" s="4">
        <v>22</v>
      </c>
      <c r="AU149" s="4">
        <v>23</v>
      </c>
      <c r="AV149" s="4">
        <v>22</v>
      </c>
      <c r="AW149" s="4">
        <v>8</v>
      </c>
      <c r="AX149" s="4">
        <v>17</v>
      </c>
      <c r="AY149" s="4">
        <v>16</v>
      </c>
      <c r="AZ149" s="4">
        <v>10</v>
      </c>
      <c r="BA149" s="4">
        <v>14</v>
      </c>
      <c r="BB149" s="4">
        <v>13</v>
      </c>
      <c r="BC149" s="4">
        <v>16</v>
      </c>
      <c r="BD149" s="4">
        <v>21</v>
      </c>
      <c r="BE149" s="4">
        <v>14</v>
      </c>
      <c r="BF149" s="34">
        <f t="shared" si="263"/>
        <v>16.666666666666668</v>
      </c>
      <c r="BG149" s="34">
        <f t="shared" si="264"/>
        <v>18</v>
      </c>
      <c r="BH149" s="34"/>
      <c r="BI149" s="34"/>
      <c r="BJ149" s="34"/>
      <c r="BK149" s="34"/>
      <c r="BL149" s="34"/>
      <c r="BN149">
        <f t="shared" si="271"/>
        <v>-9.0909090909090917</v>
      </c>
      <c r="BO149">
        <f t="shared" si="275"/>
        <v>12.195121951219512</v>
      </c>
      <c r="BP149">
        <f t="shared" si="273"/>
        <v>27.27272727272727</v>
      </c>
      <c r="BQ149">
        <f t="shared" si="274"/>
        <v>-12</v>
      </c>
      <c r="BR149">
        <f t="shared" si="245"/>
        <v>17.948717948717949</v>
      </c>
      <c r="BS149">
        <f t="shared" si="246"/>
        <v>15.789473684210526</v>
      </c>
      <c r="BT149">
        <f t="shared" si="247"/>
        <v>0</v>
      </c>
      <c r="BU149">
        <f t="shared" si="248"/>
        <v>17.241379310344829</v>
      </c>
      <c r="BV149">
        <f t="shared" si="249"/>
        <v>14.285714285714285</v>
      </c>
      <c r="BW149">
        <f t="shared" si="250"/>
        <v>25</v>
      </c>
      <c r="BX149">
        <f t="shared" si="251"/>
        <v>-17.647058823529413</v>
      </c>
      <c r="BY149">
        <f t="shared" si="252"/>
        <v>-21.212121212121211</v>
      </c>
      <c r="BZ149">
        <f t="shared" si="253"/>
        <v>-5.8823529411764701</v>
      </c>
      <c r="CA149">
        <f t="shared" si="254"/>
        <v>-2.3255813953488373</v>
      </c>
      <c r="CB149">
        <f t="shared" si="255"/>
        <v>-12.5</v>
      </c>
      <c r="CD149">
        <f t="shared" si="266"/>
        <v>10.125646711012564</v>
      </c>
      <c r="CE149">
        <f t="shared" si="267"/>
        <v>7.2460638776428254</v>
      </c>
      <c r="CF149">
        <f t="shared" si="268"/>
        <v>10.509031198686371</v>
      </c>
      <c r="CG149">
        <f t="shared" si="269"/>
        <v>-4.619726678550208</v>
      </c>
      <c r="CH149">
        <f t="shared" si="270"/>
        <v>-6.9026447788417684</v>
      </c>
      <c r="CN149">
        <f t="shared" si="256"/>
        <v>3.2716740659899552</v>
      </c>
    </row>
    <row r="150" spans="1:92">
      <c r="A150" s="4">
        <v>84</v>
      </c>
      <c r="B150" s="5" t="s">
        <v>181</v>
      </c>
      <c r="C150" s="4">
        <v>4</v>
      </c>
      <c r="D150" s="5" t="s">
        <v>42</v>
      </c>
      <c r="E150" s="4">
        <v>0.7</v>
      </c>
      <c r="F150" s="4">
        <v>0.7</v>
      </c>
      <c r="G150" s="4">
        <v>0</v>
      </c>
      <c r="H150" s="4">
        <v>2.7</v>
      </c>
      <c r="I150" s="4">
        <v>3.1</v>
      </c>
      <c r="J150" s="4">
        <v>8.8000000000000007</v>
      </c>
      <c r="K150" s="4">
        <v>11.5</v>
      </c>
      <c r="L150" s="4">
        <v>12.7</v>
      </c>
      <c r="M150" s="4">
        <v>5.5</v>
      </c>
      <c r="N150" s="4">
        <v>7</v>
      </c>
      <c r="O150" s="4">
        <v>14.3</v>
      </c>
      <c r="P150" s="4">
        <v>8.1999999999999993</v>
      </c>
      <c r="Q150" s="4">
        <v>6.8</v>
      </c>
      <c r="R150" s="4">
        <v>7.1</v>
      </c>
      <c r="S150" s="4">
        <v>11</v>
      </c>
      <c r="T150">
        <f t="shared" si="257"/>
        <v>6.6733333333333329</v>
      </c>
      <c r="U150">
        <f t="shared" si="258"/>
        <v>0.46666666666666662</v>
      </c>
      <c r="V150">
        <f t="shared" si="259"/>
        <v>4.8666666666666671</v>
      </c>
      <c r="W150">
        <f t="shared" si="260"/>
        <v>9.9</v>
      </c>
      <c r="X150">
        <f t="shared" si="261"/>
        <v>9.8333333333333339</v>
      </c>
      <c r="Y150">
        <f t="shared" si="262"/>
        <v>8.2999999999999989</v>
      </c>
      <c r="AA150" s="4">
        <v>10</v>
      </c>
      <c r="AB150" s="4">
        <v>4</v>
      </c>
      <c r="AC150" s="4">
        <v>14</v>
      </c>
      <c r="AD150" s="4">
        <v>6</v>
      </c>
      <c r="AE150" s="4">
        <v>6</v>
      </c>
      <c r="AF150" s="4">
        <v>0</v>
      </c>
      <c r="AG150" s="4">
        <v>6</v>
      </c>
      <c r="AH150" s="4">
        <v>4</v>
      </c>
      <c r="AI150" s="4">
        <v>20</v>
      </c>
      <c r="AJ150" s="4">
        <v>10</v>
      </c>
      <c r="AK150" s="4">
        <v>10</v>
      </c>
      <c r="AL150" s="4">
        <v>10</v>
      </c>
      <c r="AM150" s="4">
        <v>8</v>
      </c>
      <c r="AN150" s="4">
        <v>10</v>
      </c>
      <c r="AO150" s="4">
        <v>8</v>
      </c>
      <c r="AQ150" s="4">
        <v>16</v>
      </c>
      <c r="AR150" s="4">
        <v>9</v>
      </c>
      <c r="AS150" s="4">
        <v>7</v>
      </c>
      <c r="AT150" s="4">
        <v>9</v>
      </c>
      <c r="AU150" s="4">
        <v>4</v>
      </c>
      <c r="AV150" s="4">
        <v>4</v>
      </c>
      <c r="AW150" s="4">
        <v>5</v>
      </c>
      <c r="AX150" s="4">
        <v>7</v>
      </c>
      <c r="AY150" s="4">
        <v>11</v>
      </c>
      <c r="AZ150" s="4">
        <v>10</v>
      </c>
      <c r="BA150" s="4">
        <v>11</v>
      </c>
      <c r="BB150" s="4">
        <v>13</v>
      </c>
      <c r="BC150" s="4">
        <v>7</v>
      </c>
      <c r="BD150" s="4">
        <v>9</v>
      </c>
      <c r="BE150" s="4">
        <v>7</v>
      </c>
      <c r="BF150" s="34">
        <f t="shared" si="263"/>
        <v>8.6</v>
      </c>
      <c r="BG150" s="34">
        <f t="shared" si="264"/>
        <v>10.666666666666666</v>
      </c>
      <c r="BH150" s="34"/>
      <c r="BI150" s="34"/>
      <c r="BJ150" s="34"/>
      <c r="BK150" s="34"/>
      <c r="BL150" s="34"/>
      <c r="BN150">
        <f t="shared" si="271"/>
        <v>23.076923076923077</v>
      </c>
      <c r="BO150">
        <f t="shared" si="275"/>
        <v>38.461538461538467</v>
      </c>
      <c r="BP150">
        <f t="shared" si="273"/>
        <v>-33.333333333333329</v>
      </c>
      <c r="BQ150">
        <f t="shared" si="274"/>
        <v>20</v>
      </c>
      <c r="BR150">
        <f t="shared" si="245"/>
        <v>-20</v>
      </c>
      <c r="BS150">
        <f t="shared" si="246"/>
        <v>100</v>
      </c>
      <c r="BT150">
        <f t="shared" si="247"/>
        <v>-9.0909090909090917</v>
      </c>
      <c r="BU150">
        <f t="shared" si="248"/>
        <v>27.27272727272727</v>
      </c>
      <c r="BV150">
        <f t="shared" si="249"/>
        <v>-29.032258064516132</v>
      </c>
      <c r="BW150">
        <f t="shared" si="250"/>
        <v>0</v>
      </c>
      <c r="BX150">
        <f t="shared" si="251"/>
        <v>4.7619047619047619</v>
      </c>
      <c r="BY150">
        <f t="shared" si="252"/>
        <v>13.043478260869565</v>
      </c>
      <c r="BZ150">
        <f t="shared" si="253"/>
        <v>-6.666666666666667</v>
      </c>
      <c r="CA150">
        <f t="shared" si="254"/>
        <v>-5.2631578947368416</v>
      </c>
      <c r="CB150">
        <f t="shared" si="255"/>
        <v>-6.666666666666667</v>
      </c>
      <c r="CD150">
        <f t="shared" si="266"/>
        <v>9.4017094017094056</v>
      </c>
      <c r="CE150">
        <f t="shared" si="267"/>
        <v>33.333333333333336</v>
      </c>
      <c r="CF150">
        <f t="shared" si="268"/>
        <v>-3.6168132942326507</v>
      </c>
      <c r="CG150">
        <f t="shared" si="269"/>
        <v>5.9351276742581085</v>
      </c>
      <c r="CH150">
        <f t="shared" si="270"/>
        <v>-6.1988304093567246</v>
      </c>
      <c r="CN150">
        <f t="shared" si="256"/>
        <v>7.7709053411422966</v>
      </c>
    </row>
    <row r="151" spans="1:92">
      <c r="A151" s="4">
        <v>82</v>
      </c>
      <c r="B151" s="5" t="s">
        <v>182</v>
      </c>
      <c r="C151" s="4">
        <v>4</v>
      </c>
      <c r="D151" s="5" t="s">
        <v>44</v>
      </c>
      <c r="E151" s="4">
        <v>1.6</v>
      </c>
      <c r="F151" s="4">
        <v>5.3</v>
      </c>
      <c r="G151" s="4">
        <v>4.7</v>
      </c>
      <c r="H151" s="4">
        <v>6.9</v>
      </c>
      <c r="I151" s="4">
        <v>2.2000000000000002</v>
      </c>
      <c r="J151" s="4">
        <v>1.4</v>
      </c>
      <c r="K151" s="4">
        <v>2.5</v>
      </c>
      <c r="L151" s="4">
        <v>0</v>
      </c>
      <c r="M151" s="4">
        <v>3.9</v>
      </c>
      <c r="N151" s="4">
        <v>4.2</v>
      </c>
      <c r="O151" s="4">
        <v>1.3</v>
      </c>
      <c r="P151" s="4">
        <v>0</v>
      </c>
      <c r="Q151" s="4">
        <v>10.4</v>
      </c>
      <c r="R151" s="4">
        <v>2.4</v>
      </c>
      <c r="S151" s="4">
        <v>2.4</v>
      </c>
      <c r="T151">
        <f t="shared" si="257"/>
        <v>3.2799999999999994</v>
      </c>
      <c r="U151">
        <f t="shared" si="258"/>
        <v>3.8666666666666671</v>
      </c>
      <c r="V151">
        <f t="shared" si="259"/>
        <v>3.5000000000000004</v>
      </c>
      <c r="W151">
        <f t="shared" si="260"/>
        <v>2.1333333333333333</v>
      </c>
      <c r="X151">
        <f t="shared" si="261"/>
        <v>1.8333333333333333</v>
      </c>
      <c r="Y151">
        <f t="shared" si="262"/>
        <v>5.0666666666666673</v>
      </c>
      <c r="AA151" s="4">
        <v>14</v>
      </c>
      <c r="AB151" s="4">
        <v>36</v>
      </c>
      <c r="AC151" s="4">
        <v>44</v>
      </c>
      <c r="AD151" s="4">
        <v>42</v>
      </c>
      <c r="AE151" s="4">
        <v>46</v>
      </c>
      <c r="AF151" s="4">
        <v>40</v>
      </c>
      <c r="AG151" s="4">
        <v>64</v>
      </c>
      <c r="AH151" s="4">
        <v>26</v>
      </c>
      <c r="AI151" s="4">
        <v>54</v>
      </c>
      <c r="AJ151" s="4">
        <v>18</v>
      </c>
      <c r="AK151" s="4">
        <v>24</v>
      </c>
      <c r="AL151" s="4">
        <v>20</v>
      </c>
      <c r="AM151" s="4">
        <v>2</v>
      </c>
      <c r="AN151" s="4">
        <v>26</v>
      </c>
      <c r="AO151" s="4">
        <v>4</v>
      </c>
      <c r="AQ151" s="4">
        <v>40</v>
      </c>
      <c r="AR151" s="4">
        <v>57</v>
      </c>
      <c r="AS151" s="4">
        <v>44</v>
      </c>
      <c r="AT151" s="4">
        <v>42</v>
      </c>
      <c r="AU151" s="4">
        <v>47</v>
      </c>
      <c r="AV151" s="4">
        <v>69</v>
      </c>
      <c r="AW151" s="4">
        <v>34</v>
      </c>
      <c r="AX151" s="4">
        <v>18</v>
      </c>
      <c r="AY151" s="4">
        <v>36</v>
      </c>
      <c r="AZ151" s="4">
        <v>31</v>
      </c>
      <c r="BA151" s="4">
        <v>16</v>
      </c>
      <c r="BB151" s="4">
        <v>33</v>
      </c>
      <c r="BC151" s="4">
        <v>44</v>
      </c>
      <c r="BD151" s="4">
        <v>38</v>
      </c>
      <c r="BE151" s="4">
        <v>5</v>
      </c>
      <c r="BF151" s="34">
        <f t="shared" si="263"/>
        <v>36.93333333333333</v>
      </c>
      <c r="BG151" s="34">
        <f t="shared" si="264"/>
        <v>47</v>
      </c>
      <c r="BH151" s="34"/>
      <c r="BI151" s="34"/>
      <c r="BJ151" s="34"/>
      <c r="BK151" s="34"/>
      <c r="BL151" s="34"/>
      <c r="BN151">
        <f t="shared" si="271"/>
        <v>48.148148148148145</v>
      </c>
      <c r="BO151">
        <f t="shared" si="275"/>
        <v>22.58064516129032</v>
      </c>
      <c r="BP151">
        <f t="shared" si="273"/>
        <v>0</v>
      </c>
      <c r="BQ151">
        <f t="shared" si="274"/>
        <v>0</v>
      </c>
      <c r="BR151">
        <f t="shared" si="245"/>
        <v>1.0752688172043012</v>
      </c>
      <c r="BS151">
        <f t="shared" si="246"/>
        <v>26.605504587155966</v>
      </c>
      <c r="BT151">
        <f t="shared" si="247"/>
        <v>-30.612244897959183</v>
      </c>
      <c r="BU151">
        <f t="shared" si="248"/>
        <v>-18.181818181818183</v>
      </c>
      <c r="BV151">
        <f t="shared" si="249"/>
        <v>-20</v>
      </c>
      <c r="BW151">
        <f t="shared" si="250"/>
        <v>26.530612244897959</v>
      </c>
      <c r="BX151">
        <f t="shared" si="251"/>
        <v>-20</v>
      </c>
      <c r="BY151">
        <f t="shared" si="252"/>
        <v>24.528301886792452</v>
      </c>
      <c r="BZ151">
        <f t="shared" si="253"/>
        <v>91.304347826086953</v>
      </c>
      <c r="CA151">
        <f t="shared" si="254"/>
        <v>18.75</v>
      </c>
      <c r="CB151">
        <f t="shared" si="255"/>
        <v>11.111111111111111</v>
      </c>
      <c r="CD151">
        <f t="shared" si="266"/>
        <v>23.576264436479487</v>
      </c>
      <c r="CE151">
        <f t="shared" si="267"/>
        <v>9.2269244681200888</v>
      </c>
      <c r="CF151">
        <f t="shared" si="268"/>
        <v>-22.931354359925791</v>
      </c>
      <c r="CG151">
        <f t="shared" si="269"/>
        <v>10.352971377230137</v>
      </c>
      <c r="CH151">
        <f t="shared" si="270"/>
        <v>40.388486312399358</v>
      </c>
      <c r="CN151">
        <f t="shared" si="256"/>
        <v>12.122658446860656</v>
      </c>
    </row>
    <row r="152" spans="1:92">
      <c r="A152" s="4">
        <v>83</v>
      </c>
      <c r="B152" s="5" t="s">
        <v>183</v>
      </c>
      <c r="C152" s="4">
        <v>4</v>
      </c>
      <c r="D152" s="5" t="s">
        <v>46</v>
      </c>
      <c r="E152" s="4">
        <v>0.9</v>
      </c>
      <c r="F152" s="4">
        <v>1.6</v>
      </c>
      <c r="G152" s="4">
        <v>0.4</v>
      </c>
      <c r="H152" s="4">
        <v>0</v>
      </c>
      <c r="I152" s="4">
        <v>1.1000000000000001</v>
      </c>
      <c r="J152" s="4">
        <v>1.6</v>
      </c>
      <c r="K152" s="4">
        <v>0.4</v>
      </c>
      <c r="L152" s="4">
        <v>0.4</v>
      </c>
      <c r="M152" s="4">
        <v>1.9</v>
      </c>
      <c r="N152" s="4">
        <v>0</v>
      </c>
      <c r="O152" s="4">
        <v>4.8</v>
      </c>
      <c r="P152" s="4">
        <v>0.7</v>
      </c>
      <c r="Q152" s="4">
        <v>2.5</v>
      </c>
      <c r="R152" s="4">
        <v>1.1000000000000001</v>
      </c>
      <c r="S152" s="4">
        <v>2.8</v>
      </c>
      <c r="T152">
        <f t="shared" si="257"/>
        <v>1.3466666666666669</v>
      </c>
      <c r="U152">
        <f t="shared" si="258"/>
        <v>0.96666666666666667</v>
      </c>
      <c r="V152">
        <f t="shared" si="259"/>
        <v>0.9</v>
      </c>
      <c r="W152">
        <f t="shared" si="260"/>
        <v>0.9</v>
      </c>
      <c r="X152">
        <f t="shared" si="261"/>
        <v>1.8333333333333333</v>
      </c>
      <c r="Y152">
        <f t="shared" si="262"/>
        <v>2.1333333333333333</v>
      </c>
      <c r="AA152" s="4">
        <v>10</v>
      </c>
      <c r="AB152" s="4">
        <v>4</v>
      </c>
      <c r="AC152" s="4">
        <v>18</v>
      </c>
      <c r="AD152" s="4">
        <v>10</v>
      </c>
      <c r="AE152" s="4">
        <v>12</v>
      </c>
      <c r="AF152" s="4">
        <v>6</v>
      </c>
      <c r="AG152" s="4">
        <v>12</v>
      </c>
      <c r="AH152" s="4">
        <v>24</v>
      </c>
      <c r="AI152" s="4">
        <v>16</v>
      </c>
      <c r="AJ152" s="4">
        <v>18</v>
      </c>
      <c r="AK152" s="4">
        <v>16</v>
      </c>
      <c r="AL152" s="4">
        <v>8</v>
      </c>
      <c r="AM152" s="4">
        <v>14</v>
      </c>
      <c r="AN152" s="4">
        <v>8</v>
      </c>
      <c r="AO152" s="4">
        <v>16</v>
      </c>
      <c r="AQ152" s="4">
        <v>16</v>
      </c>
      <c r="AR152" s="4">
        <v>13</v>
      </c>
      <c r="AS152" s="4">
        <v>12</v>
      </c>
      <c r="AT152" s="4">
        <v>12</v>
      </c>
      <c r="AU152" s="4">
        <v>10</v>
      </c>
      <c r="AV152" s="4">
        <v>13</v>
      </c>
      <c r="AW152" s="4">
        <v>10</v>
      </c>
      <c r="AX152" s="4">
        <v>6</v>
      </c>
      <c r="AY152" s="4">
        <v>20</v>
      </c>
      <c r="AZ152" s="4">
        <v>13</v>
      </c>
      <c r="BA152" s="4">
        <v>14</v>
      </c>
      <c r="BB152" s="4">
        <v>17</v>
      </c>
      <c r="BC152" s="4">
        <v>12</v>
      </c>
      <c r="BD152" s="4">
        <v>13</v>
      </c>
      <c r="BE152" s="4">
        <v>15</v>
      </c>
      <c r="BF152" s="34">
        <f t="shared" si="263"/>
        <v>13.066666666666666</v>
      </c>
      <c r="BG152" s="34">
        <f t="shared" si="264"/>
        <v>13.666666666666666</v>
      </c>
      <c r="BH152" s="34"/>
      <c r="BI152" s="34"/>
      <c r="BJ152" s="34"/>
      <c r="BK152" s="34"/>
      <c r="BL152" s="34"/>
      <c r="BN152">
        <f t="shared" si="271"/>
        <v>23.076923076923077</v>
      </c>
      <c r="BO152">
        <f t="shared" si="275"/>
        <v>52.941176470588239</v>
      </c>
      <c r="BP152">
        <f t="shared" si="273"/>
        <v>-20</v>
      </c>
      <c r="BQ152">
        <f t="shared" si="274"/>
        <v>9.0909090909090917</v>
      </c>
      <c r="BR152">
        <f t="shared" si="245"/>
        <v>-9.0909090909090917</v>
      </c>
      <c r="BS152">
        <f t="shared" si="246"/>
        <v>36.84210526315789</v>
      </c>
      <c r="BT152">
        <f t="shared" si="247"/>
        <v>-9.0909090909090917</v>
      </c>
      <c r="BU152">
        <f t="shared" si="248"/>
        <v>-60</v>
      </c>
      <c r="BV152">
        <f t="shared" si="249"/>
        <v>11.111111111111111</v>
      </c>
      <c r="BW152">
        <f t="shared" si="250"/>
        <v>-16.129032258064516</v>
      </c>
      <c r="BX152">
        <f t="shared" si="251"/>
        <v>-6.666666666666667</v>
      </c>
      <c r="BY152">
        <f t="shared" si="252"/>
        <v>36</v>
      </c>
      <c r="BZ152">
        <f t="shared" si="253"/>
        <v>-7.6923076923076925</v>
      </c>
      <c r="CA152">
        <f t="shared" si="254"/>
        <v>23.809523809523807</v>
      </c>
      <c r="CB152">
        <f t="shared" si="255"/>
        <v>-3.225806451612903</v>
      </c>
      <c r="CD152">
        <f t="shared" si="266"/>
        <v>18.672699849170439</v>
      </c>
      <c r="CE152">
        <f t="shared" si="267"/>
        <v>12.280701754385964</v>
      </c>
      <c r="CF152">
        <f t="shared" si="268"/>
        <v>-19.326599326599325</v>
      </c>
      <c r="CG152">
        <f t="shared" si="269"/>
        <v>4.4014336917562717</v>
      </c>
      <c r="CH152">
        <f t="shared" si="270"/>
        <v>4.2971365552010701</v>
      </c>
      <c r="CN152">
        <f t="shared" si="256"/>
        <v>4.0650745047828831</v>
      </c>
    </row>
    <row r="153" spans="1:92">
      <c r="A153" s="4">
        <v>81</v>
      </c>
      <c r="B153" s="5" t="s">
        <v>184</v>
      </c>
      <c r="C153" s="4">
        <v>4</v>
      </c>
      <c r="D153" s="5" t="s">
        <v>48</v>
      </c>
      <c r="E153" s="4">
        <v>0.3</v>
      </c>
      <c r="F153" s="4">
        <v>0</v>
      </c>
      <c r="G153" s="4">
        <v>0</v>
      </c>
      <c r="H153" s="4">
        <v>1.9</v>
      </c>
      <c r="I153" s="4">
        <v>0</v>
      </c>
      <c r="J153" s="4">
        <v>0</v>
      </c>
      <c r="K153" s="4">
        <v>0.4</v>
      </c>
      <c r="L153" s="4">
        <v>0</v>
      </c>
      <c r="M153" s="4">
        <v>0</v>
      </c>
      <c r="N153" s="4">
        <v>0</v>
      </c>
      <c r="O153" s="4">
        <v>1.8</v>
      </c>
      <c r="P153" s="4">
        <v>0.7</v>
      </c>
      <c r="Q153" s="4">
        <v>0.3</v>
      </c>
      <c r="R153" s="4">
        <v>0.6</v>
      </c>
      <c r="S153" s="4">
        <v>6</v>
      </c>
      <c r="T153">
        <f t="shared" si="257"/>
        <v>0.8</v>
      </c>
      <c r="U153">
        <f t="shared" si="258"/>
        <v>9.9999999999999992E-2</v>
      </c>
      <c r="V153">
        <f t="shared" si="259"/>
        <v>0.6333333333333333</v>
      </c>
      <c r="W153">
        <f t="shared" si="260"/>
        <v>0.13333333333333333</v>
      </c>
      <c r="X153">
        <f t="shared" si="261"/>
        <v>0.83333333333333337</v>
      </c>
      <c r="Y153">
        <f t="shared" si="262"/>
        <v>2.3000000000000003</v>
      </c>
      <c r="AA153" s="4">
        <v>10</v>
      </c>
      <c r="AB153" s="4">
        <v>32</v>
      </c>
      <c r="AC153" s="4">
        <v>30</v>
      </c>
      <c r="AD153" s="4">
        <v>8</v>
      </c>
      <c r="AE153" s="4">
        <v>18</v>
      </c>
      <c r="AF153" s="4">
        <v>36</v>
      </c>
      <c r="AG153" s="4">
        <v>24</v>
      </c>
      <c r="AH153" s="4">
        <v>32</v>
      </c>
      <c r="AI153" s="4">
        <v>32</v>
      </c>
      <c r="AJ153" s="4">
        <v>16</v>
      </c>
      <c r="AK153" s="4">
        <v>16</v>
      </c>
      <c r="AL153" s="4">
        <v>26</v>
      </c>
      <c r="AM153" s="4">
        <v>34</v>
      </c>
      <c r="AN153" s="4">
        <v>16</v>
      </c>
      <c r="AO153" s="4">
        <v>2</v>
      </c>
      <c r="AQ153" s="4">
        <v>13</v>
      </c>
      <c r="AR153" s="4">
        <v>16</v>
      </c>
      <c r="AS153" s="4">
        <v>35</v>
      </c>
      <c r="AT153" s="4">
        <v>18</v>
      </c>
      <c r="AU153" s="4">
        <v>17</v>
      </c>
      <c r="AV153" s="4">
        <v>21</v>
      </c>
      <c r="AW153" s="4">
        <v>26</v>
      </c>
      <c r="AX153" s="4">
        <v>32</v>
      </c>
      <c r="AY153" s="4">
        <v>27</v>
      </c>
      <c r="AZ153" s="4">
        <v>18</v>
      </c>
      <c r="BA153" s="4">
        <v>18</v>
      </c>
      <c r="BB153" s="4">
        <v>23</v>
      </c>
      <c r="BC153" s="4">
        <v>36</v>
      </c>
      <c r="BD153" s="4">
        <v>30</v>
      </c>
      <c r="BE153" s="4">
        <v>24</v>
      </c>
      <c r="BF153" s="34">
        <f t="shared" si="263"/>
        <v>23.6</v>
      </c>
      <c r="BG153" s="34">
        <f t="shared" si="264"/>
        <v>21.333333333333332</v>
      </c>
      <c r="BH153" s="34"/>
      <c r="BI153" s="34"/>
      <c r="BJ153" s="34"/>
      <c r="BK153" s="34"/>
      <c r="BL153" s="34"/>
      <c r="BN153">
        <f t="shared" si="271"/>
        <v>13.043478260869565</v>
      </c>
      <c r="BO153">
        <f t="shared" si="275"/>
        <v>-33.333333333333329</v>
      </c>
      <c r="BP153">
        <f t="shared" si="273"/>
        <v>7.6923076923076925</v>
      </c>
      <c r="BQ153">
        <f t="shared" si="274"/>
        <v>38.461538461538467</v>
      </c>
      <c r="BR153">
        <f t="shared" si="245"/>
        <v>-2.8571428571428572</v>
      </c>
      <c r="BS153">
        <f t="shared" si="246"/>
        <v>-26.315789473684209</v>
      </c>
      <c r="BT153">
        <f t="shared" si="247"/>
        <v>4</v>
      </c>
      <c r="BU153">
        <f t="shared" si="248"/>
        <v>0</v>
      </c>
      <c r="BV153">
        <f t="shared" si="249"/>
        <v>-8.4745762711864394</v>
      </c>
      <c r="BW153">
        <f t="shared" si="250"/>
        <v>5.8823529411764701</v>
      </c>
      <c r="BX153">
        <f>(BA153-AK153)/(BA153+AK153)*100</f>
        <v>5.8823529411764701</v>
      </c>
      <c r="BY153">
        <f t="shared" si="252"/>
        <v>-6.1224489795918364</v>
      </c>
      <c r="BZ153">
        <f t="shared" si="253"/>
        <v>2.8571428571428572</v>
      </c>
      <c r="CA153">
        <f>(BD153-AN153)/(BD153+AN153)*100</f>
        <v>30.434782608695656</v>
      </c>
      <c r="CB153">
        <f>(BE153-AO153)/(BE153+AO153)*100</f>
        <v>84.615384615384613</v>
      </c>
      <c r="CD153">
        <f t="shared" si="266"/>
        <v>-4.1991824600520244</v>
      </c>
      <c r="CE153">
        <f t="shared" si="267"/>
        <v>3.096202043570468</v>
      </c>
      <c r="CF153">
        <f t="shared" si="268"/>
        <v>-1.4915254237288131</v>
      </c>
      <c r="CG153">
        <f t="shared" si="269"/>
        <v>1.8807523009203679</v>
      </c>
      <c r="CH153">
        <f t="shared" si="270"/>
        <v>39.302436693741043</v>
      </c>
      <c r="CN153">
        <f t="shared" si="256"/>
        <v>7.7177366308902071</v>
      </c>
    </row>
    <row r="154" spans="1:92">
      <c r="A154">
        <v>61</v>
      </c>
      <c r="B154" t="s">
        <v>275</v>
      </c>
      <c r="C154">
        <v>4</v>
      </c>
      <c r="D154" t="s">
        <v>42</v>
      </c>
      <c r="E154">
        <v>18.600000000000001</v>
      </c>
      <c r="F154">
        <v>17.7</v>
      </c>
      <c r="G154">
        <v>4.2</v>
      </c>
      <c r="H154">
        <v>5.7</v>
      </c>
      <c r="I154">
        <v>2.2000000000000002</v>
      </c>
      <c r="J154">
        <v>1</v>
      </c>
      <c r="K154">
        <v>2.2000000000000002</v>
      </c>
      <c r="L154">
        <v>0.3</v>
      </c>
      <c r="M154">
        <v>0.3</v>
      </c>
      <c r="N154">
        <v>0.3</v>
      </c>
      <c r="O154">
        <v>5.6</v>
      </c>
      <c r="P154">
        <v>0.6</v>
      </c>
      <c r="Q154">
        <v>0.7</v>
      </c>
      <c r="R154">
        <v>0.3</v>
      </c>
      <c r="S154">
        <v>1.8</v>
      </c>
      <c r="T154">
        <f t="shared" si="257"/>
        <v>4.0999999999999996</v>
      </c>
      <c r="U154">
        <f t="shared" si="258"/>
        <v>13.5</v>
      </c>
      <c r="V154">
        <f t="shared" si="259"/>
        <v>2.9666666666666668</v>
      </c>
      <c r="W154">
        <f t="shared" si="260"/>
        <v>0.93333333333333324</v>
      </c>
      <c r="X154">
        <f t="shared" si="261"/>
        <v>2.1666666666666665</v>
      </c>
      <c r="Y154">
        <f t="shared" si="262"/>
        <v>0.93333333333333324</v>
      </c>
      <c r="AA154">
        <v>0</v>
      </c>
      <c r="AB154">
        <v>0</v>
      </c>
      <c r="AC154">
        <v>10</v>
      </c>
      <c r="AD154">
        <v>18</v>
      </c>
      <c r="AE154">
        <v>30</v>
      </c>
      <c r="AF154">
        <v>10</v>
      </c>
      <c r="AG154">
        <v>32</v>
      </c>
      <c r="AH154">
        <v>24</v>
      </c>
      <c r="AI154">
        <v>30</v>
      </c>
      <c r="AJ154">
        <v>38</v>
      </c>
      <c r="AK154">
        <v>10</v>
      </c>
      <c r="AL154">
        <v>24</v>
      </c>
      <c r="AM154">
        <v>24</v>
      </c>
      <c r="AN154">
        <v>28</v>
      </c>
      <c r="AO154">
        <v>20</v>
      </c>
      <c r="AQ154">
        <v>17</v>
      </c>
      <c r="AR154">
        <v>18</v>
      </c>
      <c r="AS154">
        <v>21</v>
      </c>
      <c r="AT154">
        <v>26</v>
      </c>
      <c r="AU154">
        <v>22</v>
      </c>
      <c r="AV154">
        <v>26</v>
      </c>
      <c r="AW154">
        <v>26</v>
      </c>
      <c r="AX154">
        <v>23</v>
      </c>
      <c r="AY154">
        <v>17</v>
      </c>
      <c r="AZ154">
        <v>24</v>
      </c>
      <c r="BA154">
        <v>26</v>
      </c>
      <c r="BB154">
        <v>14</v>
      </c>
      <c r="BC154">
        <v>21</v>
      </c>
      <c r="BD154">
        <v>17</v>
      </c>
      <c r="BE154">
        <v>21</v>
      </c>
      <c r="BF154" s="34">
        <f t="shared" si="263"/>
        <v>21.266666666666666</v>
      </c>
      <c r="BG154" s="34">
        <f t="shared" si="264"/>
        <v>18.666666666666668</v>
      </c>
      <c r="BH154" s="34"/>
      <c r="BI154" s="34"/>
      <c r="BJ154" s="34"/>
      <c r="BK154" s="34"/>
      <c r="BL154" s="34"/>
      <c r="BN154">
        <f t="shared" si="271"/>
        <v>100</v>
      </c>
      <c r="BO154">
        <f t="shared" si="275"/>
        <v>100</v>
      </c>
      <c r="BP154">
        <f t="shared" si="273"/>
        <v>35.483870967741936</v>
      </c>
      <c r="BQ154">
        <f t="shared" si="274"/>
        <v>18.181818181818183</v>
      </c>
      <c r="BR154">
        <f t="shared" si="245"/>
        <v>-15.384615384615385</v>
      </c>
      <c r="BS154">
        <f t="shared" si="246"/>
        <v>44.444444444444443</v>
      </c>
      <c r="BT154">
        <f t="shared" si="247"/>
        <v>-10.344827586206897</v>
      </c>
      <c r="BU154">
        <f t="shared" si="248"/>
        <v>-2.1276595744680851</v>
      </c>
      <c r="BV154">
        <f t="shared" si="249"/>
        <v>-27.659574468085108</v>
      </c>
      <c r="BW154">
        <f t="shared" si="250"/>
        <v>-22.58064516129032</v>
      </c>
      <c r="BX154">
        <f t="shared" ref="BX154:BX165" si="276">(BA154-AK154)/(BA154+AK154)*100</f>
        <v>44.444444444444443</v>
      </c>
      <c r="BY154">
        <f t="shared" si="252"/>
        <v>-26.315789473684209</v>
      </c>
      <c r="BZ154">
        <f t="shared" si="253"/>
        <v>-6.666666666666667</v>
      </c>
      <c r="CA154">
        <f t="shared" ref="CA154:CA165" si="277">(BD154-AN154)/(BD154+AN154)*100</f>
        <v>-24.444444444444443</v>
      </c>
      <c r="CB154">
        <f t="shared" ref="CB154:CB165" si="278">(BE154-AO154)/(BE154+AO154)*100</f>
        <v>2.4390243902439024</v>
      </c>
      <c r="CD154">
        <f t="shared" si="266"/>
        <v>78.494623655913983</v>
      </c>
      <c r="CE154">
        <f t="shared" si="267"/>
        <v>15.747215747215748</v>
      </c>
      <c r="CF154">
        <f t="shared" si="268"/>
        <v>-13.377353876253364</v>
      </c>
      <c r="CG154">
        <f t="shared" si="269"/>
        <v>-1.4839967301766954</v>
      </c>
      <c r="CH154">
        <f t="shared" si="270"/>
        <v>-9.5573622402890699</v>
      </c>
      <c r="CN154">
        <f t="shared" si="256"/>
        <v>13.964625311282118</v>
      </c>
    </row>
    <row r="155" spans="1:92">
      <c r="A155">
        <v>63</v>
      </c>
      <c r="B155" t="s">
        <v>276</v>
      </c>
      <c r="C155">
        <v>4</v>
      </c>
      <c r="D155" t="s">
        <v>44</v>
      </c>
      <c r="E155">
        <v>22.4</v>
      </c>
      <c r="F155">
        <v>16.100000000000001</v>
      </c>
      <c r="G155">
        <v>13.9</v>
      </c>
      <c r="H155">
        <v>11.8</v>
      </c>
      <c r="I155">
        <v>10.6</v>
      </c>
      <c r="J155">
        <v>12.1</v>
      </c>
      <c r="K155">
        <v>8.8000000000000007</v>
      </c>
      <c r="L155">
        <v>11.1</v>
      </c>
      <c r="M155">
        <v>9.9</v>
      </c>
      <c r="N155">
        <v>22.4</v>
      </c>
      <c r="O155">
        <v>9.3000000000000007</v>
      </c>
      <c r="P155">
        <v>14.4</v>
      </c>
      <c r="Q155">
        <v>11.4</v>
      </c>
      <c r="R155">
        <v>8.6</v>
      </c>
      <c r="S155">
        <v>13.4</v>
      </c>
      <c r="T155">
        <f t="shared" si="257"/>
        <v>13.080000000000002</v>
      </c>
      <c r="U155">
        <f t="shared" si="258"/>
        <v>17.466666666666665</v>
      </c>
      <c r="V155">
        <f t="shared" si="259"/>
        <v>11.5</v>
      </c>
      <c r="W155">
        <f t="shared" si="260"/>
        <v>9.9333333333333318</v>
      </c>
      <c r="X155">
        <f t="shared" si="261"/>
        <v>15.366666666666667</v>
      </c>
      <c r="Y155">
        <f t="shared" si="262"/>
        <v>11.133333333333333</v>
      </c>
      <c r="AA155">
        <v>0</v>
      </c>
      <c r="AB155">
        <v>4</v>
      </c>
      <c r="AC155">
        <v>12</v>
      </c>
      <c r="AD155">
        <v>10</v>
      </c>
      <c r="AE155">
        <v>16</v>
      </c>
      <c r="AF155">
        <v>16</v>
      </c>
      <c r="AG155">
        <v>18</v>
      </c>
      <c r="AH155">
        <v>14</v>
      </c>
      <c r="AI155">
        <v>14</v>
      </c>
      <c r="AJ155">
        <v>4</v>
      </c>
      <c r="AK155">
        <v>20</v>
      </c>
      <c r="AL155">
        <v>6</v>
      </c>
      <c r="AM155">
        <v>14</v>
      </c>
      <c r="AN155">
        <v>8</v>
      </c>
      <c r="AO155">
        <v>6</v>
      </c>
      <c r="AQ155">
        <v>10</v>
      </c>
      <c r="AR155">
        <v>11</v>
      </c>
      <c r="AS155">
        <v>15</v>
      </c>
      <c r="AT155">
        <v>16</v>
      </c>
      <c r="AU155">
        <v>17</v>
      </c>
      <c r="AV155">
        <v>17</v>
      </c>
      <c r="AW155">
        <v>17</v>
      </c>
      <c r="AX155">
        <v>13</v>
      </c>
      <c r="AY155">
        <v>8</v>
      </c>
      <c r="AZ155">
        <v>10</v>
      </c>
      <c r="BA155">
        <v>11</v>
      </c>
      <c r="BB155">
        <v>10</v>
      </c>
      <c r="BC155">
        <v>10</v>
      </c>
      <c r="BD155">
        <v>14</v>
      </c>
      <c r="BE155">
        <v>9</v>
      </c>
      <c r="BF155" s="34">
        <f t="shared" si="263"/>
        <v>12.533333333333333</v>
      </c>
      <c r="BG155" s="34">
        <f t="shared" si="264"/>
        <v>12</v>
      </c>
      <c r="BH155" s="34"/>
      <c r="BI155" s="34"/>
      <c r="BJ155" s="34"/>
      <c r="BK155" s="34"/>
      <c r="BL155" s="34"/>
      <c r="BN155">
        <f t="shared" si="271"/>
        <v>100</v>
      </c>
      <c r="BO155">
        <f t="shared" si="275"/>
        <v>46.666666666666664</v>
      </c>
      <c r="BP155">
        <f t="shared" si="273"/>
        <v>11.111111111111111</v>
      </c>
      <c r="BQ155">
        <f t="shared" si="274"/>
        <v>23.076923076923077</v>
      </c>
      <c r="BR155">
        <f t="shared" si="245"/>
        <v>3.0303030303030303</v>
      </c>
      <c r="BS155">
        <f t="shared" si="246"/>
        <v>3.0303030303030303</v>
      </c>
      <c r="BT155">
        <f t="shared" si="247"/>
        <v>-2.8571428571428572</v>
      </c>
      <c r="BU155">
        <f t="shared" si="248"/>
        <v>-3.7037037037037033</v>
      </c>
      <c r="BV155">
        <f t="shared" si="249"/>
        <v>-27.27272727272727</v>
      </c>
      <c r="BW155">
        <f t="shared" si="250"/>
        <v>42.857142857142854</v>
      </c>
      <c r="BX155">
        <f t="shared" si="276"/>
        <v>-29.032258064516132</v>
      </c>
      <c r="BY155">
        <f t="shared" si="252"/>
        <v>25</v>
      </c>
      <c r="BZ155">
        <f t="shared" si="253"/>
        <v>-16.666666666666664</v>
      </c>
      <c r="CA155">
        <f t="shared" si="277"/>
        <v>27.27272727272727</v>
      </c>
      <c r="CB155">
        <f t="shared" si="278"/>
        <v>20</v>
      </c>
      <c r="CD155">
        <f t="shared" si="266"/>
        <v>52.592592592592588</v>
      </c>
      <c r="CE155">
        <f t="shared" si="267"/>
        <v>9.7125097125097124</v>
      </c>
      <c r="CF155">
        <f t="shared" si="268"/>
        <v>-11.277857944524611</v>
      </c>
      <c r="CG155">
        <f t="shared" si="269"/>
        <v>12.941628264208907</v>
      </c>
      <c r="CH155">
        <f t="shared" si="270"/>
        <v>10.202020202020202</v>
      </c>
      <c r="CN155">
        <f t="shared" si="256"/>
        <v>14.834178565361361</v>
      </c>
    </row>
    <row r="156" spans="1:92">
      <c r="A156">
        <v>60</v>
      </c>
      <c r="B156" t="s">
        <v>277</v>
      </c>
      <c r="C156">
        <v>4</v>
      </c>
      <c r="D156" t="s">
        <v>46</v>
      </c>
      <c r="E156">
        <v>3.8</v>
      </c>
      <c r="F156">
        <v>1.2</v>
      </c>
      <c r="G156">
        <v>3.1</v>
      </c>
      <c r="H156">
        <v>3.3</v>
      </c>
      <c r="I156">
        <v>0.3</v>
      </c>
      <c r="J156">
        <v>2.4</v>
      </c>
      <c r="K156">
        <v>0.7</v>
      </c>
      <c r="L156">
        <v>4.8</v>
      </c>
      <c r="M156">
        <v>1.8</v>
      </c>
      <c r="N156">
        <v>6.9</v>
      </c>
      <c r="O156">
        <v>0.8</v>
      </c>
      <c r="P156">
        <v>7.1</v>
      </c>
      <c r="Q156">
        <v>12.5</v>
      </c>
      <c r="R156">
        <v>8.6999999999999993</v>
      </c>
      <c r="S156">
        <v>4.4000000000000004</v>
      </c>
      <c r="T156">
        <f t="shared" si="257"/>
        <v>4.1199999999999992</v>
      </c>
      <c r="U156">
        <f t="shared" si="258"/>
        <v>2.6999999999999997</v>
      </c>
      <c r="V156">
        <f t="shared" si="259"/>
        <v>2</v>
      </c>
      <c r="W156">
        <f t="shared" si="260"/>
        <v>2.4333333333333331</v>
      </c>
      <c r="X156">
        <f t="shared" si="261"/>
        <v>4.9333333333333336</v>
      </c>
      <c r="Y156">
        <f t="shared" si="262"/>
        <v>8.5333333333333332</v>
      </c>
      <c r="AA156">
        <v>18</v>
      </c>
      <c r="AB156">
        <v>42</v>
      </c>
      <c r="AC156">
        <v>36</v>
      </c>
      <c r="AD156">
        <v>8</v>
      </c>
      <c r="AE156">
        <v>30</v>
      </c>
      <c r="AF156">
        <v>42</v>
      </c>
      <c r="AG156">
        <v>42</v>
      </c>
      <c r="AH156">
        <v>12</v>
      </c>
      <c r="AI156">
        <v>34</v>
      </c>
      <c r="AJ156">
        <v>22</v>
      </c>
      <c r="AK156">
        <v>28</v>
      </c>
      <c r="AL156">
        <v>14</v>
      </c>
      <c r="AM156">
        <v>8</v>
      </c>
      <c r="AN156">
        <v>14</v>
      </c>
      <c r="AO156">
        <v>14</v>
      </c>
      <c r="AQ156">
        <v>26</v>
      </c>
      <c r="AR156">
        <v>13</v>
      </c>
      <c r="AS156">
        <v>29</v>
      </c>
      <c r="AT156">
        <v>22</v>
      </c>
      <c r="AU156">
        <v>31</v>
      </c>
      <c r="AV156">
        <v>25</v>
      </c>
      <c r="AW156">
        <v>17</v>
      </c>
      <c r="AX156">
        <v>25</v>
      </c>
      <c r="AY156">
        <v>10</v>
      </c>
      <c r="AZ156">
        <v>25</v>
      </c>
      <c r="BA156">
        <v>14</v>
      </c>
      <c r="BB156">
        <v>11</v>
      </c>
      <c r="BC156">
        <v>13</v>
      </c>
      <c r="BD156">
        <v>13</v>
      </c>
      <c r="BE156">
        <v>21</v>
      </c>
      <c r="BF156" s="34">
        <f t="shared" si="263"/>
        <v>19.666666666666668</v>
      </c>
      <c r="BG156" s="34">
        <f t="shared" si="264"/>
        <v>22.666666666666668</v>
      </c>
      <c r="BH156" s="34"/>
      <c r="BI156" s="34"/>
      <c r="BJ156" s="34"/>
      <c r="BK156" s="34"/>
      <c r="BL156" s="34"/>
      <c r="BN156">
        <f t="shared" si="271"/>
        <v>18.181818181818183</v>
      </c>
      <c r="BO156">
        <f t="shared" si="275"/>
        <v>-52.72727272727272</v>
      </c>
      <c r="BP156">
        <f t="shared" si="273"/>
        <v>-10.76923076923077</v>
      </c>
      <c r="BQ156">
        <f t="shared" si="274"/>
        <v>46.666666666666664</v>
      </c>
      <c r="BR156">
        <f t="shared" si="245"/>
        <v>1.639344262295082</v>
      </c>
      <c r="BS156">
        <f t="shared" si="246"/>
        <v>-25.373134328358208</v>
      </c>
      <c r="BT156">
        <f t="shared" si="247"/>
        <v>-42.372881355932201</v>
      </c>
      <c r="BU156">
        <f t="shared" si="248"/>
        <v>35.135135135135137</v>
      </c>
      <c r="BV156">
        <f t="shared" si="249"/>
        <v>-54.54545454545454</v>
      </c>
      <c r="BW156">
        <f t="shared" si="250"/>
        <v>6.3829787234042552</v>
      </c>
      <c r="BX156">
        <f t="shared" si="276"/>
        <v>-33.333333333333329</v>
      </c>
      <c r="BY156">
        <f t="shared" si="252"/>
        <v>-12</v>
      </c>
      <c r="BZ156">
        <f t="shared" si="253"/>
        <v>23.809523809523807</v>
      </c>
      <c r="CA156">
        <f t="shared" si="277"/>
        <v>-3.7037037037037033</v>
      </c>
      <c r="CB156">
        <f t="shared" si="278"/>
        <v>20</v>
      </c>
      <c r="CD156">
        <f t="shared" si="266"/>
        <v>-15.104895104895101</v>
      </c>
      <c r="CE156">
        <f t="shared" si="267"/>
        <v>7.6442922002011793</v>
      </c>
      <c r="CF156">
        <f t="shared" si="268"/>
        <v>-20.594400255417202</v>
      </c>
      <c r="CG156">
        <f t="shared" si="269"/>
        <v>-12.983451536643024</v>
      </c>
      <c r="CH156">
        <f t="shared" si="270"/>
        <v>13.368606701940033</v>
      </c>
      <c r="CN156">
        <f t="shared" si="256"/>
        <v>-5.5339695989628233</v>
      </c>
    </row>
    <row r="157" spans="1:92">
      <c r="A157">
        <v>62</v>
      </c>
      <c r="B157" t="s">
        <v>278</v>
      </c>
      <c r="C157">
        <v>4</v>
      </c>
      <c r="D157" t="s">
        <v>48</v>
      </c>
      <c r="E157">
        <v>8.1</v>
      </c>
      <c r="F157">
        <v>7</v>
      </c>
      <c r="G157">
        <v>7.8</v>
      </c>
      <c r="H157">
        <v>1.8</v>
      </c>
      <c r="I157">
        <v>5</v>
      </c>
      <c r="J157">
        <v>5.0999999999999996</v>
      </c>
      <c r="K157">
        <v>3.9</v>
      </c>
      <c r="L157">
        <v>6.2</v>
      </c>
      <c r="M157">
        <v>0.5</v>
      </c>
      <c r="N157">
        <v>4.5</v>
      </c>
      <c r="O157">
        <v>4.5999999999999996</v>
      </c>
      <c r="P157">
        <v>9.9</v>
      </c>
      <c r="Q157">
        <v>0.3</v>
      </c>
      <c r="R157">
        <v>5.9</v>
      </c>
      <c r="S157">
        <v>3.3</v>
      </c>
      <c r="T157">
        <f t="shared" si="257"/>
        <v>4.9266666666666667</v>
      </c>
      <c r="U157">
        <f t="shared" si="258"/>
        <v>7.6333333333333329</v>
      </c>
      <c r="V157">
        <f t="shared" si="259"/>
        <v>3.9666666666666663</v>
      </c>
      <c r="W157">
        <f t="shared" si="260"/>
        <v>3.5333333333333332</v>
      </c>
      <c r="X157">
        <f t="shared" si="261"/>
        <v>6.333333333333333</v>
      </c>
      <c r="Y157">
        <f t="shared" si="262"/>
        <v>3.1666666666666665</v>
      </c>
      <c r="AA157">
        <v>4</v>
      </c>
      <c r="AB157">
        <v>6</v>
      </c>
      <c r="AC157">
        <v>18</v>
      </c>
      <c r="AD157">
        <v>24</v>
      </c>
      <c r="AE157">
        <v>4</v>
      </c>
      <c r="AF157">
        <v>10</v>
      </c>
      <c r="AG157">
        <v>32</v>
      </c>
      <c r="AH157">
        <v>26</v>
      </c>
      <c r="AI157">
        <v>38</v>
      </c>
      <c r="AJ157">
        <v>22</v>
      </c>
      <c r="AK157">
        <v>14</v>
      </c>
      <c r="AL157">
        <v>16</v>
      </c>
      <c r="AM157">
        <v>34</v>
      </c>
      <c r="AN157">
        <v>22</v>
      </c>
      <c r="AO157">
        <v>34</v>
      </c>
      <c r="AQ157">
        <v>28</v>
      </c>
      <c r="AR157">
        <v>20</v>
      </c>
      <c r="AS157">
        <v>25</v>
      </c>
      <c r="AT157">
        <v>16</v>
      </c>
      <c r="AU157">
        <v>23</v>
      </c>
      <c r="AV157">
        <v>23</v>
      </c>
      <c r="AW157">
        <v>19</v>
      </c>
      <c r="AX157">
        <v>15</v>
      </c>
      <c r="AY157">
        <v>23</v>
      </c>
      <c r="AZ157">
        <v>21</v>
      </c>
      <c r="BA157">
        <v>33</v>
      </c>
      <c r="BB157">
        <v>18</v>
      </c>
      <c r="BC157">
        <v>10</v>
      </c>
      <c r="BD157">
        <v>21</v>
      </c>
      <c r="BE157">
        <v>7</v>
      </c>
      <c r="BF157" s="34">
        <f t="shared" si="263"/>
        <v>20.133333333333333</v>
      </c>
      <c r="BG157" s="34">
        <f t="shared" si="264"/>
        <v>24.333333333333332</v>
      </c>
      <c r="BH157" s="34"/>
      <c r="BI157" s="34"/>
      <c r="BJ157" s="34"/>
      <c r="BK157" s="34"/>
      <c r="BL157" s="34"/>
      <c r="BN157">
        <f t="shared" si="271"/>
        <v>75</v>
      </c>
      <c r="BO157">
        <f t="shared" si="275"/>
        <v>53.846153846153847</v>
      </c>
      <c r="BP157">
        <f t="shared" si="273"/>
        <v>16.279069767441861</v>
      </c>
      <c r="BQ157">
        <f t="shared" si="274"/>
        <v>-20</v>
      </c>
      <c r="BR157">
        <f t="shared" si="245"/>
        <v>70.370370370370367</v>
      </c>
      <c r="BS157">
        <f t="shared" si="246"/>
        <v>39.393939393939391</v>
      </c>
      <c r="BT157">
        <f t="shared" si="247"/>
        <v>-25.490196078431371</v>
      </c>
      <c r="BU157">
        <f t="shared" si="248"/>
        <v>-26.829268292682929</v>
      </c>
      <c r="BV157">
        <f t="shared" si="249"/>
        <v>-24.590163934426229</v>
      </c>
      <c r="BW157">
        <f t="shared" si="250"/>
        <v>-2.3255813953488373</v>
      </c>
      <c r="BX157">
        <f t="shared" si="276"/>
        <v>40.425531914893611</v>
      </c>
      <c r="BY157">
        <f t="shared" si="252"/>
        <v>5.8823529411764701</v>
      </c>
      <c r="BZ157">
        <f t="shared" si="253"/>
        <v>-54.54545454545454</v>
      </c>
      <c r="CA157">
        <f t="shared" si="277"/>
        <v>-2.3255813953488373</v>
      </c>
      <c r="CB157">
        <f t="shared" si="278"/>
        <v>-65.853658536585371</v>
      </c>
      <c r="CD157">
        <f t="shared" si="266"/>
        <v>48.375074537865231</v>
      </c>
      <c r="CE157">
        <f t="shared" si="267"/>
        <v>29.921436588103251</v>
      </c>
      <c r="CF157">
        <f t="shared" si="268"/>
        <v>-25.636542768513511</v>
      </c>
      <c r="CG157">
        <f t="shared" si="269"/>
        <v>14.660767820240416</v>
      </c>
      <c r="CH157">
        <f t="shared" si="270"/>
        <v>-40.90823149246291</v>
      </c>
      <c r="CN157">
        <f t="shared" si="256"/>
        <v>5.2825009370464908</v>
      </c>
    </row>
    <row r="158" spans="1:92">
      <c r="A158">
        <v>65</v>
      </c>
      <c r="B158" t="s">
        <v>279</v>
      </c>
      <c r="C158">
        <v>4</v>
      </c>
      <c r="D158" t="s">
        <v>42</v>
      </c>
      <c r="E158">
        <v>17.2</v>
      </c>
      <c r="F158">
        <v>9.8000000000000007</v>
      </c>
      <c r="G158">
        <v>3.3</v>
      </c>
      <c r="H158">
        <v>1.3</v>
      </c>
      <c r="I158">
        <v>5.0999999999999996</v>
      </c>
      <c r="J158">
        <v>3.5</v>
      </c>
      <c r="K158">
        <v>3.6</v>
      </c>
      <c r="L158">
        <v>2.2000000000000002</v>
      </c>
      <c r="M158">
        <v>6.1</v>
      </c>
      <c r="N158">
        <v>7</v>
      </c>
      <c r="O158">
        <v>2.2999999999999998</v>
      </c>
      <c r="P158">
        <v>1.7</v>
      </c>
      <c r="Q158">
        <v>3.9</v>
      </c>
      <c r="R158">
        <v>0</v>
      </c>
      <c r="S158">
        <v>2.2999999999999998</v>
      </c>
      <c r="T158">
        <f t="shared" si="257"/>
        <v>4.620000000000001</v>
      </c>
      <c r="U158">
        <f t="shared" si="258"/>
        <v>10.1</v>
      </c>
      <c r="V158">
        <f t="shared" si="259"/>
        <v>3.2999999999999994</v>
      </c>
      <c r="W158">
        <f t="shared" si="260"/>
        <v>3.9666666666666668</v>
      </c>
      <c r="X158">
        <f t="shared" si="261"/>
        <v>3.6666666666666665</v>
      </c>
      <c r="Y158">
        <f t="shared" si="262"/>
        <v>2.0666666666666664</v>
      </c>
      <c r="AA158">
        <v>0</v>
      </c>
      <c r="AB158">
        <v>2</v>
      </c>
      <c r="AC158">
        <v>2</v>
      </c>
      <c r="AD158">
        <v>22</v>
      </c>
      <c r="AE158">
        <v>14</v>
      </c>
      <c r="AF158">
        <v>18</v>
      </c>
      <c r="AG158">
        <v>12</v>
      </c>
      <c r="AH158">
        <v>2</v>
      </c>
      <c r="AI158">
        <v>14</v>
      </c>
      <c r="AJ158">
        <v>12</v>
      </c>
      <c r="AK158">
        <v>20</v>
      </c>
      <c r="AL158">
        <v>10</v>
      </c>
      <c r="AM158">
        <v>8</v>
      </c>
      <c r="AN158">
        <v>22</v>
      </c>
      <c r="AO158">
        <v>16</v>
      </c>
      <c r="AQ158">
        <v>20</v>
      </c>
      <c r="AR158">
        <v>14</v>
      </c>
      <c r="AS158">
        <v>19</v>
      </c>
      <c r="AT158">
        <v>13</v>
      </c>
      <c r="AU158">
        <v>14</v>
      </c>
      <c r="AV158">
        <v>15</v>
      </c>
      <c r="AW158">
        <v>16</v>
      </c>
      <c r="AX158">
        <v>13</v>
      </c>
      <c r="AY158">
        <v>11</v>
      </c>
      <c r="AZ158">
        <v>22</v>
      </c>
      <c r="BA158">
        <v>10</v>
      </c>
      <c r="BB158">
        <v>16</v>
      </c>
      <c r="BC158">
        <v>12</v>
      </c>
      <c r="BD158">
        <v>12</v>
      </c>
      <c r="BE158">
        <v>6</v>
      </c>
      <c r="BF158" s="34">
        <f t="shared" si="263"/>
        <v>14.2</v>
      </c>
      <c r="BG158" s="34">
        <f t="shared" si="264"/>
        <v>17.666666666666668</v>
      </c>
      <c r="BH158" s="34"/>
      <c r="BI158" s="34"/>
      <c r="BJ158" s="34"/>
      <c r="BK158" s="34"/>
      <c r="BL158" s="34"/>
      <c r="BN158">
        <f t="shared" si="271"/>
        <v>100</v>
      </c>
      <c r="BO158">
        <f t="shared" si="275"/>
        <v>75</v>
      </c>
      <c r="BP158">
        <f t="shared" si="273"/>
        <v>80.952380952380949</v>
      </c>
      <c r="BQ158">
        <f t="shared" si="274"/>
        <v>-25.714285714285712</v>
      </c>
      <c r="BR158">
        <f t="shared" si="245"/>
        <v>0</v>
      </c>
      <c r="BS158">
        <f t="shared" si="246"/>
        <v>-9.0909090909090917</v>
      </c>
      <c r="BT158">
        <f t="shared" si="247"/>
        <v>14.285714285714285</v>
      </c>
      <c r="BU158">
        <f t="shared" si="248"/>
        <v>73.333333333333329</v>
      </c>
      <c r="BV158">
        <f t="shared" si="249"/>
        <v>-12</v>
      </c>
      <c r="BW158">
        <f t="shared" si="250"/>
        <v>29.411764705882355</v>
      </c>
      <c r="BX158">
        <f t="shared" si="276"/>
        <v>-33.333333333333329</v>
      </c>
      <c r="BY158">
        <f t="shared" si="252"/>
        <v>23.076923076923077</v>
      </c>
      <c r="BZ158">
        <f t="shared" si="253"/>
        <v>20</v>
      </c>
      <c r="CA158">
        <f t="shared" si="277"/>
        <v>-29.411764705882355</v>
      </c>
      <c r="CB158">
        <f t="shared" si="278"/>
        <v>-45.454545454545453</v>
      </c>
      <c r="CD158">
        <f t="shared" si="266"/>
        <v>85.317460317460316</v>
      </c>
      <c r="CE158">
        <f t="shared" si="267"/>
        <v>-11.601731601731601</v>
      </c>
      <c r="CF158">
        <f t="shared" si="268"/>
        <v>25.206349206349206</v>
      </c>
      <c r="CG158">
        <f t="shared" si="269"/>
        <v>6.3851181498240344</v>
      </c>
      <c r="CH158">
        <f t="shared" si="270"/>
        <v>-18.288770053475936</v>
      </c>
      <c r="CN158">
        <f t="shared" si="256"/>
        <v>17.403685203685207</v>
      </c>
    </row>
    <row r="159" spans="1:92">
      <c r="A159">
        <v>67</v>
      </c>
      <c r="B159" t="s">
        <v>280</v>
      </c>
      <c r="C159">
        <v>4</v>
      </c>
      <c r="D159" t="s">
        <v>44</v>
      </c>
      <c r="E159">
        <v>23.4</v>
      </c>
      <c r="F159">
        <v>18.600000000000001</v>
      </c>
      <c r="G159">
        <v>11.7</v>
      </c>
      <c r="H159">
        <v>9.9</v>
      </c>
      <c r="I159">
        <v>12.6</v>
      </c>
      <c r="J159">
        <v>12.2</v>
      </c>
      <c r="K159">
        <v>12.7</v>
      </c>
      <c r="L159">
        <v>15.7</v>
      </c>
      <c r="M159">
        <v>11.1</v>
      </c>
      <c r="N159">
        <v>9.6999999999999993</v>
      </c>
      <c r="O159">
        <v>8.8000000000000007</v>
      </c>
      <c r="P159">
        <v>11.6</v>
      </c>
      <c r="Q159">
        <v>16.399999999999999</v>
      </c>
      <c r="R159">
        <v>14.4</v>
      </c>
      <c r="S159">
        <v>10.5</v>
      </c>
      <c r="T159">
        <f t="shared" si="257"/>
        <v>13.286666666666667</v>
      </c>
      <c r="U159">
        <f t="shared" si="258"/>
        <v>17.900000000000002</v>
      </c>
      <c r="V159">
        <f t="shared" si="259"/>
        <v>11.566666666666668</v>
      </c>
      <c r="W159">
        <f t="shared" si="260"/>
        <v>13.166666666666666</v>
      </c>
      <c r="X159">
        <f t="shared" si="261"/>
        <v>10.033333333333333</v>
      </c>
      <c r="Y159">
        <f t="shared" si="262"/>
        <v>13.766666666666666</v>
      </c>
      <c r="AA159">
        <v>0</v>
      </c>
      <c r="AB159">
        <v>4</v>
      </c>
      <c r="AC159">
        <v>10</v>
      </c>
      <c r="AD159">
        <v>8</v>
      </c>
      <c r="AE159">
        <v>12</v>
      </c>
      <c r="AF159">
        <v>8</v>
      </c>
      <c r="AG159">
        <v>4</v>
      </c>
      <c r="AH159">
        <v>10</v>
      </c>
      <c r="AI159">
        <v>16</v>
      </c>
      <c r="AJ159">
        <v>16</v>
      </c>
      <c r="AK159">
        <v>12</v>
      </c>
      <c r="AL159">
        <v>14</v>
      </c>
      <c r="AM159">
        <v>4</v>
      </c>
      <c r="AN159">
        <v>10</v>
      </c>
      <c r="AO159">
        <v>18</v>
      </c>
      <c r="AQ159">
        <v>13</v>
      </c>
      <c r="AR159">
        <v>13</v>
      </c>
      <c r="AS159">
        <v>14</v>
      </c>
      <c r="AT159">
        <v>5</v>
      </c>
      <c r="AU159">
        <v>16</v>
      </c>
      <c r="AV159">
        <v>23</v>
      </c>
      <c r="AW159">
        <v>25</v>
      </c>
      <c r="AX159">
        <v>8</v>
      </c>
      <c r="AY159">
        <v>12</v>
      </c>
      <c r="AZ159">
        <v>12</v>
      </c>
      <c r="BA159">
        <v>17</v>
      </c>
      <c r="BB159">
        <v>21</v>
      </c>
      <c r="BC159">
        <v>9</v>
      </c>
      <c r="BD159">
        <v>14</v>
      </c>
      <c r="BE159">
        <v>15</v>
      </c>
      <c r="BF159" s="34">
        <f t="shared" si="263"/>
        <v>14.466666666666667</v>
      </c>
      <c r="BG159" s="34">
        <f t="shared" si="264"/>
        <v>13.333333333333334</v>
      </c>
      <c r="BH159" s="34"/>
      <c r="BI159" s="34"/>
      <c r="BJ159" s="34"/>
      <c r="BK159" s="34"/>
      <c r="BL159" s="34"/>
      <c r="BN159">
        <f t="shared" si="271"/>
        <v>100</v>
      </c>
      <c r="BO159">
        <f t="shared" si="275"/>
        <v>52.941176470588239</v>
      </c>
      <c r="BP159">
        <f t="shared" si="273"/>
        <v>16.666666666666664</v>
      </c>
      <c r="BQ159">
        <f t="shared" si="274"/>
        <v>-23.076923076923077</v>
      </c>
      <c r="BR159">
        <f t="shared" si="245"/>
        <v>14.285714285714285</v>
      </c>
      <c r="BS159">
        <f t="shared" si="246"/>
        <v>48.387096774193552</v>
      </c>
      <c r="BT159">
        <f t="shared" si="247"/>
        <v>72.41379310344827</v>
      </c>
      <c r="BU159">
        <f t="shared" si="248"/>
        <v>-11.111111111111111</v>
      </c>
      <c r="BV159">
        <f t="shared" si="249"/>
        <v>-14.285714285714285</v>
      </c>
      <c r="BW159">
        <f t="shared" si="250"/>
        <v>-14.285714285714285</v>
      </c>
      <c r="BX159">
        <f t="shared" si="276"/>
        <v>17.241379310344829</v>
      </c>
      <c r="BY159">
        <f t="shared" si="252"/>
        <v>20</v>
      </c>
      <c r="BZ159">
        <f t="shared" si="253"/>
        <v>38.461538461538467</v>
      </c>
      <c r="CA159">
        <f t="shared" si="277"/>
        <v>16.666666666666664</v>
      </c>
      <c r="CB159">
        <f t="shared" si="278"/>
        <v>-9.0909090909090917</v>
      </c>
      <c r="CD159">
        <f t="shared" si="266"/>
        <v>56.535947712418299</v>
      </c>
      <c r="CE159">
        <f t="shared" si="267"/>
        <v>13.198629327661587</v>
      </c>
      <c r="CF159">
        <f t="shared" si="268"/>
        <v>15.672322568874291</v>
      </c>
      <c r="CG159">
        <f t="shared" si="269"/>
        <v>7.6518883415435148</v>
      </c>
      <c r="CH159">
        <f t="shared" si="270"/>
        <v>15.345765345765345</v>
      </c>
      <c r="CN159">
        <f t="shared" si="256"/>
        <v>21.680910659252611</v>
      </c>
    </row>
    <row r="160" spans="1:92">
      <c r="A160">
        <v>66</v>
      </c>
      <c r="B160" t="s">
        <v>281</v>
      </c>
      <c r="C160">
        <v>4</v>
      </c>
      <c r="D160" t="s">
        <v>46</v>
      </c>
      <c r="E160">
        <v>15.9</v>
      </c>
      <c r="F160">
        <v>0.6</v>
      </c>
      <c r="G160">
        <v>2.4</v>
      </c>
      <c r="H160">
        <v>1.6</v>
      </c>
      <c r="I160">
        <v>2.5</v>
      </c>
      <c r="J160">
        <v>0.3</v>
      </c>
      <c r="K160">
        <v>1.3</v>
      </c>
      <c r="L160">
        <v>0</v>
      </c>
      <c r="M160">
        <v>3.3</v>
      </c>
      <c r="N160">
        <v>0.8</v>
      </c>
      <c r="O160">
        <v>0</v>
      </c>
      <c r="P160">
        <v>0.5</v>
      </c>
      <c r="Q160">
        <v>2.1</v>
      </c>
      <c r="R160">
        <v>0</v>
      </c>
      <c r="S160">
        <v>0</v>
      </c>
      <c r="T160">
        <f t="shared" si="257"/>
        <v>2.0866666666666669</v>
      </c>
      <c r="U160">
        <f t="shared" si="258"/>
        <v>6.3</v>
      </c>
      <c r="V160">
        <f t="shared" si="259"/>
        <v>1.4666666666666666</v>
      </c>
      <c r="W160">
        <f t="shared" si="260"/>
        <v>1.5333333333333332</v>
      </c>
      <c r="X160">
        <f t="shared" si="261"/>
        <v>0.43333333333333335</v>
      </c>
      <c r="Y160">
        <f t="shared" si="262"/>
        <v>0.70000000000000007</v>
      </c>
      <c r="AA160">
        <v>4</v>
      </c>
      <c r="AB160">
        <v>40</v>
      </c>
      <c r="AC160">
        <v>50</v>
      </c>
      <c r="AD160">
        <v>28</v>
      </c>
      <c r="AE160">
        <v>40</v>
      </c>
      <c r="AF160">
        <v>36</v>
      </c>
      <c r="AG160">
        <v>66</v>
      </c>
      <c r="AH160">
        <v>46</v>
      </c>
      <c r="AI160">
        <v>40</v>
      </c>
      <c r="AJ160">
        <v>72</v>
      </c>
      <c r="AK160">
        <v>50</v>
      </c>
      <c r="AL160">
        <v>28</v>
      </c>
      <c r="AM160">
        <v>80</v>
      </c>
      <c r="AN160">
        <v>48</v>
      </c>
      <c r="AO160">
        <v>84</v>
      </c>
      <c r="AQ160">
        <v>45</v>
      </c>
      <c r="AR160">
        <v>36</v>
      </c>
      <c r="AS160">
        <v>39</v>
      </c>
      <c r="AT160">
        <v>56</v>
      </c>
      <c r="AU160">
        <v>54</v>
      </c>
      <c r="AV160">
        <v>52</v>
      </c>
      <c r="AW160">
        <v>53</v>
      </c>
      <c r="AX160">
        <v>54</v>
      </c>
      <c r="AY160">
        <v>51</v>
      </c>
      <c r="AZ160">
        <v>64</v>
      </c>
      <c r="BA160">
        <v>43</v>
      </c>
      <c r="BB160">
        <v>57</v>
      </c>
      <c r="BC160">
        <v>64</v>
      </c>
      <c r="BD160">
        <v>54</v>
      </c>
      <c r="BE160">
        <v>55</v>
      </c>
      <c r="BF160" s="34">
        <f t="shared" si="263"/>
        <v>51.8</v>
      </c>
      <c r="BG160" s="34">
        <f t="shared" si="264"/>
        <v>40</v>
      </c>
      <c r="BH160" s="34"/>
      <c r="BI160" s="34"/>
      <c r="BJ160" s="34"/>
      <c r="BK160" s="34"/>
      <c r="BL160" s="34"/>
      <c r="BN160">
        <f t="shared" si="271"/>
        <v>83.673469387755105</v>
      </c>
      <c r="BO160">
        <f t="shared" si="275"/>
        <v>-5.2631578947368416</v>
      </c>
      <c r="BP160">
        <f t="shared" si="273"/>
        <v>-12.359550561797752</v>
      </c>
      <c r="BQ160">
        <f t="shared" si="274"/>
        <v>33.333333333333329</v>
      </c>
      <c r="BR160">
        <f t="shared" si="245"/>
        <v>14.893617021276595</v>
      </c>
      <c r="BS160">
        <f t="shared" si="246"/>
        <v>18.181818181818183</v>
      </c>
      <c r="BT160">
        <f t="shared" si="247"/>
        <v>-10.92436974789916</v>
      </c>
      <c r="BU160">
        <f t="shared" si="248"/>
        <v>8</v>
      </c>
      <c r="BV160">
        <f t="shared" si="249"/>
        <v>12.087912087912088</v>
      </c>
      <c r="BW160">
        <f t="shared" si="250"/>
        <v>-5.8823529411764701</v>
      </c>
      <c r="BX160">
        <f t="shared" si="276"/>
        <v>-7.5268817204301079</v>
      </c>
      <c r="BY160">
        <f t="shared" si="252"/>
        <v>34.117647058823529</v>
      </c>
      <c r="BZ160">
        <f t="shared" si="253"/>
        <v>-11.111111111111111</v>
      </c>
      <c r="CA160">
        <f t="shared" si="277"/>
        <v>5.8823529411764701</v>
      </c>
      <c r="CB160">
        <f t="shared" si="278"/>
        <v>-20.863309352517987</v>
      </c>
      <c r="CD160">
        <f t="shared" si="266"/>
        <v>22.016920310406842</v>
      </c>
      <c r="CE160">
        <f t="shared" si="267"/>
        <v>22.136256178809372</v>
      </c>
      <c r="CF160">
        <f t="shared" si="268"/>
        <v>3.0545141133376426</v>
      </c>
      <c r="CG160">
        <f t="shared" si="269"/>
        <v>6.9028041324056497</v>
      </c>
      <c r="CH160">
        <f t="shared" si="270"/>
        <v>-8.6973558408175418</v>
      </c>
      <c r="CN160">
        <f t="shared" si="256"/>
        <v>9.0826277788283925</v>
      </c>
    </row>
    <row r="161" spans="1:92">
      <c r="A161">
        <v>64</v>
      </c>
      <c r="B161" t="s">
        <v>282</v>
      </c>
      <c r="C161">
        <v>4</v>
      </c>
      <c r="D161" t="s">
        <v>48</v>
      </c>
      <c r="E161">
        <v>13.1</v>
      </c>
      <c r="F161">
        <v>5.2</v>
      </c>
      <c r="G161">
        <v>10</v>
      </c>
      <c r="H161">
        <v>6.3</v>
      </c>
      <c r="I161">
        <v>8.9</v>
      </c>
      <c r="J161">
        <v>14.3</v>
      </c>
      <c r="K161">
        <v>15.8</v>
      </c>
      <c r="L161">
        <v>8.1</v>
      </c>
      <c r="M161">
        <v>5.7</v>
      </c>
      <c r="N161">
        <v>6.4</v>
      </c>
      <c r="O161">
        <v>8.5</v>
      </c>
      <c r="P161">
        <v>6.1</v>
      </c>
      <c r="Q161">
        <v>18.3</v>
      </c>
      <c r="R161">
        <v>10</v>
      </c>
      <c r="S161">
        <v>7.9</v>
      </c>
      <c r="T161">
        <f t="shared" si="257"/>
        <v>9.6399999999999988</v>
      </c>
      <c r="U161">
        <f t="shared" si="258"/>
        <v>9.4333333333333336</v>
      </c>
      <c r="V161">
        <f t="shared" si="259"/>
        <v>9.8333333333333339</v>
      </c>
      <c r="W161">
        <f t="shared" si="260"/>
        <v>9.8666666666666654</v>
      </c>
      <c r="X161">
        <f t="shared" si="261"/>
        <v>7</v>
      </c>
      <c r="Y161">
        <f t="shared" si="262"/>
        <v>12.066666666666668</v>
      </c>
      <c r="AA161">
        <v>6</v>
      </c>
      <c r="AB161">
        <v>10</v>
      </c>
      <c r="AC161">
        <v>18</v>
      </c>
      <c r="AD161">
        <v>26</v>
      </c>
      <c r="AE161">
        <v>18</v>
      </c>
      <c r="AF161">
        <v>12</v>
      </c>
      <c r="AG161">
        <v>12</v>
      </c>
      <c r="AH161">
        <v>24</v>
      </c>
      <c r="AI161">
        <v>18</v>
      </c>
      <c r="AJ161">
        <v>20</v>
      </c>
      <c r="AK161">
        <v>26</v>
      </c>
      <c r="AL161">
        <v>16</v>
      </c>
      <c r="AM161">
        <v>2</v>
      </c>
      <c r="AN161">
        <v>10</v>
      </c>
      <c r="AO161">
        <v>18</v>
      </c>
      <c r="AQ161">
        <v>22</v>
      </c>
      <c r="AR161">
        <v>21</v>
      </c>
      <c r="AS161">
        <v>25</v>
      </c>
      <c r="AT161">
        <v>15</v>
      </c>
      <c r="AU161">
        <v>29</v>
      </c>
      <c r="AV161">
        <v>27</v>
      </c>
      <c r="AW161">
        <v>23</v>
      </c>
      <c r="AX161">
        <v>27</v>
      </c>
      <c r="AY161">
        <v>39</v>
      </c>
      <c r="AZ161">
        <v>23</v>
      </c>
      <c r="BA161">
        <v>32</v>
      </c>
      <c r="BB161">
        <v>14</v>
      </c>
      <c r="BC161">
        <v>22</v>
      </c>
      <c r="BD161">
        <v>14</v>
      </c>
      <c r="BE161">
        <v>11</v>
      </c>
      <c r="BF161" s="34">
        <f t="shared" si="263"/>
        <v>22.933333333333334</v>
      </c>
      <c r="BG161" s="34">
        <f t="shared" si="264"/>
        <v>22.666666666666668</v>
      </c>
      <c r="BH161" s="34"/>
      <c r="BI161" s="34"/>
      <c r="BJ161" s="34"/>
      <c r="BK161" s="34"/>
      <c r="BL161" s="34"/>
      <c r="BN161">
        <f t="shared" si="271"/>
        <v>57.142857142857139</v>
      </c>
      <c r="BO161">
        <f t="shared" si="275"/>
        <v>35.483870967741936</v>
      </c>
      <c r="BP161">
        <f t="shared" si="273"/>
        <v>16.279069767441861</v>
      </c>
      <c r="BQ161">
        <f t="shared" si="274"/>
        <v>-26.829268292682929</v>
      </c>
      <c r="BR161">
        <f t="shared" si="245"/>
        <v>23.404255319148938</v>
      </c>
      <c r="BS161">
        <f t="shared" si="246"/>
        <v>38.461538461538467</v>
      </c>
      <c r="BT161">
        <f t="shared" si="247"/>
        <v>31.428571428571427</v>
      </c>
      <c r="BU161">
        <f t="shared" si="248"/>
        <v>5.8823529411764701</v>
      </c>
      <c r="BV161">
        <f t="shared" si="249"/>
        <v>36.84210526315789</v>
      </c>
      <c r="BW161">
        <f t="shared" si="250"/>
        <v>6.9767441860465116</v>
      </c>
      <c r="BX161">
        <f t="shared" si="276"/>
        <v>10.344827586206897</v>
      </c>
      <c r="BY161">
        <f t="shared" si="252"/>
        <v>-6.666666666666667</v>
      </c>
      <c r="BZ161">
        <f t="shared" si="253"/>
        <v>83.333333333333343</v>
      </c>
      <c r="CA161">
        <f t="shared" si="277"/>
        <v>16.666666666666664</v>
      </c>
      <c r="CB161">
        <f t="shared" si="278"/>
        <v>-24.137931034482758</v>
      </c>
      <c r="CD161">
        <f t="shared" si="266"/>
        <v>36.301932626013645</v>
      </c>
      <c r="CE161">
        <f t="shared" si="267"/>
        <v>11.678841829334823</v>
      </c>
      <c r="CF161">
        <f t="shared" si="268"/>
        <v>24.717676544301927</v>
      </c>
      <c r="CG161">
        <f t="shared" si="269"/>
        <v>3.5516350351955794</v>
      </c>
      <c r="CH161">
        <f t="shared" si="270"/>
        <v>25.287356321839081</v>
      </c>
      <c r="CN161">
        <f t="shared" si="256"/>
        <v>20.307488471337017</v>
      </c>
    </row>
    <row r="162" spans="1:92">
      <c r="A162">
        <v>68</v>
      </c>
      <c r="B162" t="s">
        <v>283</v>
      </c>
      <c r="C162">
        <v>4</v>
      </c>
      <c r="D162" t="s">
        <v>42</v>
      </c>
      <c r="E162">
        <v>26.3</v>
      </c>
      <c r="F162">
        <v>15.7</v>
      </c>
      <c r="G162">
        <v>1</v>
      </c>
      <c r="H162">
        <v>7.5</v>
      </c>
      <c r="I162">
        <v>2</v>
      </c>
      <c r="J162">
        <v>3.9</v>
      </c>
      <c r="K162">
        <v>5.2</v>
      </c>
      <c r="L162">
        <v>1.5</v>
      </c>
      <c r="M162">
        <v>3.8</v>
      </c>
      <c r="N162">
        <v>10.8</v>
      </c>
      <c r="O162">
        <v>2.2000000000000002</v>
      </c>
      <c r="P162">
        <v>7</v>
      </c>
      <c r="Q162">
        <v>7.9</v>
      </c>
      <c r="R162">
        <v>5.6</v>
      </c>
      <c r="S162">
        <v>2.5</v>
      </c>
      <c r="T162">
        <f t="shared" si="257"/>
        <v>6.86</v>
      </c>
      <c r="U162">
        <f t="shared" si="258"/>
        <v>14.333333333333334</v>
      </c>
      <c r="V162">
        <f t="shared" si="259"/>
        <v>4.4666666666666668</v>
      </c>
      <c r="W162">
        <f t="shared" si="260"/>
        <v>3.5</v>
      </c>
      <c r="X162">
        <f t="shared" si="261"/>
        <v>6.666666666666667</v>
      </c>
      <c r="Y162">
        <f t="shared" si="262"/>
        <v>5.333333333333333</v>
      </c>
      <c r="AA162">
        <v>0</v>
      </c>
      <c r="AB162">
        <v>0</v>
      </c>
      <c r="AC162">
        <v>26</v>
      </c>
      <c r="AD162">
        <v>6</v>
      </c>
      <c r="AE162">
        <v>18</v>
      </c>
      <c r="AF162">
        <v>14</v>
      </c>
      <c r="AG162">
        <v>6</v>
      </c>
      <c r="AH162">
        <v>20</v>
      </c>
      <c r="AI162">
        <v>12</v>
      </c>
      <c r="AJ162">
        <v>14</v>
      </c>
      <c r="AK162">
        <v>12</v>
      </c>
      <c r="AL162">
        <v>14</v>
      </c>
      <c r="AM162">
        <v>6</v>
      </c>
      <c r="AN162">
        <v>12</v>
      </c>
      <c r="AO162">
        <v>8</v>
      </c>
      <c r="AQ162">
        <v>17</v>
      </c>
      <c r="AR162">
        <v>20</v>
      </c>
      <c r="AS162">
        <v>27</v>
      </c>
      <c r="AT162">
        <v>21</v>
      </c>
      <c r="AU162">
        <v>27</v>
      </c>
      <c r="AV162">
        <v>19</v>
      </c>
      <c r="AW162">
        <v>26</v>
      </c>
      <c r="AX162">
        <v>22</v>
      </c>
      <c r="AY162">
        <v>18</v>
      </c>
      <c r="AZ162">
        <v>8</v>
      </c>
      <c r="BA162">
        <v>7</v>
      </c>
      <c r="BB162">
        <v>17</v>
      </c>
      <c r="BC162">
        <v>8</v>
      </c>
      <c r="BD162">
        <v>6</v>
      </c>
      <c r="BE162">
        <v>5</v>
      </c>
      <c r="BF162" s="34">
        <f t="shared" si="263"/>
        <v>16.533333333333335</v>
      </c>
      <c r="BG162" s="34">
        <f t="shared" si="264"/>
        <v>21.333333333333332</v>
      </c>
      <c r="BH162" s="34"/>
      <c r="BI162" s="34"/>
      <c r="BJ162" s="34"/>
      <c r="BK162" s="34"/>
      <c r="BL162" s="34"/>
      <c r="BN162">
        <f t="shared" si="271"/>
        <v>100</v>
      </c>
      <c r="BO162">
        <f t="shared" si="275"/>
        <v>100</v>
      </c>
      <c r="BP162">
        <f t="shared" si="273"/>
        <v>1.8867924528301887</v>
      </c>
      <c r="BQ162">
        <f t="shared" si="274"/>
        <v>55.555555555555557</v>
      </c>
      <c r="BR162">
        <f t="shared" si="245"/>
        <v>20</v>
      </c>
      <c r="BS162">
        <f t="shared" si="246"/>
        <v>15.151515151515152</v>
      </c>
      <c r="BT162">
        <f t="shared" si="247"/>
        <v>62.5</v>
      </c>
      <c r="BU162">
        <f t="shared" si="248"/>
        <v>4.7619047619047619</v>
      </c>
      <c r="BV162">
        <f t="shared" si="249"/>
        <v>20</v>
      </c>
      <c r="BW162">
        <f t="shared" si="250"/>
        <v>-27.27272727272727</v>
      </c>
      <c r="BX162">
        <f t="shared" si="276"/>
        <v>-26.315789473684209</v>
      </c>
      <c r="BY162">
        <f t="shared" si="252"/>
        <v>9.67741935483871</v>
      </c>
      <c r="BZ162">
        <f t="shared" si="253"/>
        <v>14.285714285714285</v>
      </c>
      <c r="CA162">
        <f t="shared" si="277"/>
        <v>-33.333333333333329</v>
      </c>
      <c r="CB162">
        <f t="shared" si="278"/>
        <v>-23.076923076923077</v>
      </c>
      <c r="CD162">
        <f t="shared" si="266"/>
        <v>67.295597484276726</v>
      </c>
      <c r="CE162">
        <f t="shared" si="267"/>
        <v>30.235690235690239</v>
      </c>
      <c r="CF162">
        <f t="shared" si="268"/>
        <v>29.087301587301585</v>
      </c>
      <c r="CG162">
        <f t="shared" si="269"/>
        <v>-14.637032463857588</v>
      </c>
      <c r="CH162">
        <f t="shared" si="270"/>
        <v>-14.04151404151404</v>
      </c>
      <c r="CN162">
        <f t="shared" si="256"/>
        <v>19.588008560379382</v>
      </c>
    </row>
    <row r="163" spans="1:92">
      <c r="A163">
        <v>69</v>
      </c>
      <c r="B163" t="s">
        <v>284</v>
      </c>
      <c r="C163">
        <v>4</v>
      </c>
      <c r="D163" t="s">
        <v>44</v>
      </c>
      <c r="E163">
        <v>19.399999999999999</v>
      </c>
      <c r="F163">
        <v>20</v>
      </c>
      <c r="G163">
        <v>17.100000000000001</v>
      </c>
      <c r="H163">
        <v>18.2</v>
      </c>
      <c r="I163">
        <v>17</v>
      </c>
      <c r="J163">
        <v>14.5</v>
      </c>
      <c r="K163">
        <v>16.5</v>
      </c>
      <c r="L163">
        <v>14.3</v>
      </c>
      <c r="M163">
        <v>13.2</v>
      </c>
      <c r="N163">
        <v>11.3</v>
      </c>
      <c r="O163">
        <v>16.3</v>
      </c>
      <c r="P163">
        <v>18</v>
      </c>
      <c r="Q163">
        <v>16.8</v>
      </c>
      <c r="R163">
        <v>11.5</v>
      </c>
      <c r="S163">
        <v>22.5</v>
      </c>
      <c r="T163">
        <f t="shared" si="257"/>
        <v>16.440000000000001</v>
      </c>
      <c r="U163">
        <f t="shared" si="258"/>
        <v>18.833333333333332</v>
      </c>
      <c r="V163">
        <f t="shared" si="259"/>
        <v>16.566666666666666</v>
      </c>
      <c r="W163">
        <f t="shared" si="260"/>
        <v>14.666666666666666</v>
      </c>
      <c r="X163">
        <f t="shared" si="261"/>
        <v>15.200000000000001</v>
      </c>
      <c r="Y163">
        <f t="shared" si="262"/>
        <v>16.933333333333334</v>
      </c>
      <c r="AA163">
        <v>2</v>
      </c>
      <c r="AB163">
        <v>2</v>
      </c>
      <c r="AC163">
        <v>0</v>
      </c>
      <c r="AD163">
        <v>8</v>
      </c>
      <c r="AE163">
        <v>8</v>
      </c>
      <c r="AF163">
        <v>4</v>
      </c>
      <c r="AG163">
        <v>4</v>
      </c>
      <c r="AH163">
        <v>10</v>
      </c>
      <c r="AI163">
        <v>4</v>
      </c>
      <c r="AJ163">
        <v>2</v>
      </c>
      <c r="AK163">
        <v>6</v>
      </c>
      <c r="AL163">
        <v>12</v>
      </c>
      <c r="AM163">
        <v>10</v>
      </c>
      <c r="AN163">
        <v>10</v>
      </c>
      <c r="AO163">
        <v>2</v>
      </c>
      <c r="AQ163">
        <v>10</v>
      </c>
      <c r="AR163">
        <v>11</v>
      </c>
      <c r="AS163">
        <v>17</v>
      </c>
      <c r="AT163">
        <v>16</v>
      </c>
      <c r="AU163">
        <v>8</v>
      </c>
      <c r="AV163">
        <v>11</v>
      </c>
      <c r="AW163">
        <v>9</v>
      </c>
      <c r="AX163">
        <v>5</v>
      </c>
      <c r="AY163">
        <v>13</v>
      </c>
      <c r="AZ163">
        <v>15</v>
      </c>
      <c r="BA163">
        <v>17</v>
      </c>
      <c r="BB163">
        <v>8</v>
      </c>
      <c r="BC163">
        <v>6</v>
      </c>
      <c r="BD163">
        <v>6</v>
      </c>
      <c r="BE163">
        <v>10</v>
      </c>
      <c r="BF163" s="34">
        <f t="shared" si="263"/>
        <v>10.8</v>
      </c>
      <c r="BG163" s="34">
        <f t="shared" si="264"/>
        <v>12.666666666666666</v>
      </c>
      <c r="BH163" s="34"/>
      <c r="BI163" s="34"/>
      <c r="BJ163" s="34"/>
      <c r="BK163" s="34"/>
      <c r="BL163" s="34"/>
      <c r="BN163">
        <f t="shared" si="271"/>
        <v>66.666666666666657</v>
      </c>
      <c r="BO163">
        <f t="shared" si="275"/>
        <v>69.230769230769226</v>
      </c>
      <c r="BP163">
        <f t="shared" si="273"/>
        <v>100</v>
      </c>
      <c r="BQ163">
        <f t="shared" si="274"/>
        <v>33.333333333333329</v>
      </c>
      <c r="BR163">
        <f t="shared" si="245"/>
        <v>0</v>
      </c>
      <c r="BS163">
        <f t="shared" si="246"/>
        <v>46.666666666666664</v>
      </c>
      <c r="BT163">
        <f t="shared" si="247"/>
        <v>38.461538461538467</v>
      </c>
      <c r="BU163">
        <f t="shared" si="248"/>
        <v>-33.333333333333329</v>
      </c>
      <c r="BV163">
        <f t="shared" si="249"/>
        <v>52.941176470588239</v>
      </c>
      <c r="BW163">
        <f t="shared" si="250"/>
        <v>76.470588235294116</v>
      </c>
      <c r="BX163">
        <f t="shared" si="276"/>
        <v>47.826086956521742</v>
      </c>
      <c r="BY163">
        <f t="shared" si="252"/>
        <v>-20</v>
      </c>
      <c r="BZ163">
        <f t="shared" si="253"/>
        <v>-25</v>
      </c>
      <c r="CA163">
        <f t="shared" si="277"/>
        <v>-25</v>
      </c>
      <c r="CB163">
        <f t="shared" si="278"/>
        <v>66.666666666666657</v>
      </c>
      <c r="CD163">
        <f t="shared" si="266"/>
        <v>78.632478632478623</v>
      </c>
      <c r="CE163">
        <f t="shared" si="267"/>
        <v>26.666666666666668</v>
      </c>
      <c r="CF163">
        <f t="shared" si="268"/>
        <v>19.356460532931127</v>
      </c>
      <c r="CG163">
        <f t="shared" si="269"/>
        <v>34.765558397271953</v>
      </c>
      <c r="CH163">
        <f t="shared" si="270"/>
        <v>5.5555555555555527</v>
      </c>
      <c r="CN163">
        <f t="shared" si="256"/>
        <v>32.99534395698079</v>
      </c>
    </row>
    <row r="164" spans="1:92">
      <c r="A164">
        <v>71</v>
      </c>
      <c r="B164" t="s">
        <v>285</v>
      </c>
      <c r="C164">
        <v>4</v>
      </c>
      <c r="D164" t="s">
        <v>46</v>
      </c>
      <c r="E164">
        <v>8.3000000000000007</v>
      </c>
      <c r="F164">
        <v>14.5</v>
      </c>
      <c r="G164">
        <v>5.3</v>
      </c>
      <c r="H164">
        <v>6.3</v>
      </c>
      <c r="I164">
        <v>6.5</v>
      </c>
      <c r="J164">
        <v>10.7</v>
      </c>
      <c r="K164">
        <v>7.7</v>
      </c>
      <c r="L164">
        <v>10</v>
      </c>
      <c r="M164">
        <v>5.0999999999999996</v>
      </c>
      <c r="N164">
        <v>13.5</v>
      </c>
      <c r="O164">
        <v>5.7</v>
      </c>
      <c r="P164">
        <v>3.5</v>
      </c>
      <c r="Q164">
        <v>1.9</v>
      </c>
      <c r="R164">
        <v>9.3000000000000007</v>
      </c>
      <c r="S164">
        <v>2.6</v>
      </c>
      <c r="T164">
        <f t="shared" si="257"/>
        <v>7.3933333333333326</v>
      </c>
      <c r="U164">
        <f t="shared" si="258"/>
        <v>9.3666666666666671</v>
      </c>
      <c r="V164">
        <f t="shared" si="259"/>
        <v>7.833333333333333</v>
      </c>
      <c r="W164">
        <f t="shared" si="260"/>
        <v>7.5999999999999988</v>
      </c>
      <c r="X164">
        <f t="shared" si="261"/>
        <v>7.5666666666666664</v>
      </c>
      <c r="Y164">
        <f t="shared" si="262"/>
        <v>4.6000000000000005</v>
      </c>
      <c r="AA164">
        <v>2</v>
      </c>
      <c r="AB164">
        <v>2</v>
      </c>
      <c r="AC164">
        <v>10</v>
      </c>
      <c r="AD164">
        <v>6</v>
      </c>
      <c r="AE164">
        <v>6</v>
      </c>
      <c r="AF164">
        <v>2</v>
      </c>
      <c r="AG164">
        <v>4</v>
      </c>
      <c r="AH164">
        <v>4</v>
      </c>
      <c r="AI164">
        <v>8</v>
      </c>
      <c r="AJ164">
        <v>6</v>
      </c>
      <c r="AK164">
        <v>2</v>
      </c>
      <c r="AL164">
        <v>8</v>
      </c>
      <c r="AM164">
        <v>18</v>
      </c>
      <c r="AN164">
        <v>6</v>
      </c>
      <c r="AO164">
        <v>16</v>
      </c>
      <c r="AQ164">
        <v>19</v>
      </c>
      <c r="AR164">
        <v>9</v>
      </c>
      <c r="AS164">
        <v>7</v>
      </c>
      <c r="AT164">
        <v>5</v>
      </c>
      <c r="AU164">
        <v>11</v>
      </c>
      <c r="AV164">
        <v>5</v>
      </c>
      <c r="AW164">
        <v>8</v>
      </c>
      <c r="AX164">
        <v>14</v>
      </c>
      <c r="AY164">
        <v>10</v>
      </c>
      <c r="AZ164">
        <v>9</v>
      </c>
      <c r="BA164">
        <v>9</v>
      </c>
      <c r="BB164">
        <v>2</v>
      </c>
      <c r="BC164">
        <v>10</v>
      </c>
      <c r="BD164">
        <v>6</v>
      </c>
      <c r="BE164">
        <v>5</v>
      </c>
      <c r="BF164" s="34">
        <f t="shared" si="263"/>
        <v>8.6</v>
      </c>
      <c r="BG164" s="34">
        <f t="shared" si="264"/>
        <v>11.666666666666666</v>
      </c>
      <c r="BH164" s="34"/>
      <c r="BI164" s="34"/>
      <c r="BJ164" s="34"/>
      <c r="BK164" s="34"/>
      <c r="BL164" s="34"/>
      <c r="BN164">
        <f t="shared" si="271"/>
        <v>80.952380952380949</v>
      </c>
      <c r="BO164">
        <f t="shared" si="275"/>
        <v>63.636363636363633</v>
      </c>
      <c r="BP164">
        <f t="shared" si="273"/>
        <v>-17.647058823529413</v>
      </c>
      <c r="BQ164">
        <f t="shared" si="274"/>
        <v>-9.0909090909090917</v>
      </c>
      <c r="BR164">
        <f t="shared" si="245"/>
        <v>29.411764705882355</v>
      </c>
      <c r="BS164">
        <f t="shared" si="246"/>
        <v>42.857142857142854</v>
      </c>
      <c r="BT164">
        <f t="shared" si="247"/>
        <v>33.333333333333329</v>
      </c>
      <c r="BU164">
        <f t="shared" si="248"/>
        <v>55.555555555555557</v>
      </c>
      <c r="BV164">
        <f t="shared" si="249"/>
        <v>11.111111111111111</v>
      </c>
      <c r="BW164">
        <f t="shared" si="250"/>
        <v>20</v>
      </c>
      <c r="BX164">
        <f t="shared" si="276"/>
        <v>63.636363636363633</v>
      </c>
      <c r="BY164">
        <f t="shared" si="252"/>
        <v>-60</v>
      </c>
      <c r="BZ164">
        <f t="shared" si="253"/>
        <v>-28.571428571428569</v>
      </c>
      <c r="CA164">
        <f t="shared" si="277"/>
        <v>0</v>
      </c>
      <c r="CB164">
        <f t="shared" si="278"/>
        <v>-52.380952380952387</v>
      </c>
      <c r="CD164">
        <f t="shared" si="266"/>
        <v>42.313895255071721</v>
      </c>
      <c r="CE164">
        <f t="shared" si="267"/>
        <v>21.059332824038705</v>
      </c>
      <c r="CF164">
        <f t="shared" si="268"/>
        <v>33.333333333333336</v>
      </c>
      <c r="CG164">
        <f t="shared" si="269"/>
        <v>7.8787878787878753</v>
      </c>
      <c r="CH164">
        <f t="shared" si="270"/>
        <v>-26.984126984126988</v>
      </c>
      <c r="CN164">
        <f t="shared" si="256"/>
        <v>15.520244461420928</v>
      </c>
    </row>
    <row r="165" spans="1:92">
      <c r="A165">
        <v>70</v>
      </c>
      <c r="B165" t="s">
        <v>286</v>
      </c>
      <c r="C165">
        <v>4</v>
      </c>
      <c r="D165" t="s">
        <v>48</v>
      </c>
      <c r="E165">
        <v>9.6999999999999993</v>
      </c>
      <c r="F165">
        <v>5.5</v>
      </c>
      <c r="G165">
        <v>8.5</v>
      </c>
      <c r="H165">
        <v>9.1</v>
      </c>
      <c r="I165">
        <v>11.7</v>
      </c>
      <c r="J165">
        <v>7.4</v>
      </c>
      <c r="K165">
        <v>8.6</v>
      </c>
      <c r="L165">
        <v>8.5</v>
      </c>
      <c r="M165">
        <v>14.8</v>
      </c>
      <c r="N165">
        <v>12.8</v>
      </c>
      <c r="O165">
        <v>12.9</v>
      </c>
      <c r="P165">
        <v>13.3</v>
      </c>
      <c r="Q165">
        <v>9</v>
      </c>
      <c r="R165">
        <v>8.8000000000000007</v>
      </c>
      <c r="S165">
        <v>8.1</v>
      </c>
      <c r="T165">
        <f t="shared" si="257"/>
        <v>9.913333333333334</v>
      </c>
      <c r="U165">
        <f t="shared" si="258"/>
        <v>7.8999999999999995</v>
      </c>
      <c r="V165">
        <f t="shared" si="259"/>
        <v>9.3999999999999986</v>
      </c>
      <c r="W165">
        <f t="shared" si="260"/>
        <v>10.633333333333335</v>
      </c>
      <c r="X165">
        <f t="shared" si="261"/>
        <v>13</v>
      </c>
      <c r="Y165">
        <f t="shared" si="262"/>
        <v>8.6333333333333329</v>
      </c>
      <c r="AA165">
        <v>8</v>
      </c>
      <c r="AB165">
        <v>14</v>
      </c>
      <c r="AC165">
        <v>16</v>
      </c>
      <c r="AD165">
        <v>16</v>
      </c>
      <c r="AE165">
        <v>16</v>
      </c>
      <c r="AF165">
        <v>18</v>
      </c>
      <c r="AG165">
        <v>14</v>
      </c>
      <c r="AH165">
        <v>24</v>
      </c>
      <c r="AI165">
        <v>14</v>
      </c>
      <c r="AJ165">
        <v>16</v>
      </c>
      <c r="AK165">
        <v>12</v>
      </c>
      <c r="AL165">
        <v>12</v>
      </c>
      <c r="AM165">
        <v>22</v>
      </c>
      <c r="AN165">
        <v>18</v>
      </c>
      <c r="AO165">
        <v>22</v>
      </c>
      <c r="AQ165">
        <v>15</v>
      </c>
      <c r="AR165">
        <v>21</v>
      </c>
      <c r="AS165">
        <v>21</v>
      </c>
      <c r="AT165">
        <v>19</v>
      </c>
      <c r="AU165">
        <v>13</v>
      </c>
      <c r="AV165">
        <v>18</v>
      </c>
      <c r="AW165">
        <v>12</v>
      </c>
      <c r="AX165">
        <v>17</v>
      </c>
      <c r="AY165">
        <v>23</v>
      </c>
      <c r="AZ165">
        <v>20</v>
      </c>
      <c r="BA165">
        <v>8</v>
      </c>
      <c r="BB165">
        <v>11</v>
      </c>
      <c r="BC165">
        <v>13</v>
      </c>
      <c r="BD165">
        <v>3</v>
      </c>
      <c r="BE165">
        <v>14</v>
      </c>
      <c r="BF165" s="34">
        <f>AVERAGE(AQ165:BE165)</f>
        <v>15.2</v>
      </c>
      <c r="BG165" s="34">
        <f t="shared" si="264"/>
        <v>19</v>
      </c>
      <c r="BH165" s="34"/>
      <c r="BI165" s="34"/>
      <c r="BJ165" s="34"/>
      <c r="BK165" s="34"/>
      <c r="BL165" s="34"/>
      <c r="BN165">
        <f t="shared" si="271"/>
        <v>30.434782608695656</v>
      </c>
      <c r="BO165">
        <f t="shared" si="275"/>
        <v>20</v>
      </c>
      <c r="BP165">
        <f t="shared" si="273"/>
        <v>13.513513513513514</v>
      </c>
      <c r="BQ165">
        <f t="shared" si="274"/>
        <v>8.5714285714285712</v>
      </c>
      <c r="BR165">
        <f t="shared" si="245"/>
        <v>-10.344827586206897</v>
      </c>
      <c r="BS165">
        <f t="shared" si="246"/>
        <v>0</v>
      </c>
      <c r="BT165">
        <f t="shared" si="247"/>
        <v>-7.6923076923076925</v>
      </c>
      <c r="BU165">
        <f t="shared" si="248"/>
        <v>-17.073170731707318</v>
      </c>
      <c r="BV165">
        <f t="shared" si="249"/>
        <v>24.324324324324326</v>
      </c>
      <c r="BW165">
        <f t="shared" si="250"/>
        <v>11.111111111111111</v>
      </c>
      <c r="BX165">
        <f t="shared" si="276"/>
        <v>-20</v>
      </c>
      <c r="BY165">
        <f t="shared" si="252"/>
        <v>-4.3478260869565215</v>
      </c>
      <c r="BZ165">
        <f t="shared" si="253"/>
        <v>-25.714285714285712</v>
      </c>
      <c r="CA165">
        <f t="shared" si="277"/>
        <v>-71.428571428571431</v>
      </c>
      <c r="CB165">
        <f t="shared" si="278"/>
        <v>-22.222222222222221</v>
      </c>
      <c r="CD165">
        <f t="shared" si="266"/>
        <v>21.316098707403057</v>
      </c>
      <c r="CE165">
        <f t="shared" si="267"/>
        <v>-0.59113300492610854</v>
      </c>
      <c r="CF165">
        <f t="shared" si="268"/>
        <v>-0.14705136656356169</v>
      </c>
      <c r="CG165">
        <f t="shared" si="269"/>
        <v>-4.4122383252818036</v>
      </c>
      <c r="CH165">
        <f>AVERAGE(BZ165:CB165)</f>
        <v>-39.788359788359791</v>
      </c>
      <c r="CN165">
        <f t="shared" si="256"/>
        <v>-4.7245367555456408</v>
      </c>
    </row>
    <row r="166" spans="1:92">
      <c r="E166" s="8">
        <f>AVERAGE(E128:E165)/30*100</f>
        <v>22.640350877192986</v>
      </c>
      <c r="F166" s="8">
        <f t="shared" ref="F166" si="279">AVERAGE(F128:F165)/30*100</f>
        <v>16.403508771929822</v>
      </c>
      <c r="G166" s="8">
        <f t="shared" ref="G166" si="280">AVERAGE(G128:G165)/30*100</f>
        <v>11.473684210526319</v>
      </c>
      <c r="H166" s="8">
        <f t="shared" ref="H166" si="281">AVERAGE(H128:H165)/30*100</f>
        <v>12.780701754385964</v>
      </c>
      <c r="I166" s="8">
        <f t="shared" ref="I166" si="282">AVERAGE(I128:I165)/30*100</f>
        <v>11.228070175438596</v>
      </c>
      <c r="J166" s="8">
        <f t="shared" ref="J166" si="283">AVERAGE(J128:J165)/30*100</f>
        <v>14.815789473684212</v>
      </c>
      <c r="K166" s="8">
        <f t="shared" ref="K166" si="284">AVERAGE(K128:K165)/30*100</f>
        <v>12.964912280701752</v>
      </c>
      <c r="L166" s="8">
        <f t="shared" ref="L166" si="285">AVERAGE(L128:L165)/30*100</f>
        <v>13.166666666666666</v>
      </c>
      <c r="M166" s="8">
        <f t="shared" ref="M166" si="286">AVERAGE(M128:M165)/30*100</f>
        <v>13.859649122807014</v>
      </c>
      <c r="N166" s="8">
        <f t="shared" ref="N166" si="287">AVERAGE(N128:N165)/30*100</f>
        <v>14.421052631578949</v>
      </c>
      <c r="O166" s="8">
        <f t="shared" ref="O166" si="288">AVERAGE(O128:O165)/30*100</f>
        <v>13.903508771929824</v>
      </c>
      <c r="P166" s="8">
        <f t="shared" ref="P166" si="289">AVERAGE(P128:P165)/30*100</f>
        <v>13.745614035087719</v>
      </c>
      <c r="Q166" s="8">
        <f t="shared" ref="Q166" si="290">AVERAGE(Q128:Q165)/30*100</f>
        <v>16.42982456140351</v>
      </c>
      <c r="R166" s="8">
        <f t="shared" ref="R166" si="291">AVERAGE(R128:R165)/30*100</f>
        <v>13.824561403508772</v>
      </c>
      <c r="S166" s="8">
        <f t="shared" ref="S166:T166" si="292">AVERAGE(S128:S165)/30*100</f>
        <v>14.245614035087717</v>
      </c>
      <c r="T166" s="8">
        <f t="shared" si="292"/>
        <v>14.393567251461988</v>
      </c>
      <c r="U166" s="8"/>
      <c r="V166" s="8"/>
      <c r="W166" s="8"/>
      <c r="X166" s="8"/>
      <c r="AA166" s="8">
        <f>AVERAGE(AA128:AA165)</f>
        <v>11.473684210526315</v>
      </c>
      <c r="AB166" s="8">
        <f t="shared" ref="AB166" si="293">AVERAGE(AB128:AB165)</f>
        <v>19.368421052631579</v>
      </c>
      <c r="AC166" s="8">
        <f t="shared" ref="AC166" si="294">AVERAGE(AC128:AC165)</f>
        <v>23.315789473684209</v>
      </c>
      <c r="AD166" s="8">
        <f t="shared" ref="AD166" si="295">AVERAGE(AD128:AD165)</f>
        <v>20.421052631578949</v>
      </c>
      <c r="AE166" s="8">
        <f t="shared" ref="AE166" si="296">AVERAGE(AE128:AE165)</f>
        <v>23.263157894736842</v>
      </c>
      <c r="AF166" s="8">
        <f t="shared" ref="AF166" si="297">AVERAGE(AF128:AF165)</f>
        <v>22.368421052631579</v>
      </c>
      <c r="AG166" s="8">
        <f t="shared" ref="AG166" si="298">AVERAGE(AG128:AG165)</f>
        <v>23.473684210526315</v>
      </c>
      <c r="AH166" s="8">
        <f t="shared" ref="AH166" si="299">AVERAGE(AH128:AH165)</f>
        <v>23.789473684210527</v>
      </c>
      <c r="AI166" s="8">
        <f t="shared" ref="AI166" si="300">AVERAGE(AI128:AI165)</f>
        <v>24.473684210526315</v>
      </c>
      <c r="AJ166" s="8">
        <f t="shared" ref="AJ166" si="301">AVERAGE(AJ128:AJ165)</f>
        <v>23</v>
      </c>
      <c r="AK166" s="8">
        <f t="shared" ref="AK166" si="302">AVERAGE(AK128:AK165)</f>
        <v>19.894736842105264</v>
      </c>
      <c r="AL166" s="8">
        <f t="shared" ref="AL166" si="303">AVERAGE(AL128:AL165)</f>
        <v>23.105263157894736</v>
      </c>
      <c r="AM166" s="8">
        <f t="shared" ref="AM166" si="304">AVERAGE(AM128:AM165)</f>
        <v>20.578947368421051</v>
      </c>
      <c r="AN166" s="8">
        <f t="shared" ref="AN166" si="305">AVERAGE(AN128:AN165)</f>
        <v>20.421052631578949</v>
      </c>
      <c r="AO166" s="8">
        <f t="shared" ref="AO166" si="306">AVERAGE(AO128:AO165)</f>
        <v>23.526315789473685</v>
      </c>
      <c r="AP166" s="8"/>
      <c r="AQ166" s="8">
        <f>AVERAGE(AQ128:AQ165)</f>
        <v>22.105263157894736</v>
      </c>
      <c r="AR166" s="8">
        <f t="shared" ref="AR166" si="307">AVERAGE(AR128:AR165)</f>
        <v>23.94736842105263</v>
      </c>
      <c r="AS166" s="8">
        <f t="shared" ref="AS166" si="308">AVERAGE(AS128:AS165)</f>
        <v>25.894736842105264</v>
      </c>
      <c r="AT166" s="8">
        <f t="shared" ref="AT166" si="309">AVERAGE(AT128:AT165)</f>
        <v>24.342105263157894</v>
      </c>
      <c r="AU166" s="8">
        <f t="shared" ref="AU166" si="310">AVERAGE(AU128:AU165)</f>
        <v>26.815789473684209</v>
      </c>
      <c r="AV166" s="8">
        <f t="shared" ref="AV166" si="311">AVERAGE(AV128:AV165)</f>
        <v>23.44736842105263</v>
      </c>
      <c r="AW166" s="8">
        <f t="shared" ref="AW166" si="312">AVERAGE(AW128:AW165)</f>
        <v>24.578947368421051</v>
      </c>
      <c r="AX166" s="8">
        <f t="shared" ref="AX166" si="313">AVERAGE(AX128:AX165)</f>
        <v>23.263157894736842</v>
      </c>
      <c r="AY166" s="8">
        <f t="shared" ref="AY166" si="314">AVERAGE(AY128:AY165)</f>
        <v>22.710526315789473</v>
      </c>
      <c r="AZ166" s="8">
        <f t="shared" ref="AZ166" si="315">AVERAGE(AZ128:AZ165)</f>
        <v>22.157894736842106</v>
      </c>
      <c r="BA166" s="8">
        <f t="shared" ref="BA166" si="316">AVERAGE(BA128:BA165)</f>
        <v>23.684210526315791</v>
      </c>
      <c r="BB166" s="8">
        <f t="shared" ref="BB166" si="317">AVERAGE(BB128:BB165)</f>
        <v>22.236842105263158</v>
      </c>
      <c r="BC166" s="8">
        <f t="shared" ref="BC166" si="318">AVERAGE(BC128:BC165)</f>
        <v>22</v>
      </c>
      <c r="BD166" s="8">
        <f t="shared" ref="BD166" si="319">AVERAGE(BD128:BD165)</f>
        <v>20.5</v>
      </c>
      <c r="BE166" s="8">
        <f>AVERAGE(BE128:BE165)</f>
        <v>19.921052631578949</v>
      </c>
      <c r="BN166" s="8">
        <f>AVERAGE(BN128:BN165)</f>
        <v>39.676078784668896</v>
      </c>
      <c r="BO166" s="8">
        <f t="shared" ref="BO166" si="320">AVERAGE(BO128:BO165)</f>
        <v>19.707800144114245</v>
      </c>
      <c r="BP166" s="8">
        <f t="shared" ref="BP166" si="321">AVERAGE(BP128:BP165)</f>
        <v>8.8996098133849131</v>
      </c>
      <c r="BQ166" s="8">
        <f t="shared" ref="BQ166" si="322">AVERAGE(BQ128:BQ165)</f>
        <v>11.115312260814799</v>
      </c>
      <c r="BR166" s="8">
        <f t="shared" ref="BR166" si="323">AVERAGE(BR128:BR165)</f>
        <v>7.8548865429201209</v>
      </c>
      <c r="BS166" s="8">
        <f t="shared" ref="BS166" si="324">AVERAGE(BS128:BS165)</f>
        <v>13.457536788063821</v>
      </c>
      <c r="BT166" s="8">
        <f t="shared" ref="BT166" si="325">AVERAGE(BT128:BT165)</f>
        <v>8.8759456893273754</v>
      </c>
      <c r="BU166" s="8">
        <f t="shared" ref="BU166" si="326">AVERAGE(BU128:BU165)</f>
        <v>0.21191852037496264</v>
      </c>
      <c r="BV166" s="8">
        <f t="shared" ref="BV166" si="327">AVERAGE(BV128:BV165)</f>
        <v>-2.9942834843997459</v>
      </c>
      <c r="BW166" s="8">
        <f t="shared" ref="BW166" si="328">AVERAGE(BW128:BW165)</f>
        <v>4.663744451373887</v>
      </c>
      <c r="BX166" s="8">
        <f t="shared" ref="BX166" si="329">AVERAGE(BX128:BX165)</f>
        <v>10.73620139868151</v>
      </c>
      <c r="BY166" s="8">
        <f t="shared" ref="BY166" si="330">AVERAGE(BY128:BY165)</f>
        <v>-2.0737650908145904</v>
      </c>
      <c r="BZ166" s="8">
        <f t="shared" ref="BZ166" si="331">AVERAGE(BZ128:BZ165)</f>
        <v>5.7075882256005084</v>
      </c>
      <c r="CA166" s="8">
        <f t="shared" ref="CA166" si="332">AVERAGE(CA128:CA165)</f>
        <v>-0.13868986790235063</v>
      </c>
      <c r="CB166" s="8">
        <f>AVERAGE(CB128:CB165)</f>
        <v>-1.7271824496597297</v>
      </c>
      <c r="CN166" s="8">
        <f>AVERAGE(CN128:CN165)/30*100</f>
        <v>27.549489272566362</v>
      </c>
    </row>
    <row r="167" spans="1:92">
      <c r="E167" s="8">
        <f>STDEV(E128:E165)/SQRT(38)/30*100</f>
        <v>4.2231006427591407</v>
      </c>
      <c r="F167" s="8">
        <f t="shared" ref="F167:T167" si="333">STDEV(F128:F165)/SQRT(38)/30*100</f>
        <v>3.2383859642341339</v>
      </c>
      <c r="G167" s="8">
        <f t="shared" si="333"/>
        <v>2.2546032001575793</v>
      </c>
      <c r="H167" s="8">
        <f t="shared" si="333"/>
        <v>2.1855335796875943</v>
      </c>
      <c r="I167" s="8">
        <f t="shared" si="333"/>
        <v>2.1971397294796464</v>
      </c>
      <c r="J167" s="8">
        <f t="shared" si="333"/>
        <v>2.3111352608272999</v>
      </c>
      <c r="K167" s="8">
        <f t="shared" si="333"/>
        <v>2.3853111117171695</v>
      </c>
      <c r="L167" s="8">
        <f t="shared" si="333"/>
        <v>2.4210547790343764</v>
      </c>
      <c r="M167" s="8">
        <f t="shared" si="333"/>
        <v>2.0395423850321333</v>
      </c>
      <c r="N167" s="8">
        <f t="shared" si="333"/>
        <v>2.6651751462562969</v>
      </c>
      <c r="O167" s="8">
        <f t="shared" si="333"/>
        <v>2.1731913973445036</v>
      </c>
      <c r="P167" s="8">
        <f t="shared" si="333"/>
        <v>2.5168449159703359</v>
      </c>
      <c r="Q167" s="8">
        <f t="shared" si="333"/>
        <v>2.8235308045637937</v>
      </c>
      <c r="R167" s="8">
        <f t="shared" si="333"/>
        <v>2.2233703039467945</v>
      </c>
      <c r="S167" s="8">
        <f t="shared" si="333"/>
        <v>2.5566347522872457</v>
      </c>
      <c r="T167" s="8">
        <f t="shared" si="333"/>
        <v>2.1016581734147932</v>
      </c>
      <c r="U167" s="8"/>
      <c r="V167" s="8"/>
      <c r="W167" s="8"/>
      <c r="X167" s="8"/>
      <c r="AA167" s="8">
        <f>STDEV(AA128:AA165)/SQRT(38)</f>
        <v>1.774938879441849</v>
      </c>
      <c r="AB167" s="8">
        <f t="shared" ref="AB167:AO167" si="334">STDEV(AB128:AB165)/SQRT(38)</f>
        <v>2.7716357107292158</v>
      </c>
      <c r="AC167" s="8">
        <f t="shared" si="334"/>
        <v>2.4665919333193744</v>
      </c>
      <c r="AD167" s="8">
        <f t="shared" si="334"/>
        <v>1.9585431557550641</v>
      </c>
      <c r="AE167" s="8">
        <f t="shared" si="334"/>
        <v>2.1867583556515404</v>
      </c>
      <c r="AF167" s="8">
        <f t="shared" si="334"/>
        <v>2.8433299084315697</v>
      </c>
      <c r="AG167" s="8">
        <f t="shared" si="334"/>
        <v>2.7824733008845768</v>
      </c>
      <c r="AH167" s="8">
        <f t="shared" si="334"/>
        <v>2.4311743396168528</v>
      </c>
      <c r="AI167" s="8">
        <f t="shared" si="334"/>
        <v>2.7128420275491671</v>
      </c>
      <c r="AJ167" s="8">
        <f t="shared" si="334"/>
        <v>2.8291814055164544</v>
      </c>
      <c r="AK167" s="8">
        <f t="shared" si="334"/>
        <v>2.4066614149024756</v>
      </c>
      <c r="AL167" s="8">
        <f t="shared" si="334"/>
        <v>2.6793529806650853</v>
      </c>
      <c r="AM167" s="8">
        <f t="shared" si="334"/>
        <v>2.7279783152369608</v>
      </c>
      <c r="AN167" s="8">
        <f t="shared" si="334"/>
        <v>2.4374483483449945</v>
      </c>
      <c r="AO167" s="8">
        <f t="shared" si="334"/>
        <v>3.172099394587089</v>
      </c>
      <c r="AP167" s="8"/>
      <c r="AQ167" s="8">
        <f>STDEV(AQ128:AQ165)/SQRT(38)</f>
        <v>1.9575107838700614</v>
      </c>
      <c r="AR167" s="8">
        <f t="shared" ref="AR167:BD167" si="335">STDEV(AR128:AR165)/SQRT(38)</f>
        <v>2.8681176187269832</v>
      </c>
      <c r="AS167" s="8">
        <f t="shared" si="335"/>
        <v>2.2841495622833872</v>
      </c>
      <c r="AT167" s="8">
        <f t="shared" si="335"/>
        <v>2.2693067087844474</v>
      </c>
      <c r="AU167" s="8">
        <f t="shared" si="335"/>
        <v>2.8074416612977338</v>
      </c>
      <c r="AV167" s="8">
        <f t="shared" si="335"/>
        <v>2.2810049220395161</v>
      </c>
      <c r="AW167" s="8">
        <f t="shared" si="335"/>
        <v>2.4077965996060575</v>
      </c>
      <c r="AX167" s="8">
        <f t="shared" si="335"/>
        <v>2.2794412390007661</v>
      </c>
      <c r="AY167" s="8">
        <f t="shared" si="335"/>
        <v>2.2455607842488994</v>
      </c>
      <c r="AZ167" s="8">
        <f t="shared" si="335"/>
        <v>2.2700117857676743</v>
      </c>
      <c r="BA167" s="8">
        <f t="shared" si="335"/>
        <v>2.4755145917209749</v>
      </c>
      <c r="BB167" s="8">
        <f t="shared" si="335"/>
        <v>2.3639162152508519</v>
      </c>
      <c r="BC167" s="8">
        <f t="shared" si="335"/>
        <v>2.3532308833446769</v>
      </c>
      <c r="BD167" s="8">
        <f t="shared" si="335"/>
        <v>2.2788376413717093</v>
      </c>
      <c r="BE167" s="8">
        <f>STDEV(BE128:BE165)/SQRT(38)</f>
        <v>2.1115349324381638</v>
      </c>
      <c r="BN167" s="8">
        <f>STDEV(BN128:BN165)/SQRT(38)</f>
        <v>6.945392662003413</v>
      </c>
      <c r="BO167" s="8">
        <f t="shared" ref="BO167:CA167" si="336">STDEV(BO128:BO165)/SQRT(38)</f>
        <v>6.2650046973868534</v>
      </c>
      <c r="BP167" s="8">
        <f t="shared" si="336"/>
        <v>5.1083905498933158</v>
      </c>
      <c r="BQ167" s="8">
        <f t="shared" si="336"/>
        <v>4.3552748938125161</v>
      </c>
      <c r="BR167" s="8">
        <f>STDEV(BR128:BR165)/SQRT(38)</f>
        <v>4.4139027337501267</v>
      </c>
      <c r="BS167" s="8">
        <f t="shared" si="336"/>
        <v>5.5719859720892595</v>
      </c>
      <c r="BT167" s="8">
        <f t="shared" si="336"/>
        <v>5.3410488487064667</v>
      </c>
      <c r="BU167" s="8">
        <f t="shared" si="336"/>
        <v>4.1475585551555589</v>
      </c>
      <c r="BV167" s="8">
        <f t="shared" si="336"/>
        <v>4.2123997406439821</v>
      </c>
      <c r="BW167" s="8">
        <f t="shared" si="336"/>
        <v>4.4355801054380786</v>
      </c>
      <c r="BX167" s="8">
        <f t="shared" si="336"/>
        <v>4.3240270707709865</v>
      </c>
      <c r="BY167" s="8">
        <f t="shared" si="336"/>
        <v>3.7650722360586992</v>
      </c>
      <c r="BZ167" s="8">
        <f t="shared" si="336"/>
        <v>5.1753825938203502</v>
      </c>
      <c r="CA167" s="8">
        <f t="shared" si="336"/>
        <v>3.7255244617249432</v>
      </c>
      <c r="CB167" s="8">
        <f>STDEV(CB128:CB165)/SQRT(38)</f>
        <v>5.5696741785235968</v>
      </c>
      <c r="CN167" s="8">
        <f>STDEV(CN128:CN165)/SQRT(38)</f>
        <v>1.5189204020396199</v>
      </c>
    </row>
    <row r="176" spans="1:92">
      <c r="AP176" t="s">
        <v>259</v>
      </c>
    </row>
    <row r="177" spans="42:111">
      <c r="AQ177">
        <v>15.947368421052632</v>
      </c>
      <c r="AR177">
        <v>13.236842105263158</v>
      </c>
      <c r="AS177">
        <v>16.578947368421051</v>
      </c>
      <c r="AT177">
        <v>17.789473684210527</v>
      </c>
      <c r="AU177">
        <v>19.736842105263158</v>
      </c>
      <c r="AV177">
        <v>19.421052631578949</v>
      </c>
      <c r="AW177">
        <v>21.526315789473685</v>
      </c>
      <c r="AX177">
        <v>19.894736842105264</v>
      </c>
      <c r="AY177">
        <v>20.921052631578949</v>
      </c>
      <c r="AZ177">
        <v>23.026315789473685</v>
      </c>
      <c r="BA177">
        <v>18.55263157894737</v>
      </c>
      <c r="BB177">
        <v>20.184210526315791</v>
      </c>
      <c r="BC177">
        <v>20.342105263157894</v>
      </c>
      <c r="BD177">
        <v>20.657894736842106</v>
      </c>
      <c r="BE177">
        <v>21.763157894736842</v>
      </c>
      <c r="BM177">
        <v>16.94736842105263</v>
      </c>
      <c r="BN177">
        <v>16.315789473684209</v>
      </c>
      <c r="BO177">
        <v>17.657894736842106</v>
      </c>
      <c r="BP177">
        <v>19.184210526315791</v>
      </c>
      <c r="BQ177">
        <v>18.894736842105264</v>
      </c>
      <c r="BR177">
        <v>21.789473684210527</v>
      </c>
      <c r="BS177">
        <v>19.842105263157894</v>
      </c>
      <c r="BT177">
        <v>19.868421052631579</v>
      </c>
      <c r="BU177">
        <v>21.473684210526315</v>
      </c>
      <c r="BV177">
        <v>20.289473684210527</v>
      </c>
      <c r="BW177">
        <v>18.842105263157894</v>
      </c>
      <c r="BX177">
        <v>19.026315789473685</v>
      </c>
      <c r="BY177">
        <v>20.657894736842106</v>
      </c>
      <c r="BZ177">
        <v>20.789473684210527</v>
      </c>
      <c r="CA177">
        <v>19.605263157894736</v>
      </c>
      <c r="CC177">
        <v>20.605263157894736</v>
      </c>
      <c r="CD177">
        <v>21.289473684210527</v>
      </c>
      <c r="CE177">
        <v>21.684210526315791</v>
      </c>
      <c r="CF177">
        <v>23.631578947368421</v>
      </c>
      <c r="CG177">
        <v>21.578947368421051</v>
      </c>
      <c r="CH177">
        <v>20.5</v>
      </c>
      <c r="CI177">
        <v>23.289473684210527</v>
      </c>
      <c r="CJ177">
        <v>20.763157894736842</v>
      </c>
      <c r="CK177">
        <v>21.631578947368421</v>
      </c>
      <c r="CL177">
        <v>23.289473684210527</v>
      </c>
      <c r="CM177">
        <v>23.05263157894737</v>
      </c>
      <c r="CN177">
        <v>22.894736842105264</v>
      </c>
      <c r="CO177">
        <v>22.868421052631579</v>
      </c>
      <c r="CP177">
        <v>21.5</v>
      </c>
      <c r="CQ177">
        <v>21.210526315789473</v>
      </c>
      <c r="CS177">
        <v>22.105263157894736</v>
      </c>
      <c r="CT177">
        <v>23.94736842105263</v>
      </c>
      <c r="CU177">
        <v>25.894736842105264</v>
      </c>
      <c r="CV177">
        <v>24.342105263157894</v>
      </c>
      <c r="CW177">
        <v>26.815789473684209</v>
      </c>
      <c r="CX177">
        <v>23.44736842105263</v>
      </c>
      <c r="CY177">
        <v>24.578947368421051</v>
      </c>
      <c r="CZ177">
        <v>23.263157894736842</v>
      </c>
      <c r="DA177">
        <v>22.710526315789473</v>
      </c>
      <c r="DB177">
        <v>22.157894736842106</v>
      </c>
      <c r="DC177">
        <v>23.684210526315791</v>
      </c>
      <c r="DD177">
        <v>22.236842105263158</v>
      </c>
      <c r="DE177">
        <v>22</v>
      </c>
      <c r="DF177">
        <v>20.5</v>
      </c>
      <c r="DG177">
        <v>19.921052631578949</v>
      </c>
    </row>
    <row r="178" spans="42:111">
      <c r="AQ178">
        <v>1.964821257120843</v>
      </c>
      <c r="AR178">
        <v>2.1522538421462203</v>
      </c>
      <c r="AS178">
        <v>1.905159416554318</v>
      </c>
      <c r="AT178">
        <v>1.7226455450494933</v>
      </c>
      <c r="AU178">
        <v>1.846023064036175</v>
      </c>
      <c r="AV178">
        <v>2.0055511790853964</v>
      </c>
      <c r="AW178">
        <v>2.5397933524727865</v>
      </c>
      <c r="AX178">
        <v>2.0355270858752377</v>
      </c>
      <c r="AY178">
        <v>1.9106579783700697</v>
      </c>
      <c r="AZ178">
        <v>2.3088323337840477</v>
      </c>
      <c r="BA178">
        <v>1.7454257912134437</v>
      </c>
      <c r="BB178">
        <v>1.9615272822547545</v>
      </c>
      <c r="BC178">
        <v>1.6462709772598925</v>
      </c>
      <c r="BD178">
        <v>1.9456616641190676</v>
      </c>
      <c r="BE178">
        <v>2.0489855278878979</v>
      </c>
      <c r="BM178">
        <v>1.5795399551817999</v>
      </c>
      <c r="BN178">
        <v>1.7246869809624632</v>
      </c>
      <c r="BO178">
        <v>1.6960653637317344</v>
      </c>
      <c r="BP178">
        <v>1.7080077749405356</v>
      </c>
      <c r="BQ178">
        <v>1.6598297542840228</v>
      </c>
      <c r="BR178">
        <v>2.0908109919783722</v>
      </c>
      <c r="BS178">
        <v>1.5580408220308195</v>
      </c>
      <c r="BT178">
        <v>2.0025485372038188</v>
      </c>
      <c r="BU178">
        <v>2.1177085908654689</v>
      </c>
      <c r="BV178">
        <v>1.7861916601674745</v>
      </c>
      <c r="BW178">
        <v>1.6627139872506536</v>
      </c>
      <c r="BX178">
        <v>1.9866148259593681</v>
      </c>
      <c r="BY178">
        <v>1.8926662069595195</v>
      </c>
      <c r="BZ178">
        <v>2.0647959938137901</v>
      </c>
      <c r="CA178">
        <v>1.9270255359844104</v>
      </c>
      <c r="CC178">
        <v>1.8448110589105151</v>
      </c>
      <c r="CD178">
        <v>1.9662543890675779</v>
      </c>
      <c r="CE178">
        <v>1.6884282182016994</v>
      </c>
      <c r="CF178">
        <v>2.5038863257046255</v>
      </c>
      <c r="CG178">
        <v>1.7760984535921951</v>
      </c>
      <c r="CH178">
        <v>1.6572398173569469</v>
      </c>
      <c r="CI178">
        <v>2.522701450799814</v>
      </c>
      <c r="CJ178">
        <v>1.7828143599378063</v>
      </c>
      <c r="CK178">
        <v>2.0555656165015397</v>
      </c>
      <c r="CL178">
        <v>2.3340841118438593</v>
      </c>
      <c r="CM178">
        <v>2.7927327374538455</v>
      </c>
      <c r="CN178">
        <v>2.5850509826240549</v>
      </c>
      <c r="CO178">
        <v>2.5644386786035724</v>
      </c>
      <c r="CP178">
        <v>2.3912328013180928</v>
      </c>
      <c r="CQ178">
        <v>2.2089169783548579</v>
      </c>
      <c r="CS178">
        <v>1.9575107838700614</v>
      </c>
      <c r="CT178">
        <v>2.8681176187269832</v>
      </c>
      <c r="CU178">
        <v>2.2841495622833872</v>
      </c>
      <c r="CV178">
        <v>2.2693067087844474</v>
      </c>
      <c r="CW178">
        <v>2.8074416612977338</v>
      </c>
      <c r="CX178">
        <v>2.2810049220395161</v>
      </c>
      <c r="CY178">
        <v>2.4077965996060575</v>
      </c>
      <c r="CZ178">
        <v>2.2794412390007661</v>
      </c>
      <c r="DA178">
        <v>2.2455607842488994</v>
      </c>
      <c r="DB178">
        <v>2.2700117857676743</v>
      </c>
      <c r="DC178">
        <v>2.4755145917209749</v>
      </c>
      <c r="DD178">
        <v>2.3639162152508519</v>
      </c>
      <c r="DE178">
        <v>2.3532308833446769</v>
      </c>
      <c r="DF178">
        <v>2.2788376413717093</v>
      </c>
      <c r="DG178">
        <v>2.1115349324381638</v>
      </c>
    </row>
    <row r="180" spans="42:111">
      <c r="AQ180">
        <f>AVERAGE(AQ177:AS177)</f>
        <v>15.254385964912279</v>
      </c>
      <c r="AR180">
        <f>AVERAGE(AT177:AV177)</f>
        <v>18.982456140350877</v>
      </c>
      <c r="AS180">
        <f>AVERAGE(AW177:AY177)</f>
        <v>20.780701754385962</v>
      </c>
      <c r="AT180">
        <f>AVERAGE(AZ177:BB177)</f>
        <v>20.587719298245617</v>
      </c>
      <c r="AU180">
        <f>AVERAGE(BC177:BE177)</f>
        <v>20.921052631578949</v>
      </c>
      <c r="AW180">
        <f>AVERAGE(BM177:BO177)</f>
        <v>16.973684210526315</v>
      </c>
      <c r="AX180">
        <f>AVERAGE(BP177:BR177)</f>
        <v>19.956140350877195</v>
      </c>
      <c r="AY180">
        <f>AVERAGE(BS177:BU177)</f>
        <v>20.394736842105264</v>
      </c>
      <c r="AZ180">
        <f>AVERAGE(BV177:BX177)</f>
        <v>19.385964912280702</v>
      </c>
      <c r="BA180">
        <f>AVERAGE(BY177:CA177)</f>
        <v>20.350877192982455</v>
      </c>
      <c r="BC180">
        <f>AVERAGE(CC177:CE177)</f>
        <v>21.192982456140353</v>
      </c>
      <c r="BD180">
        <f>AVERAGE(CF177:CH177)</f>
        <v>21.903508771929825</v>
      </c>
      <c r="BE180">
        <f>AVERAGE(CI177:CK177)</f>
        <v>21.894736842105264</v>
      </c>
      <c r="BF180">
        <f>AVERAGE(CL177:CN177)</f>
        <v>23.078947368421055</v>
      </c>
      <c r="BM180">
        <f>AVERAGE(CO177:CQ177)</f>
        <v>21.859649122807014</v>
      </c>
      <c r="BO180">
        <f>AVERAGE(CS177:CU177)</f>
        <v>23.982456140350877</v>
      </c>
      <c r="BP180">
        <f>AVERAGE(CV177:CX177)</f>
        <v>24.868421052631579</v>
      </c>
      <c r="BQ180">
        <f>AVERAGE(CY177:DA177)</f>
        <v>23.517543859649123</v>
      </c>
      <c r="BR180">
        <f>AVERAGE(DB177:DD177)</f>
        <v>22.692982456140353</v>
      </c>
      <c r="BS180">
        <f>AVERAGE(DE177:DG177)</f>
        <v>20.807017543859647</v>
      </c>
    </row>
    <row r="181" spans="42:111">
      <c r="AQ181">
        <f>STDEV(AQ177:AS177)/SQRT(3)</f>
        <v>1.0251155074584943</v>
      </c>
      <c r="AR181">
        <f>STDEV(AT177:AV177)/SQRT(3)</f>
        <v>0.60341696568139758</v>
      </c>
      <c r="AS181">
        <f>STDEV(AW177:AY177)/SQRT(3)</f>
        <v>0.4761954227417533</v>
      </c>
      <c r="AT181">
        <f>STDEV(AZ177:BB177)/SQRT(3)</f>
        <v>1.3071058488949738</v>
      </c>
      <c r="AU181">
        <f>STDEV(BC177:BE177)/SQRT(3)</f>
        <v>0.43080804062486605</v>
      </c>
      <c r="AW181">
        <f>STDEV(BM177:BO177)/SQRT(3)</f>
        <v>0.38765578585937538</v>
      </c>
      <c r="AX181">
        <f>STDEV(BP177:BR177)/SQRT(3)</f>
        <v>0.92046765049003532</v>
      </c>
      <c r="AY181">
        <f>STDEV(BS177:BU177)/SQRT(3)</f>
        <v>0.53952716893620278</v>
      </c>
      <c r="AZ181">
        <f>STDEV(BV177:BX177)/SQRT(3)</f>
        <v>0.45487340920926972</v>
      </c>
      <c r="BA181">
        <f>STDEV(BY177:CA177)/SQRT(3)</f>
        <v>0.37473700637357649</v>
      </c>
      <c r="BC181">
        <f>STDEV(CC177:CE177)/SQRT(3)</f>
        <v>0.31517972321441612</v>
      </c>
      <c r="BD181">
        <f>STDEV(CF177:CH177)/SQRT(3)</f>
        <v>0.91845917245242248</v>
      </c>
      <c r="BE181">
        <f>STDEV(CI177:CK177)/SQRT(3)</f>
        <v>0.74105936001730155</v>
      </c>
      <c r="BF181">
        <f>STDEV(CL177:CN177)/SQRT(3)</f>
        <v>0.11470786693528102</v>
      </c>
      <c r="BM181">
        <f>STDEV(CO177:CQ177)/SQRT(3)</f>
        <v>0.51126130248764246</v>
      </c>
      <c r="BO181">
        <f>STDEV(CS177:CU177)/SQRT(3)</f>
        <v>1.0940674966785173</v>
      </c>
      <c r="BP181">
        <f>STDEV(CV177:CX177)/SQRT(3)</f>
        <v>1.0073598049091643</v>
      </c>
      <c r="BQ181">
        <f>STDEV(CY177:DA177)/SQRT(3)</f>
        <v>0.55416106919603791</v>
      </c>
      <c r="BR181">
        <f>STDEV(DB177:DD177)/SQRT(3)</f>
        <v>0.49613774534664162</v>
      </c>
      <c r="BS181">
        <f>STDEV(DE177:DG177)/SQRT(3)</f>
        <v>0.61946223165592396</v>
      </c>
    </row>
    <row r="186" spans="42:111">
      <c r="AP186" t="s">
        <v>329</v>
      </c>
      <c r="AQ186">
        <v>13.85</v>
      </c>
      <c r="AR186">
        <v>12.324999999999999</v>
      </c>
      <c r="AS186">
        <v>15.125</v>
      </c>
      <c r="AT186">
        <v>14.475</v>
      </c>
      <c r="AU186">
        <v>14.75</v>
      </c>
      <c r="AV186">
        <v>14.35</v>
      </c>
      <c r="AW186">
        <v>13.85</v>
      </c>
      <c r="AX186">
        <v>13.8</v>
      </c>
      <c r="AY186">
        <v>12.324999999999999</v>
      </c>
      <c r="AZ186">
        <v>12.05</v>
      </c>
      <c r="BA186">
        <v>13.2</v>
      </c>
      <c r="BB186">
        <v>12</v>
      </c>
      <c r="BC186">
        <v>11.85</v>
      </c>
      <c r="BD186">
        <v>11.625</v>
      </c>
      <c r="BE186">
        <v>13.2</v>
      </c>
      <c r="BM186">
        <v>16.100000000000001</v>
      </c>
      <c r="BN186">
        <v>14.85</v>
      </c>
      <c r="BO186">
        <v>14.725</v>
      </c>
      <c r="BP186">
        <v>14.65</v>
      </c>
      <c r="BQ186">
        <v>15.175000000000001</v>
      </c>
      <c r="BR186">
        <v>14.125</v>
      </c>
      <c r="BS186">
        <v>13.324999999999999</v>
      </c>
      <c r="BT186">
        <v>12.55</v>
      </c>
      <c r="BU186">
        <v>11.65</v>
      </c>
      <c r="BV186">
        <v>11.824999999999999</v>
      </c>
      <c r="BW186">
        <v>10.975</v>
      </c>
      <c r="BX186">
        <v>11.074999999999999</v>
      </c>
      <c r="BY186">
        <v>11.175000000000001</v>
      </c>
      <c r="BZ186">
        <v>11.75</v>
      </c>
      <c r="CA186">
        <v>10.050000000000001</v>
      </c>
      <c r="CC186">
        <v>15.4</v>
      </c>
      <c r="CD186">
        <v>15.45</v>
      </c>
      <c r="CE186">
        <v>16</v>
      </c>
      <c r="CF186">
        <v>15.05</v>
      </c>
      <c r="CG186">
        <v>13.65</v>
      </c>
      <c r="CH186">
        <v>12.925000000000001</v>
      </c>
      <c r="CI186">
        <v>12.975</v>
      </c>
      <c r="CJ186">
        <v>12.175000000000001</v>
      </c>
      <c r="CK186">
        <v>12.375</v>
      </c>
      <c r="CL186">
        <v>10.574999999999999</v>
      </c>
      <c r="CM186">
        <v>12.574999999999999</v>
      </c>
      <c r="CN186">
        <v>12.275</v>
      </c>
      <c r="CO186">
        <v>11.65</v>
      </c>
      <c r="CP186">
        <v>10.25</v>
      </c>
      <c r="CQ186">
        <v>11.85</v>
      </c>
      <c r="CS186">
        <v>16.725000000000001</v>
      </c>
      <c r="CT186">
        <v>16.274999999999999</v>
      </c>
      <c r="CU186">
        <v>14.25</v>
      </c>
      <c r="CV186">
        <v>14.175000000000001</v>
      </c>
      <c r="CW186">
        <v>13.025</v>
      </c>
      <c r="CX186">
        <v>14.074999999999999</v>
      </c>
      <c r="CY186">
        <v>12.775</v>
      </c>
      <c r="CZ186">
        <v>11.275</v>
      </c>
      <c r="DA186">
        <v>11.8</v>
      </c>
      <c r="DB186">
        <v>13.324999999999999</v>
      </c>
      <c r="DC186">
        <v>11.25</v>
      </c>
      <c r="DD186">
        <v>10.050000000000001</v>
      </c>
      <c r="DE186">
        <v>11.2</v>
      </c>
      <c r="DF186">
        <v>9.85</v>
      </c>
      <c r="DG186">
        <v>12.225</v>
      </c>
    </row>
    <row r="187" spans="42:111">
      <c r="AQ187">
        <v>1.3897749310497578</v>
      </c>
      <c r="AR187">
        <v>1.3589152442391839</v>
      </c>
      <c r="AS187">
        <v>1.2573820482990106</v>
      </c>
      <c r="AT187">
        <v>1.3233540817336176</v>
      </c>
      <c r="AU187">
        <v>1.3505696803713838</v>
      </c>
      <c r="AV187">
        <v>1.0092838283425758</v>
      </c>
      <c r="AW187">
        <v>1.4791499637915742</v>
      </c>
      <c r="AX187">
        <v>1.2891062298332405</v>
      </c>
      <c r="AY187">
        <v>1.1003423127046441</v>
      </c>
      <c r="AZ187">
        <v>1.1128330673993452</v>
      </c>
      <c r="BA187">
        <v>1.5094573655660295</v>
      </c>
      <c r="BB187">
        <v>1.5042674339426856</v>
      </c>
      <c r="BC187">
        <v>1.27478002124449</v>
      </c>
      <c r="BD187">
        <v>1.3395787225266584</v>
      </c>
      <c r="BE187">
        <v>1.3923785220686036</v>
      </c>
      <c r="BM187">
        <v>1.2479727150206039</v>
      </c>
      <c r="BN187">
        <v>1.3994275386376516</v>
      </c>
      <c r="BO187">
        <v>1.2542172449124982</v>
      </c>
      <c r="BP187">
        <v>1.4135561628888418</v>
      </c>
      <c r="BQ187">
        <v>1.4609829409839641</v>
      </c>
      <c r="BR187">
        <v>1.309329197993365</v>
      </c>
      <c r="BS187">
        <v>1.3541898420107601</v>
      </c>
      <c r="BT187">
        <v>1.0352443041286288</v>
      </c>
      <c r="BU187">
        <v>1.1314558355023441</v>
      </c>
      <c r="BV187">
        <v>1.3130935776210861</v>
      </c>
      <c r="BW187">
        <v>0.90687368017539893</v>
      </c>
      <c r="BX187">
        <v>1.1785407643918528</v>
      </c>
      <c r="BY187">
        <v>1.0578688663825673</v>
      </c>
      <c r="BZ187">
        <v>1.2602146744269509</v>
      </c>
      <c r="CA187">
        <v>0.96473059877103939</v>
      </c>
      <c r="CC187">
        <v>1.4254104222275323</v>
      </c>
      <c r="CD187">
        <v>1.581523932388615</v>
      </c>
      <c r="CE187">
        <v>1.3648518281559039</v>
      </c>
      <c r="CF187">
        <v>1.1328147380614495</v>
      </c>
      <c r="CG187">
        <v>1.2932517156377563</v>
      </c>
      <c r="CH187">
        <v>1.2170727281641904</v>
      </c>
      <c r="CI187">
        <v>1.0851488731612253</v>
      </c>
      <c r="CJ187">
        <v>1.1339105807462089</v>
      </c>
      <c r="CK187">
        <v>1.3879922319297884</v>
      </c>
      <c r="CL187">
        <v>1.0314835594101017</v>
      </c>
      <c r="CM187">
        <v>1.5370999583798322</v>
      </c>
      <c r="CN187">
        <v>1.3667233415390594</v>
      </c>
      <c r="CO187">
        <v>1.2787965095434506</v>
      </c>
      <c r="CP187">
        <v>1.1167432044187171</v>
      </c>
      <c r="CQ187">
        <v>1.842013251991641</v>
      </c>
      <c r="CS187">
        <v>1.6571474950989791</v>
      </c>
      <c r="CT187">
        <v>1.6733152644851401</v>
      </c>
      <c r="CU187">
        <v>1.563096040161714</v>
      </c>
      <c r="CV187">
        <v>1.3788175443157153</v>
      </c>
      <c r="CW187">
        <v>0.97038685122256318</v>
      </c>
      <c r="CX187">
        <v>1.7113450625390902</v>
      </c>
      <c r="CY187">
        <v>1.413074253588199</v>
      </c>
      <c r="CZ187">
        <v>1.0977760151721205</v>
      </c>
      <c r="DA187">
        <v>1.2357910370202103</v>
      </c>
      <c r="DB187">
        <v>1.5356396395522298</v>
      </c>
      <c r="DC187">
        <v>1.4848594857115915</v>
      </c>
      <c r="DD187">
        <v>1.17011395456454</v>
      </c>
      <c r="DE187">
        <v>1.586885354461729</v>
      </c>
      <c r="DF187">
        <v>0.8597480251019286</v>
      </c>
      <c r="DG187">
        <v>1.6261041613592111</v>
      </c>
    </row>
    <row r="189" spans="42:111">
      <c r="AQ189">
        <f>AVERAGE(AQ186:AS186)</f>
        <v>13.766666666666666</v>
      </c>
      <c r="AR189">
        <f>AVERAGE(AT186:AV186)</f>
        <v>14.525</v>
      </c>
      <c r="AS189">
        <f>AVERAGE(AW186:AY186)</f>
        <v>13.324999999999998</v>
      </c>
      <c r="AT189">
        <f>AVERAGE(AZ186:BB186)</f>
        <v>12.416666666666666</v>
      </c>
      <c r="AU189">
        <f>AVERAGE(BC186:BE186)</f>
        <v>12.225</v>
      </c>
      <c r="AW189">
        <f>AVERAGE(BM186:BO186)</f>
        <v>15.225000000000001</v>
      </c>
      <c r="AX189">
        <f>AVERAGE(BP186:BR186)</f>
        <v>14.65</v>
      </c>
      <c r="AY189">
        <f>AVERAGE(BS186:BU186)</f>
        <v>12.508333333333333</v>
      </c>
      <c r="AZ189">
        <f>AVERAGE(BV186:BX186)</f>
        <v>11.291666666666666</v>
      </c>
      <c r="BA189">
        <f>AVERAGE(BY186:CA186)</f>
        <v>10.991666666666667</v>
      </c>
      <c r="BC189">
        <f>AVERAGE(CC186:CE186)</f>
        <v>15.616666666666667</v>
      </c>
      <c r="BD189">
        <f>AVERAGE(CF186:CH186)</f>
        <v>13.875</v>
      </c>
      <c r="BE189">
        <f>AVERAGE(CI186:CK186)</f>
        <v>12.508333333333333</v>
      </c>
      <c r="BF189">
        <f>AVERAGE(CL186:CN186)</f>
        <v>11.808333333333332</v>
      </c>
      <c r="BM189">
        <f>AVERAGE(CO186:CQ186)</f>
        <v>11.25</v>
      </c>
      <c r="BO189">
        <f>AVERAGE(CS186:CU186)</f>
        <v>15.75</v>
      </c>
      <c r="BP189">
        <f>AVERAGE(CV186:CX186)</f>
        <v>13.758333333333335</v>
      </c>
      <c r="BQ189">
        <f>AVERAGE(CY186:DA186)</f>
        <v>11.950000000000001</v>
      </c>
      <c r="BR189">
        <f>AVERAGE(DB186:DD186)</f>
        <v>11.541666666666666</v>
      </c>
      <c r="BS189">
        <f>AVERAGE(DE186:DG186)</f>
        <v>11.091666666666667</v>
      </c>
    </row>
    <row r="190" spans="42:111">
      <c r="AQ190">
        <f>STDEV(AQ186:AS186)/SQRT(3)</f>
        <v>0.80936360459588552</v>
      </c>
      <c r="AR190">
        <f>STDEV(AT186:AV186)/SQRT(3)</f>
        <v>0.11814539065631532</v>
      </c>
      <c r="AS190">
        <f>STDEV(AW186:AY186)/SQRT(3)</f>
        <v>0.50020828994863098</v>
      </c>
      <c r="AT190">
        <f>STDEV(AZ186:BB186)/SQRT(3)</f>
        <v>0.39193253387682792</v>
      </c>
      <c r="AU190">
        <f>STDEV(BC186:BE186)/SQRT(3)</f>
        <v>0.4918078893226499</v>
      </c>
      <c r="AW190">
        <f>STDEV(BM186:BO186)/SQRT(3)</f>
        <v>0.43898557303553143</v>
      </c>
      <c r="AX190">
        <f>STDEV(BP186:BR186)/SQRT(3)</f>
        <v>0.30310889132455376</v>
      </c>
      <c r="AY190">
        <f>STDEV(BS186:BU186)/SQRT(3)</f>
        <v>0.48397945319105318</v>
      </c>
      <c r="AZ190">
        <f>STDEV(BV186:BX186)/SQRT(3)</f>
        <v>0.26822461565718464</v>
      </c>
      <c r="BA190">
        <f>STDEV(BY186:CA186)/SQRT(3)</f>
        <v>0.49923552669167176</v>
      </c>
      <c r="BC190">
        <f>STDEV(CC186:CE186)/SQRT(3)</f>
        <v>0.19220937657784665</v>
      </c>
      <c r="BD190">
        <f>STDEV(CF186:CH186)/SQRT(3)</f>
        <v>0.62366524140225532</v>
      </c>
      <c r="BE190">
        <f>STDEV(CI186:CK186)/SQRT(3)</f>
        <v>0.24037008503093238</v>
      </c>
      <c r="BF190">
        <f>STDEV(CL186:CN186)/SQRT(3)</f>
        <v>0.62271805640898037</v>
      </c>
      <c r="BM190">
        <f>STDEV(CO186:CQ186)/SQRT(3)</f>
        <v>0.50332229568471665</v>
      </c>
      <c r="BO190">
        <f>STDEV(CS186:CU186)/SQRT(3)</f>
        <v>0.76116686738191663</v>
      </c>
      <c r="BP190">
        <f>STDEV(CV186:CX186)/SQRT(3)</f>
        <v>0.36780127484523178</v>
      </c>
      <c r="BQ190">
        <f>STDEV(CY186:DA186)/SQRT(3)</f>
        <v>0.43945989578117362</v>
      </c>
      <c r="BR190">
        <f>STDEV(DB186:DD186)/SQRT(3)</f>
        <v>0.95659262198934059</v>
      </c>
      <c r="BS190">
        <f>STDEV(DE186:DG186)/SQRT(3)</f>
        <v>0.68773985714884311</v>
      </c>
    </row>
    <row r="232" spans="35:81">
      <c r="AI232">
        <v>0.68421052631578949</v>
      </c>
      <c r="AJ232">
        <v>2.8421052631578947</v>
      </c>
      <c r="AK232">
        <v>5.8947368421052628</v>
      </c>
      <c r="AL232">
        <v>7</v>
      </c>
      <c r="AM232">
        <v>8.6842105263157894</v>
      </c>
      <c r="AN232">
        <v>12.052631578947368</v>
      </c>
      <c r="AO232">
        <v>15.105263157894736</v>
      </c>
      <c r="AP232">
        <v>12.368421052631579</v>
      </c>
      <c r="AQ232">
        <v>16.421052631578949</v>
      </c>
      <c r="AR232">
        <v>14.947368421052632</v>
      </c>
      <c r="AS232">
        <v>15.894736842105264</v>
      </c>
      <c r="AT232">
        <v>16.157894736842106</v>
      </c>
      <c r="AU232">
        <v>17.631578947368421</v>
      </c>
      <c r="AV232">
        <v>17.578947368421051</v>
      </c>
      <c r="AW232">
        <v>15.263157894736842</v>
      </c>
      <c r="AY232">
        <v>3.5789473684210527</v>
      </c>
      <c r="AZ232">
        <v>9.5789473684210531</v>
      </c>
      <c r="BA232">
        <v>11.947368421052632</v>
      </c>
      <c r="BB232">
        <v>14.684210526315789</v>
      </c>
      <c r="BC232">
        <v>13.578947368421053</v>
      </c>
      <c r="BD232">
        <v>14.947368421052632</v>
      </c>
      <c r="BE232">
        <v>16.789473684210527</v>
      </c>
      <c r="BF232">
        <v>16.842105263157894</v>
      </c>
      <c r="BG232">
        <v>18.05263157894737</v>
      </c>
      <c r="BH232">
        <v>19.789473684210527</v>
      </c>
      <c r="BI232">
        <v>18.210526315789473</v>
      </c>
      <c r="BJ232">
        <v>19.736842105263158</v>
      </c>
      <c r="BK232">
        <v>20.368421052631579</v>
      </c>
      <c r="BL232">
        <v>18.631578947368421</v>
      </c>
      <c r="BM232">
        <v>20.263157894736842</v>
      </c>
      <c r="BO232">
        <v>7.8947368421052628</v>
      </c>
      <c r="BP232">
        <v>15.052631578947368</v>
      </c>
      <c r="BQ232">
        <v>18.368421052631579</v>
      </c>
      <c r="BR232">
        <v>18.473684210526315</v>
      </c>
      <c r="BS232">
        <v>20.05263157894737</v>
      </c>
      <c r="BT232">
        <v>20</v>
      </c>
      <c r="BU232">
        <v>20.842105263157894</v>
      </c>
      <c r="BV232">
        <v>19.421052631578949</v>
      </c>
      <c r="BW232">
        <v>21.210526315789473</v>
      </c>
      <c r="BX232">
        <v>24.263157894736842</v>
      </c>
      <c r="BY232">
        <v>22</v>
      </c>
      <c r="BZ232">
        <v>18.894736842105264</v>
      </c>
      <c r="CA232">
        <v>18.842105263157894</v>
      </c>
      <c r="CB232">
        <v>22.578947368421051</v>
      </c>
      <c r="CC232">
        <v>22.368421052631579</v>
      </c>
    </row>
    <row r="233" spans="35:81">
      <c r="AI233">
        <v>0.17326774501376382</v>
      </c>
      <c r="AJ233">
        <v>0.73378761330234465</v>
      </c>
      <c r="AK233">
        <v>1.5549624474314687</v>
      </c>
      <c r="AL233">
        <v>1.5119250961750099</v>
      </c>
      <c r="AM233">
        <v>1.5881429716418431</v>
      </c>
      <c r="AN233">
        <v>2.2370052655747545</v>
      </c>
      <c r="AO233">
        <v>2.4705346009203231</v>
      </c>
      <c r="AP233">
        <v>2.220882737058874</v>
      </c>
      <c r="AQ233">
        <v>2.4175247968935332</v>
      </c>
      <c r="AR233">
        <v>1.9168146320022998</v>
      </c>
      <c r="AS233">
        <v>1.9669348798934372</v>
      </c>
      <c r="AT233">
        <v>2.2896657920415677</v>
      </c>
      <c r="AU233">
        <v>2.4335905173260595</v>
      </c>
      <c r="AV233">
        <v>2.1203583995299327</v>
      </c>
      <c r="AW233">
        <v>1.6924584669053464</v>
      </c>
      <c r="AY233">
        <v>0.97524959707581582</v>
      </c>
      <c r="AZ233">
        <v>1.7724907449384373</v>
      </c>
      <c r="BA233">
        <v>1.803247965969317</v>
      </c>
      <c r="BB233">
        <v>2.032840357515445</v>
      </c>
      <c r="BC233">
        <v>1.5369473258471447</v>
      </c>
      <c r="BD233">
        <v>1.6913079472508634</v>
      </c>
      <c r="BE233">
        <v>2.2307044906304778</v>
      </c>
      <c r="BF233">
        <v>1.8066285079798847</v>
      </c>
      <c r="BG233">
        <v>1.9400500676991064</v>
      </c>
      <c r="BH233">
        <v>2.2876867178066753</v>
      </c>
      <c r="BI233">
        <v>2.0819477062125649</v>
      </c>
      <c r="BJ233">
        <v>2.4045606887770226</v>
      </c>
      <c r="BK233">
        <v>2.2802950361352399</v>
      </c>
      <c r="BL233">
        <v>1.808947672616315</v>
      </c>
      <c r="BM233">
        <v>1.6819196724375558</v>
      </c>
      <c r="BO233">
        <v>1.5567909664912647</v>
      </c>
      <c r="BP233">
        <v>2.4809221913469712</v>
      </c>
      <c r="BQ233">
        <v>2.0503689612221194</v>
      </c>
      <c r="BR233">
        <v>1.6738881756605806</v>
      </c>
      <c r="BS233">
        <v>2.2023998834651102</v>
      </c>
      <c r="BT233">
        <v>2.5513224194902255</v>
      </c>
      <c r="BU233">
        <v>2.3609333194952993</v>
      </c>
      <c r="BV233">
        <v>1.9289040435733109</v>
      </c>
      <c r="BW233">
        <v>2.453017387344179</v>
      </c>
      <c r="BX233">
        <v>2.6809172891786934</v>
      </c>
      <c r="BY233">
        <v>2.6228018636434816</v>
      </c>
      <c r="BZ233">
        <v>1.9709084321487267</v>
      </c>
      <c r="CA233">
        <v>2.1383600407780743</v>
      </c>
      <c r="CB233">
        <v>2.6668054791551663</v>
      </c>
      <c r="CC233">
        <v>2.32722187769865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127"/>
  <sheetViews>
    <sheetView zoomScale="44" zoomScaleNormal="70" zoomScalePageLayoutView="70" workbookViewId="0">
      <selection activeCell="D19" sqref="D19"/>
    </sheetView>
  </sheetViews>
  <sheetFormatPr baseColWidth="10" defaultColWidth="11.5" defaultRowHeight="15"/>
  <cols>
    <col min="1" max="1" width="11.5" style="7"/>
  </cols>
  <sheetData>
    <row r="1" spans="1:64" s="12" customFormat="1">
      <c r="A1" s="7"/>
      <c r="B1" s="12" t="s">
        <v>193</v>
      </c>
      <c r="R1" s="12" t="s">
        <v>194</v>
      </c>
      <c r="AH1" s="12" t="s">
        <v>195</v>
      </c>
      <c r="AX1" s="15" t="s">
        <v>196</v>
      </c>
    </row>
    <row r="2" spans="1:64">
      <c r="B2" t="s">
        <v>160</v>
      </c>
    </row>
    <row r="3" spans="1:64">
      <c r="A3" s="7" t="s">
        <v>134</v>
      </c>
      <c r="B3">
        <v>45.736842105263158</v>
      </c>
      <c r="C3">
        <v>38.833333333333336</v>
      </c>
      <c r="D3">
        <v>35.10526315789474</v>
      </c>
      <c r="E3">
        <v>32.517543859649116</v>
      </c>
      <c r="F3">
        <v>28.815789473684212</v>
      </c>
      <c r="G3">
        <v>22.57017543859649</v>
      </c>
      <c r="H3">
        <v>23.228070175438603</v>
      </c>
      <c r="I3">
        <v>25.114035087719301</v>
      </c>
      <c r="J3">
        <v>20.473684210526319</v>
      </c>
      <c r="K3">
        <v>18.859649122807017</v>
      </c>
      <c r="L3">
        <v>17.710526315789473</v>
      </c>
      <c r="M3">
        <v>19.973684210526311</v>
      </c>
      <c r="N3">
        <v>19.184210526315791</v>
      </c>
      <c r="O3">
        <v>17.89473684210526</v>
      </c>
      <c r="P3">
        <v>20.956140350877192</v>
      </c>
      <c r="R3">
        <v>38.491228070175431</v>
      </c>
      <c r="S3">
        <v>27.868421052631575</v>
      </c>
      <c r="T3">
        <v>26.008771929824558</v>
      </c>
      <c r="U3">
        <v>24.763157894736839</v>
      </c>
      <c r="V3">
        <v>20.263157894736842</v>
      </c>
      <c r="W3">
        <v>20.903508771929825</v>
      </c>
      <c r="X3">
        <v>17.236842105263158</v>
      </c>
      <c r="Y3">
        <v>18.008771929824562</v>
      </c>
      <c r="Z3">
        <v>17.105263157894736</v>
      </c>
      <c r="AA3">
        <v>13.929824561403507</v>
      </c>
      <c r="AB3">
        <v>13.973684210526313</v>
      </c>
      <c r="AC3">
        <v>17.315789473684212</v>
      </c>
      <c r="AD3">
        <v>14.456140350877197</v>
      </c>
      <c r="AE3">
        <v>14.877192982456139</v>
      </c>
      <c r="AF3">
        <v>17.096491228070178</v>
      </c>
      <c r="AH3">
        <v>25.763157894736842</v>
      </c>
      <c r="AI3">
        <v>19.307017543859651</v>
      </c>
      <c r="AJ3">
        <v>14.973684210526317</v>
      </c>
      <c r="AK3">
        <v>13.991228070175438</v>
      </c>
      <c r="AL3">
        <v>14.657894736842103</v>
      </c>
      <c r="AM3">
        <v>13.614035087719294</v>
      </c>
      <c r="AN3">
        <v>13.701754385964913</v>
      </c>
      <c r="AO3">
        <v>12.824561403508772</v>
      </c>
      <c r="AP3">
        <v>13.956140350877194</v>
      </c>
      <c r="AQ3">
        <v>11.429824561403509</v>
      </c>
      <c r="AR3">
        <v>15.12280701754386</v>
      </c>
      <c r="AS3">
        <v>13.035087719298247</v>
      </c>
      <c r="AT3">
        <v>14.412280701754387</v>
      </c>
      <c r="AU3">
        <v>13.122807017543858</v>
      </c>
      <c r="AV3">
        <v>12.359649122807019</v>
      </c>
      <c r="AX3">
        <v>22.640350877192986</v>
      </c>
      <c r="AY3">
        <v>16.403508771929822</v>
      </c>
      <c r="AZ3">
        <v>11.473684210526319</v>
      </c>
      <c r="BA3">
        <v>12.780701754385964</v>
      </c>
      <c r="BB3">
        <v>11.228070175438596</v>
      </c>
      <c r="BC3">
        <v>14.815789473684212</v>
      </c>
      <c r="BD3">
        <v>12.964912280701752</v>
      </c>
      <c r="BE3">
        <v>13.166666666666666</v>
      </c>
      <c r="BF3">
        <v>13.859649122807014</v>
      </c>
      <c r="BG3">
        <v>14.421052631578949</v>
      </c>
      <c r="BH3">
        <v>13.903508771929824</v>
      </c>
      <c r="BI3">
        <v>13.745614035087719</v>
      </c>
      <c r="BJ3">
        <v>16.42982456140351</v>
      </c>
      <c r="BK3">
        <v>13.824561403508772</v>
      </c>
      <c r="BL3">
        <v>14.245614035087717</v>
      </c>
    </row>
    <row r="4" spans="1:64">
      <c r="B4">
        <v>3.785274177621583</v>
      </c>
      <c r="C4">
        <v>4.0192312709625417</v>
      </c>
      <c r="D4">
        <v>4.2731182194869204</v>
      </c>
      <c r="E4">
        <v>4.0468783249667499</v>
      </c>
      <c r="F4">
        <v>3.6435691613241645</v>
      </c>
      <c r="G4">
        <v>3.4073319705739111</v>
      </c>
      <c r="H4">
        <v>3.2754843993106859</v>
      </c>
      <c r="I4">
        <v>3.7662933285062219</v>
      </c>
      <c r="J4">
        <v>2.8359785041525041</v>
      </c>
      <c r="K4">
        <v>3.0573939731762882</v>
      </c>
      <c r="L4">
        <v>2.8203456843341077</v>
      </c>
      <c r="M4">
        <v>3.0025641425640481</v>
      </c>
      <c r="N4">
        <v>3.1245596463801277</v>
      </c>
      <c r="O4">
        <v>2.8655699729134207</v>
      </c>
      <c r="P4">
        <v>2.9952591763004222</v>
      </c>
      <c r="R4">
        <v>4.593371039471962</v>
      </c>
      <c r="S4">
        <v>3.9885948410064431</v>
      </c>
      <c r="T4">
        <v>3.6097458400242686</v>
      </c>
      <c r="U4">
        <v>3.8149653301393776</v>
      </c>
      <c r="V4">
        <v>3.3317245500070647</v>
      </c>
      <c r="W4">
        <v>2.8066311522824576</v>
      </c>
      <c r="X4">
        <v>2.9625156198688543</v>
      </c>
      <c r="Y4">
        <v>3.3329892388094335</v>
      </c>
      <c r="Z4">
        <v>2.6520791520121869</v>
      </c>
      <c r="AA4">
        <v>2.2616209527164139</v>
      </c>
      <c r="AB4">
        <v>2.4146038212412009</v>
      </c>
      <c r="AC4">
        <v>2.7060261316311234</v>
      </c>
      <c r="AD4">
        <v>2.6058262598841253</v>
      </c>
      <c r="AE4">
        <v>2.5573065567380433</v>
      </c>
      <c r="AF4">
        <v>3.3619658813617703</v>
      </c>
      <c r="AH4">
        <v>4.2696548164249055</v>
      </c>
      <c r="AI4">
        <v>3.7485233714420696</v>
      </c>
      <c r="AJ4">
        <v>3.0480681406014964</v>
      </c>
      <c r="AK4">
        <v>2.7203721552188478</v>
      </c>
      <c r="AL4">
        <v>2.9161802572695081</v>
      </c>
      <c r="AM4">
        <v>2.5467814028291369</v>
      </c>
      <c r="AN4">
        <v>2.3173192068112671</v>
      </c>
      <c r="AO4">
        <v>2.201653790307724</v>
      </c>
      <c r="AP4">
        <v>2.2047182422432203</v>
      </c>
      <c r="AQ4">
        <v>2.3179029143727865</v>
      </c>
      <c r="AR4">
        <v>2.8543601294300234</v>
      </c>
      <c r="AS4">
        <v>2.2089301589773012</v>
      </c>
      <c r="AT4">
        <v>2.825280280424685</v>
      </c>
      <c r="AU4">
        <v>2.4857558823034354</v>
      </c>
      <c r="AV4">
        <v>2.1886087252399689</v>
      </c>
      <c r="AX4">
        <v>4.2231006427591407</v>
      </c>
      <c r="AY4">
        <v>3.2383859642341339</v>
      </c>
      <c r="AZ4">
        <v>2.2546032001575793</v>
      </c>
      <c r="BA4">
        <v>2.1855335796875943</v>
      </c>
      <c r="BB4">
        <v>2.1971397294796464</v>
      </c>
      <c r="BC4">
        <v>2.3111352608272999</v>
      </c>
      <c r="BD4">
        <v>2.3853111117171695</v>
      </c>
      <c r="BE4">
        <v>2.4210547790343764</v>
      </c>
      <c r="BF4">
        <v>2.0395423850321333</v>
      </c>
      <c r="BG4">
        <v>2.6651751462562969</v>
      </c>
      <c r="BH4">
        <v>2.1731913973445036</v>
      </c>
      <c r="BI4">
        <v>2.5168449159703359</v>
      </c>
      <c r="BJ4">
        <v>2.8235308045637937</v>
      </c>
      <c r="BK4">
        <v>2.2233703039467945</v>
      </c>
      <c r="BL4">
        <v>2.5566347522872457</v>
      </c>
    </row>
    <row r="6" spans="1:64">
      <c r="B6">
        <f>AVERAGE(B3:D3)</f>
        <v>39.89181286549708</v>
      </c>
      <c r="C6">
        <f>AVERAGE(E3:G3)</f>
        <v>27.967836257309941</v>
      </c>
      <c r="D6">
        <f>AVERAGE(H3:J3)</f>
        <v>22.938596491228072</v>
      </c>
      <c r="E6">
        <f>AVERAGE(K3:M3)</f>
        <v>18.847953216374268</v>
      </c>
      <c r="F6">
        <f>AVERAGE(N3:P3)</f>
        <v>19.345029239766081</v>
      </c>
      <c r="I6">
        <f>AVERAGE(R3:T3)</f>
        <v>30.789473684210524</v>
      </c>
      <c r="J6">
        <f>AVERAGE(U3:W3)</f>
        <v>21.976608187134502</v>
      </c>
      <c r="K6">
        <f>AVERAGE(X3:Z3)</f>
        <v>17.450292397660817</v>
      </c>
      <c r="L6">
        <f>AVERAGE(AA3:AC3)</f>
        <v>15.073099415204679</v>
      </c>
      <c r="M6">
        <f>AVERAGE(AD3:AF3)</f>
        <v>15.476608187134504</v>
      </c>
      <c r="P6">
        <f>AVERAGE(AH3:AJ3)</f>
        <v>20.014619883040936</v>
      </c>
      <c r="Q6">
        <f>AVERAGE(AK3:AM3)</f>
        <v>14.087719298245611</v>
      </c>
      <c r="R6">
        <f>AVERAGE(AN3:AP3)</f>
        <v>13.494152046783626</v>
      </c>
      <c r="S6">
        <f>AVERAGE(AQ3:AS3)</f>
        <v>13.195906432748538</v>
      </c>
      <c r="T6">
        <f>AVERAGE(AT3:AV3)</f>
        <v>13.298245614035089</v>
      </c>
      <c r="W6">
        <f>AVERAGE(AX3:AZ3)</f>
        <v>16.839181286549707</v>
      </c>
      <c r="X6">
        <f>AVERAGE(BA3:BC3)</f>
        <v>12.941520467836257</v>
      </c>
      <c r="Y6">
        <f>AVERAGE(BD3:BF3)</f>
        <v>13.330409356725143</v>
      </c>
      <c r="Z6">
        <f>AVERAGE(BG3:BI3)</f>
        <v>14.023391812865498</v>
      </c>
      <c r="AA6">
        <f>AVERAGE(BJ3:BL3)</f>
        <v>14.833333333333334</v>
      </c>
    </row>
    <row r="7" spans="1:64">
      <c r="B7">
        <f>STDEV(B3:D3)/SQRT(3)</f>
        <v>3.1143700228959772</v>
      </c>
      <c r="C7">
        <f>STDEV(E3:G3)/SQRT(3)</f>
        <v>2.9026885881258688</v>
      </c>
      <c r="D7">
        <f>STDEV(H3:J3)/SQRT(3)</f>
        <v>1.3473505268061257</v>
      </c>
      <c r="E7">
        <f>STDEV(K3:M3)/SQRT(3)</f>
        <v>0.65334358235104317</v>
      </c>
      <c r="F7">
        <f>STDEV(N3:P3)/SQRT(3)</f>
        <v>0.88740161047617527</v>
      </c>
      <c r="I7">
        <f>STDEV(R3:T3)/SQRT(3)</f>
        <v>3.888116046848662</v>
      </c>
      <c r="J7">
        <f>STDEV(U3:W3)/SQRT(3)</f>
        <v>1.4054841118732548</v>
      </c>
      <c r="K7">
        <f>STDEV(X3:Z3)/SQRT(3)</f>
        <v>0.28181128184893556</v>
      </c>
      <c r="L7">
        <f>STDEV(AA3:AC3)/SQRT(3)</f>
        <v>1.1214165061812877</v>
      </c>
      <c r="M7">
        <f>STDEV(AD3:AF3)/SQRT(3)</f>
        <v>0.81901101526437392</v>
      </c>
      <c r="P7">
        <f>STDEV(AH3:AJ3)/SQRT(3)</f>
        <v>3.1346829397553115</v>
      </c>
      <c r="Q7">
        <f>STDEV(AK3:AM3)/SQRT(3)</f>
        <v>0.30517408124302098</v>
      </c>
      <c r="R7">
        <f>STDEV(AN3:AP3)/SQRT(3)</f>
        <v>0.34275441983875893</v>
      </c>
      <c r="S7">
        <f>STDEV(AQ3:AS3)/SQRT(3)</f>
        <v>1.0691003771531458</v>
      </c>
      <c r="T7">
        <f>STDEV(AT3:AV3)/SQRT(3)</f>
        <v>0.5990014261466331</v>
      </c>
      <c r="W7">
        <f>STDEV(AX3:AZ3)/SQRT(3)</f>
        <v>3.2308909512242154</v>
      </c>
      <c r="X7">
        <f>STDEV(BA3:BC3)/SQRT(3)</f>
        <v>1.0388021041401185</v>
      </c>
      <c r="Y7">
        <f>STDEV(BD3:BF3)/SQRT(3)</f>
        <v>0.27095341270275852</v>
      </c>
      <c r="Z7">
        <f>STDEV(BG3:BI3)/SQRT(3)</f>
        <v>0.20398797516479475</v>
      </c>
      <c r="AA7">
        <f>STDEV(BJ3:BL3)/SQRT(3)</f>
        <v>0.80744649164689863</v>
      </c>
    </row>
    <row r="9" spans="1:64">
      <c r="B9">
        <v>82.602339181286595</v>
      </c>
      <c r="C9">
        <v>71.315789473684234</v>
      </c>
      <c r="D9">
        <v>44.678362573099406</v>
      </c>
      <c r="E9">
        <v>27.982456140350877</v>
      </c>
    </row>
    <row r="10" spans="1:64">
      <c r="B10">
        <v>2.8158057220549502</v>
      </c>
      <c r="C10">
        <v>4.1433697736200159</v>
      </c>
      <c r="D10">
        <v>4.0325873053579118</v>
      </c>
      <c r="E10">
        <v>4.1823244022041521</v>
      </c>
    </row>
    <row r="11" spans="1:64">
      <c r="B11" t="s">
        <v>287</v>
      </c>
      <c r="C11" t="s">
        <v>194</v>
      </c>
      <c r="D11" t="s">
        <v>195</v>
      </c>
      <c r="E11" t="s">
        <v>196</v>
      </c>
    </row>
    <row r="13" spans="1:64">
      <c r="B13" t="s">
        <v>159</v>
      </c>
    </row>
    <row r="14" spans="1:64">
      <c r="A14" s="7" t="s">
        <v>134</v>
      </c>
      <c r="B14">
        <v>40.983333333333334</v>
      </c>
      <c r="C14">
        <v>35.1</v>
      </c>
      <c r="D14">
        <v>31.475000000000009</v>
      </c>
      <c r="E14">
        <v>34.216666666666676</v>
      </c>
      <c r="F14">
        <v>34.625000000000007</v>
      </c>
      <c r="G14">
        <v>32.85</v>
      </c>
      <c r="H14">
        <v>31.008333333333326</v>
      </c>
      <c r="I14">
        <v>29.908333333333324</v>
      </c>
      <c r="J14">
        <v>33.31666666666667</v>
      </c>
      <c r="K14">
        <v>30.06666666666667</v>
      </c>
      <c r="L14">
        <v>26.966666666666679</v>
      </c>
      <c r="M14">
        <v>25.241666666666667</v>
      </c>
      <c r="N14">
        <v>31.316666666666666</v>
      </c>
      <c r="O14">
        <v>32.741666666666674</v>
      </c>
      <c r="P14">
        <v>28.65</v>
      </c>
      <c r="R14">
        <v>40.274999999999999</v>
      </c>
      <c r="S14">
        <v>34.016666666666687</v>
      </c>
      <c r="T14">
        <v>37.25</v>
      </c>
      <c r="U14">
        <v>35.141666666666666</v>
      </c>
      <c r="V14">
        <v>32.408333333333331</v>
      </c>
      <c r="W14">
        <v>29.424999999999997</v>
      </c>
      <c r="X14">
        <v>30.941666666666666</v>
      </c>
      <c r="Y14">
        <v>32.449999999999996</v>
      </c>
      <c r="Z14">
        <v>36.933333333333337</v>
      </c>
      <c r="AA14">
        <v>31.591666666666669</v>
      </c>
      <c r="AB14">
        <v>27.908333333333335</v>
      </c>
      <c r="AC14">
        <v>28.366666666666674</v>
      </c>
      <c r="AD14">
        <v>34.766666666666673</v>
      </c>
      <c r="AE14">
        <v>31.691666666666666</v>
      </c>
      <c r="AF14">
        <v>31.25</v>
      </c>
      <c r="AH14">
        <v>26.599999999999994</v>
      </c>
      <c r="AI14">
        <v>23.333333333333339</v>
      </c>
      <c r="AJ14">
        <v>23.549999999999997</v>
      </c>
      <c r="AK14">
        <v>20.841666666666665</v>
      </c>
      <c r="AL14">
        <v>24.433333333333337</v>
      </c>
      <c r="AM14">
        <v>26.416666666666661</v>
      </c>
      <c r="AN14">
        <v>29.633333333333333</v>
      </c>
      <c r="AO14">
        <v>28.383333333333322</v>
      </c>
      <c r="AP14">
        <v>27.416666666666668</v>
      </c>
      <c r="AQ14">
        <v>28.991666666666667</v>
      </c>
      <c r="AR14">
        <v>26.458333333333332</v>
      </c>
      <c r="AS14">
        <v>24.208333333333336</v>
      </c>
      <c r="AT14">
        <v>23.799999999999997</v>
      </c>
      <c r="AU14">
        <v>27.358333333333334</v>
      </c>
      <c r="AV14">
        <v>24.783333333333331</v>
      </c>
      <c r="AX14">
        <v>26.691666666666681</v>
      </c>
      <c r="AY14">
        <v>19.574999999999999</v>
      </c>
      <c r="AZ14">
        <v>22.675000000000001</v>
      </c>
      <c r="BA14">
        <v>25.35</v>
      </c>
      <c r="BB14">
        <v>23.158333333333335</v>
      </c>
      <c r="BC14">
        <v>26.474999999999998</v>
      </c>
      <c r="BD14">
        <v>25.050000000000004</v>
      </c>
      <c r="BE14">
        <v>27.116666666666671</v>
      </c>
      <c r="BF14">
        <v>26.091666666666669</v>
      </c>
      <c r="BG14">
        <v>25.016666666666669</v>
      </c>
      <c r="BH14">
        <v>27.941666666666677</v>
      </c>
      <c r="BI14">
        <v>26.700000000000006</v>
      </c>
      <c r="BJ14">
        <v>25.966666666666672</v>
      </c>
      <c r="BK14">
        <v>26.966666666666665</v>
      </c>
      <c r="BL14">
        <v>29.06666666666667</v>
      </c>
    </row>
    <row r="15" spans="1:64">
      <c r="B15">
        <v>3.3037350441833611</v>
      </c>
      <c r="C15">
        <v>3.4832975502190173</v>
      </c>
      <c r="D15">
        <v>3.0991425957931997</v>
      </c>
      <c r="E15">
        <v>2.7063697681464944</v>
      </c>
      <c r="F15">
        <v>3.5844350820666087</v>
      </c>
      <c r="G15">
        <v>2.9296828003286133</v>
      </c>
      <c r="H15">
        <v>3.324271603698576</v>
      </c>
      <c r="I15">
        <v>3.6597835063553048</v>
      </c>
      <c r="J15">
        <v>3.4056043554178483</v>
      </c>
      <c r="K15">
        <v>3.4669830559106432</v>
      </c>
      <c r="L15">
        <v>2.9416887604797268</v>
      </c>
      <c r="M15">
        <v>2.7265442969845193</v>
      </c>
      <c r="N15">
        <v>4.0060664467864706</v>
      </c>
      <c r="O15">
        <v>3.5626562543830369</v>
      </c>
      <c r="P15">
        <v>3.3487453533518257</v>
      </c>
      <c r="R15">
        <v>3.5140111799266633</v>
      </c>
      <c r="S15">
        <v>3.2620137366715047</v>
      </c>
      <c r="T15">
        <v>3.7367191225150678</v>
      </c>
      <c r="U15">
        <v>3.566181121595311</v>
      </c>
      <c r="V15">
        <v>3.6112456418070038</v>
      </c>
      <c r="W15">
        <v>3.126510745934588</v>
      </c>
      <c r="X15">
        <v>3.761741116168313</v>
      </c>
      <c r="Y15">
        <v>3.6403005026079587</v>
      </c>
      <c r="Z15">
        <v>3.6601963112703433</v>
      </c>
      <c r="AA15">
        <v>3.3957717864487043</v>
      </c>
      <c r="AB15">
        <v>3.3374331091176574</v>
      </c>
      <c r="AC15">
        <v>3.5855002392709396</v>
      </c>
      <c r="AD15">
        <v>3.1533729059152957</v>
      </c>
      <c r="AE15">
        <v>3.6175692579662284</v>
      </c>
      <c r="AF15">
        <v>3.6660207278748413</v>
      </c>
      <c r="AH15">
        <v>4.0020507563510801</v>
      </c>
      <c r="AI15">
        <v>3.3487038781919276</v>
      </c>
      <c r="AJ15">
        <v>3.3665344393090844</v>
      </c>
      <c r="AK15">
        <v>3.3298911179721573</v>
      </c>
      <c r="AL15">
        <v>3.5845744223232128</v>
      </c>
      <c r="AM15">
        <v>3.4333447431558821</v>
      </c>
      <c r="AN15">
        <v>3.5909390561304857</v>
      </c>
      <c r="AO15">
        <v>3.5235784953801468</v>
      </c>
      <c r="AP15">
        <v>3.5864923463500316</v>
      </c>
      <c r="AQ15">
        <v>3.823295804926139</v>
      </c>
      <c r="AR15">
        <v>3.7245946164623152</v>
      </c>
      <c r="AS15">
        <v>3.2990477668701863</v>
      </c>
      <c r="AT15">
        <v>3.4456256590547065</v>
      </c>
      <c r="AU15">
        <v>3.2819194643333902</v>
      </c>
      <c r="AV15">
        <v>3.1537873491842534</v>
      </c>
      <c r="AX15">
        <v>3.0656024607397212</v>
      </c>
      <c r="AY15">
        <v>2.5952780785193927</v>
      </c>
      <c r="AZ15">
        <v>2.9240014610392273</v>
      </c>
      <c r="BA15">
        <v>3.4620438852284732</v>
      </c>
      <c r="BB15">
        <v>2.9559440212866108</v>
      </c>
      <c r="BC15">
        <v>3.2183122645120723</v>
      </c>
      <c r="BD15">
        <v>2.7202299529912888</v>
      </c>
      <c r="BE15">
        <v>3.1065033796639012</v>
      </c>
      <c r="BF15">
        <v>3.162164759885381</v>
      </c>
      <c r="BG15">
        <v>3.3095078003144018</v>
      </c>
      <c r="BH15">
        <v>3.2169398382743997</v>
      </c>
      <c r="BI15">
        <v>3.078063179090536</v>
      </c>
      <c r="BJ15">
        <v>3.5804510371780833</v>
      </c>
      <c r="BK15">
        <v>3.2370451863484293</v>
      </c>
      <c r="BL15">
        <v>4.0295949334437235</v>
      </c>
    </row>
    <row r="16" spans="1:64">
      <c r="B16" t="s">
        <v>287</v>
      </c>
      <c r="I16" t="s">
        <v>194</v>
      </c>
      <c r="P16" t="s">
        <v>195</v>
      </c>
      <c r="W16" t="s">
        <v>196</v>
      </c>
    </row>
    <row r="17" spans="1:50">
      <c r="B17">
        <f>AVERAGE(B14:D14)</f>
        <v>35.852777777777781</v>
      </c>
      <c r="C17">
        <f>AVERAGE(E14:G14)</f>
        <v>33.897222222222233</v>
      </c>
      <c r="D17">
        <f>AVERAGE(H14:J14)</f>
        <v>31.411111111111108</v>
      </c>
      <c r="E17">
        <f>AVERAGE(K14:M14)</f>
        <v>27.425000000000001</v>
      </c>
      <c r="F17">
        <f>AVERAGE(N14:P14)</f>
        <v>30.902777777777782</v>
      </c>
      <c r="I17">
        <f>AVERAGE(R14:T14)</f>
        <v>37.180555555555564</v>
      </c>
      <c r="J17">
        <f>AVERAGE(U14:W14)</f>
        <v>32.324999999999996</v>
      </c>
      <c r="K17">
        <f>AVERAGE(X14:Z14)</f>
        <v>33.44166666666667</v>
      </c>
      <c r="L17">
        <f>AVERAGE(AA14:AC14)</f>
        <v>29.288888888888891</v>
      </c>
      <c r="M17">
        <f>AVERAGE(AD14:AF14)</f>
        <v>32.56944444444445</v>
      </c>
      <c r="P17">
        <f>AVERAGE(AH14:AJ14)</f>
        <v>24.494444444444444</v>
      </c>
      <c r="Q17">
        <f>AVERAGE(AK14:AM14)</f>
        <v>23.897222222222222</v>
      </c>
      <c r="R17">
        <f>AVERAGE(AN14:AP14)</f>
        <v>28.477777777777774</v>
      </c>
      <c r="S17">
        <f>AVERAGE(AQ14:AS14)</f>
        <v>26.552777777777777</v>
      </c>
      <c r="T17">
        <f>AVERAGE(AT14:AV14)</f>
        <v>25.313888888888886</v>
      </c>
      <c r="W17">
        <f>AVERAGE(AX14:AZ14)</f>
        <v>22.980555555555558</v>
      </c>
      <c r="X17">
        <f>AVERAGE(BA14:BC14)</f>
        <v>24.994444444444444</v>
      </c>
      <c r="Y17">
        <f>AVERAGE(BD14:BF14)</f>
        <v>26.086111111111112</v>
      </c>
      <c r="Z17">
        <f>AVERAGE(BG14:BI14)</f>
        <v>26.552777777777781</v>
      </c>
      <c r="AA17">
        <f>AVERAGE(BJ14:BL14)</f>
        <v>27.333333333333332</v>
      </c>
    </row>
    <row r="18" spans="1:50">
      <c r="B18">
        <f>STDEV(B14:D14)/SQRT(3)</f>
        <v>2.7705057589713982</v>
      </c>
      <c r="C18">
        <f>STDEV(E14:G14)/SQRT(3)</f>
        <v>0.53671526119995927</v>
      </c>
      <c r="D18">
        <f>STDEV(H14:J14)/SQRT(3)</f>
        <v>1.0043001678584453</v>
      </c>
      <c r="E18">
        <f>STDEV(K14:M14)/SQRT(3)</f>
        <v>1.4115840196192522</v>
      </c>
      <c r="F18">
        <f>STDEV(N14:P14)/SQRT(3)</f>
        <v>1.1991541514802639</v>
      </c>
      <c r="I18">
        <f>STDEV(R14:T14)/SQRT(3)</f>
        <v>1.8069588563777408</v>
      </c>
      <c r="J18">
        <f>STDEV(U14:W14)/SQRT(3)</f>
        <v>1.6507854471713139</v>
      </c>
      <c r="K18">
        <f>STDEV(X14:Z14)/SQRT(3)</f>
        <v>1.7993118540564763</v>
      </c>
      <c r="L18">
        <f>STDEV(AA14:AC14)/SQRT(3)</f>
        <v>1.1589659876345924</v>
      </c>
      <c r="M18">
        <f>STDEV(AD14:AF14)/SQRT(3)</f>
        <v>1.1059847017449347</v>
      </c>
      <c r="P18">
        <f>STDEV(AH14:AJ14)/SQRT(3)</f>
        <v>1.0546341007286593</v>
      </c>
      <c r="Q18">
        <f>STDEV(AK14:AM14)/SQRT(3)</f>
        <v>1.6315348185673293</v>
      </c>
      <c r="R18">
        <f>STDEV(AN14:AP14)/SQRT(3)</f>
        <v>0.64163660343234574</v>
      </c>
      <c r="S18">
        <f>STDEV(AQ14:AS14)/SQRT(3)</f>
        <v>1.3816366212164539</v>
      </c>
      <c r="T18">
        <f>STDEV(AT14:AV14)/SQRT(3)</f>
        <v>1.0609038482862829</v>
      </c>
      <c r="W18">
        <f>STDEV(AX14:AZ14)/SQRT(3)</f>
        <v>2.0600776085105332</v>
      </c>
      <c r="X18">
        <f>STDEV(BA14:BC14)/SQRT(3)</f>
        <v>0.97380426836526957</v>
      </c>
      <c r="Y18">
        <f>STDEV(BD14:BF14)/SQRT(3)</f>
        <v>0.59660174486445205</v>
      </c>
      <c r="Z18">
        <f>STDEV(BG14:BI14)/SQRT(3)</f>
        <v>0.84757733905468247</v>
      </c>
      <c r="AA18">
        <f>STDEV(BJ14:BL14)/SQRT(3)</f>
        <v>0.91347930706964797</v>
      </c>
    </row>
    <row r="20" spans="1:50">
      <c r="B20">
        <v>41.1111111111111</v>
      </c>
      <c r="C20">
        <v>30.083333333333339</v>
      </c>
      <c r="D20">
        <v>6.0555555555555571</v>
      </c>
      <c r="E20">
        <v>-7.9166666666666661</v>
      </c>
    </row>
    <row r="21" spans="1:50">
      <c r="B21">
        <v>3.5948681370916677</v>
      </c>
      <c r="C21">
        <v>4.7765510376017977</v>
      </c>
      <c r="D21">
        <v>2.8274184111650098</v>
      </c>
      <c r="E21">
        <v>3.3431306339862696</v>
      </c>
    </row>
    <row r="23" spans="1:50">
      <c r="B23" t="s">
        <v>160</v>
      </c>
      <c r="R23" t="s">
        <v>160</v>
      </c>
      <c r="AH23" t="s">
        <v>160</v>
      </c>
      <c r="AX23" t="s">
        <v>160</v>
      </c>
    </row>
    <row r="24" spans="1:50">
      <c r="A24" s="7" t="s">
        <v>134</v>
      </c>
      <c r="B24">
        <f>AVERAGE(B3:P3)</f>
        <v>25.798245614035086</v>
      </c>
      <c r="R24">
        <f>AVERAGE(R3:AF3)</f>
        <v>20.153216374269007</v>
      </c>
      <c r="AH24">
        <f>AVERAGE(AH3:AV3)</f>
        <v>14.818128654970762</v>
      </c>
      <c r="AX24">
        <f>AVERAGE(AX3:BL3)</f>
        <v>14.39356725146199</v>
      </c>
    </row>
    <row r="25" spans="1:50">
      <c r="B25">
        <f>STDEV(B3:P3)/SQRT(15)</f>
        <v>2.2160876390443849</v>
      </c>
      <c r="R25">
        <f>STDEV(R3:AF3)/SQRT(15)</f>
        <v>1.730565493673897</v>
      </c>
      <c r="AH25">
        <f>STDEV(AH3:AV3)/SQRT(15)</f>
        <v>0.9048191366793561</v>
      </c>
      <c r="AX25">
        <f>STDEV(AX3:BL3)/SQRT(15)</f>
        <v>0.69815800818724305</v>
      </c>
    </row>
    <row r="28" spans="1:50">
      <c r="B28" t="s">
        <v>159</v>
      </c>
      <c r="R28" t="s">
        <v>159</v>
      </c>
      <c r="AH28" t="s">
        <v>159</v>
      </c>
      <c r="AX28" t="s">
        <v>159</v>
      </c>
    </row>
    <row r="29" spans="1:50">
      <c r="A29" s="7" t="s">
        <v>134</v>
      </c>
      <c r="B29">
        <f>AVERAGE(B14:P14)</f>
        <v>31.89777777777778</v>
      </c>
      <c r="R29">
        <f>AVERAGE(R14:AF14)</f>
        <v>32.961111111111109</v>
      </c>
      <c r="AH29">
        <f>AVERAGE(AH14:AV14)</f>
        <v>25.747222222222216</v>
      </c>
      <c r="AX29">
        <f>AVERAGE(AX14:BL14)</f>
        <v>25.589444444444446</v>
      </c>
    </row>
    <row r="30" spans="1:50">
      <c r="B30">
        <f>STDEV(B14:P14)/SQRT(15)</f>
        <v>0.96863867910204171</v>
      </c>
      <c r="R30">
        <f>STDEV(R14:AF14)/SQRT(15)</f>
        <v>0.89175702949137503</v>
      </c>
      <c r="AH30">
        <f>STDEV(AH14:AV14)/SQRT(15)</f>
        <v>0.62934398671594516</v>
      </c>
      <c r="AX30">
        <f>STDEV(AX14:BL14)/SQRT(15)</f>
        <v>0.60448470920977881</v>
      </c>
    </row>
    <row r="97" spans="1:69">
      <c r="A97" t="s">
        <v>321</v>
      </c>
      <c r="B97" t="s">
        <v>317</v>
      </c>
      <c r="R97" t="s">
        <v>318</v>
      </c>
      <c r="AH97" t="s">
        <v>319</v>
      </c>
      <c r="AX97" t="s">
        <v>320</v>
      </c>
    </row>
    <row r="98" spans="1:69">
      <c r="A98" t="s">
        <v>134</v>
      </c>
    </row>
    <row r="99" spans="1:69">
      <c r="A99"/>
      <c r="B99">
        <v>38.499999999999993</v>
      </c>
      <c r="C99">
        <v>21.472222222222221</v>
      </c>
      <c r="D99">
        <v>15</v>
      </c>
      <c r="E99">
        <v>18.694444444444446</v>
      </c>
      <c r="F99">
        <v>9.4722222222222214</v>
      </c>
      <c r="G99">
        <v>10.361111111111112</v>
      </c>
      <c r="H99">
        <v>12.527777777777777</v>
      </c>
      <c r="I99">
        <v>6.8055555555555554</v>
      </c>
      <c r="J99">
        <v>5.583333333333333</v>
      </c>
      <c r="K99">
        <v>5.916666666666667</v>
      </c>
      <c r="L99">
        <v>8.0833333333333339</v>
      </c>
      <c r="M99">
        <v>5.1388888888888893</v>
      </c>
      <c r="N99">
        <v>9.0833333333333321</v>
      </c>
      <c r="O99">
        <v>9.5</v>
      </c>
      <c r="P99">
        <v>8.5</v>
      </c>
      <c r="R99">
        <v>36.555555555555557</v>
      </c>
      <c r="S99">
        <v>25.027777777777775</v>
      </c>
      <c r="T99">
        <v>14.833333333333334</v>
      </c>
      <c r="U99">
        <v>12.861111111111109</v>
      </c>
      <c r="V99">
        <v>8.8333333333333339</v>
      </c>
      <c r="W99">
        <v>10.055555555555554</v>
      </c>
      <c r="X99">
        <v>11.777777777777777</v>
      </c>
      <c r="Y99">
        <v>13.361111111111109</v>
      </c>
      <c r="Z99">
        <v>9.8055555555555554</v>
      </c>
      <c r="AA99">
        <v>10.500000000000002</v>
      </c>
      <c r="AB99">
        <v>8.7777777777777768</v>
      </c>
      <c r="AC99">
        <v>8.3888888888888893</v>
      </c>
      <c r="AD99">
        <v>15.666666666666668</v>
      </c>
      <c r="AE99">
        <v>11.222222222222223</v>
      </c>
      <c r="AF99">
        <v>8.5833333333333339</v>
      </c>
      <c r="AH99">
        <v>24.138888888888886</v>
      </c>
      <c r="AI99">
        <v>9.7777777777777786</v>
      </c>
      <c r="AJ99">
        <v>6.4722222222222223</v>
      </c>
      <c r="AK99">
        <v>5.6944444444444438</v>
      </c>
      <c r="AL99">
        <v>5.2222222222222214</v>
      </c>
      <c r="AM99">
        <v>4.666666666666667</v>
      </c>
      <c r="AN99">
        <v>5.6388888888888893</v>
      </c>
      <c r="AO99">
        <v>4.3055555555555554</v>
      </c>
      <c r="AP99">
        <v>4.7777777777777768</v>
      </c>
      <c r="AQ99">
        <v>5.75</v>
      </c>
      <c r="AR99">
        <v>6.1666666666666652</v>
      </c>
      <c r="AS99">
        <v>2.2777777777777781</v>
      </c>
      <c r="AT99">
        <v>5.9999999999999991</v>
      </c>
      <c r="AU99">
        <v>7.2222222222222214</v>
      </c>
      <c r="AV99">
        <v>2.3333333333333335</v>
      </c>
      <c r="AX99">
        <v>17.083333333333332</v>
      </c>
      <c r="AY99">
        <v>10.72222222222222</v>
      </c>
      <c r="AZ99">
        <v>7.0000000000000009</v>
      </c>
      <c r="BA99">
        <v>7.8888888888888884</v>
      </c>
      <c r="BB99">
        <v>5.416666666666667</v>
      </c>
      <c r="BC99">
        <v>9.3611111111111125</v>
      </c>
      <c r="BD99">
        <v>8.0833333333333339</v>
      </c>
      <c r="BE99">
        <v>6.8333333333333339</v>
      </c>
      <c r="BF99">
        <v>7.9166666666666652</v>
      </c>
      <c r="BG99">
        <v>9.3611111111111107</v>
      </c>
      <c r="BH99">
        <v>6.9166666666666652</v>
      </c>
      <c r="BI99">
        <v>10.416666666666668</v>
      </c>
      <c r="BJ99">
        <v>6.8611111111111107</v>
      </c>
      <c r="BK99">
        <v>9.8611111111111072</v>
      </c>
      <c r="BL99">
        <v>4.1944444444444446</v>
      </c>
    </row>
    <row r="100" spans="1:69">
      <c r="A100"/>
      <c r="B100">
        <v>5.5916755106886367</v>
      </c>
      <c r="C100">
        <v>4.0405058383640622</v>
      </c>
      <c r="D100">
        <v>3.2040588736777722</v>
      </c>
      <c r="E100">
        <v>4.2258341143306382</v>
      </c>
      <c r="F100">
        <v>3.5062374274808543</v>
      </c>
      <c r="G100">
        <v>2.9251200249722786</v>
      </c>
      <c r="H100">
        <v>4.6044661259775799</v>
      </c>
      <c r="I100">
        <v>1.6383751977004399</v>
      </c>
      <c r="J100">
        <v>1.5215207039423593</v>
      </c>
      <c r="K100">
        <v>1.9831465831779482</v>
      </c>
      <c r="L100">
        <v>2.8917405311789821</v>
      </c>
      <c r="M100">
        <v>2.1670389475559659</v>
      </c>
      <c r="N100">
        <v>3.5682676006759464</v>
      </c>
      <c r="O100">
        <v>2.832739093953196</v>
      </c>
      <c r="P100">
        <v>3.8482362919813751</v>
      </c>
      <c r="R100">
        <v>9.0842792884629464</v>
      </c>
      <c r="S100">
        <v>6.0788115660971709</v>
      </c>
      <c r="T100">
        <v>5.399292259394457</v>
      </c>
      <c r="U100">
        <v>4.6499444863514663</v>
      </c>
      <c r="V100">
        <v>2.2396413253003851</v>
      </c>
      <c r="W100">
        <v>2.2480194550444046</v>
      </c>
      <c r="X100">
        <v>2.5056613787592315</v>
      </c>
      <c r="Y100">
        <v>2.9970407215151007</v>
      </c>
      <c r="Z100">
        <v>2.9231049671042122</v>
      </c>
      <c r="AA100">
        <v>2.4902165470453466</v>
      </c>
      <c r="AB100">
        <v>3.3743270518356279</v>
      </c>
      <c r="AC100">
        <v>2.4490887927354907</v>
      </c>
      <c r="AD100">
        <v>7.8946130889940278</v>
      </c>
      <c r="AE100">
        <v>4.4480414736982405</v>
      </c>
      <c r="AF100">
        <v>3.3487333652465012</v>
      </c>
      <c r="AH100">
        <v>7.0652869738211432</v>
      </c>
      <c r="AI100">
        <v>3.849949348858587</v>
      </c>
      <c r="AJ100">
        <v>2.199808046926393</v>
      </c>
      <c r="AK100">
        <v>2.7424393566932883</v>
      </c>
      <c r="AL100">
        <v>2.0500198460619936</v>
      </c>
      <c r="AM100">
        <v>2.3010025629305142</v>
      </c>
      <c r="AN100">
        <v>2.3950911967247737</v>
      </c>
      <c r="AO100">
        <v>1.3151911776979424</v>
      </c>
      <c r="AP100">
        <v>1.6653193207175336</v>
      </c>
      <c r="AQ100">
        <v>1.9480306035386692</v>
      </c>
      <c r="AR100">
        <v>2.4966307262318521</v>
      </c>
      <c r="AS100">
        <v>0.88366520669927051</v>
      </c>
      <c r="AT100">
        <v>1.7889484901295234</v>
      </c>
      <c r="AU100">
        <v>3.3578225000197097</v>
      </c>
      <c r="AV100">
        <v>0.58603271532768852</v>
      </c>
      <c r="AX100">
        <v>5.522089860820488</v>
      </c>
      <c r="AY100">
        <v>3.7863464914197196</v>
      </c>
      <c r="AZ100">
        <v>1.9864863317244206</v>
      </c>
      <c r="BA100">
        <v>2.2440843795591485</v>
      </c>
      <c r="BB100">
        <v>2.1209731106326966</v>
      </c>
      <c r="BC100">
        <v>2.4517081015160187</v>
      </c>
      <c r="BD100">
        <v>3.8894930988056222</v>
      </c>
      <c r="BE100">
        <v>1.873301700009707</v>
      </c>
      <c r="BF100">
        <v>2.5738666558875116</v>
      </c>
      <c r="BG100">
        <v>3.1857369246512528</v>
      </c>
      <c r="BH100">
        <v>1.596568816722908</v>
      </c>
      <c r="BI100">
        <v>4.9591131294116533</v>
      </c>
      <c r="BJ100">
        <v>2.7638413020622967</v>
      </c>
      <c r="BK100">
        <v>2.7307509152552214</v>
      </c>
      <c r="BL100">
        <v>1.2488771612375777</v>
      </c>
    </row>
    <row r="102" spans="1:69">
      <c r="B102">
        <f>AVERAGE(B99:D99)</f>
        <v>24.990740740740737</v>
      </c>
      <c r="C102">
        <f>AVERAGE(E99:G99)</f>
        <v>12.842592592592593</v>
      </c>
      <c r="D102">
        <f>AVERAGE(H99:J99)</f>
        <v>8.3055555555555554</v>
      </c>
      <c r="E102">
        <f>AVERAGE(K99:M99)</f>
        <v>6.3796296296296298</v>
      </c>
      <c r="F102">
        <f>AVERAGE(N99:P99)</f>
        <v>9.0277777777777768</v>
      </c>
      <c r="I102">
        <f>AVERAGE(R99:T99)</f>
        <v>25.472222222222218</v>
      </c>
      <c r="J102">
        <f>AVERAGE(U99:W99)</f>
        <v>10.583333333333332</v>
      </c>
      <c r="K102">
        <f>AVERAGE(X99:Z99)</f>
        <v>11.648148148148147</v>
      </c>
      <c r="L102">
        <f>AVERAGE(AA99:AC99)</f>
        <v>9.2222222222222232</v>
      </c>
      <c r="M102">
        <f>AVERAGE(AD99:AF99)</f>
        <v>11.824074074074076</v>
      </c>
      <c r="P102">
        <f>AVERAGE(AH99:AJ99)</f>
        <v>13.462962962962962</v>
      </c>
      <c r="Q102">
        <f>AVERAGE(AK99:AM99)</f>
        <v>5.1944444444444438</v>
      </c>
      <c r="R102">
        <f>AVERAGE(AN99:AP99)</f>
        <v>4.9074074074074074</v>
      </c>
      <c r="S102">
        <f>AVERAGE(AQ99:AS99)</f>
        <v>4.731481481481481</v>
      </c>
      <c r="T102">
        <f>AVERAGE(AT99:AV99)</f>
        <v>5.1851851851851851</v>
      </c>
      <c r="W102">
        <f>AVERAGE(AX99:AZ99)</f>
        <v>11.601851851851849</v>
      </c>
      <c r="X102">
        <f>AVERAGE(BA99:BC99)</f>
        <v>7.5555555555555562</v>
      </c>
      <c r="Y102">
        <f>AVERAGE(BD99:BF99)</f>
        <v>7.6111111111111107</v>
      </c>
      <c r="Z102">
        <f>AVERAGE(BG99:BI99)</f>
        <v>8.898148148148147</v>
      </c>
      <c r="AA102">
        <f>AVERAGE(BJ99:BL99)</f>
        <v>6.9722222222222214</v>
      </c>
    </row>
    <row r="103" spans="1:69">
      <c r="B103">
        <f>STDEV(B99:D99)/SQRT(3)</f>
        <v>7.0082684362560448</v>
      </c>
      <c r="C103">
        <f>STDEV(E99:G99)/SQRT(3)</f>
        <v>2.9371561322824964</v>
      </c>
      <c r="D103">
        <f>STDEV(H99:J99)/SQRT(3)</f>
        <v>2.1403914875939418</v>
      </c>
      <c r="E103">
        <f>STDEV(K99:M99)/SQRT(3)</f>
        <v>0.88094443646417031</v>
      </c>
      <c r="F103">
        <f>STDEV(N99:P99)/SQRT(3)</f>
        <v>0.29000851413640416</v>
      </c>
      <c r="I103">
        <f>STDEV(R99:T99)/SQRT(3)</f>
        <v>6.2746017859316394</v>
      </c>
      <c r="J103">
        <f>STDEV(U99:W99)/SQRT(3)</f>
        <v>1.1922891838569949</v>
      </c>
      <c r="K103">
        <f>STDEV(X99:Z99)/SQRT(3)</f>
        <v>1.0284448952697025</v>
      </c>
      <c r="L103">
        <f>STDEV(AA99:AC99)/SQRT(3)</f>
        <v>0.64867703289396339</v>
      </c>
      <c r="M103">
        <f>STDEV(AD99:AF99)/SQRT(3)</f>
        <v>2.0668068782916378</v>
      </c>
      <c r="P103">
        <f>STDEV(AH99:AJ99)/SQRT(3)</f>
        <v>5.4225830303957867</v>
      </c>
      <c r="Q103">
        <f>STDEV(AK99:AM99)/SQRT(3)</f>
        <v>0.29701879504343376</v>
      </c>
      <c r="R103">
        <f>STDEV(AN99:AP99)/SQRT(3)</f>
        <v>0.39031923904366816</v>
      </c>
      <c r="S103">
        <f>STDEV(AQ99:AS99)/SQRT(3)</f>
        <v>1.2327339773791062</v>
      </c>
      <c r="T103">
        <f>STDEV(AT99:AV99)/SQRT(3)</f>
        <v>1.4689282974112536</v>
      </c>
      <c r="W103">
        <f>STDEV(AX99:AZ99)/SQRT(3)</f>
        <v>2.943847481996396</v>
      </c>
      <c r="X103">
        <f>STDEV(BA99:BC99)/SQRT(3)</f>
        <v>1.1507959313971199</v>
      </c>
      <c r="Y103">
        <f>STDEV(BD99:BF99)/SQRT(3)</f>
        <v>0.39185377721294101</v>
      </c>
      <c r="Z103">
        <f>STDEV(BG99:BI99)/SQRT(3)</f>
        <v>1.0365408866041879</v>
      </c>
      <c r="AA103">
        <f>STDEV(BJ99:BL99)/SQRT(3)</f>
        <v>1.636768873628468</v>
      </c>
    </row>
    <row r="106" spans="1:69">
      <c r="B106">
        <v>40.777777777777779</v>
      </c>
      <c r="C106">
        <v>41.333333333333336</v>
      </c>
      <c r="D106">
        <v>37.625</v>
      </c>
      <c r="E106">
        <v>34.69444444444445</v>
      </c>
      <c r="F106">
        <v>34.888888888888886</v>
      </c>
      <c r="I106">
        <v>36.56944444444445</v>
      </c>
      <c r="J106">
        <v>31.652777777777782</v>
      </c>
      <c r="K106">
        <v>30.291666666666661</v>
      </c>
      <c r="L106">
        <v>30.041666666666668</v>
      </c>
      <c r="M106">
        <v>27.041666666666671</v>
      </c>
      <c r="P106">
        <v>33.56944444444445</v>
      </c>
      <c r="Q106">
        <v>23.777777777777775</v>
      </c>
      <c r="R106">
        <v>24.777777777777775</v>
      </c>
      <c r="S106">
        <v>25.138888888888886</v>
      </c>
      <c r="T106">
        <v>26.847222222222218</v>
      </c>
      <c r="W106">
        <v>29.638888888888889</v>
      </c>
      <c r="X106">
        <v>23.611111111111111</v>
      </c>
      <c r="Y106">
        <v>23.652777777777782</v>
      </c>
      <c r="Z106">
        <v>22.638888888888889</v>
      </c>
      <c r="AA106">
        <v>24.277777777777775</v>
      </c>
    </row>
    <row r="107" spans="1:69">
      <c r="B107">
        <v>2.8296885598381687</v>
      </c>
      <c r="C107">
        <v>1.5922628319237779</v>
      </c>
      <c r="D107">
        <v>1.8788540636762063</v>
      </c>
      <c r="E107">
        <v>2.6023419533134553</v>
      </c>
      <c r="F107">
        <v>3.9240719984963208</v>
      </c>
      <c r="I107">
        <v>2.6951960578264811</v>
      </c>
      <c r="J107">
        <v>0.62283575902162902</v>
      </c>
      <c r="K107">
        <v>1.227576655221355</v>
      </c>
      <c r="L107">
        <v>2.415588840105952</v>
      </c>
      <c r="M107">
        <v>1.6548190009562771</v>
      </c>
      <c r="P107">
        <v>4.0294297378593971</v>
      </c>
      <c r="Q107">
        <v>0.92368942859265546</v>
      </c>
      <c r="R107">
        <v>6.0438852886794647</v>
      </c>
      <c r="S107">
        <v>1.8085978642495231</v>
      </c>
      <c r="T107">
        <v>4.6949991454002173</v>
      </c>
      <c r="W107">
        <v>7.6330912342329178</v>
      </c>
      <c r="X107">
        <v>1.0675488250319793</v>
      </c>
      <c r="Y107">
        <v>3.3378730660314488</v>
      </c>
      <c r="Z107">
        <v>1.6372991347918517</v>
      </c>
      <c r="AA107">
        <v>3.1553464817279822</v>
      </c>
    </row>
    <row r="109" spans="1:69">
      <c r="B109">
        <v>34.236111111111107</v>
      </c>
      <c r="C109">
        <v>32.027777777777779</v>
      </c>
      <c r="D109">
        <v>27.541666666666668</v>
      </c>
      <c r="E109">
        <v>21.638888888888886</v>
      </c>
      <c r="F109">
        <v>22.152777777777775</v>
      </c>
      <c r="I109">
        <v>32.798611111111114</v>
      </c>
      <c r="J109">
        <v>25.75</v>
      </c>
      <c r="K109">
        <v>22.284722222222218</v>
      </c>
      <c r="L109">
        <v>21.069444444444446</v>
      </c>
      <c r="M109">
        <v>19.215277777777775</v>
      </c>
      <c r="P109">
        <v>27.666666666666668</v>
      </c>
      <c r="Q109">
        <v>16.895833333333336</v>
      </c>
      <c r="R109">
        <v>16.576388888888889</v>
      </c>
      <c r="S109">
        <v>16.479166666666668</v>
      </c>
      <c r="T109">
        <v>15.631944444444443</v>
      </c>
      <c r="W109">
        <v>23.548611111111114</v>
      </c>
      <c r="X109">
        <v>18.444444444444443</v>
      </c>
      <c r="Y109">
        <v>15.548611111111109</v>
      </c>
      <c r="Z109">
        <v>16.166666666666668</v>
      </c>
      <c r="AA109">
        <v>17.1875</v>
      </c>
    </row>
    <row r="110" spans="1:69">
      <c r="B110">
        <v>1.610886598341436</v>
      </c>
      <c r="C110">
        <v>0.64933340700813491</v>
      </c>
      <c r="D110">
        <v>2.3925702416253292</v>
      </c>
      <c r="E110">
        <v>1.0008917705824905</v>
      </c>
      <c r="F110">
        <v>2.5926783633299024</v>
      </c>
      <c r="I110">
        <v>3.2682299736239133</v>
      </c>
      <c r="J110">
        <v>1.1708135625060672</v>
      </c>
      <c r="K110">
        <v>1.9323907144925041</v>
      </c>
      <c r="L110">
        <v>1.5142711036365393</v>
      </c>
      <c r="M110">
        <v>0.98206819902227904</v>
      </c>
      <c r="P110">
        <v>4.8453663671059362</v>
      </c>
      <c r="Q110">
        <v>1.2432689140297004</v>
      </c>
      <c r="R110">
        <v>3.4601386965528853</v>
      </c>
      <c r="S110">
        <v>0.89437866390273546</v>
      </c>
      <c r="T110">
        <v>2.7444792367340298</v>
      </c>
      <c r="W110">
        <v>6.022723335290836</v>
      </c>
      <c r="X110">
        <v>1.2960461894965933</v>
      </c>
      <c r="Y110">
        <v>2.4322216511851589</v>
      </c>
      <c r="Z110">
        <v>1.036026396596363</v>
      </c>
      <c r="AA110">
        <v>2.1409058851942224</v>
      </c>
    </row>
    <row r="112" spans="1:69">
      <c r="B112">
        <v>43.300000000000004</v>
      </c>
      <c r="C112">
        <v>56.422222222222217</v>
      </c>
      <c r="D112">
        <v>52.55555555555555</v>
      </c>
      <c r="E112">
        <v>49.155555555555559</v>
      </c>
      <c r="F112">
        <v>48.466666666666669</v>
      </c>
      <c r="I112">
        <v>55.888888888888893</v>
      </c>
      <c r="J112">
        <v>67.37777777777778</v>
      </c>
      <c r="K112">
        <v>63.666666666666686</v>
      </c>
      <c r="L112">
        <v>63.70000000000001</v>
      </c>
      <c r="M112">
        <v>59.133333333333333</v>
      </c>
      <c r="P112">
        <v>42.344444444444441</v>
      </c>
      <c r="Q112">
        <v>47.744444444444447</v>
      </c>
      <c r="R112">
        <v>50.533333333333339</v>
      </c>
      <c r="S112">
        <v>51.322222222222223</v>
      </c>
      <c r="T112">
        <v>49.855555555555554</v>
      </c>
      <c r="W112">
        <v>49.733333333333341</v>
      </c>
      <c r="X112">
        <v>54.566666666666663</v>
      </c>
      <c r="Y112">
        <v>54.422222222222217</v>
      </c>
      <c r="Z112">
        <v>57.6</v>
      </c>
      <c r="AA112">
        <v>57.133333333333333</v>
      </c>
      <c r="AD112">
        <v>45.866666666666667</v>
      </c>
      <c r="AE112">
        <v>52.622222222222213</v>
      </c>
      <c r="AF112">
        <v>49.277777777777779</v>
      </c>
      <c r="AG112">
        <v>49.111111111111107</v>
      </c>
      <c r="AH112">
        <v>56.777777777777771</v>
      </c>
      <c r="AK112">
        <v>46.511111111111113</v>
      </c>
      <c r="AL112">
        <v>60.155555555555566</v>
      </c>
      <c r="AM112">
        <v>57.377777777777773</v>
      </c>
      <c r="AN112">
        <v>59.533333333333339</v>
      </c>
      <c r="AO112">
        <v>59.144444444444446</v>
      </c>
      <c r="AR112">
        <v>46.566666666666663</v>
      </c>
      <c r="AS112">
        <v>52.44444444444445</v>
      </c>
      <c r="AT112">
        <v>57.111111111111114</v>
      </c>
      <c r="AU112">
        <v>60.67777777777777</v>
      </c>
      <c r="AV112">
        <v>54.300000000000004</v>
      </c>
      <c r="AY112">
        <v>40.322222222222223</v>
      </c>
      <c r="AZ112">
        <v>47.522222222222219</v>
      </c>
      <c r="BA112">
        <v>50.74444444444444</v>
      </c>
      <c r="BB112">
        <v>50.277777777777779</v>
      </c>
      <c r="BC112">
        <v>53.866666666666674</v>
      </c>
      <c r="BF112">
        <v>42.722222222222221</v>
      </c>
      <c r="BG112">
        <v>54.733333333333341</v>
      </c>
      <c r="BH112">
        <v>60.555555555555564</v>
      </c>
      <c r="BI112">
        <v>61.966666666666669</v>
      </c>
      <c r="BJ112">
        <v>61.333333333333336</v>
      </c>
      <c r="BM112">
        <v>42.588888888888889</v>
      </c>
      <c r="BN112">
        <v>57.766666666666673</v>
      </c>
      <c r="BO112">
        <v>63.29999999999999</v>
      </c>
      <c r="BP112">
        <v>63.822222222222223</v>
      </c>
      <c r="BQ112">
        <v>69.333333333333329</v>
      </c>
    </row>
    <row r="113" spans="1:69">
      <c r="B113">
        <v>3.6956430804093667</v>
      </c>
      <c r="C113">
        <v>3.483949086104436</v>
      </c>
      <c r="D113">
        <v>2.786563882563061</v>
      </c>
      <c r="E113">
        <v>3.4513193040157284</v>
      </c>
      <c r="F113">
        <v>2.34125638952283</v>
      </c>
      <c r="I113">
        <v>5.3292113700960169</v>
      </c>
      <c r="J113">
        <v>1.5055863055490295</v>
      </c>
      <c r="K113">
        <v>0.72750206821648367</v>
      </c>
      <c r="L113">
        <v>4.2952600921549875</v>
      </c>
      <c r="M113">
        <v>2.5351601600366469</v>
      </c>
      <c r="P113">
        <v>5.4351507980488263</v>
      </c>
      <c r="Q113">
        <v>1.5613779922132596</v>
      </c>
      <c r="R113">
        <v>0.65348070900144473</v>
      </c>
      <c r="S113">
        <v>3.5446534246995975</v>
      </c>
      <c r="T113">
        <v>4.2873773962962165</v>
      </c>
      <c r="W113">
        <v>4.042688874169369</v>
      </c>
      <c r="X113">
        <v>1.5307950004273332</v>
      </c>
      <c r="Y113">
        <v>1.04213693088579</v>
      </c>
      <c r="Z113">
        <v>1.7877152810014052</v>
      </c>
      <c r="AA113">
        <v>0.52739752383581684</v>
      </c>
      <c r="AD113">
        <v>2.8286235364769046</v>
      </c>
      <c r="AE113">
        <v>1.5097624700758039</v>
      </c>
      <c r="AF113">
        <v>3.1906305735371649</v>
      </c>
      <c r="AG113">
        <v>2.3899739137994755</v>
      </c>
      <c r="AH113">
        <v>2.1314517164958451</v>
      </c>
      <c r="AK113">
        <v>2.8891452877671524</v>
      </c>
      <c r="AL113">
        <v>2.6287113681022767</v>
      </c>
      <c r="AM113">
        <v>3.4904278276098322</v>
      </c>
      <c r="AN113">
        <v>4.2447789280653598</v>
      </c>
      <c r="AO113">
        <v>2.8675924431050355</v>
      </c>
      <c r="AR113">
        <v>2.2100779272334394</v>
      </c>
      <c r="AS113">
        <v>1.7343301976751393</v>
      </c>
      <c r="AT113">
        <v>1.8231366269410028</v>
      </c>
      <c r="AU113">
        <v>1.6335978621768115</v>
      </c>
      <c r="AV113">
        <v>0.80897740663410522</v>
      </c>
      <c r="AY113">
        <v>4.7322507890922534</v>
      </c>
      <c r="AZ113">
        <v>0.42615130912811094</v>
      </c>
      <c r="BA113">
        <v>3.6518048979026436</v>
      </c>
      <c r="BB113">
        <v>4.5322030181282464</v>
      </c>
      <c r="BC113">
        <v>1.6621048681092863</v>
      </c>
      <c r="BF113">
        <v>7.490248804979295</v>
      </c>
      <c r="BG113">
        <v>0.8412952976082646</v>
      </c>
      <c r="BH113">
        <v>0.33017017684675098</v>
      </c>
      <c r="BI113">
        <v>3.108471102100296</v>
      </c>
      <c r="BJ113">
        <v>1.4488820722402709</v>
      </c>
      <c r="BM113">
        <v>3.989631623825324</v>
      </c>
      <c r="BN113">
        <v>3.5741354821053473</v>
      </c>
      <c r="BO113">
        <v>2.2718894078456997</v>
      </c>
      <c r="BP113">
        <v>3.4825668127027036</v>
      </c>
      <c r="BQ113">
        <v>2.1595609979122354</v>
      </c>
    </row>
    <row r="122" spans="1:69">
      <c r="A122" s="7" t="s">
        <v>160</v>
      </c>
      <c r="B122">
        <v>45.736842105263158</v>
      </c>
      <c r="C122">
        <v>14.245614035087717</v>
      </c>
    </row>
    <row r="123" spans="1:69">
      <c r="B123">
        <v>3.785274177621583</v>
      </c>
      <c r="C123">
        <v>2.5566347522872457</v>
      </c>
    </row>
    <row r="125" spans="1:69">
      <c r="A125"/>
      <c r="B125" t="s">
        <v>289</v>
      </c>
      <c r="C125" t="s">
        <v>290</v>
      </c>
    </row>
    <row r="126" spans="1:69">
      <c r="A126" s="7" t="s">
        <v>159</v>
      </c>
      <c r="B126">
        <v>40.983333333333334</v>
      </c>
      <c r="C126">
        <v>29.06666666666667</v>
      </c>
    </row>
    <row r="127" spans="1:69">
      <c r="B127">
        <v>3.3037350441833611</v>
      </c>
      <c r="C127">
        <v>4.0295949334437235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130"/>
  <sheetViews>
    <sheetView topLeftCell="A9" zoomScale="61" zoomScaleNormal="61" zoomScalePageLayoutView="61" workbookViewId="0">
      <selection activeCell="J33" sqref="J33"/>
    </sheetView>
  </sheetViews>
  <sheetFormatPr baseColWidth="10" defaultColWidth="11.5" defaultRowHeight="15"/>
  <sheetData>
    <row r="1" spans="1:64" s="12" customFormat="1">
      <c r="A1" s="7"/>
      <c r="B1" s="12" t="s">
        <v>193</v>
      </c>
      <c r="R1" s="12" t="s">
        <v>194</v>
      </c>
      <c r="AH1" s="12" t="s">
        <v>195</v>
      </c>
      <c r="AX1" s="15" t="s">
        <v>196</v>
      </c>
    </row>
    <row r="2" spans="1:64">
      <c r="A2" s="7"/>
      <c r="B2" t="s">
        <v>160</v>
      </c>
    </row>
    <row r="3" spans="1:64">
      <c r="A3" s="7" t="s">
        <v>197</v>
      </c>
      <c r="B3">
        <v>81.637123588934074</v>
      </c>
      <c r="C3">
        <v>54.313157841639644</v>
      </c>
      <c r="D3">
        <v>63.424360866970574</v>
      </c>
      <c r="E3">
        <v>61.761899934769019</v>
      </c>
      <c r="F3">
        <v>52.857988118935339</v>
      </c>
      <c r="G3">
        <v>36.759281549881372</v>
      </c>
      <c r="H3">
        <v>30.934077458048339</v>
      </c>
      <c r="I3">
        <v>39.842811498475463</v>
      </c>
      <c r="J3">
        <v>26.869545858004688</v>
      </c>
      <c r="K3">
        <v>28.354598290778792</v>
      </c>
      <c r="L3">
        <v>17.877680170185204</v>
      </c>
      <c r="M3">
        <v>20.463515454728004</v>
      </c>
      <c r="N3">
        <v>17.78069148398453</v>
      </c>
      <c r="O3">
        <v>16.117939261521457</v>
      </c>
      <c r="P3">
        <v>19.220031735566543</v>
      </c>
      <c r="R3">
        <v>73.534782197336966</v>
      </c>
      <c r="S3">
        <v>44.237628125995663</v>
      </c>
      <c r="T3">
        <v>30.947912985510008</v>
      </c>
      <c r="U3">
        <v>25.876230563438401</v>
      </c>
      <c r="V3">
        <v>24.996812046560585</v>
      </c>
      <c r="W3">
        <v>23.765824145307523</v>
      </c>
      <c r="X3">
        <v>17.717887721494002</v>
      </c>
      <c r="Y3">
        <v>10.124711149857303</v>
      </c>
      <c r="Z3">
        <v>13.387216365645783</v>
      </c>
      <c r="AA3">
        <v>4.8095827011282548</v>
      </c>
      <c r="AB3">
        <v>11.336244440979909</v>
      </c>
      <c r="AC3">
        <v>4.450724711003156</v>
      </c>
      <c r="AD3">
        <v>7.5976032729640819</v>
      </c>
      <c r="AE3">
        <v>3.2303412572660593</v>
      </c>
      <c r="AF3">
        <v>-3.9317884569059736</v>
      </c>
      <c r="AH3">
        <v>55.408582956672809</v>
      </c>
      <c r="AI3">
        <v>30.885808101773975</v>
      </c>
      <c r="AJ3">
        <v>16.550926113671597</v>
      </c>
      <c r="AK3">
        <v>12.583784358874455</v>
      </c>
      <c r="AL3">
        <v>9.4908397563099758</v>
      </c>
      <c r="AM3">
        <v>6.0946005708801376</v>
      </c>
      <c r="AN3">
        <v>8.8759971502510133</v>
      </c>
      <c r="AO3">
        <v>6.9209249783025255</v>
      </c>
      <c r="AP3">
        <v>7.04101691318861</v>
      </c>
      <c r="AQ3">
        <v>-0.19463769682060428</v>
      </c>
      <c r="AR3">
        <v>8.8899223502442304</v>
      </c>
      <c r="AS3">
        <v>7.2220547405301412</v>
      </c>
      <c r="AT3">
        <v>11.223767188217243</v>
      </c>
      <c r="AU3">
        <v>4.0354989442576654</v>
      </c>
      <c r="AV3">
        <v>0.99351317086382129</v>
      </c>
      <c r="AX3">
        <v>39.676078784668896</v>
      </c>
      <c r="AY3">
        <v>19.707800144114245</v>
      </c>
      <c r="AZ3">
        <v>8.8996098133849131</v>
      </c>
      <c r="BA3">
        <v>11.115312260814799</v>
      </c>
      <c r="BB3">
        <v>7.8548865429201209</v>
      </c>
      <c r="BC3">
        <v>13.457536788063821</v>
      </c>
      <c r="BD3">
        <v>8.8759456893273754</v>
      </c>
      <c r="BE3">
        <v>0.21191852037496264</v>
      </c>
      <c r="BF3">
        <v>-2.9942834843997459</v>
      </c>
      <c r="BG3">
        <v>4.663744451373887</v>
      </c>
      <c r="BH3">
        <v>10.73620139868151</v>
      </c>
      <c r="BI3">
        <v>-2.0737650908145904</v>
      </c>
      <c r="BJ3">
        <v>5.7075882256005084</v>
      </c>
      <c r="BK3">
        <v>-0.13868986790235063</v>
      </c>
      <c r="BL3">
        <v>-1.7271824496597297</v>
      </c>
    </row>
    <row r="4" spans="1:64">
      <c r="A4" s="7"/>
      <c r="B4">
        <v>5.2427229916204405</v>
      </c>
      <c r="C4">
        <v>6.6009096016811295</v>
      </c>
      <c r="D4">
        <v>6.0487804559500233</v>
      </c>
      <c r="E4">
        <v>6.1657327987296817</v>
      </c>
      <c r="F4">
        <v>6.0616227486837992</v>
      </c>
      <c r="G4">
        <v>6.6465114104341421</v>
      </c>
      <c r="H4">
        <v>6.3170812557094944</v>
      </c>
      <c r="I4">
        <v>6.4489697572081219</v>
      </c>
      <c r="J4">
        <v>6.4031655195173025</v>
      </c>
      <c r="K4">
        <v>5.3521478750965041</v>
      </c>
      <c r="L4">
        <v>5.6473821256148087</v>
      </c>
      <c r="M4">
        <v>5.9153643792941946</v>
      </c>
      <c r="N4">
        <v>5.3405090939920399</v>
      </c>
      <c r="O4">
        <v>5.3136630380674381</v>
      </c>
      <c r="P4">
        <v>5.6713108302504329</v>
      </c>
      <c r="R4">
        <v>6.3804458804905293</v>
      </c>
      <c r="S4">
        <v>7.0062199625022403</v>
      </c>
      <c r="T4">
        <v>6.2059413257610831</v>
      </c>
      <c r="U4">
        <v>5.9372864959304055</v>
      </c>
      <c r="V4">
        <v>5.4229557482503274</v>
      </c>
      <c r="W4">
        <v>5.1712830966562793</v>
      </c>
      <c r="X4">
        <v>5.30151263705784</v>
      </c>
      <c r="Y4">
        <v>5.4900595471978244</v>
      </c>
      <c r="Z4">
        <v>6.0757260938220128</v>
      </c>
      <c r="AA4">
        <v>4.6836874653777869</v>
      </c>
      <c r="AB4">
        <v>5.676796738501463</v>
      </c>
      <c r="AC4">
        <v>6.1363526008899996</v>
      </c>
      <c r="AD4">
        <v>5.1220033471529849</v>
      </c>
      <c r="AE4">
        <v>4.0294577839782981</v>
      </c>
      <c r="AF4">
        <v>4.1901962866546958</v>
      </c>
      <c r="AH4">
        <v>6.7816116009886409</v>
      </c>
      <c r="AI4">
        <v>6.3144092897462283</v>
      </c>
      <c r="AJ4">
        <v>5.7548429101659009</v>
      </c>
      <c r="AK4">
        <v>4.8149381427390789</v>
      </c>
      <c r="AL4">
        <v>4.4404466612764049</v>
      </c>
      <c r="AM4">
        <v>4.0711731367220336</v>
      </c>
      <c r="AN4">
        <v>4.1351401543184316</v>
      </c>
      <c r="AO4">
        <v>4.8522023487386781</v>
      </c>
      <c r="AP4">
        <v>5.2013524190841096</v>
      </c>
      <c r="AQ4">
        <v>3.5638117922035186</v>
      </c>
      <c r="AR4">
        <v>5.0472862629398856</v>
      </c>
      <c r="AS4">
        <v>4.9723879506609485</v>
      </c>
      <c r="AT4">
        <v>5.3846700999207133</v>
      </c>
      <c r="AU4">
        <v>5.2316260047343839</v>
      </c>
      <c r="AV4">
        <v>4.9077373244509515</v>
      </c>
      <c r="AX4">
        <v>6.945392662003413</v>
      </c>
      <c r="AY4">
        <v>6.2650046973868534</v>
      </c>
      <c r="AZ4">
        <v>5.1083905498933158</v>
      </c>
      <c r="BA4">
        <v>4.3552748938125161</v>
      </c>
      <c r="BB4">
        <v>4.4139027337501267</v>
      </c>
      <c r="BC4">
        <v>5.5719859720892595</v>
      </c>
      <c r="BD4">
        <v>5.3410488487064667</v>
      </c>
      <c r="BE4">
        <v>4.1475585551555589</v>
      </c>
      <c r="BF4">
        <v>4.2123997406439821</v>
      </c>
      <c r="BG4">
        <v>4.4355801054380786</v>
      </c>
      <c r="BH4">
        <v>4.3240270707709865</v>
      </c>
      <c r="BI4">
        <v>3.7650722360586992</v>
      </c>
      <c r="BJ4">
        <v>5.1753825938203502</v>
      </c>
      <c r="BK4">
        <v>3.7255244617249432</v>
      </c>
      <c r="BL4">
        <v>5.5696741785235968</v>
      </c>
    </row>
    <row r="5" spans="1:64">
      <c r="A5" s="7"/>
    </row>
    <row r="6" spans="1:64">
      <c r="A6" s="7"/>
      <c r="B6">
        <v>66.458214099181404</v>
      </c>
      <c r="C6">
        <v>50.459723201195253</v>
      </c>
      <c r="D6">
        <v>32.548811604842832</v>
      </c>
      <c r="E6">
        <v>22.231931305230667</v>
      </c>
      <c r="F6">
        <v>17.706220827024175</v>
      </c>
      <c r="I6">
        <v>49.573441102947548</v>
      </c>
      <c r="J6">
        <v>24.87962225176884</v>
      </c>
      <c r="K6">
        <v>13.7432717456657</v>
      </c>
      <c r="L6">
        <v>6.8655172843704424</v>
      </c>
      <c r="M6">
        <v>2.298718691108057</v>
      </c>
      <c r="P6">
        <v>34.281772390706124</v>
      </c>
      <c r="Q6">
        <v>9.3897415620215252</v>
      </c>
      <c r="R6">
        <v>7.6126463472473826</v>
      </c>
      <c r="S6">
        <v>5.3057797979845898</v>
      </c>
      <c r="T6">
        <v>5.4175931011129101</v>
      </c>
      <c r="W6">
        <v>22.761162914056019</v>
      </c>
      <c r="X6">
        <v>10.809245197266248</v>
      </c>
      <c r="Y6">
        <v>2.0311935751008643</v>
      </c>
      <c r="Z6">
        <v>4.4420602530802675</v>
      </c>
      <c r="AA6">
        <v>1.280571969346143</v>
      </c>
    </row>
    <row r="7" spans="1:64">
      <c r="A7" s="7"/>
      <c r="B7">
        <v>4.5034325608448205</v>
      </c>
      <c r="C7">
        <v>5.3849822981126421</v>
      </c>
      <c r="D7">
        <v>5.5620459043046697</v>
      </c>
      <c r="E7">
        <v>4.0339922293590647</v>
      </c>
      <c r="F7">
        <v>4.0428786475993803</v>
      </c>
      <c r="I7">
        <v>5.2423946881222152</v>
      </c>
      <c r="J7">
        <v>4.7492370819057248</v>
      </c>
      <c r="K7">
        <v>3.9526412550003309</v>
      </c>
      <c r="L7">
        <v>3.7546198096171075</v>
      </c>
      <c r="M7">
        <v>2.8584123465139859</v>
      </c>
      <c r="P7">
        <v>5.30261701453776</v>
      </c>
      <c r="Q7">
        <v>2.8323336450232559</v>
      </c>
      <c r="R7">
        <v>3.1019507893605143</v>
      </c>
      <c r="S7">
        <v>2.3922517647992998</v>
      </c>
      <c r="T7">
        <v>3.2246674020534778</v>
      </c>
      <c r="W7">
        <v>4.5486351020560916</v>
      </c>
      <c r="X7">
        <v>3.1226074805501867</v>
      </c>
      <c r="Y7">
        <v>2.7642640611508287</v>
      </c>
      <c r="Z7">
        <v>1.6298640660283621</v>
      </c>
      <c r="AA7">
        <v>3.0936907589822278</v>
      </c>
    </row>
    <row r="8" spans="1:64">
      <c r="A8" s="7"/>
    </row>
    <row r="9" spans="1:64">
      <c r="A9" s="7"/>
      <c r="B9">
        <v>693.52324281519486</v>
      </c>
      <c r="C9">
        <v>860.73967393603255</v>
      </c>
      <c r="D9">
        <v>604.61188650898885</v>
      </c>
      <c r="E9">
        <v>460.03623593698472</v>
      </c>
    </row>
    <row r="10" spans="1:64">
      <c r="A10" s="7"/>
      <c r="B10">
        <v>28.936839276499878</v>
      </c>
      <c r="C10">
        <v>25.393760839143262</v>
      </c>
      <c r="D10">
        <v>28.070241402780191</v>
      </c>
      <c r="E10">
        <v>32.387370257688659</v>
      </c>
    </row>
    <row r="11" spans="1:64">
      <c r="A11" s="7"/>
      <c r="B11" t="s">
        <v>287</v>
      </c>
      <c r="C11" t="s">
        <v>194</v>
      </c>
      <c r="D11" t="s">
        <v>195</v>
      </c>
      <c r="E11" t="s">
        <v>196</v>
      </c>
    </row>
    <row r="12" spans="1:64">
      <c r="A12" s="7"/>
    </row>
    <row r="13" spans="1:64">
      <c r="A13" s="7"/>
      <c r="B13" t="s">
        <v>159</v>
      </c>
    </row>
    <row r="14" spans="1:64">
      <c r="A14" s="7" t="s">
        <v>197</v>
      </c>
      <c r="B14">
        <v>89.753034547152197</v>
      </c>
      <c r="C14">
        <v>81.403394897967445</v>
      </c>
      <c r="D14">
        <v>83.568459562374372</v>
      </c>
      <c r="E14">
        <v>79.167416589705994</v>
      </c>
      <c r="F14">
        <v>71.982601862400628</v>
      </c>
      <c r="G14">
        <v>66.956748330653809</v>
      </c>
      <c r="H14">
        <v>59.689241425963438</v>
      </c>
      <c r="I14">
        <v>60.745336889612815</v>
      </c>
      <c r="J14">
        <v>48.545750782157057</v>
      </c>
      <c r="K14">
        <v>41.143021479715024</v>
      </c>
      <c r="L14">
        <v>40.13020028350617</v>
      </c>
      <c r="M14">
        <v>45.618442838367379</v>
      </c>
      <c r="N14">
        <v>37.581030616287023</v>
      </c>
      <c r="O14">
        <v>41.729477171295962</v>
      </c>
      <c r="P14">
        <v>32.707401943987144</v>
      </c>
      <c r="R14">
        <v>80.192506383851111</v>
      </c>
      <c r="S14">
        <v>59.141889662874988</v>
      </c>
      <c r="T14">
        <v>57.406894058966188</v>
      </c>
      <c r="U14">
        <v>45.501069231166852</v>
      </c>
      <c r="V14">
        <v>43.346999163204437</v>
      </c>
      <c r="W14">
        <v>34.189569426315032</v>
      </c>
      <c r="X14">
        <v>33.058961201156151</v>
      </c>
      <c r="Y14">
        <v>31.220643207186118</v>
      </c>
      <c r="Z14">
        <v>40.240967071436508</v>
      </c>
      <c r="AA14">
        <v>33.379492541123206</v>
      </c>
      <c r="AB14">
        <v>16.30237212600565</v>
      </c>
      <c r="AC14">
        <v>28.039310076214861</v>
      </c>
      <c r="AD14">
        <v>25.608348625046705</v>
      </c>
      <c r="AE14">
        <v>19.345106509459903</v>
      </c>
      <c r="AF14">
        <v>15.751579118656034</v>
      </c>
      <c r="AH14">
        <v>67.442038654177864</v>
      </c>
      <c r="AI14">
        <v>36.79032870806919</v>
      </c>
      <c r="AJ14">
        <v>41.694484956883258</v>
      </c>
      <c r="AK14">
        <v>35.158660630802004</v>
      </c>
      <c r="AL14">
        <v>24.948613380276434</v>
      </c>
      <c r="AM14">
        <v>25.242720635061183</v>
      </c>
      <c r="AN14">
        <v>29.325347528636588</v>
      </c>
      <c r="AO14">
        <v>19.657118575076399</v>
      </c>
      <c r="AP14">
        <v>22.054231555592359</v>
      </c>
      <c r="AQ14">
        <v>15.272545299950712</v>
      </c>
      <c r="AR14">
        <v>9.49774405609665</v>
      </c>
      <c r="AS14">
        <v>15.764426311831883</v>
      </c>
      <c r="AT14">
        <v>19.227797427466832</v>
      </c>
      <c r="AU14">
        <v>18.861890185348251</v>
      </c>
      <c r="AV14">
        <v>9.5879982705601901</v>
      </c>
      <c r="AX14">
        <v>58.562624193478072</v>
      </c>
      <c r="AY14">
        <v>27.089651647413906</v>
      </c>
      <c r="AZ14">
        <v>25.40378311758089</v>
      </c>
      <c r="BA14">
        <v>18.409955560619899</v>
      </c>
      <c r="BB14">
        <v>24.724119409431136</v>
      </c>
      <c r="BC14">
        <v>17.23767098860819</v>
      </c>
      <c r="BD14">
        <v>21.024523842231329</v>
      </c>
      <c r="BE14">
        <v>9.559453417553275</v>
      </c>
      <c r="BF14">
        <v>19.998950569478289</v>
      </c>
      <c r="BG14">
        <v>16.432992513347251</v>
      </c>
      <c r="BH14">
        <v>11.786615782190356</v>
      </c>
      <c r="BI14">
        <v>4.8034891091920029</v>
      </c>
      <c r="BJ14">
        <v>16.208865924195663</v>
      </c>
      <c r="BK14">
        <v>6.0406734880501656</v>
      </c>
      <c r="BL14">
        <v>11.304549494700925</v>
      </c>
    </row>
    <row r="15" spans="1:64">
      <c r="A15" s="7"/>
      <c r="B15">
        <v>4.3355295811649697</v>
      </c>
      <c r="C15">
        <v>4.4641586952730634</v>
      </c>
      <c r="D15">
        <v>3.403293441117103</v>
      </c>
      <c r="E15">
        <v>4.8481446021309145</v>
      </c>
      <c r="F15">
        <v>5.2852803419585888</v>
      </c>
      <c r="G15">
        <v>5.6792249721780612</v>
      </c>
      <c r="H15">
        <v>7.4769814874927762</v>
      </c>
      <c r="I15">
        <v>6.8757898503111488</v>
      </c>
      <c r="J15">
        <v>7.5653626765369983</v>
      </c>
      <c r="K15">
        <v>7.5098337169373615</v>
      </c>
      <c r="L15">
        <v>7.680491862804212</v>
      </c>
      <c r="M15">
        <v>7.462411842118633</v>
      </c>
      <c r="N15">
        <v>7.3051966945576527</v>
      </c>
      <c r="O15">
        <v>7.4982294906786118</v>
      </c>
      <c r="P15">
        <v>7.2695896885501288</v>
      </c>
      <c r="R15">
        <v>4.7718200243893705</v>
      </c>
      <c r="S15">
        <v>6.2354126655151632</v>
      </c>
      <c r="T15">
        <v>6.5341375802876955</v>
      </c>
      <c r="U15">
        <v>6.7801290631730806</v>
      </c>
      <c r="V15">
        <v>6.7236447789130951</v>
      </c>
      <c r="W15">
        <v>7.1538409458583629</v>
      </c>
      <c r="X15">
        <v>6.658726927199063</v>
      </c>
      <c r="Y15">
        <v>7.2395950811137944</v>
      </c>
      <c r="Z15">
        <v>6.8757345550309159</v>
      </c>
      <c r="AA15">
        <v>8.0469809840043069</v>
      </c>
      <c r="AB15">
        <v>6.9899419255511832</v>
      </c>
      <c r="AC15">
        <v>6.9164018028452059</v>
      </c>
      <c r="AD15">
        <v>7.1851523369870023</v>
      </c>
      <c r="AE15">
        <v>7.015181193619056</v>
      </c>
      <c r="AF15">
        <v>6.9528706071534776</v>
      </c>
      <c r="AH15">
        <v>6.4313789178072964</v>
      </c>
      <c r="AI15">
        <v>7.1115417169202928</v>
      </c>
      <c r="AJ15">
        <v>5.8157060414723443</v>
      </c>
      <c r="AK15">
        <v>7.0108046092306404</v>
      </c>
      <c r="AL15">
        <v>7.2274291022058437</v>
      </c>
      <c r="AM15">
        <v>7.0846845682966988</v>
      </c>
      <c r="AN15">
        <v>5.6469476057859191</v>
      </c>
      <c r="AO15">
        <v>7.3967365432375987</v>
      </c>
      <c r="AP15">
        <v>7.0109389875865764</v>
      </c>
      <c r="AQ15">
        <v>6.2029115543861311</v>
      </c>
      <c r="AR15">
        <v>6.4017888603958299</v>
      </c>
      <c r="AS15">
        <v>6.7271181899573653</v>
      </c>
      <c r="AT15">
        <v>6.3852215033560844</v>
      </c>
      <c r="AU15">
        <v>6.8999943733108138</v>
      </c>
      <c r="AV15">
        <v>7.0021067748114261</v>
      </c>
      <c r="AX15">
        <v>6.0912312746402701</v>
      </c>
      <c r="AY15">
        <v>6.1151105142403113</v>
      </c>
      <c r="AZ15">
        <v>5.8239084708383366</v>
      </c>
      <c r="BA15">
        <v>7.219072342135747</v>
      </c>
      <c r="BB15">
        <v>5.6137192572699419</v>
      </c>
      <c r="BC15">
        <v>5.6276040890190089</v>
      </c>
      <c r="BD15">
        <v>5.5134908145844914</v>
      </c>
      <c r="BE15">
        <v>5.8132588193250161</v>
      </c>
      <c r="BF15">
        <v>6.2639351930463185</v>
      </c>
      <c r="BG15">
        <v>5.2178891473699514</v>
      </c>
      <c r="BH15">
        <v>6.0520527323026023</v>
      </c>
      <c r="BI15">
        <v>6.332389594153323</v>
      </c>
      <c r="BJ15">
        <v>7.2673415691575736</v>
      </c>
      <c r="BK15">
        <v>6.5236182770929325</v>
      </c>
      <c r="BL15">
        <v>6.4046002646790967</v>
      </c>
    </row>
    <row r="17" spans="1:50">
      <c r="B17">
        <v>84.908296335831324</v>
      </c>
      <c r="C17">
        <v>72.702255594253472</v>
      </c>
      <c r="D17">
        <v>56.326776365911108</v>
      </c>
      <c r="E17">
        <v>42.297221533862867</v>
      </c>
      <c r="F17">
        <v>37.339303243856719</v>
      </c>
      <c r="I17">
        <v>65.580430035230748</v>
      </c>
      <c r="J17">
        <v>41.012545940228769</v>
      </c>
      <c r="K17">
        <v>34.840190493259598</v>
      </c>
      <c r="L17">
        <v>25.907058247781237</v>
      </c>
      <c r="M17">
        <v>20.235011417720877</v>
      </c>
      <c r="P17">
        <v>48.642284106376771</v>
      </c>
      <c r="Q17">
        <v>28.449998215379871</v>
      </c>
      <c r="R17">
        <v>23.67889921976845</v>
      </c>
      <c r="S17">
        <v>13.511571889293084</v>
      </c>
      <c r="T17">
        <v>15.892561961125093</v>
      </c>
      <c r="W17">
        <v>37.018686319490953</v>
      </c>
      <c r="X17">
        <v>20.12391531955307</v>
      </c>
      <c r="Y17">
        <v>16.860975943087631</v>
      </c>
      <c r="Z17">
        <v>11.007699134909872</v>
      </c>
      <c r="AA17">
        <v>11.184696302315585</v>
      </c>
    </row>
    <row r="18" spans="1:50">
      <c r="B18">
        <v>2.9010652259111165</v>
      </c>
      <c r="C18">
        <v>4.2157869926387486</v>
      </c>
      <c r="D18">
        <v>6.2622635216487614</v>
      </c>
      <c r="E18">
        <v>6.2414457370454715</v>
      </c>
      <c r="F18">
        <v>5.6989261813014256</v>
      </c>
      <c r="I18">
        <v>4.6144455198874539</v>
      </c>
      <c r="J18">
        <v>5.8628291531068166</v>
      </c>
      <c r="K18">
        <v>5.6274028532007367</v>
      </c>
      <c r="L18">
        <v>5.9550320882023442</v>
      </c>
      <c r="M18">
        <v>5.5352394783379388</v>
      </c>
      <c r="P18">
        <v>5.1030624270785392</v>
      </c>
      <c r="Q18">
        <v>5.4780694263171217</v>
      </c>
      <c r="R18">
        <v>5.549433507137338</v>
      </c>
      <c r="S18">
        <v>5.0354130737121636</v>
      </c>
      <c r="T18">
        <v>5.5477108950597778</v>
      </c>
      <c r="W18">
        <v>4.3439902547745461</v>
      </c>
      <c r="X18">
        <v>5.0185378610910876</v>
      </c>
      <c r="Y18">
        <v>4.4508432319510582</v>
      </c>
      <c r="Z18">
        <v>4.5476077191603483</v>
      </c>
      <c r="AA18">
        <v>4.9763493767264881</v>
      </c>
    </row>
    <row r="20" spans="1:50">
      <c r="B20">
        <v>633.84036225738919</v>
      </c>
      <c r="C20">
        <v>716.010302946612</v>
      </c>
      <c r="D20">
        <v>642.82267092908546</v>
      </c>
      <c r="E20">
        <v>525.08971887530174</v>
      </c>
    </row>
    <row r="21" spans="1:50">
      <c r="B21">
        <v>28.740563614592116</v>
      </c>
      <c r="C21">
        <v>25.847535530251363</v>
      </c>
      <c r="D21">
        <v>23.902329072868522</v>
      </c>
      <c r="E21">
        <v>27.975197002607764</v>
      </c>
    </row>
    <row r="23" spans="1:50">
      <c r="A23" s="7"/>
      <c r="B23" t="s">
        <v>160</v>
      </c>
      <c r="R23" t="s">
        <v>160</v>
      </c>
      <c r="AH23" t="s">
        <v>160</v>
      </c>
      <c r="AX23" t="s">
        <v>160</v>
      </c>
    </row>
    <row r="24" spans="1:50">
      <c r="A24" s="7" t="s">
        <v>134</v>
      </c>
      <c r="B24">
        <f>AVERAGE(B3:P3)</f>
        <v>37.880980207494872</v>
      </c>
      <c r="R24">
        <f>AVERAGE(R3:AF3)</f>
        <v>19.472114215172112</v>
      </c>
      <c r="AH24">
        <f>AVERAGE(AH3:AV3)</f>
        <v>12.401506639814507</v>
      </c>
      <c r="AX24">
        <f>AVERAGE(AX3:BL3)</f>
        <v>8.2648467817699096</v>
      </c>
    </row>
    <row r="25" spans="1:50">
      <c r="A25" s="7"/>
      <c r="B25">
        <f>STDEV(B3:P3)/SQRT(15)</f>
        <v>5.2673489614453395</v>
      </c>
      <c r="R25">
        <f>STDEV(R3:AF3)/SQRT(15)</f>
        <v>5.044851731768234</v>
      </c>
      <c r="AH25">
        <f>STDEV(AH3:AV3)/SQRT(15)</f>
        <v>3.6037804738649144</v>
      </c>
      <c r="AX25">
        <f>STDEV(AX3:BL3)/SQRT(15)</f>
        <v>2.8015472227302798</v>
      </c>
    </row>
    <row r="26" spans="1:50">
      <c r="A26" s="7"/>
    </row>
    <row r="27" spans="1:50">
      <c r="A27" s="7"/>
    </row>
    <row r="28" spans="1:50">
      <c r="A28" s="7"/>
      <c r="B28" t="s">
        <v>159</v>
      </c>
      <c r="R28" t="s">
        <v>159</v>
      </c>
      <c r="AH28" t="s">
        <v>159</v>
      </c>
      <c r="AX28" t="s">
        <v>159</v>
      </c>
    </row>
    <row r="29" spans="1:50">
      <c r="A29" s="7" t="s">
        <v>134</v>
      </c>
      <c r="B29">
        <f>AVERAGE(B14:P14)</f>
        <v>58.714770614743095</v>
      </c>
      <c r="R29">
        <f>AVERAGE(R14:AF14)</f>
        <v>37.515047226844253</v>
      </c>
      <c r="AH29">
        <f>AVERAGE(AH14:AV14)</f>
        <v>26.035063078388657</v>
      </c>
      <c r="AX29">
        <f>AVERAGE(AX14:BL14)</f>
        <v>19.239194603871429</v>
      </c>
    </row>
    <row r="30" spans="1:50">
      <c r="A30" s="7"/>
      <c r="B30">
        <f>STDEV(B14:P14)/SQRT(15)</f>
        <v>4.9298875624347467</v>
      </c>
      <c r="R30">
        <f>STDEV(R14:AF14)/SQRT(15)</f>
        <v>4.5580697850445517</v>
      </c>
      <c r="AH30">
        <f>STDEV(AH14:AV14)/SQRT(15)</f>
        <v>3.8364977473131923</v>
      </c>
      <c r="AX30">
        <f>STDEV(AX14:BL14)/SQRT(15)</f>
        <v>3.3068124734991176</v>
      </c>
    </row>
    <row r="124" spans="1:64">
      <c r="A124" t="s">
        <v>321</v>
      </c>
    </row>
    <row r="125" spans="1:64">
      <c r="A125" t="s">
        <v>322</v>
      </c>
    </row>
    <row r="126" spans="1:64">
      <c r="B126">
        <v>94.444444444444457</v>
      </c>
      <c r="C126">
        <v>71.666666666666671</v>
      </c>
      <c r="D126">
        <v>77.042788129744636</v>
      </c>
      <c r="E126">
        <v>72.034692075365285</v>
      </c>
      <c r="F126">
        <v>66.955009800278347</v>
      </c>
      <c r="G126">
        <v>51.66742132864335</v>
      </c>
      <c r="H126">
        <v>33.117402818552243</v>
      </c>
      <c r="I126">
        <v>35.792769649470223</v>
      </c>
      <c r="J126">
        <v>15.943862925287073</v>
      </c>
      <c r="K126">
        <v>12.623111794006659</v>
      </c>
      <c r="L126">
        <v>14.351927778113273</v>
      </c>
      <c r="M126">
        <v>17.405740730016092</v>
      </c>
      <c r="N126">
        <v>27.537567695462432</v>
      </c>
      <c r="O126">
        <v>-3.2104387140058144</v>
      </c>
      <c r="P126">
        <v>-10.762014544909283</v>
      </c>
      <c r="R126">
        <v>82.052866684014219</v>
      </c>
      <c r="S126">
        <v>60.602977977977964</v>
      </c>
      <c r="T126">
        <v>48.449198801385513</v>
      </c>
      <c r="U126">
        <v>55.764408593355974</v>
      </c>
      <c r="V126">
        <v>18.877873334395076</v>
      </c>
      <c r="W126">
        <v>21.454148508070077</v>
      </c>
      <c r="X126">
        <v>16.08641316821279</v>
      </c>
      <c r="Y126">
        <v>20.396305947101542</v>
      </c>
      <c r="Z126">
        <v>5.5401570292094879</v>
      </c>
      <c r="AA126">
        <v>-4.5775745088893389</v>
      </c>
      <c r="AB126">
        <v>15.483687111594088</v>
      </c>
      <c r="AC126">
        <v>-9.0784142644607773</v>
      </c>
      <c r="AD126">
        <v>13.125614794412746</v>
      </c>
      <c r="AE126">
        <v>5.9813675603149301</v>
      </c>
      <c r="AF126">
        <v>-9.1445647049337868</v>
      </c>
      <c r="AH126">
        <v>72.431789382419637</v>
      </c>
      <c r="AI126">
        <v>42.627618157388603</v>
      </c>
      <c r="AJ126">
        <v>46.599018797294661</v>
      </c>
      <c r="AK126">
        <v>12.609583166731214</v>
      </c>
      <c r="AL126">
        <v>16.039460885194767</v>
      </c>
      <c r="AM126">
        <v>10.393583763891607</v>
      </c>
      <c r="AN126">
        <v>2.1887834387834384</v>
      </c>
      <c r="AO126">
        <v>9.0933678138257381</v>
      </c>
      <c r="AP126">
        <v>-1.911472370665442</v>
      </c>
      <c r="AQ126">
        <v>1.2822287485046153</v>
      </c>
      <c r="AR126">
        <v>-1.981167111168326</v>
      </c>
      <c r="AS126">
        <v>-22.961366106293642</v>
      </c>
      <c r="AT126">
        <v>2.801715327850872</v>
      </c>
      <c r="AU126">
        <v>7.4359116092987074</v>
      </c>
      <c r="AV126">
        <v>-1.4791201255464383</v>
      </c>
      <c r="AX126">
        <v>60.215766872898826</v>
      </c>
      <c r="AY126">
        <v>38.905431737912558</v>
      </c>
      <c r="AZ126">
        <v>11.8641946590923</v>
      </c>
      <c r="BA126">
        <v>23.068618531758478</v>
      </c>
      <c r="BB126">
        <v>2.2528131822074617</v>
      </c>
      <c r="BC126">
        <v>18.524812355120883</v>
      </c>
      <c r="BD126">
        <v>3.9367073452800736</v>
      </c>
      <c r="BE126">
        <v>0.8260488267208691</v>
      </c>
      <c r="BF126">
        <v>-0.28867901460969314</v>
      </c>
      <c r="BG126">
        <v>-4.9432069830958882</v>
      </c>
      <c r="BH126">
        <v>-4.8045344449889233</v>
      </c>
      <c r="BI126">
        <v>14.370628244867595</v>
      </c>
      <c r="BJ126">
        <v>-30.215534716846054</v>
      </c>
      <c r="BK126">
        <v>-0.99627814915332402</v>
      </c>
      <c r="BL126">
        <v>-0.16049889201975956</v>
      </c>
    </row>
    <row r="127" spans="1:64">
      <c r="B127">
        <v>5.5555555555555358</v>
      </c>
      <c r="C127">
        <v>12.900160518929267</v>
      </c>
      <c r="D127">
        <v>9.9375515689652261</v>
      </c>
      <c r="E127">
        <v>12.908121704496708</v>
      </c>
      <c r="F127">
        <v>10.502820731668592</v>
      </c>
      <c r="G127">
        <v>11.271160924214707</v>
      </c>
      <c r="H127">
        <v>15.429434406662752</v>
      </c>
      <c r="I127">
        <v>12.248047087196221</v>
      </c>
      <c r="J127">
        <v>15.711850983262018</v>
      </c>
      <c r="K127">
        <v>15.927594059394494</v>
      </c>
      <c r="L127">
        <v>11.736712342374457</v>
      </c>
      <c r="M127">
        <v>16.63705926837866</v>
      </c>
      <c r="N127">
        <v>12.168245674231716</v>
      </c>
      <c r="O127">
        <v>9.7041411101084734</v>
      </c>
      <c r="P127">
        <v>6.0862125803427238</v>
      </c>
      <c r="R127">
        <v>8.4179728273324059</v>
      </c>
      <c r="S127">
        <v>13.339677626989713</v>
      </c>
      <c r="T127">
        <v>13.679709371677172</v>
      </c>
      <c r="U127">
        <v>11.283687791386399</v>
      </c>
      <c r="V127">
        <v>16.187230910085404</v>
      </c>
      <c r="W127">
        <v>13.82458797873327</v>
      </c>
      <c r="X127">
        <v>9.2398215274215776</v>
      </c>
      <c r="Y127">
        <v>11.903287493145447</v>
      </c>
      <c r="Z127">
        <v>11.476906215839536</v>
      </c>
      <c r="AA127">
        <v>8.2652181615603979</v>
      </c>
      <c r="AB127">
        <v>12.041278230239378</v>
      </c>
      <c r="AC127">
        <v>10.349247867165545</v>
      </c>
      <c r="AD127">
        <v>12.509564643747883</v>
      </c>
      <c r="AE127">
        <v>7.4479766930326532</v>
      </c>
      <c r="AF127">
        <v>9.8886157558960655</v>
      </c>
      <c r="AH127">
        <v>11.759445054074643</v>
      </c>
      <c r="AI127">
        <v>16.309160614813557</v>
      </c>
      <c r="AJ127">
        <v>9.3497749505537513</v>
      </c>
      <c r="AK127">
        <v>9.8862202646024837</v>
      </c>
      <c r="AL127">
        <v>10.231925138996786</v>
      </c>
      <c r="AM127">
        <v>11.063834365217476</v>
      </c>
      <c r="AN127">
        <v>11.787164064898853</v>
      </c>
      <c r="AO127">
        <v>4.8617382455541369</v>
      </c>
      <c r="AP127">
        <v>8.7953887895461804</v>
      </c>
      <c r="AQ127">
        <v>8.9969065918642421</v>
      </c>
      <c r="AR127">
        <v>12.993403927641866</v>
      </c>
      <c r="AS127">
        <v>9.6539875496419523</v>
      </c>
      <c r="AT127">
        <v>8.2976096626103537</v>
      </c>
      <c r="AU127">
        <v>9.65155676629821</v>
      </c>
      <c r="AV127">
        <v>8.0845973796394262</v>
      </c>
      <c r="AX127">
        <v>15.688018703006666</v>
      </c>
      <c r="AY127">
        <v>9.0146754657487751</v>
      </c>
      <c r="AZ127">
        <v>13.430781784664102</v>
      </c>
      <c r="BA127">
        <v>8.9652768680303065</v>
      </c>
      <c r="BB127">
        <v>7.9979408733455735</v>
      </c>
      <c r="BC127">
        <v>10.680458088628672</v>
      </c>
      <c r="BD127">
        <v>8.679208471140063</v>
      </c>
      <c r="BE127">
        <v>7.6369212935248427</v>
      </c>
      <c r="BF127">
        <v>12.275855074184555</v>
      </c>
      <c r="BG127">
        <v>10.284809537041959</v>
      </c>
      <c r="BH127">
        <v>7.9167057900181721</v>
      </c>
      <c r="BI127">
        <v>8.1485510502757119</v>
      </c>
      <c r="BJ127">
        <v>7.1968442562712394</v>
      </c>
      <c r="BK127">
        <v>11.389211494536708</v>
      </c>
      <c r="BL127">
        <v>12.025937008370807</v>
      </c>
    </row>
    <row r="129" spans="1:27">
      <c r="A129" s="7"/>
      <c r="B129">
        <f>AVERAGE(B126:D126)</f>
        <v>81.051299746951926</v>
      </c>
      <c r="C129">
        <f>AVERAGE(E126:G126)</f>
        <v>63.552374401428985</v>
      </c>
      <c r="D129">
        <f>AVERAGE(H126:J126)</f>
        <v>28.284678464436514</v>
      </c>
      <c r="E129">
        <f>AVERAGE(K126:M126)</f>
        <v>14.793593434045341</v>
      </c>
      <c r="F129">
        <f>AVERAGE(N126:P126)</f>
        <v>4.5217048121824446</v>
      </c>
      <c r="I129">
        <f>AVERAGE(R126:T126)</f>
        <v>63.70168115445923</v>
      </c>
      <c r="J129">
        <f>AVERAGE(U126:W126)</f>
        <v>32.03214347860704</v>
      </c>
      <c r="K129">
        <f>AVERAGE(X126:Z126)</f>
        <v>14.007625381507941</v>
      </c>
      <c r="L129">
        <f>AVERAGE(AA126:AC126)</f>
        <v>0.60923277941465714</v>
      </c>
      <c r="M129">
        <f>AVERAGE(AD126:AF126)</f>
        <v>3.3208058832646299</v>
      </c>
      <c r="P129">
        <f>AVERAGE(AH126:AJ126)</f>
        <v>53.886142112367629</v>
      </c>
      <c r="Q129">
        <f>AVERAGE(AK126:AM126)</f>
        <v>13.014209271939196</v>
      </c>
      <c r="R129">
        <f>AVERAGE(AN126:AP126)</f>
        <v>3.1235596273145787</v>
      </c>
      <c r="S129">
        <f>AVERAGE(AQ126:AS126)</f>
        <v>-7.8867681563191177</v>
      </c>
      <c r="T129">
        <f>AVERAGE(AT126:AV126)</f>
        <v>2.9195022705343803</v>
      </c>
      <c r="W129">
        <f>AVERAGE(AX126:AZ126)</f>
        <v>36.995131089967892</v>
      </c>
      <c r="X129">
        <f>AVERAGE(BA126:BC126)</f>
        <v>14.615414689695607</v>
      </c>
      <c r="Y129">
        <f>AVERAGE(BD126:BF126)</f>
        <v>1.4913590524637499</v>
      </c>
      <c r="Z129">
        <f>AVERAGE(BG126:BI126)</f>
        <v>1.5409622722609277</v>
      </c>
      <c r="AA129">
        <f>AVERAGE(BJ126:BL126)</f>
        <v>-10.457437252673046</v>
      </c>
    </row>
    <row r="130" spans="1:27">
      <c r="A130" s="7"/>
      <c r="B130">
        <f>STDEV(B126:D126)/SQRT(3)</f>
        <v>6.8740554299583838</v>
      </c>
      <c r="C130">
        <f>STDEV(E126:G126)/SQRT(3)</f>
        <v>6.1207264046216139</v>
      </c>
      <c r="D130">
        <f>STDEV(H126:J126)/SQRT(3)</f>
        <v>6.218552700011962</v>
      </c>
      <c r="E130">
        <f>STDEV(K126:M126)/SQRT(3)</f>
        <v>1.3981757517817166</v>
      </c>
      <c r="F130">
        <f>STDEV(N126:P126)/SQRT(3)</f>
        <v>11.712586286824534</v>
      </c>
      <c r="I130">
        <f>STDEV(R126:T126)/SQRT(3)</f>
        <v>9.8234938595093766</v>
      </c>
      <c r="J130">
        <f>STDEV(U126:W126)/SQRT(3)</f>
        <v>11.889415517596181</v>
      </c>
      <c r="K130">
        <f>STDEV(X126:Z126)/SQRT(3)</f>
        <v>4.4127583650237492</v>
      </c>
      <c r="L130">
        <f>STDEV(AA126:AC126)/SQRT(3)</f>
        <v>7.5498660779822595</v>
      </c>
      <c r="M130">
        <f>STDEV(AD126:AF126)/SQRT(3)</f>
        <v>6.5650378283073678</v>
      </c>
      <c r="P130">
        <f>STDEV(AH126:AJ126)/SQRT(3)</f>
        <v>9.3434251439100588</v>
      </c>
      <c r="Q130">
        <f>STDEV(AK126:AM126)/SQRT(3)</f>
        <v>1.6423330793899531</v>
      </c>
      <c r="R130">
        <f>STDEV(AN126:AP126)/SQRT(3)</f>
        <v>3.2110217358099362</v>
      </c>
      <c r="S130">
        <f>STDEV(AQ126:AS126)/SQRT(3)</f>
        <v>7.5959433394688753</v>
      </c>
      <c r="T130">
        <f>STDEV(AT126:AV126)/SQRT(3)</f>
        <v>2.5742217614406666</v>
      </c>
      <c r="W130">
        <f>STDEV(AX126:AZ126)/SQRT(3)</f>
        <v>13.990539307104283</v>
      </c>
      <c r="X130">
        <f>STDEV(BA126:BC126)/SQRT(3)</f>
        <v>6.3189392745782786</v>
      </c>
      <c r="Y130">
        <f>STDEV(BD126:BF126)/SQRT(3)</f>
        <v>1.2643115049891984</v>
      </c>
      <c r="Z130">
        <f>STDEV(BG126:BI126)/SQRT(3)</f>
        <v>6.414957891384331</v>
      </c>
      <c r="AA130">
        <f>STDEV(BJ126:BL126)/SQRT(3)</f>
        <v>9.8819944561558284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O328"/>
  <sheetViews>
    <sheetView tabSelected="1" zoomScale="83" zoomScaleNormal="88" zoomScalePageLayoutView="88" workbookViewId="0">
      <selection activeCell="D44" sqref="D44"/>
    </sheetView>
  </sheetViews>
  <sheetFormatPr baseColWidth="10" defaultColWidth="8.83203125" defaultRowHeight="15"/>
  <cols>
    <col min="1" max="1" width="4.6640625" bestFit="1" customWidth="1"/>
    <col min="2" max="2" width="8.83203125" bestFit="1" customWidth="1"/>
    <col min="3" max="3" width="9" bestFit="1" customWidth="1"/>
    <col min="4" max="5" width="18.5" bestFit="1" customWidth="1"/>
    <col min="6" max="6" width="20.6640625" bestFit="1" customWidth="1"/>
    <col min="7" max="7" width="23.1640625" bestFit="1" customWidth="1"/>
    <col min="8" max="8" width="22.6640625" bestFit="1" customWidth="1"/>
    <col min="9" max="9" width="28.83203125" bestFit="1" customWidth="1"/>
    <col min="10" max="10" width="13.5" bestFit="1" customWidth="1"/>
    <col min="11" max="11" width="21.33203125" bestFit="1" customWidth="1"/>
    <col min="12" max="12" width="19.33203125" bestFit="1" customWidth="1"/>
    <col min="13" max="14" width="13.5" bestFit="1" customWidth="1"/>
    <col min="15" max="15" width="21.5" bestFit="1" customWidth="1"/>
    <col min="16" max="16" width="24" bestFit="1" customWidth="1"/>
    <col min="17" max="18" width="29.6640625" bestFit="1" customWidth="1"/>
    <col min="19" max="19" width="13.5" bestFit="1" customWidth="1"/>
    <col min="20" max="20" width="18.83203125" bestFit="1" customWidth="1"/>
    <col min="21" max="21" width="16.83203125" bestFit="1" customWidth="1"/>
    <col min="22" max="22" width="19" bestFit="1" customWidth="1"/>
    <col min="23" max="23" width="21.5" bestFit="1" customWidth="1"/>
    <col min="24" max="24" width="21" bestFit="1" customWidth="1"/>
    <col min="25" max="25" width="27.1640625" bestFit="1" customWidth="1"/>
    <col min="27" max="27" width="13.5" bestFit="1" customWidth="1"/>
    <col min="28" max="28" width="17.6640625" bestFit="1" customWidth="1"/>
    <col min="29" max="29" width="16.1640625" customWidth="1"/>
    <col min="30" max="30" width="12.33203125" bestFit="1" customWidth="1"/>
    <col min="31" max="31" width="12.33203125" customWidth="1"/>
    <col min="32" max="32" width="13.5" bestFit="1" customWidth="1"/>
    <col min="35" max="35" width="8.83203125" bestFit="1" customWidth="1"/>
    <col min="36" max="36" width="22.6640625" bestFit="1" customWidth="1"/>
    <col min="37" max="37" width="19.83203125" bestFit="1" customWidth="1"/>
    <col min="38" max="38" width="7.6640625" bestFit="1" customWidth="1"/>
    <col min="39" max="39" width="39.33203125" bestFit="1" customWidth="1"/>
    <col min="40" max="40" width="38.5" bestFit="1" customWidth="1"/>
    <col min="41" max="41" width="12.5" customWidth="1"/>
    <col min="42" max="42" width="5.1640625" bestFit="1" customWidth="1"/>
    <col min="43" max="43" width="10.1640625" bestFit="1" customWidth="1"/>
    <col min="44" max="44" width="11" bestFit="1" customWidth="1"/>
    <col min="49" max="49" width="5.1640625" bestFit="1" customWidth="1"/>
    <col min="50" max="50" width="14.83203125" bestFit="1" customWidth="1"/>
    <col min="51" max="51" width="16" bestFit="1" customWidth="1"/>
    <col min="55" max="55" width="14.6640625" bestFit="1" customWidth="1"/>
    <col min="56" max="56" width="15.5" bestFit="1" customWidth="1"/>
    <col min="60" max="60" width="9" bestFit="1" customWidth="1"/>
    <col min="62" max="62" width="13.5" bestFit="1" customWidth="1"/>
    <col min="63" max="63" width="39.33203125" bestFit="1" customWidth="1"/>
    <col min="65" max="65" width="4.6640625" bestFit="1" customWidth="1"/>
    <col min="66" max="67" width="3.5" bestFit="1" customWidth="1"/>
    <col min="77" max="77" width="13.5" bestFit="1" customWidth="1"/>
    <col min="78" max="78" width="39.33203125" bestFit="1" customWidth="1"/>
    <col min="80" max="80" width="4.6640625" bestFit="1" customWidth="1"/>
    <col min="81" max="82" width="3.5" bestFit="1" customWidth="1"/>
  </cols>
  <sheetData>
    <row r="1" spans="1:119">
      <c r="A1" t="s">
        <v>0</v>
      </c>
      <c r="B1" t="s">
        <v>1</v>
      </c>
      <c r="C1" t="s">
        <v>3</v>
      </c>
      <c r="D1" t="s">
        <v>288</v>
      </c>
      <c r="E1" t="s">
        <v>4</v>
      </c>
      <c r="F1" t="s">
        <v>93</v>
      </c>
      <c r="G1" t="s">
        <v>94</v>
      </c>
      <c r="H1" t="s">
        <v>95</v>
      </c>
      <c r="I1" t="s">
        <v>206</v>
      </c>
      <c r="K1" t="s">
        <v>22</v>
      </c>
      <c r="L1" t="s">
        <v>13</v>
      </c>
      <c r="O1" t="s">
        <v>96</v>
      </c>
      <c r="P1" t="s">
        <v>97</v>
      </c>
      <c r="Q1" t="s">
        <v>98</v>
      </c>
      <c r="R1" t="s">
        <v>208</v>
      </c>
      <c r="T1" t="s">
        <v>32</v>
      </c>
      <c r="U1" t="s">
        <v>23</v>
      </c>
      <c r="V1" t="s">
        <v>99</v>
      </c>
      <c r="W1" t="s">
        <v>100</v>
      </c>
      <c r="X1" t="s">
        <v>101</v>
      </c>
      <c r="Y1" t="s">
        <v>207</v>
      </c>
      <c r="AB1" t="s">
        <v>238</v>
      </c>
      <c r="AJ1" t="s">
        <v>210</v>
      </c>
      <c r="AK1" t="s">
        <v>211</v>
      </c>
      <c r="AL1" t="s">
        <v>213</v>
      </c>
      <c r="AM1" t="s">
        <v>212</v>
      </c>
      <c r="AN1" t="s">
        <v>209</v>
      </c>
      <c r="AP1" t="s">
        <v>214</v>
      </c>
      <c r="AQ1" t="s">
        <v>215</v>
      </c>
      <c r="AR1" t="s">
        <v>216</v>
      </c>
      <c r="AW1" t="s">
        <v>214</v>
      </c>
      <c r="AX1" t="s">
        <v>217</v>
      </c>
      <c r="AY1" t="s">
        <v>218</v>
      </c>
      <c r="BC1" t="s">
        <v>219</v>
      </c>
      <c r="BD1" t="s">
        <v>220</v>
      </c>
      <c r="BJ1" t="s">
        <v>213</v>
      </c>
      <c r="BK1" t="s">
        <v>212</v>
      </c>
      <c r="BY1" t="s">
        <v>213</v>
      </c>
      <c r="BZ1" t="s">
        <v>212</v>
      </c>
      <c r="CV1" t="s">
        <v>331</v>
      </c>
      <c r="CW1" t="s">
        <v>332</v>
      </c>
    </row>
    <row r="2" spans="1:119">
      <c r="A2">
        <v>16</v>
      </c>
      <c r="B2" s="1">
        <v>9.9999999999999993E+44</v>
      </c>
      <c r="C2" t="s">
        <v>46</v>
      </c>
      <c r="D2">
        <v>1.9</v>
      </c>
      <c r="E2">
        <v>3.9</v>
      </c>
      <c r="F2">
        <v>1.6</v>
      </c>
      <c r="G2">
        <v>1.9</v>
      </c>
      <c r="H2">
        <v>0.4</v>
      </c>
      <c r="I2">
        <v>0</v>
      </c>
      <c r="J2" t="s">
        <v>330</v>
      </c>
      <c r="K2">
        <v>21.5</v>
      </c>
      <c r="L2">
        <v>25.3</v>
      </c>
      <c r="M2">
        <f>L2/30*100</f>
        <v>84.333333333333343</v>
      </c>
      <c r="N2">
        <v>0</v>
      </c>
      <c r="O2">
        <v>9.8000000000000007</v>
      </c>
      <c r="P2">
        <v>10</v>
      </c>
      <c r="Q2">
        <v>5.5</v>
      </c>
      <c r="R2">
        <v>0</v>
      </c>
      <c r="S2">
        <f t="shared" ref="S2:S39" si="0">L2/30*100</f>
        <v>84.333333333333343</v>
      </c>
      <c r="T2">
        <v>34</v>
      </c>
      <c r="U2">
        <v>2</v>
      </c>
      <c r="V2">
        <v>0</v>
      </c>
      <c r="W2">
        <v>0</v>
      </c>
      <c r="X2">
        <v>6</v>
      </c>
      <c r="Y2">
        <v>30</v>
      </c>
      <c r="AA2">
        <v>84.333333333333343</v>
      </c>
      <c r="AB2" s="19">
        <f>(T2-U2)/(T2+U2)*100</f>
        <v>88.888888888888886</v>
      </c>
      <c r="AC2" s="19">
        <f>60-K2</f>
        <v>38.5</v>
      </c>
      <c r="AD2" s="19">
        <f>(60-K2)/T2</f>
        <v>1.1323529411764706</v>
      </c>
      <c r="AE2" s="33">
        <f>(T2)/(60-K2)</f>
        <v>0.88311688311688308</v>
      </c>
      <c r="AF2" s="19">
        <f>(30-L2)/U2</f>
        <v>2.3499999999999996</v>
      </c>
      <c r="AI2" s="1">
        <v>9.9999999999999993E+44</v>
      </c>
      <c r="AJ2" s="18">
        <v>94.666666666666671</v>
      </c>
      <c r="AK2" s="18">
        <v>91.962962962962962</v>
      </c>
      <c r="AL2" s="18">
        <f t="shared" ref="AL2:AL27" si="1">L2/30*100</f>
        <v>84.333333333333343</v>
      </c>
      <c r="AM2" s="18">
        <f>AL2/AJ2*100</f>
        <v>89.08450704225352</v>
      </c>
      <c r="AN2" s="18">
        <f>AL2/AK2*100</f>
        <v>91.70358437374145</v>
      </c>
      <c r="AP2">
        <v>10</v>
      </c>
      <c r="AQ2">
        <f t="array" ref="AQ2:AQ11">FREQUENCY(AL2:AL39,AP2:AP11)</f>
        <v>8</v>
      </c>
      <c r="AR2">
        <f t="array" ref="AR2:AR11">FREQUENCY(AL45:AL84,AP2:AP11)</f>
        <v>0</v>
      </c>
      <c r="AW2">
        <v>10</v>
      </c>
      <c r="AX2">
        <f t="array" ref="AX2:AX14">FREQUENCY(AM2:AM27,AW2:AW14)</f>
        <v>4</v>
      </c>
      <c r="AY2">
        <f t="array" ref="AY2:AY14">FREQUENCY(AM45:AM78,AW2:AW14)</f>
        <v>0</v>
      </c>
      <c r="BC2">
        <f t="array" ref="BC2:BC14">FREQUENCY(AN2:AN27,AW2:AW14)</f>
        <v>4</v>
      </c>
      <c r="BD2">
        <f t="array" ref="BD2:BD14">FREQUENCY(AN45:AN78,AW2:AW14)</f>
        <v>0</v>
      </c>
      <c r="BJ2">
        <v>0</v>
      </c>
      <c r="BK2">
        <v>0</v>
      </c>
      <c r="BM2">
        <v>0</v>
      </c>
      <c r="BN2">
        <f t="array" ref="BN2:BN27">FREQUENCY(BK2:BK27,BM2:BM27)</f>
        <v>3</v>
      </c>
      <c r="BO2">
        <f t="array" ref="BO2:BO27">FREQUENCY(BJ2:BJ27,BM2:BM27)</f>
        <v>3</v>
      </c>
      <c r="BY2">
        <v>0</v>
      </c>
      <c r="BZ2">
        <v>0</v>
      </c>
      <c r="CB2">
        <v>0</v>
      </c>
      <c r="CC2">
        <f t="array" ref="CC2:CC27">FREQUENCY(BY2:BY61,CB2:CB27)</f>
        <v>3</v>
      </c>
      <c r="CD2">
        <f t="array" ref="CD2:CD27">FREQUENCY(BZ2:BZ61,CB2:CB27)</f>
        <v>3</v>
      </c>
      <c r="CR2">
        <v>84.333333333333343</v>
      </c>
      <c r="CS2">
        <v>0</v>
      </c>
      <c r="CV2">
        <v>0</v>
      </c>
      <c r="CW2">
        <f t="array" ref="CW2:CW12">FREQUENCY(CR2:CR81,CV2:CV12)</f>
        <v>7</v>
      </c>
      <c r="CY2">
        <v>0</v>
      </c>
      <c r="CZ2">
        <f t="array" ref="CZ2:CZ12">FREQUENCY(CR2:CR39,CY2:CY12)</f>
        <v>7</v>
      </c>
      <c r="DA2">
        <v>7</v>
      </c>
      <c r="DC2">
        <v>0</v>
      </c>
      <c r="DD2">
        <f t="array" ref="DD2:DD12">FREQUENCY(CS42:CS81,DC2:DC12)</f>
        <v>0</v>
      </c>
      <c r="DE2">
        <v>0</v>
      </c>
      <c r="DJ2" s="41">
        <v>100</v>
      </c>
      <c r="DK2" s="35">
        <v>7</v>
      </c>
      <c r="DN2" s="50">
        <v>100</v>
      </c>
      <c r="DO2" s="38">
        <v>18</v>
      </c>
    </row>
    <row r="3" spans="1:119">
      <c r="A3">
        <v>15</v>
      </c>
      <c r="B3" s="1">
        <v>1.9999999999999999E+45</v>
      </c>
      <c r="C3" t="s">
        <v>48</v>
      </c>
      <c r="D3">
        <v>0.5</v>
      </c>
      <c r="E3">
        <v>11.3</v>
      </c>
      <c r="F3">
        <v>1.6</v>
      </c>
      <c r="G3">
        <v>5.4</v>
      </c>
      <c r="H3">
        <v>4.4000000000000004</v>
      </c>
      <c r="I3">
        <v>1</v>
      </c>
      <c r="J3">
        <f t="shared" ref="J3:J39" si="2">E3/30*100</f>
        <v>37.666666666666671</v>
      </c>
      <c r="K3">
        <v>17.7</v>
      </c>
      <c r="L3">
        <v>4.5999999999999996</v>
      </c>
      <c r="M3">
        <f t="shared" ref="M3:M39" si="3">L3/30*100</f>
        <v>15.333333333333332</v>
      </c>
      <c r="N3">
        <v>0</v>
      </c>
      <c r="O3">
        <v>4.5999999999999996</v>
      </c>
      <c r="P3">
        <v>0</v>
      </c>
      <c r="Q3">
        <v>0</v>
      </c>
      <c r="R3">
        <v>0</v>
      </c>
      <c r="S3">
        <f>L3/30*100</f>
        <v>15.333333333333332</v>
      </c>
      <c r="T3">
        <v>20</v>
      </c>
      <c r="U3">
        <v>0</v>
      </c>
      <c r="V3">
        <v>0</v>
      </c>
      <c r="W3">
        <v>0</v>
      </c>
      <c r="X3">
        <v>0</v>
      </c>
      <c r="Y3">
        <v>0</v>
      </c>
      <c r="AA3">
        <v>15.333333333333332</v>
      </c>
      <c r="AB3" s="19">
        <f t="shared" ref="AB3:AB25" si="4">(T3-U3)/(T3+U3)*100</f>
        <v>100</v>
      </c>
      <c r="AC3" s="19">
        <f>60-K3</f>
        <v>42.3</v>
      </c>
      <c r="AD3" s="19">
        <f>(60-K3)/T3</f>
        <v>2.1149999999999998</v>
      </c>
      <c r="AE3" s="33">
        <f t="shared" ref="AE3:AE39" si="5">(T3)/(60-K3)</f>
        <v>0.4728132387706856</v>
      </c>
      <c r="AF3" s="19">
        <v>0</v>
      </c>
      <c r="AI3" s="1">
        <v>1.9999999999999999E+45</v>
      </c>
      <c r="AJ3" s="18">
        <v>86</v>
      </c>
      <c r="AK3" s="18">
        <v>80.148148148148152</v>
      </c>
      <c r="AL3" s="18">
        <f t="shared" si="1"/>
        <v>15.333333333333332</v>
      </c>
      <c r="AM3" s="18">
        <f t="shared" ref="AM3:AM27" si="6">AL3/AJ3*100</f>
        <v>17.829457364341085</v>
      </c>
      <c r="AN3" s="18">
        <f t="shared" ref="AN3:AN27" si="7">AL3/AK3*100</f>
        <v>19.131238447319777</v>
      </c>
      <c r="AP3">
        <v>20</v>
      </c>
      <c r="AQ3">
        <v>3</v>
      </c>
      <c r="AR3">
        <v>2</v>
      </c>
      <c r="AW3">
        <v>20</v>
      </c>
      <c r="AX3">
        <v>3</v>
      </c>
      <c r="AY3">
        <v>2</v>
      </c>
      <c r="BC3">
        <v>2</v>
      </c>
      <c r="BD3">
        <v>1</v>
      </c>
      <c r="BJ3">
        <v>0</v>
      </c>
      <c r="BK3">
        <v>0</v>
      </c>
      <c r="BM3">
        <v>5</v>
      </c>
      <c r="BN3">
        <v>0</v>
      </c>
      <c r="BO3">
        <v>0</v>
      </c>
      <c r="BY3">
        <v>0</v>
      </c>
      <c r="BZ3">
        <v>0</v>
      </c>
      <c r="CB3">
        <v>5</v>
      </c>
      <c r="CC3">
        <v>0</v>
      </c>
      <c r="CD3">
        <v>0</v>
      </c>
      <c r="CR3">
        <v>15.333333333333332</v>
      </c>
      <c r="CS3">
        <v>0</v>
      </c>
      <c r="CV3">
        <v>10</v>
      </c>
      <c r="CW3">
        <v>1</v>
      </c>
      <c r="CY3">
        <v>10</v>
      </c>
      <c r="CZ3">
        <v>1</v>
      </c>
      <c r="DA3">
        <v>1</v>
      </c>
      <c r="DC3">
        <v>10</v>
      </c>
      <c r="DD3">
        <v>0</v>
      </c>
      <c r="DE3">
        <v>0</v>
      </c>
      <c r="DJ3" s="42">
        <v>90</v>
      </c>
      <c r="DK3" s="36">
        <v>3</v>
      </c>
      <c r="DN3" s="51">
        <v>90</v>
      </c>
      <c r="DO3" s="39">
        <v>4</v>
      </c>
    </row>
    <row r="4" spans="1:119">
      <c r="A4">
        <v>17</v>
      </c>
      <c r="B4" s="1">
        <v>3.0000000000000001E+45</v>
      </c>
      <c r="C4" t="s">
        <v>42</v>
      </c>
      <c r="D4">
        <v>0.4</v>
      </c>
      <c r="E4">
        <v>5.4</v>
      </c>
      <c r="F4">
        <v>1.4</v>
      </c>
      <c r="G4">
        <v>1.1000000000000001</v>
      </c>
      <c r="H4">
        <v>2.9</v>
      </c>
      <c r="I4">
        <v>0.1</v>
      </c>
      <c r="J4">
        <f t="shared" si="2"/>
        <v>18.000000000000004</v>
      </c>
      <c r="K4">
        <v>5.0999999999999996</v>
      </c>
      <c r="L4">
        <v>22.6</v>
      </c>
      <c r="M4">
        <f>L4/30*100</f>
        <v>75.333333333333343</v>
      </c>
      <c r="N4">
        <v>0</v>
      </c>
      <c r="O4">
        <v>7</v>
      </c>
      <c r="P4">
        <v>5.6</v>
      </c>
      <c r="Q4">
        <v>10</v>
      </c>
      <c r="R4">
        <v>2</v>
      </c>
      <c r="S4">
        <f t="shared" si="0"/>
        <v>75.333333333333343</v>
      </c>
      <c r="T4">
        <v>24</v>
      </c>
      <c r="U4">
        <v>0</v>
      </c>
      <c r="V4">
        <v>0</v>
      </c>
      <c r="W4">
        <v>0</v>
      </c>
      <c r="X4">
        <v>0</v>
      </c>
      <c r="Y4">
        <v>0</v>
      </c>
      <c r="AA4">
        <v>75.333333333333343</v>
      </c>
      <c r="AB4" s="19">
        <f t="shared" si="4"/>
        <v>100</v>
      </c>
      <c r="AC4" s="19">
        <f t="shared" ref="AC4:AC39" si="8">60-K4</f>
        <v>54.9</v>
      </c>
      <c r="AD4" s="19">
        <f t="shared" ref="AD4:AD39" si="9">(60-K4)/T4</f>
        <v>2.2875000000000001</v>
      </c>
      <c r="AE4" s="33">
        <f t="shared" si="5"/>
        <v>0.43715846994535518</v>
      </c>
      <c r="AF4" s="19">
        <v>0</v>
      </c>
      <c r="AI4" s="1">
        <v>3.0000000000000001E+45</v>
      </c>
      <c r="AJ4" s="18">
        <v>87.333333333333329</v>
      </c>
      <c r="AK4" s="18">
        <v>85.259259259259267</v>
      </c>
      <c r="AL4" s="18">
        <f t="shared" si="1"/>
        <v>75.333333333333343</v>
      </c>
      <c r="AM4" s="18">
        <f t="shared" si="6"/>
        <v>86.259541984732834</v>
      </c>
      <c r="AN4" s="18">
        <f t="shared" si="7"/>
        <v>88.357949609035629</v>
      </c>
      <c r="AP4">
        <v>30</v>
      </c>
      <c r="AQ4">
        <v>3</v>
      </c>
      <c r="AR4">
        <v>2</v>
      </c>
      <c r="AW4">
        <v>30</v>
      </c>
      <c r="AX4">
        <v>2</v>
      </c>
      <c r="AY4">
        <v>2</v>
      </c>
      <c r="BC4">
        <v>3</v>
      </c>
      <c r="BD4">
        <v>2</v>
      </c>
      <c r="BJ4">
        <v>0</v>
      </c>
      <c r="BK4">
        <v>0</v>
      </c>
      <c r="BM4">
        <v>10</v>
      </c>
      <c r="BN4">
        <v>1</v>
      </c>
      <c r="BO4">
        <v>1</v>
      </c>
      <c r="BY4">
        <v>0</v>
      </c>
      <c r="BZ4">
        <v>0</v>
      </c>
      <c r="CB4">
        <v>10</v>
      </c>
      <c r="CC4">
        <v>1</v>
      </c>
      <c r="CD4">
        <v>1</v>
      </c>
      <c r="CR4">
        <v>75.333333333333343</v>
      </c>
      <c r="CS4">
        <v>0</v>
      </c>
      <c r="CV4">
        <v>20</v>
      </c>
      <c r="CW4">
        <v>5</v>
      </c>
      <c r="CY4">
        <v>20</v>
      </c>
      <c r="CZ4">
        <v>3</v>
      </c>
      <c r="DA4">
        <v>3</v>
      </c>
      <c r="DC4">
        <v>20</v>
      </c>
      <c r="DD4">
        <v>2</v>
      </c>
      <c r="DE4">
        <v>2</v>
      </c>
      <c r="DJ4" s="42">
        <v>80</v>
      </c>
      <c r="DK4" s="36">
        <v>4</v>
      </c>
      <c r="DN4" s="51">
        <v>80</v>
      </c>
      <c r="DO4" s="39">
        <v>7</v>
      </c>
    </row>
    <row r="5" spans="1:119">
      <c r="A5">
        <v>19</v>
      </c>
      <c r="B5" s="1">
        <v>3.9999999999999997E+45</v>
      </c>
      <c r="C5" t="s">
        <v>44</v>
      </c>
      <c r="D5">
        <v>0.4</v>
      </c>
      <c r="E5">
        <v>0</v>
      </c>
      <c r="F5">
        <v>0</v>
      </c>
      <c r="G5">
        <v>0</v>
      </c>
      <c r="H5">
        <v>0</v>
      </c>
      <c r="I5">
        <v>0</v>
      </c>
      <c r="J5">
        <f t="shared" si="2"/>
        <v>0</v>
      </c>
      <c r="K5">
        <v>3.3</v>
      </c>
      <c r="L5">
        <v>1.7</v>
      </c>
      <c r="M5">
        <f t="shared" si="3"/>
        <v>5.6666666666666661</v>
      </c>
      <c r="N5">
        <v>0</v>
      </c>
      <c r="O5">
        <v>0</v>
      </c>
      <c r="P5">
        <v>0</v>
      </c>
      <c r="Q5">
        <v>1.7</v>
      </c>
      <c r="R5">
        <v>0.9</v>
      </c>
      <c r="S5">
        <f t="shared" si="0"/>
        <v>5.6666666666666661</v>
      </c>
      <c r="T5">
        <v>44</v>
      </c>
      <c r="U5">
        <v>44</v>
      </c>
      <c r="V5">
        <v>48</v>
      </c>
      <c r="W5">
        <v>54</v>
      </c>
      <c r="X5">
        <v>30</v>
      </c>
      <c r="Y5">
        <v>30</v>
      </c>
      <c r="AA5">
        <v>5.6666666666666661</v>
      </c>
      <c r="AB5" s="19">
        <f>(T5-U5)/(T5+U5)*100</f>
        <v>0</v>
      </c>
      <c r="AC5" s="19">
        <f t="shared" si="8"/>
        <v>56.7</v>
      </c>
      <c r="AD5" s="19">
        <f t="shared" si="9"/>
        <v>1.2886363636363638</v>
      </c>
      <c r="AE5" s="33">
        <f t="shared" si="5"/>
        <v>0.77601410934744264</v>
      </c>
      <c r="AF5" s="19">
        <f>(30-L5)/U5</f>
        <v>0.64318181818181819</v>
      </c>
      <c r="AI5" s="1">
        <v>3.9999999999999997E+45</v>
      </c>
      <c r="AJ5" s="18">
        <v>94.333333333333343</v>
      </c>
      <c r="AK5" s="18">
        <v>86.740740740740748</v>
      </c>
      <c r="AL5" s="18">
        <f t="shared" si="1"/>
        <v>5.6666666666666661</v>
      </c>
      <c r="AM5" s="18">
        <f t="shared" si="6"/>
        <v>6.0070671378091864</v>
      </c>
      <c r="AN5" s="18">
        <f t="shared" si="7"/>
        <v>6.5328778821520048</v>
      </c>
      <c r="AP5">
        <v>40</v>
      </c>
      <c r="AQ5">
        <v>3</v>
      </c>
      <c r="AR5">
        <v>1</v>
      </c>
      <c r="AW5">
        <v>40</v>
      </c>
      <c r="AX5">
        <v>4</v>
      </c>
      <c r="AY5">
        <v>1</v>
      </c>
      <c r="BC5">
        <v>3</v>
      </c>
      <c r="BD5">
        <v>2</v>
      </c>
      <c r="BJ5">
        <v>5.6666666666666661</v>
      </c>
      <c r="BK5">
        <v>6.00706713780919</v>
      </c>
      <c r="BM5">
        <v>15</v>
      </c>
      <c r="BN5">
        <v>1</v>
      </c>
      <c r="BO5">
        <v>1</v>
      </c>
      <c r="BY5">
        <v>5.6666666666666661</v>
      </c>
      <c r="BZ5">
        <v>6.0070671378091864</v>
      </c>
      <c r="CB5">
        <v>15</v>
      </c>
      <c r="CC5">
        <v>2</v>
      </c>
      <c r="CD5">
        <v>2</v>
      </c>
      <c r="CR5">
        <v>5.6666666666666661</v>
      </c>
      <c r="CS5">
        <v>0</v>
      </c>
      <c r="CV5">
        <v>30</v>
      </c>
      <c r="CW5">
        <v>5</v>
      </c>
      <c r="CY5">
        <v>30</v>
      </c>
      <c r="CZ5">
        <v>3</v>
      </c>
      <c r="DA5">
        <v>3</v>
      </c>
      <c r="DC5">
        <v>30</v>
      </c>
      <c r="DD5">
        <v>2</v>
      </c>
      <c r="DE5">
        <v>2</v>
      </c>
      <c r="DJ5" s="42">
        <v>70</v>
      </c>
      <c r="DK5" s="36">
        <v>3</v>
      </c>
      <c r="DN5" s="51">
        <v>70</v>
      </c>
      <c r="DO5" s="39">
        <v>2</v>
      </c>
    </row>
    <row r="6" spans="1:119">
      <c r="A6">
        <v>20</v>
      </c>
      <c r="B6" s="1">
        <v>5E+45</v>
      </c>
      <c r="C6" t="s">
        <v>46</v>
      </c>
      <c r="D6">
        <v>0.6</v>
      </c>
      <c r="E6">
        <v>13.7</v>
      </c>
      <c r="F6">
        <v>3.5</v>
      </c>
      <c r="G6">
        <v>6.5</v>
      </c>
      <c r="H6">
        <v>3.8</v>
      </c>
      <c r="I6">
        <v>0</v>
      </c>
      <c r="J6">
        <f t="shared" si="2"/>
        <v>45.666666666666664</v>
      </c>
      <c r="K6">
        <v>2.6</v>
      </c>
      <c r="L6">
        <v>28.2</v>
      </c>
      <c r="M6">
        <f t="shared" si="3"/>
        <v>94</v>
      </c>
      <c r="N6">
        <v>0</v>
      </c>
      <c r="O6">
        <v>8.1999999999999993</v>
      </c>
      <c r="P6">
        <v>10</v>
      </c>
      <c r="Q6">
        <v>10</v>
      </c>
      <c r="R6">
        <v>2</v>
      </c>
      <c r="S6">
        <f t="shared" si="0"/>
        <v>94</v>
      </c>
      <c r="T6">
        <v>16</v>
      </c>
      <c r="U6">
        <v>0</v>
      </c>
      <c r="V6">
        <v>0</v>
      </c>
      <c r="W6">
        <v>0</v>
      </c>
      <c r="X6">
        <v>0</v>
      </c>
      <c r="Y6">
        <v>0</v>
      </c>
      <c r="AA6">
        <v>94</v>
      </c>
      <c r="AB6" s="19">
        <f t="shared" si="4"/>
        <v>100</v>
      </c>
      <c r="AC6" s="19">
        <f t="shared" si="8"/>
        <v>57.4</v>
      </c>
      <c r="AD6" s="19">
        <f t="shared" si="9"/>
        <v>3.5874999999999999</v>
      </c>
      <c r="AE6" s="33">
        <f t="shared" si="5"/>
        <v>0.27874564459930312</v>
      </c>
      <c r="AF6" s="19">
        <v>0</v>
      </c>
      <c r="AI6" s="1">
        <v>5E+45</v>
      </c>
      <c r="AJ6" s="18">
        <v>91</v>
      </c>
      <c r="AK6" s="18">
        <v>81.037037037037038</v>
      </c>
      <c r="AL6" s="18">
        <f t="shared" si="1"/>
        <v>94</v>
      </c>
      <c r="AM6" s="18">
        <f t="shared" si="6"/>
        <v>103.29670329670331</v>
      </c>
      <c r="AN6" s="18">
        <f t="shared" si="7"/>
        <v>115.9963436928702</v>
      </c>
      <c r="AP6">
        <v>50</v>
      </c>
      <c r="AQ6">
        <v>3</v>
      </c>
      <c r="AR6">
        <v>2</v>
      </c>
      <c r="AW6">
        <v>50</v>
      </c>
      <c r="AX6">
        <v>2</v>
      </c>
      <c r="AY6">
        <v>1</v>
      </c>
      <c r="BC6">
        <v>2</v>
      </c>
      <c r="BD6">
        <v>0</v>
      </c>
      <c r="BJ6">
        <v>13</v>
      </c>
      <c r="BK6">
        <v>13.732394366197182</v>
      </c>
      <c r="BM6">
        <v>20</v>
      </c>
      <c r="BN6">
        <v>2</v>
      </c>
      <c r="BO6">
        <v>2</v>
      </c>
      <c r="BY6">
        <v>13</v>
      </c>
      <c r="BZ6">
        <v>13.732394366197182</v>
      </c>
      <c r="CB6">
        <v>20</v>
      </c>
      <c r="CC6">
        <v>3</v>
      </c>
      <c r="CD6">
        <v>3</v>
      </c>
      <c r="CR6">
        <v>94</v>
      </c>
      <c r="CS6">
        <v>0</v>
      </c>
      <c r="CV6">
        <v>40</v>
      </c>
      <c r="CW6">
        <v>4</v>
      </c>
      <c r="CY6">
        <v>40</v>
      </c>
      <c r="CZ6">
        <v>3</v>
      </c>
      <c r="DA6">
        <v>3</v>
      </c>
      <c r="DC6">
        <v>40</v>
      </c>
      <c r="DD6">
        <v>1</v>
      </c>
      <c r="DE6">
        <v>1</v>
      </c>
      <c r="DJ6" s="42">
        <v>60</v>
      </c>
      <c r="DK6" s="36">
        <v>1</v>
      </c>
      <c r="DN6" s="51">
        <v>60</v>
      </c>
      <c r="DO6" s="39">
        <v>2</v>
      </c>
    </row>
    <row r="7" spans="1:119">
      <c r="A7">
        <v>18</v>
      </c>
      <c r="B7" s="1">
        <v>6.0000000000000002E+45</v>
      </c>
      <c r="C7" t="s">
        <v>48</v>
      </c>
      <c r="D7">
        <v>1.6</v>
      </c>
      <c r="E7">
        <v>1.6</v>
      </c>
      <c r="F7">
        <v>0</v>
      </c>
      <c r="G7">
        <v>1.6</v>
      </c>
      <c r="H7">
        <v>0</v>
      </c>
      <c r="I7">
        <v>0</v>
      </c>
      <c r="J7">
        <f t="shared" si="2"/>
        <v>5.3333333333333339</v>
      </c>
      <c r="K7">
        <v>3.9</v>
      </c>
      <c r="L7">
        <v>14.4</v>
      </c>
      <c r="M7">
        <f t="shared" si="3"/>
        <v>48.000000000000007</v>
      </c>
      <c r="N7">
        <v>0</v>
      </c>
      <c r="O7">
        <v>3.3</v>
      </c>
      <c r="P7">
        <v>10</v>
      </c>
      <c r="Q7">
        <v>1.1000000000000001</v>
      </c>
      <c r="R7">
        <v>0</v>
      </c>
      <c r="S7">
        <f t="shared" si="0"/>
        <v>48.000000000000007</v>
      </c>
      <c r="T7">
        <v>18</v>
      </c>
      <c r="U7">
        <v>12</v>
      </c>
      <c r="V7">
        <v>12</v>
      </c>
      <c r="W7">
        <v>0</v>
      </c>
      <c r="X7">
        <v>24</v>
      </c>
      <c r="Y7">
        <v>0</v>
      </c>
      <c r="AA7">
        <v>48.000000000000007</v>
      </c>
      <c r="AB7" s="19">
        <f t="shared" si="4"/>
        <v>20</v>
      </c>
      <c r="AC7" s="19">
        <f t="shared" si="8"/>
        <v>56.1</v>
      </c>
      <c r="AD7" s="19">
        <f t="shared" si="9"/>
        <v>3.1166666666666667</v>
      </c>
      <c r="AE7" s="33">
        <f t="shared" si="5"/>
        <v>0.32085561497326204</v>
      </c>
      <c r="AF7" s="19">
        <f t="shared" ref="AF7:AF16" si="10">(30-L7)/U7</f>
        <v>1.3</v>
      </c>
      <c r="AI7" s="1">
        <v>6.0000000000000002E+45</v>
      </c>
      <c r="AJ7" s="18">
        <v>86.666666666666671</v>
      </c>
      <c r="AK7" s="18">
        <v>88.370370370370352</v>
      </c>
      <c r="AL7" s="18">
        <f t="shared" si="1"/>
        <v>48.000000000000007</v>
      </c>
      <c r="AM7" s="18">
        <f>AL7/AJ7*100</f>
        <v>55.384615384615387</v>
      </c>
      <c r="AN7" s="18">
        <f t="shared" si="7"/>
        <v>54.31684828164294</v>
      </c>
      <c r="AP7">
        <v>60</v>
      </c>
      <c r="AQ7">
        <v>1</v>
      </c>
      <c r="AR7">
        <v>2</v>
      </c>
      <c r="AW7">
        <v>60</v>
      </c>
      <c r="AX7">
        <v>2</v>
      </c>
      <c r="AY7">
        <v>1</v>
      </c>
      <c r="BC7">
        <v>2</v>
      </c>
      <c r="BD7">
        <v>2</v>
      </c>
      <c r="BJ7">
        <v>15.333333333333332</v>
      </c>
      <c r="BK7">
        <v>17.829457364341085</v>
      </c>
      <c r="BM7">
        <v>25</v>
      </c>
      <c r="BN7">
        <v>2</v>
      </c>
      <c r="BO7">
        <v>2</v>
      </c>
      <c r="BY7">
        <v>15.333333333333332</v>
      </c>
      <c r="BZ7">
        <v>17.829457364341085</v>
      </c>
      <c r="CB7">
        <v>25</v>
      </c>
      <c r="CC7">
        <v>3</v>
      </c>
      <c r="CD7">
        <v>3</v>
      </c>
      <c r="CR7">
        <v>48.000000000000007</v>
      </c>
      <c r="CS7">
        <v>0</v>
      </c>
      <c r="CV7">
        <v>50</v>
      </c>
      <c r="CW7">
        <v>5</v>
      </c>
      <c r="CY7">
        <v>50</v>
      </c>
      <c r="CZ7">
        <v>3</v>
      </c>
      <c r="DA7">
        <v>3</v>
      </c>
      <c r="DC7">
        <v>50</v>
      </c>
      <c r="DD7">
        <v>2</v>
      </c>
      <c r="DE7">
        <v>2</v>
      </c>
      <c r="DJ7" s="42">
        <v>50</v>
      </c>
      <c r="DK7" s="36">
        <v>3</v>
      </c>
      <c r="DN7" s="51">
        <v>50</v>
      </c>
      <c r="DO7" s="39">
        <v>2</v>
      </c>
    </row>
    <row r="8" spans="1:119">
      <c r="A8">
        <v>24</v>
      </c>
      <c r="B8" s="1">
        <v>7.0000000000000005E+45</v>
      </c>
      <c r="C8" t="s">
        <v>42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2"/>
        <v>0</v>
      </c>
      <c r="K8">
        <v>2.2000000000000002</v>
      </c>
      <c r="L8">
        <v>0</v>
      </c>
      <c r="M8">
        <f t="shared" si="3"/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f t="shared" si="0"/>
        <v>0</v>
      </c>
      <c r="T8">
        <v>20</v>
      </c>
      <c r="U8">
        <v>28</v>
      </c>
      <c r="V8">
        <v>18</v>
      </c>
      <c r="W8">
        <v>30</v>
      </c>
      <c r="X8">
        <v>36</v>
      </c>
      <c r="Y8">
        <v>0</v>
      </c>
      <c r="AA8">
        <v>0</v>
      </c>
      <c r="AB8" s="19">
        <f t="shared" si="4"/>
        <v>-16.666666666666664</v>
      </c>
      <c r="AC8" s="19">
        <f t="shared" si="8"/>
        <v>57.8</v>
      </c>
      <c r="AD8" s="19">
        <f t="shared" si="9"/>
        <v>2.8899999999999997</v>
      </c>
      <c r="AE8" s="33">
        <f t="shared" si="5"/>
        <v>0.34602076124567477</v>
      </c>
      <c r="AF8" s="19">
        <f t="shared" si="10"/>
        <v>1.0714285714285714</v>
      </c>
      <c r="AI8" s="1">
        <v>7.0000000000000005E+45</v>
      </c>
      <c r="AJ8" s="18">
        <v>92</v>
      </c>
      <c r="AK8" s="18">
        <v>83.444444444444457</v>
      </c>
      <c r="AL8" s="18">
        <f t="shared" si="1"/>
        <v>0</v>
      </c>
      <c r="AM8" s="18">
        <f t="shared" si="6"/>
        <v>0</v>
      </c>
      <c r="AN8" s="18">
        <f>AL8/AK8*100</f>
        <v>0</v>
      </c>
      <c r="AP8">
        <v>70</v>
      </c>
      <c r="AQ8">
        <v>3</v>
      </c>
      <c r="AR8">
        <v>2</v>
      </c>
      <c r="AW8">
        <v>70</v>
      </c>
      <c r="AX8">
        <v>2</v>
      </c>
      <c r="AY8">
        <v>2</v>
      </c>
      <c r="BC8">
        <v>1</v>
      </c>
      <c r="BD8">
        <v>2</v>
      </c>
      <c r="BJ8">
        <v>16.666666666666664</v>
      </c>
      <c r="BK8">
        <v>18.867924528301884</v>
      </c>
      <c r="BM8">
        <v>30</v>
      </c>
      <c r="BN8">
        <v>0</v>
      </c>
      <c r="BO8">
        <v>1</v>
      </c>
      <c r="BY8">
        <v>16.666666666666664</v>
      </c>
      <c r="BZ8">
        <v>18.867924528301884</v>
      </c>
      <c r="CB8">
        <v>30</v>
      </c>
      <c r="CC8">
        <v>2</v>
      </c>
      <c r="CD8">
        <v>1</v>
      </c>
      <c r="CR8">
        <v>0</v>
      </c>
      <c r="CS8">
        <v>0</v>
      </c>
      <c r="CV8">
        <v>60</v>
      </c>
      <c r="CW8">
        <v>3</v>
      </c>
      <c r="CY8">
        <v>60</v>
      </c>
      <c r="CZ8">
        <v>1</v>
      </c>
      <c r="DA8">
        <v>1</v>
      </c>
      <c r="DC8">
        <v>60</v>
      </c>
      <c r="DD8">
        <v>2</v>
      </c>
      <c r="DE8">
        <v>2</v>
      </c>
      <c r="DJ8" s="42">
        <v>40</v>
      </c>
      <c r="DK8" s="36">
        <v>3</v>
      </c>
      <c r="DN8" s="51">
        <v>40</v>
      </c>
      <c r="DO8" s="39">
        <v>1</v>
      </c>
    </row>
    <row r="9" spans="1:119">
      <c r="A9">
        <v>23</v>
      </c>
      <c r="B9" s="1">
        <v>7.9999999999999994E+45</v>
      </c>
      <c r="C9" t="s">
        <v>44</v>
      </c>
      <c r="D9">
        <v>0</v>
      </c>
      <c r="E9">
        <v>2.7</v>
      </c>
      <c r="F9">
        <v>0.3</v>
      </c>
      <c r="G9">
        <v>0.4</v>
      </c>
      <c r="H9">
        <v>2</v>
      </c>
      <c r="I9">
        <v>1.5</v>
      </c>
      <c r="J9">
        <f t="shared" si="2"/>
        <v>9.0000000000000018</v>
      </c>
      <c r="K9">
        <v>6.1</v>
      </c>
      <c r="L9">
        <v>9.8000000000000007</v>
      </c>
      <c r="M9">
        <f t="shared" si="3"/>
        <v>32.666666666666671</v>
      </c>
      <c r="N9">
        <v>5.6666666666666696</v>
      </c>
      <c r="O9">
        <v>3.2</v>
      </c>
      <c r="P9">
        <v>1</v>
      </c>
      <c r="Q9">
        <v>5.6</v>
      </c>
      <c r="R9">
        <v>2</v>
      </c>
      <c r="S9">
        <f t="shared" si="0"/>
        <v>32.666666666666671</v>
      </c>
      <c r="T9">
        <v>35</v>
      </c>
      <c r="U9">
        <v>20</v>
      </c>
      <c r="V9">
        <v>24</v>
      </c>
      <c r="W9">
        <v>30</v>
      </c>
      <c r="X9">
        <v>6</v>
      </c>
      <c r="Y9">
        <v>0</v>
      </c>
      <c r="AA9">
        <v>32.666666666666671</v>
      </c>
      <c r="AB9" s="19">
        <f>(T9-U9)/(T9+U9)*100</f>
        <v>27.27272727272727</v>
      </c>
      <c r="AC9" s="19">
        <f t="shared" si="8"/>
        <v>53.9</v>
      </c>
      <c r="AD9" s="19">
        <f t="shared" si="9"/>
        <v>1.54</v>
      </c>
      <c r="AE9" s="33">
        <f t="shared" si="5"/>
        <v>0.64935064935064934</v>
      </c>
      <c r="AF9" s="19">
        <f t="shared" si="10"/>
        <v>1.01</v>
      </c>
      <c r="AI9" s="1">
        <v>7.9999999999999994E+45</v>
      </c>
      <c r="AJ9" s="18">
        <v>85</v>
      </c>
      <c r="AK9" s="18">
        <v>86.666666666666671</v>
      </c>
      <c r="AL9" s="18">
        <f t="shared" si="1"/>
        <v>32.666666666666671</v>
      </c>
      <c r="AM9" s="18">
        <f t="shared" si="6"/>
        <v>38.431372549019613</v>
      </c>
      <c r="AN9" s="18">
        <f>AL9/AK9*100</f>
        <v>37.692307692307701</v>
      </c>
      <c r="AP9">
        <v>80</v>
      </c>
      <c r="AQ9">
        <v>4</v>
      </c>
      <c r="AR9">
        <v>7</v>
      </c>
      <c r="AW9">
        <v>80</v>
      </c>
      <c r="AX9">
        <v>1</v>
      </c>
      <c r="AY9">
        <v>2</v>
      </c>
      <c r="BC9">
        <v>2</v>
      </c>
      <c r="BD9">
        <v>1</v>
      </c>
      <c r="BJ9">
        <v>20.333333333333332</v>
      </c>
      <c r="BK9">
        <v>23.371647509578541</v>
      </c>
      <c r="BM9">
        <v>35</v>
      </c>
      <c r="BN9">
        <v>0</v>
      </c>
      <c r="BO9">
        <v>1</v>
      </c>
      <c r="BY9">
        <v>20.333333333333332</v>
      </c>
      <c r="BZ9">
        <v>23.371647509578541</v>
      </c>
      <c r="CB9">
        <v>35</v>
      </c>
      <c r="CC9">
        <v>1</v>
      </c>
      <c r="CD9">
        <v>0</v>
      </c>
      <c r="CR9">
        <v>32.666666666666671</v>
      </c>
      <c r="CS9">
        <v>5.6666666666666661</v>
      </c>
      <c r="CV9">
        <v>70</v>
      </c>
      <c r="CW9">
        <v>5</v>
      </c>
      <c r="CY9">
        <v>70</v>
      </c>
      <c r="CZ9">
        <v>3</v>
      </c>
      <c r="DA9">
        <v>3</v>
      </c>
      <c r="DC9">
        <v>70</v>
      </c>
      <c r="DD9">
        <v>1</v>
      </c>
      <c r="DE9">
        <v>2</v>
      </c>
      <c r="DJ9" s="42">
        <v>30</v>
      </c>
      <c r="DK9" s="36">
        <v>3</v>
      </c>
      <c r="DN9" s="51">
        <v>30</v>
      </c>
      <c r="DO9" s="39">
        <v>2</v>
      </c>
    </row>
    <row r="10" spans="1:119">
      <c r="A10">
        <v>22</v>
      </c>
      <c r="B10" s="1">
        <v>8.9999999999999997E+45</v>
      </c>
      <c r="C10" t="s">
        <v>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2"/>
        <v>0</v>
      </c>
      <c r="K10">
        <v>14.9</v>
      </c>
      <c r="L10">
        <v>5</v>
      </c>
      <c r="M10">
        <f t="shared" si="3"/>
        <v>16.666666666666664</v>
      </c>
      <c r="N10">
        <v>13</v>
      </c>
      <c r="O10">
        <v>0.3</v>
      </c>
      <c r="P10">
        <v>0</v>
      </c>
      <c r="Q10">
        <v>4.5999999999999996</v>
      </c>
      <c r="R10">
        <v>0.5</v>
      </c>
      <c r="S10">
        <f t="shared" si="0"/>
        <v>16.666666666666664</v>
      </c>
      <c r="T10">
        <v>17</v>
      </c>
      <c r="U10">
        <v>16</v>
      </c>
      <c r="V10">
        <v>24</v>
      </c>
      <c r="W10">
        <v>6</v>
      </c>
      <c r="X10">
        <v>18</v>
      </c>
      <c r="Y10">
        <v>60</v>
      </c>
      <c r="AA10">
        <v>16.666666666666664</v>
      </c>
      <c r="AB10" s="19">
        <f t="shared" si="4"/>
        <v>3.0303030303030303</v>
      </c>
      <c r="AC10" s="19">
        <f t="shared" si="8"/>
        <v>45.1</v>
      </c>
      <c r="AD10" s="19">
        <f t="shared" si="9"/>
        <v>2.6529411764705881</v>
      </c>
      <c r="AE10" s="33">
        <f t="shared" si="5"/>
        <v>0.37694013303769403</v>
      </c>
      <c r="AF10" s="19">
        <f t="shared" si="10"/>
        <v>1.5625</v>
      </c>
      <c r="AI10" s="1">
        <v>8.9999999999999997E+45</v>
      </c>
      <c r="AJ10" s="18">
        <v>88.333333333333329</v>
      </c>
      <c r="AK10" s="18">
        <v>70.777777777777786</v>
      </c>
      <c r="AL10" s="18">
        <f t="shared" si="1"/>
        <v>16.666666666666664</v>
      </c>
      <c r="AM10" s="18">
        <f t="shared" si="6"/>
        <v>18.867924528301884</v>
      </c>
      <c r="AN10" s="18">
        <f t="shared" si="7"/>
        <v>23.547880690737827</v>
      </c>
      <c r="AP10">
        <v>90</v>
      </c>
      <c r="AQ10">
        <v>3</v>
      </c>
      <c r="AR10">
        <v>4</v>
      </c>
      <c r="AW10">
        <v>90</v>
      </c>
      <c r="AX10">
        <v>3</v>
      </c>
      <c r="AY10">
        <v>5</v>
      </c>
      <c r="BC10">
        <v>3</v>
      </c>
      <c r="BD10">
        <v>3</v>
      </c>
      <c r="BJ10">
        <v>21.666666666666668</v>
      </c>
      <c r="BK10">
        <v>23.80952380952381</v>
      </c>
      <c r="BM10">
        <v>40</v>
      </c>
      <c r="BN10">
        <v>4</v>
      </c>
      <c r="BO10">
        <v>2</v>
      </c>
      <c r="BY10">
        <v>21.666666666666668</v>
      </c>
      <c r="BZ10">
        <v>23.80952380952381</v>
      </c>
      <c r="CB10">
        <v>40</v>
      </c>
      <c r="CC10">
        <v>3</v>
      </c>
      <c r="CD10">
        <v>5</v>
      </c>
      <c r="CR10">
        <v>16.666666666666664</v>
      </c>
      <c r="CS10">
        <v>13</v>
      </c>
      <c r="CV10">
        <v>80</v>
      </c>
      <c r="CW10">
        <v>11</v>
      </c>
      <c r="CY10">
        <v>80</v>
      </c>
      <c r="CZ10">
        <v>4</v>
      </c>
      <c r="DA10">
        <v>4</v>
      </c>
      <c r="DC10">
        <v>80</v>
      </c>
      <c r="DD10">
        <v>8</v>
      </c>
      <c r="DE10">
        <v>7</v>
      </c>
      <c r="DJ10" s="42">
        <v>20</v>
      </c>
      <c r="DK10" s="36">
        <v>3</v>
      </c>
      <c r="DN10" s="51">
        <v>20</v>
      </c>
      <c r="DO10" s="39">
        <v>2</v>
      </c>
    </row>
    <row r="11" spans="1:119">
      <c r="A11">
        <v>21</v>
      </c>
      <c r="B11" s="1">
        <v>9.9999999999999999E+45</v>
      </c>
      <c r="C11" t="s">
        <v>48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2"/>
        <v>0</v>
      </c>
      <c r="K11">
        <v>3.9</v>
      </c>
      <c r="L11">
        <v>8.1999999999999993</v>
      </c>
      <c r="M11">
        <f t="shared" si="3"/>
        <v>27.333333333333332</v>
      </c>
      <c r="N11">
        <v>15.333333333333332</v>
      </c>
      <c r="O11">
        <v>1.6</v>
      </c>
      <c r="P11">
        <v>5.5</v>
      </c>
      <c r="Q11">
        <v>1.1000000000000001</v>
      </c>
      <c r="R11">
        <v>0</v>
      </c>
      <c r="S11">
        <f t="shared" si="0"/>
        <v>27.333333333333332</v>
      </c>
      <c r="T11">
        <v>23</v>
      </c>
      <c r="U11">
        <v>22</v>
      </c>
      <c r="V11">
        <v>18</v>
      </c>
      <c r="W11">
        <v>30</v>
      </c>
      <c r="X11">
        <v>18</v>
      </c>
      <c r="Y11">
        <v>0</v>
      </c>
      <c r="AA11">
        <v>27.333333333333332</v>
      </c>
      <c r="AB11" s="19">
        <f t="shared" si="4"/>
        <v>2.2222222222222223</v>
      </c>
      <c r="AC11" s="19">
        <f t="shared" si="8"/>
        <v>56.1</v>
      </c>
      <c r="AD11" s="19">
        <f t="shared" si="9"/>
        <v>2.4391304347826086</v>
      </c>
      <c r="AE11" s="33">
        <f t="shared" si="5"/>
        <v>0.40998217468805703</v>
      </c>
      <c r="AF11" s="19">
        <f t="shared" si="10"/>
        <v>0.99090909090909096</v>
      </c>
      <c r="AI11" s="1">
        <v>9.9999999999999993E+44</v>
      </c>
      <c r="AJ11" s="18">
        <v>72.666666666666671</v>
      </c>
      <c r="AK11" s="18">
        <v>64.8888888888889</v>
      </c>
      <c r="AL11" s="18">
        <f t="shared" si="1"/>
        <v>27.333333333333332</v>
      </c>
      <c r="AM11" s="18">
        <f t="shared" si="6"/>
        <v>37.614678899082563</v>
      </c>
      <c r="AN11" s="18">
        <f t="shared" si="7"/>
        <v>42.123287671232866</v>
      </c>
      <c r="AP11">
        <v>100</v>
      </c>
      <c r="AQ11">
        <v>7</v>
      </c>
      <c r="AR11">
        <v>18</v>
      </c>
      <c r="AW11">
        <v>100</v>
      </c>
      <c r="AX11">
        <v>1</v>
      </c>
      <c r="AY11">
        <v>11</v>
      </c>
      <c r="BC11">
        <v>1</v>
      </c>
      <c r="BD11">
        <v>9</v>
      </c>
      <c r="BJ11">
        <v>27.333333333333332</v>
      </c>
      <c r="BK11">
        <v>37.614678899082563</v>
      </c>
      <c r="BM11">
        <v>45</v>
      </c>
      <c r="BN11">
        <v>1</v>
      </c>
      <c r="BO11">
        <v>1</v>
      </c>
      <c r="BY11">
        <v>27.333333333333332</v>
      </c>
      <c r="BZ11">
        <v>37.614678899082563</v>
      </c>
      <c r="CB11">
        <v>45</v>
      </c>
      <c r="CC11">
        <v>1</v>
      </c>
      <c r="CD11">
        <v>1</v>
      </c>
      <c r="CR11">
        <v>27.333333333333332</v>
      </c>
      <c r="CS11">
        <v>15.333333333333332</v>
      </c>
      <c r="CV11">
        <v>90</v>
      </c>
      <c r="CW11">
        <v>7</v>
      </c>
      <c r="CY11">
        <v>90</v>
      </c>
      <c r="CZ11">
        <v>3</v>
      </c>
      <c r="DA11">
        <v>3</v>
      </c>
      <c r="DC11">
        <v>90</v>
      </c>
      <c r="DD11">
        <v>4</v>
      </c>
      <c r="DE11">
        <v>4</v>
      </c>
      <c r="DJ11" s="42">
        <v>10</v>
      </c>
      <c r="DK11" s="36">
        <v>1</v>
      </c>
      <c r="DN11" s="51">
        <v>10</v>
      </c>
      <c r="DO11" s="39">
        <v>0</v>
      </c>
    </row>
    <row r="12" spans="1:119">
      <c r="A12">
        <v>27</v>
      </c>
      <c r="B12" s="1">
        <v>1.1E+46</v>
      </c>
      <c r="C12" t="s">
        <v>42</v>
      </c>
      <c r="D12">
        <v>17.5</v>
      </c>
      <c r="E12">
        <v>5.4</v>
      </c>
      <c r="F12">
        <v>0</v>
      </c>
      <c r="G12">
        <v>0.3</v>
      </c>
      <c r="H12">
        <v>5.0999999999999996</v>
      </c>
      <c r="I12">
        <v>1.9</v>
      </c>
      <c r="J12">
        <f t="shared" si="2"/>
        <v>18.000000000000004</v>
      </c>
      <c r="K12">
        <v>14.9</v>
      </c>
      <c r="L12">
        <v>18.100000000000001</v>
      </c>
      <c r="M12">
        <f t="shared" si="3"/>
        <v>60.333333333333336</v>
      </c>
      <c r="N12">
        <v>16.6666666666667</v>
      </c>
      <c r="O12">
        <v>0</v>
      </c>
      <c r="P12">
        <v>8.1</v>
      </c>
      <c r="Q12">
        <v>10</v>
      </c>
      <c r="R12">
        <v>2</v>
      </c>
      <c r="S12">
        <f t="shared" si="0"/>
        <v>60.333333333333336</v>
      </c>
      <c r="T12">
        <v>30</v>
      </c>
      <c r="U12">
        <v>2</v>
      </c>
      <c r="V12">
        <v>6</v>
      </c>
      <c r="W12">
        <v>0</v>
      </c>
      <c r="X12">
        <v>0</v>
      </c>
      <c r="Y12">
        <v>0</v>
      </c>
      <c r="AA12">
        <v>60.333333333333336</v>
      </c>
      <c r="AB12" s="19">
        <f t="shared" si="4"/>
        <v>87.5</v>
      </c>
      <c r="AC12" s="19">
        <f t="shared" si="8"/>
        <v>45.1</v>
      </c>
      <c r="AD12" s="19">
        <f t="shared" si="9"/>
        <v>1.5033333333333334</v>
      </c>
      <c r="AE12" s="33">
        <f t="shared" si="5"/>
        <v>0.66518847006651882</v>
      </c>
      <c r="AF12" s="19">
        <f t="shared" si="10"/>
        <v>5.9499999999999993</v>
      </c>
      <c r="AI12" s="1">
        <v>1.1E+45</v>
      </c>
      <c r="AJ12" s="18">
        <v>90.333333333333343</v>
      </c>
      <c r="AK12" s="18">
        <v>83.925925925925952</v>
      </c>
      <c r="AL12" s="18">
        <f t="shared" si="1"/>
        <v>60.333333333333336</v>
      </c>
      <c r="AM12" s="18">
        <f t="shared" si="6"/>
        <v>66.789667896678964</v>
      </c>
      <c r="AN12" s="18">
        <f t="shared" si="7"/>
        <v>71.888790820829641</v>
      </c>
      <c r="AW12">
        <v>110</v>
      </c>
      <c r="AX12">
        <v>2</v>
      </c>
      <c r="AY12">
        <v>5</v>
      </c>
      <c r="BC12">
        <v>1</v>
      </c>
      <c r="BD12">
        <v>10</v>
      </c>
      <c r="BJ12">
        <v>32.666666666666671</v>
      </c>
      <c r="BK12">
        <v>38.431372549019613</v>
      </c>
      <c r="BM12">
        <v>50</v>
      </c>
      <c r="BN12">
        <v>1</v>
      </c>
      <c r="BO12">
        <v>2</v>
      </c>
      <c r="BY12">
        <v>32.666666666666671</v>
      </c>
      <c r="BZ12">
        <v>38.431372549019613</v>
      </c>
      <c r="CB12">
        <v>50</v>
      </c>
      <c r="CC12">
        <v>4</v>
      </c>
      <c r="CD12">
        <v>2</v>
      </c>
      <c r="CR12">
        <v>60.333333333333336</v>
      </c>
      <c r="CS12">
        <v>16.666666666666664</v>
      </c>
      <c r="CV12">
        <v>100</v>
      </c>
      <c r="CW12">
        <v>25</v>
      </c>
      <c r="CY12">
        <v>100</v>
      </c>
      <c r="CZ12">
        <v>7</v>
      </c>
      <c r="DA12">
        <v>7</v>
      </c>
      <c r="DC12">
        <v>100</v>
      </c>
      <c r="DD12">
        <v>18</v>
      </c>
      <c r="DE12">
        <v>18</v>
      </c>
      <c r="DF12">
        <f>SUM(DD9:DD12)</f>
        <v>31</v>
      </c>
      <c r="DJ12" s="43">
        <v>0</v>
      </c>
      <c r="DK12" s="37">
        <v>7</v>
      </c>
      <c r="DN12" s="52">
        <v>0</v>
      </c>
      <c r="DO12" s="40">
        <v>0</v>
      </c>
    </row>
    <row r="13" spans="1:119">
      <c r="A13">
        <v>26</v>
      </c>
      <c r="B13" s="1">
        <v>1.2E+46</v>
      </c>
      <c r="C13" t="s">
        <v>44</v>
      </c>
      <c r="D13">
        <v>3.4</v>
      </c>
      <c r="E13">
        <v>5.0999999999999996</v>
      </c>
      <c r="F13">
        <v>1.4</v>
      </c>
      <c r="G13">
        <v>1</v>
      </c>
      <c r="H13">
        <v>2.7</v>
      </c>
      <c r="I13">
        <v>0</v>
      </c>
      <c r="J13">
        <f t="shared" si="2"/>
        <v>17</v>
      </c>
      <c r="K13">
        <v>5.9</v>
      </c>
      <c r="L13">
        <v>6.1</v>
      </c>
      <c r="M13">
        <f t="shared" si="3"/>
        <v>20.333333333333332</v>
      </c>
      <c r="N13">
        <v>20.333333333333332</v>
      </c>
      <c r="O13">
        <v>0</v>
      </c>
      <c r="P13">
        <v>6.1</v>
      </c>
      <c r="Q13">
        <v>0</v>
      </c>
      <c r="R13">
        <v>0</v>
      </c>
      <c r="S13">
        <f t="shared" si="0"/>
        <v>20.333333333333332</v>
      </c>
      <c r="T13">
        <v>18</v>
      </c>
      <c r="U13">
        <v>4</v>
      </c>
      <c r="V13">
        <v>6</v>
      </c>
      <c r="W13">
        <v>0</v>
      </c>
      <c r="X13">
        <v>6</v>
      </c>
      <c r="Y13">
        <v>0</v>
      </c>
      <c r="AA13">
        <v>20.333333333333332</v>
      </c>
      <c r="AB13" s="19">
        <f t="shared" si="4"/>
        <v>63.636363636363633</v>
      </c>
      <c r="AC13" s="19">
        <f t="shared" si="8"/>
        <v>54.1</v>
      </c>
      <c r="AD13" s="19">
        <f t="shared" si="9"/>
        <v>3.0055555555555555</v>
      </c>
      <c r="AE13" s="33">
        <f t="shared" si="5"/>
        <v>0.33271719038817005</v>
      </c>
      <c r="AF13" s="19">
        <f t="shared" si="10"/>
        <v>5.9749999999999996</v>
      </c>
      <c r="AI13" s="1">
        <v>1.1999999999999999E+45</v>
      </c>
      <c r="AJ13" s="18">
        <v>87</v>
      </c>
      <c r="AK13" s="18">
        <v>84.888888888888886</v>
      </c>
      <c r="AL13" s="18">
        <f t="shared" si="1"/>
        <v>20.333333333333332</v>
      </c>
      <c r="AM13" s="18">
        <f t="shared" si="6"/>
        <v>23.371647509578541</v>
      </c>
      <c r="AN13" s="18">
        <f t="shared" si="7"/>
        <v>23.95287958115183</v>
      </c>
      <c r="AQ13">
        <f>SUM(AQ2:AQ11)</f>
        <v>38</v>
      </c>
      <c r="AR13">
        <f>SUM(AR2:AR11)</f>
        <v>40</v>
      </c>
      <c r="AW13">
        <v>120</v>
      </c>
      <c r="AX13">
        <v>0</v>
      </c>
      <c r="AY13">
        <v>1</v>
      </c>
      <c r="BC13">
        <v>2</v>
      </c>
      <c r="BD13">
        <v>0</v>
      </c>
      <c r="BJ13">
        <v>37</v>
      </c>
      <c r="BK13">
        <v>39.501779359430607</v>
      </c>
      <c r="BM13">
        <v>55</v>
      </c>
      <c r="BN13">
        <v>0</v>
      </c>
      <c r="BO13">
        <v>0</v>
      </c>
      <c r="BY13">
        <v>37</v>
      </c>
      <c r="BZ13">
        <v>39.501779359430607</v>
      </c>
      <c r="CB13">
        <v>55</v>
      </c>
      <c r="CC13">
        <v>0</v>
      </c>
      <c r="CD13">
        <v>0</v>
      </c>
      <c r="CR13">
        <v>20.333333333333332</v>
      </c>
      <c r="CS13">
        <v>20.333333333333332</v>
      </c>
      <c r="CW13">
        <f>SUM(CW2:CW12)</f>
        <v>78</v>
      </c>
      <c r="CZ13">
        <f>SUM(CZ2:CZ12)</f>
        <v>38</v>
      </c>
      <c r="DD13">
        <f>SUM(DD2:DD12)</f>
        <v>40</v>
      </c>
    </row>
    <row r="14" spans="1:119">
      <c r="A14">
        <v>28</v>
      </c>
      <c r="B14" t="s">
        <v>91</v>
      </c>
      <c r="C14" t="s">
        <v>46</v>
      </c>
      <c r="D14">
        <v>0</v>
      </c>
      <c r="E14">
        <v>5.4</v>
      </c>
      <c r="F14">
        <v>1.3</v>
      </c>
      <c r="G14">
        <v>3.6</v>
      </c>
      <c r="H14">
        <v>0.6</v>
      </c>
      <c r="I14">
        <v>0</v>
      </c>
      <c r="J14">
        <f t="shared" si="2"/>
        <v>18.000000000000004</v>
      </c>
      <c r="K14">
        <v>0</v>
      </c>
      <c r="L14">
        <v>14</v>
      </c>
      <c r="M14">
        <f t="shared" si="3"/>
        <v>46.666666666666664</v>
      </c>
      <c r="N14">
        <v>21.666666666666668</v>
      </c>
      <c r="O14">
        <v>4</v>
      </c>
      <c r="P14">
        <v>5.7</v>
      </c>
      <c r="Q14">
        <v>4.4000000000000004</v>
      </c>
      <c r="R14">
        <v>2</v>
      </c>
      <c r="S14">
        <f t="shared" si="0"/>
        <v>46.666666666666664</v>
      </c>
      <c r="T14">
        <v>43</v>
      </c>
      <c r="U14">
        <v>8</v>
      </c>
      <c r="V14">
        <v>18</v>
      </c>
      <c r="W14">
        <v>6</v>
      </c>
      <c r="X14">
        <v>0</v>
      </c>
      <c r="Y14">
        <v>0</v>
      </c>
      <c r="AA14">
        <v>46.666666666666664</v>
      </c>
      <c r="AB14" s="19">
        <f t="shared" si="4"/>
        <v>68.627450980392155</v>
      </c>
      <c r="AC14" s="19">
        <f t="shared" si="8"/>
        <v>60</v>
      </c>
      <c r="AD14" s="19">
        <f t="shared" si="9"/>
        <v>1.3953488372093024</v>
      </c>
      <c r="AE14" s="33">
        <f t="shared" si="5"/>
        <v>0.71666666666666667</v>
      </c>
      <c r="AF14" s="19">
        <f t="shared" si="10"/>
        <v>2</v>
      </c>
      <c r="AI14" t="s">
        <v>91</v>
      </c>
      <c r="AJ14" s="18">
        <v>95.666666666666671</v>
      </c>
      <c r="AK14" s="18">
        <v>89.851851851851848</v>
      </c>
      <c r="AL14" s="18">
        <f t="shared" si="1"/>
        <v>46.666666666666664</v>
      </c>
      <c r="AM14" s="18">
        <f t="shared" si="6"/>
        <v>48.780487804878042</v>
      </c>
      <c r="AN14" s="18">
        <f t="shared" si="7"/>
        <v>51.937345424567191</v>
      </c>
      <c r="AW14">
        <v>130</v>
      </c>
      <c r="AX14">
        <v>0</v>
      </c>
      <c r="AY14">
        <v>1</v>
      </c>
      <c r="BC14">
        <v>0</v>
      </c>
      <c r="BD14">
        <v>2</v>
      </c>
      <c r="BJ14">
        <v>37.666666666666671</v>
      </c>
      <c r="BK14">
        <v>37.666666666666671</v>
      </c>
      <c r="BM14">
        <v>60</v>
      </c>
      <c r="BN14">
        <v>2</v>
      </c>
      <c r="BO14">
        <v>1</v>
      </c>
      <c r="BY14">
        <v>37.666666666666671</v>
      </c>
      <c r="BZ14">
        <v>37.666666666666671</v>
      </c>
      <c r="CB14">
        <v>60</v>
      </c>
      <c r="CC14">
        <v>3</v>
      </c>
      <c r="CD14">
        <v>3</v>
      </c>
      <c r="CR14">
        <v>46.666666666666664</v>
      </c>
      <c r="CS14">
        <v>21.666666666666668</v>
      </c>
    </row>
    <row r="15" spans="1:119">
      <c r="A15">
        <v>25</v>
      </c>
      <c r="B15" t="s">
        <v>92</v>
      </c>
      <c r="C15" t="s">
        <v>48</v>
      </c>
      <c r="D15">
        <v>0</v>
      </c>
      <c r="E15">
        <v>13.1</v>
      </c>
      <c r="F15">
        <v>2.7</v>
      </c>
      <c r="G15">
        <v>2.2000000000000002</v>
      </c>
      <c r="H15">
        <v>8.1</v>
      </c>
      <c r="I15">
        <v>1.4</v>
      </c>
      <c r="J15">
        <f t="shared" si="2"/>
        <v>43.666666666666664</v>
      </c>
      <c r="K15">
        <v>30</v>
      </c>
      <c r="L15">
        <v>11.3</v>
      </c>
      <c r="M15">
        <f t="shared" si="3"/>
        <v>37.666666666666671</v>
      </c>
      <c r="N15">
        <v>27.333333333333332</v>
      </c>
      <c r="O15">
        <v>0</v>
      </c>
      <c r="P15">
        <v>1.3</v>
      </c>
      <c r="Q15">
        <v>10</v>
      </c>
      <c r="R15">
        <v>2</v>
      </c>
      <c r="S15">
        <f t="shared" si="0"/>
        <v>37.666666666666671</v>
      </c>
      <c r="T15">
        <v>0</v>
      </c>
      <c r="U15">
        <v>2</v>
      </c>
      <c r="V15">
        <v>6</v>
      </c>
      <c r="W15">
        <v>0</v>
      </c>
      <c r="X15">
        <v>0</v>
      </c>
      <c r="Y15">
        <v>0</v>
      </c>
      <c r="AA15">
        <v>37.666666666666671</v>
      </c>
      <c r="AB15" s="19">
        <f>(T15-U15)/(T15+U15)*100</f>
        <v>-100</v>
      </c>
      <c r="AC15" s="19">
        <f t="shared" si="8"/>
        <v>30</v>
      </c>
      <c r="AD15" s="19">
        <v>0</v>
      </c>
      <c r="AE15" s="33">
        <f t="shared" si="5"/>
        <v>0</v>
      </c>
      <c r="AF15" s="19">
        <f t="shared" si="10"/>
        <v>9.35</v>
      </c>
      <c r="AI15" t="s">
        <v>92</v>
      </c>
      <c r="AJ15" s="18">
        <v>100</v>
      </c>
      <c r="AK15" s="18">
        <v>100</v>
      </c>
      <c r="AL15" s="18">
        <f t="shared" si="1"/>
        <v>37.666666666666671</v>
      </c>
      <c r="AM15" s="18">
        <f t="shared" si="6"/>
        <v>37.666666666666671</v>
      </c>
      <c r="AN15" s="18">
        <f t="shared" si="7"/>
        <v>37.666666666666671</v>
      </c>
      <c r="BJ15">
        <v>44</v>
      </c>
      <c r="BK15">
        <v>44</v>
      </c>
      <c r="BM15">
        <v>65</v>
      </c>
      <c r="BN15">
        <v>0</v>
      </c>
      <c r="BO15">
        <v>1</v>
      </c>
      <c r="BY15">
        <v>44</v>
      </c>
      <c r="BZ15">
        <v>44</v>
      </c>
      <c r="CB15">
        <v>65</v>
      </c>
      <c r="CC15">
        <v>1</v>
      </c>
      <c r="CD15">
        <v>2</v>
      </c>
      <c r="CR15">
        <v>37.666666666666671</v>
      </c>
      <c r="CS15">
        <v>27.333333333333332</v>
      </c>
      <c r="DM15" s="44">
        <v>7</v>
      </c>
      <c r="DN15" s="45">
        <v>18</v>
      </c>
    </row>
    <row r="16" spans="1:119">
      <c r="A16" s="4">
        <v>2</v>
      </c>
      <c r="B16" s="5" t="s">
        <v>173</v>
      </c>
      <c r="C16" s="5" t="s">
        <v>42</v>
      </c>
      <c r="D16">
        <v>0.4</v>
      </c>
      <c r="E16" s="4">
        <v>1</v>
      </c>
      <c r="F16" s="4">
        <v>0.4</v>
      </c>
      <c r="G16" s="4">
        <v>0.6</v>
      </c>
      <c r="H16" s="4">
        <v>0</v>
      </c>
      <c r="I16" s="4">
        <v>0</v>
      </c>
      <c r="J16">
        <f t="shared" si="2"/>
        <v>3.3333333333333335</v>
      </c>
      <c r="K16" s="4">
        <v>8.1</v>
      </c>
      <c r="L16" s="4">
        <v>6.5</v>
      </c>
      <c r="M16">
        <f t="shared" si="3"/>
        <v>21.666666666666668</v>
      </c>
      <c r="N16">
        <v>32.666666666666671</v>
      </c>
      <c r="O16" s="4">
        <v>2</v>
      </c>
      <c r="P16" s="4">
        <v>4.5</v>
      </c>
      <c r="Q16" s="4">
        <v>0</v>
      </c>
      <c r="R16" s="4">
        <v>0</v>
      </c>
      <c r="S16">
        <f t="shared" si="0"/>
        <v>21.666666666666668</v>
      </c>
      <c r="T16" s="4">
        <v>25</v>
      </c>
      <c r="U16" s="4">
        <v>18</v>
      </c>
      <c r="V16" s="4">
        <v>6</v>
      </c>
      <c r="W16" s="4">
        <v>24</v>
      </c>
      <c r="X16" s="4">
        <v>24</v>
      </c>
      <c r="Y16" s="4">
        <v>30</v>
      </c>
      <c r="AA16">
        <v>21.666666666666668</v>
      </c>
      <c r="AB16" s="19">
        <f t="shared" si="4"/>
        <v>16.279069767441861</v>
      </c>
      <c r="AC16" s="19">
        <f t="shared" si="8"/>
        <v>51.9</v>
      </c>
      <c r="AD16" s="19">
        <f t="shared" si="9"/>
        <v>2.0760000000000001</v>
      </c>
      <c r="AE16" s="33">
        <f t="shared" si="5"/>
        <v>0.48169556840077071</v>
      </c>
      <c r="AF16" s="19">
        <f t="shared" si="10"/>
        <v>1.3055555555555556</v>
      </c>
      <c r="AI16" s="5" t="s">
        <v>173</v>
      </c>
      <c r="AJ16" s="18">
        <v>91</v>
      </c>
      <c r="AK16" s="18">
        <v>90.592592592592595</v>
      </c>
      <c r="AL16" s="18">
        <f t="shared" si="1"/>
        <v>21.666666666666668</v>
      </c>
      <c r="AM16" s="18">
        <f t="shared" si="6"/>
        <v>23.80952380952381</v>
      </c>
      <c r="AN16" s="18">
        <f t="shared" si="7"/>
        <v>23.91659852820932</v>
      </c>
      <c r="AQ16">
        <f>SUM(AQ2:AQ7)</f>
        <v>21</v>
      </c>
      <c r="AR16">
        <f>SUM(AR2:AR7)</f>
        <v>9</v>
      </c>
      <c r="AX16">
        <f>SUM(AX2:AX14)</f>
        <v>26</v>
      </c>
      <c r="AY16">
        <f>SUM(AY2:AY14)</f>
        <v>34</v>
      </c>
      <c r="BC16">
        <f>SUM(BC2:BC14)</f>
        <v>26</v>
      </c>
      <c r="BD16">
        <f>SUM(BD2:BD14)</f>
        <v>34</v>
      </c>
      <c r="BH16" t="s">
        <v>262</v>
      </c>
      <c r="BJ16">
        <v>46.666666666666664</v>
      </c>
      <c r="BK16">
        <v>48.780487804878042</v>
      </c>
      <c r="BM16">
        <v>70</v>
      </c>
      <c r="BN16">
        <v>2</v>
      </c>
      <c r="BO16">
        <v>1</v>
      </c>
      <c r="BY16">
        <v>46.666666666666664</v>
      </c>
      <c r="BZ16">
        <v>48.780487804878042</v>
      </c>
      <c r="CB16">
        <v>70</v>
      </c>
      <c r="CC16">
        <v>2</v>
      </c>
      <c r="CD16">
        <v>2</v>
      </c>
      <c r="CR16">
        <v>21.666666666666668</v>
      </c>
      <c r="CS16">
        <v>32.666666666666671</v>
      </c>
      <c r="CV16">
        <v>0</v>
      </c>
      <c r="CW16">
        <f t="array" ref="CW16:CW36">FREQUENCY(CR2:CR81,CV16:CV36)</f>
        <v>7</v>
      </c>
      <c r="CY16">
        <v>0</v>
      </c>
      <c r="CZ16">
        <f t="array" ref="CZ16:CZ36">FREQUENCY(CR2:CR39,CY16:CY36)</f>
        <v>7</v>
      </c>
      <c r="DC16">
        <v>0</v>
      </c>
      <c r="DD16">
        <f t="array" ref="DD16:DD36">FREQUENCY(CR42:CR81,DC16:DC36)</f>
        <v>0</v>
      </c>
      <c r="DM16" s="46">
        <v>3</v>
      </c>
      <c r="DN16" s="47">
        <v>4</v>
      </c>
    </row>
    <row r="17" spans="1:118">
      <c r="A17" s="4">
        <v>3</v>
      </c>
      <c r="B17" s="5" t="s">
        <v>174</v>
      </c>
      <c r="C17" s="5" t="s">
        <v>44</v>
      </c>
      <c r="D17">
        <v>4.5999999999999996</v>
      </c>
      <c r="E17" s="4">
        <v>7.3</v>
      </c>
      <c r="F17" s="4">
        <v>2.1</v>
      </c>
      <c r="G17" s="4">
        <v>1.5</v>
      </c>
      <c r="H17" s="4">
        <v>3.7</v>
      </c>
      <c r="I17" s="4">
        <v>0.4</v>
      </c>
      <c r="J17">
        <f t="shared" si="2"/>
        <v>24.333333333333332</v>
      </c>
      <c r="K17" s="4">
        <v>14</v>
      </c>
      <c r="L17" s="4">
        <v>27.1</v>
      </c>
      <c r="M17">
        <f t="shared" si="3"/>
        <v>90.333333333333343</v>
      </c>
      <c r="N17">
        <v>37</v>
      </c>
      <c r="O17" s="4">
        <v>7.1</v>
      </c>
      <c r="P17" s="4">
        <v>10</v>
      </c>
      <c r="Q17" s="4">
        <v>10</v>
      </c>
      <c r="R17" s="4">
        <v>2</v>
      </c>
      <c r="S17">
        <f t="shared" si="0"/>
        <v>90.333333333333343</v>
      </c>
      <c r="T17" s="4">
        <v>11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AA17">
        <v>90.333333333333343</v>
      </c>
      <c r="AB17" s="19">
        <f t="shared" si="4"/>
        <v>100</v>
      </c>
      <c r="AC17" s="19">
        <f t="shared" si="8"/>
        <v>46</v>
      </c>
      <c r="AD17" s="19">
        <f t="shared" si="9"/>
        <v>4.1818181818181817</v>
      </c>
      <c r="AE17" s="33">
        <f t="shared" si="5"/>
        <v>0.2391304347826087</v>
      </c>
      <c r="AF17" s="19">
        <v>0</v>
      </c>
      <c r="AI17" s="5" t="s">
        <v>174</v>
      </c>
      <c r="AJ17" s="18">
        <v>92</v>
      </c>
      <c r="AK17" s="18">
        <v>79.81481481481481</v>
      </c>
      <c r="AL17" s="18">
        <f t="shared" si="1"/>
        <v>90.333333333333343</v>
      </c>
      <c r="AM17" s="18">
        <f t="shared" si="6"/>
        <v>98.188405797101467</v>
      </c>
      <c r="AN17" s="18">
        <f t="shared" si="7"/>
        <v>113.17865429234342</v>
      </c>
      <c r="AQ17">
        <f>SUM(AQ8:AQ11)</f>
        <v>17</v>
      </c>
      <c r="AR17">
        <f>SUM(AR8:AR11)</f>
        <v>31</v>
      </c>
      <c r="BJ17">
        <v>48.000000000000007</v>
      </c>
      <c r="BK17">
        <v>55.384615384615387</v>
      </c>
      <c r="BM17">
        <v>75</v>
      </c>
      <c r="BN17">
        <v>0</v>
      </c>
      <c r="BO17">
        <v>0</v>
      </c>
      <c r="BY17">
        <v>48.000000000000007</v>
      </c>
      <c r="BZ17">
        <v>55.384615384615387</v>
      </c>
      <c r="CB17">
        <v>75</v>
      </c>
      <c r="CC17">
        <v>1</v>
      </c>
      <c r="CD17">
        <v>2</v>
      </c>
      <c r="CR17">
        <v>90.333333333333343</v>
      </c>
      <c r="CS17">
        <v>37</v>
      </c>
      <c r="CV17">
        <v>5</v>
      </c>
      <c r="CW17">
        <v>0</v>
      </c>
      <c r="CY17">
        <v>5</v>
      </c>
      <c r="CZ17">
        <v>0</v>
      </c>
      <c r="DC17">
        <v>5</v>
      </c>
      <c r="DD17">
        <v>0</v>
      </c>
      <c r="DM17" s="46">
        <v>4</v>
      </c>
      <c r="DN17" s="47">
        <v>7</v>
      </c>
    </row>
    <row r="18" spans="1:118">
      <c r="A18" s="4">
        <v>1</v>
      </c>
      <c r="B18" s="5" t="s">
        <v>175</v>
      </c>
      <c r="C18" s="5" t="s">
        <v>46</v>
      </c>
      <c r="D18">
        <v>5.9</v>
      </c>
      <c r="E18" s="4">
        <v>1.2</v>
      </c>
      <c r="F18" s="4">
        <v>0.4</v>
      </c>
      <c r="G18" s="4">
        <v>0.5</v>
      </c>
      <c r="H18" s="4">
        <v>0.3</v>
      </c>
      <c r="I18" s="4">
        <v>0.3</v>
      </c>
      <c r="J18">
        <f t="shared" si="2"/>
        <v>4</v>
      </c>
      <c r="K18" s="4">
        <v>3.6</v>
      </c>
      <c r="L18" s="4">
        <v>16.8</v>
      </c>
      <c r="M18">
        <f t="shared" si="3"/>
        <v>56.000000000000007</v>
      </c>
      <c r="N18">
        <v>37.666666666666671</v>
      </c>
      <c r="O18" s="4">
        <v>8.6</v>
      </c>
      <c r="P18" s="4">
        <v>8.3000000000000007</v>
      </c>
      <c r="Q18" s="4">
        <v>0</v>
      </c>
      <c r="R18" s="4">
        <v>0</v>
      </c>
      <c r="S18">
        <f t="shared" si="0"/>
        <v>56.000000000000007</v>
      </c>
      <c r="T18" s="4">
        <v>64</v>
      </c>
      <c r="U18" s="4">
        <v>6</v>
      </c>
      <c r="V18" s="4">
        <v>0</v>
      </c>
      <c r="W18" s="4">
        <v>0</v>
      </c>
      <c r="X18" s="4">
        <v>18</v>
      </c>
      <c r="Y18" s="4">
        <v>0</v>
      </c>
      <c r="AA18">
        <v>56.000000000000007</v>
      </c>
      <c r="AB18" s="19">
        <f t="shared" si="4"/>
        <v>82.857142857142861</v>
      </c>
      <c r="AC18" s="19">
        <f t="shared" si="8"/>
        <v>56.4</v>
      </c>
      <c r="AD18" s="19">
        <f t="shared" si="9"/>
        <v>0.88124999999999998</v>
      </c>
      <c r="AE18" s="33">
        <f t="shared" si="5"/>
        <v>1.1347517730496455</v>
      </c>
      <c r="AF18" s="19">
        <f>(30-L18)/U18</f>
        <v>2.1999999999999997</v>
      </c>
      <c r="AI18" s="5" t="s">
        <v>175</v>
      </c>
      <c r="AJ18" s="18">
        <v>94</v>
      </c>
      <c r="AK18" s="18">
        <v>89.851851851851904</v>
      </c>
      <c r="AL18" s="18">
        <f t="shared" si="1"/>
        <v>56.000000000000007</v>
      </c>
      <c r="AM18" s="18">
        <f t="shared" si="6"/>
        <v>59.574468085106389</v>
      </c>
      <c r="AN18" s="18">
        <f t="shared" si="7"/>
        <v>62.324814509480596</v>
      </c>
      <c r="BJ18">
        <v>56.000000000000007</v>
      </c>
      <c r="BK18">
        <v>59.574468085106389</v>
      </c>
      <c r="BM18">
        <v>80</v>
      </c>
      <c r="BN18">
        <v>1</v>
      </c>
      <c r="BO18">
        <v>3</v>
      </c>
      <c r="BY18">
        <v>56.000000000000007</v>
      </c>
      <c r="BZ18">
        <v>59.574468085106389</v>
      </c>
      <c r="CB18">
        <v>80</v>
      </c>
      <c r="CC18">
        <v>7</v>
      </c>
      <c r="CD18">
        <v>1</v>
      </c>
      <c r="CR18">
        <v>56.000000000000007</v>
      </c>
      <c r="CS18">
        <v>37.666666666666671</v>
      </c>
      <c r="CV18">
        <v>10</v>
      </c>
      <c r="CW18">
        <v>1</v>
      </c>
      <c r="CY18">
        <v>10</v>
      </c>
      <c r="CZ18">
        <v>1</v>
      </c>
      <c r="DC18">
        <v>10</v>
      </c>
      <c r="DD18">
        <v>0</v>
      </c>
      <c r="DM18" s="46">
        <v>3</v>
      </c>
      <c r="DN18" s="47">
        <v>2</v>
      </c>
    </row>
    <row r="19" spans="1:118">
      <c r="A19" s="4">
        <v>4</v>
      </c>
      <c r="B19" s="5" t="s">
        <v>176</v>
      </c>
      <c r="C19" s="5" t="s">
        <v>48</v>
      </c>
      <c r="D19">
        <v>0</v>
      </c>
      <c r="E19" s="4">
        <v>14.1</v>
      </c>
      <c r="F19" s="4">
        <v>3.3</v>
      </c>
      <c r="G19" s="4">
        <v>5.3</v>
      </c>
      <c r="H19" s="4">
        <v>5.5</v>
      </c>
      <c r="I19" s="4">
        <v>0.6</v>
      </c>
      <c r="J19">
        <f t="shared" si="2"/>
        <v>47</v>
      </c>
      <c r="K19" s="4">
        <v>7.6</v>
      </c>
      <c r="L19" s="4">
        <v>29.7</v>
      </c>
      <c r="M19">
        <f t="shared" si="3"/>
        <v>99</v>
      </c>
      <c r="N19">
        <v>44</v>
      </c>
      <c r="O19" s="4">
        <v>9.6999999999999993</v>
      </c>
      <c r="P19" s="4">
        <v>10</v>
      </c>
      <c r="Q19" s="4">
        <v>10</v>
      </c>
      <c r="R19" s="4">
        <v>2</v>
      </c>
      <c r="S19">
        <f t="shared" si="0"/>
        <v>99</v>
      </c>
      <c r="T19" s="4">
        <v>16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AA19">
        <v>99</v>
      </c>
      <c r="AB19" s="19">
        <f t="shared" si="4"/>
        <v>100</v>
      </c>
      <c r="AC19" s="19">
        <f t="shared" si="8"/>
        <v>52.4</v>
      </c>
      <c r="AD19" s="19">
        <f t="shared" si="9"/>
        <v>3.2749999999999999</v>
      </c>
      <c r="AE19" s="33">
        <f t="shared" si="5"/>
        <v>0.30534351145038169</v>
      </c>
      <c r="AF19" s="19">
        <v>0</v>
      </c>
      <c r="AI19" s="5" t="s">
        <v>176</v>
      </c>
      <c r="AJ19" s="18">
        <v>92.333333333333329</v>
      </c>
      <c r="AK19" s="18">
        <v>94.222222222222214</v>
      </c>
      <c r="AL19" s="18">
        <f t="shared" si="1"/>
        <v>99</v>
      </c>
      <c r="AM19" s="18">
        <f t="shared" si="6"/>
        <v>107.22021660649821</v>
      </c>
      <c r="AN19" s="18">
        <f t="shared" si="7"/>
        <v>105.07075471698116</v>
      </c>
      <c r="BJ19">
        <v>60.333333333333336</v>
      </c>
      <c r="BK19">
        <v>66.789667896678964</v>
      </c>
      <c r="BM19">
        <v>85</v>
      </c>
      <c r="BN19">
        <v>1</v>
      </c>
      <c r="BO19">
        <v>1</v>
      </c>
      <c r="BY19">
        <v>60.333333333333336</v>
      </c>
      <c r="BZ19">
        <v>66.789667896678964</v>
      </c>
      <c r="CB19">
        <v>85</v>
      </c>
      <c r="CC19">
        <v>3</v>
      </c>
      <c r="CD19">
        <v>4</v>
      </c>
      <c r="CR19">
        <v>99</v>
      </c>
      <c r="CS19">
        <v>44</v>
      </c>
      <c r="CV19">
        <v>15</v>
      </c>
      <c r="CW19">
        <v>2</v>
      </c>
      <c r="CY19">
        <v>15</v>
      </c>
      <c r="CZ19">
        <v>1</v>
      </c>
      <c r="DC19">
        <v>15</v>
      </c>
      <c r="DD19">
        <v>1</v>
      </c>
      <c r="DM19" s="46">
        <v>1</v>
      </c>
      <c r="DN19" s="47">
        <v>2</v>
      </c>
    </row>
    <row r="20" spans="1:118">
      <c r="A20" s="4">
        <v>8</v>
      </c>
      <c r="B20" s="5" t="s">
        <v>177</v>
      </c>
      <c r="C20" s="5" t="s">
        <v>42</v>
      </c>
      <c r="D20">
        <v>2.1</v>
      </c>
      <c r="E20" s="4">
        <v>1.4</v>
      </c>
      <c r="F20" s="4">
        <v>0.7</v>
      </c>
      <c r="G20" s="4">
        <v>0.6</v>
      </c>
      <c r="H20" s="4">
        <v>0.1</v>
      </c>
      <c r="I20" s="4">
        <v>0</v>
      </c>
      <c r="J20">
        <f t="shared" si="2"/>
        <v>4.6666666666666661</v>
      </c>
      <c r="K20" s="4">
        <v>8.6999999999999993</v>
      </c>
      <c r="L20" s="4">
        <v>0</v>
      </c>
      <c r="M20">
        <f t="shared" si="3"/>
        <v>0</v>
      </c>
      <c r="N20">
        <v>46.666666666666664</v>
      </c>
      <c r="O20" s="4">
        <v>0</v>
      </c>
      <c r="P20" s="4">
        <v>0</v>
      </c>
      <c r="Q20" s="4">
        <v>0</v>
      </c>
      <c r="R20" s="4">
        <v>0</v>
      </c>
      <c r="S20">
        <f t="shared" si="0"/>
        <v>0</v>
      </c>
      <c r="T20" s="4">
        <v>13</v>
      </c>
      <c r="U20" s="4">
        <v>22</v>
      </c>
      <c r="V20" s="4">
        <v>18</v>
      </c>
      <c r="W20" s="4">
        <v>18</v>
      </c>
      <c r="X20" s="4">
        <v>30</v>
      </c>
      <c r="Y20" s="4">
        <v>30</v>
      </c>
      <c r="AA20">
        <v>0</v>
      </c>
      <c r="AB20" s="19">
        <f t="shared" si="4"/>
        <v>-25.714285714285712</v>
      </c>
      <c r="AC20" s="19">
        <f t="shared" si="8"/>
        <v>51.3</v>
      </c>
      <c r="AD20" s="19">
        <f t="shared" si="9"/>
        <v>3.9461538461538459</v>
      </c>
      <c r="AE20" s="33">
        <f t="shared" si="5"/>
        <v>0.25341130604288503</v>
      </c>
      <c r="AF20" s="19">
        <f>(30-L20)/U20</f>
        <v>1.3636363636363635</v>
      </c>
      <c r="AI20" s="5" t="s">
        <v>177</v>
      </c>
      <c r="AJ20" s="18">
        <v>100</v>
      </c>
      <c r="AK20" s="18">
        <v>88.333333333333343</v>
      </c>
      <c r="AL20" s="18">
        <f t="shared" si="1"/>
        <v>0</v>
      </c>
      <c r="AM20" s="18">
        <f t="shared" si="6"/>
        <v>0</v>
      </c>
      <c r="AN20" s="18">
        <f t="shared" si="7"/>
        <v>0</v>
      </c>
      <c r="BJ20">
        <v>65.333333333333343</v>
      </c>
      <c r="BK20">
        <v>67.58620689655173</v>
      </c>
      <c r="BM20">
        <v>90</v>
      </c>
      <c r="BN20">
        <v>2</v>
      </c>
      <c r="BO20">
        <v>0</v>
      </c>
      <c r="BY20">
        <v>65.333333333333343</v>
      </c>
      <c r="BZ20">
        <v>67.58620689655173</v>
      </c>
      <c r="CB20">
        <v>90</v>
      </c>
      <c r="CC20">
        <v>2</v>
      </c>
      <c r="CD20">
        <v>4</v>
      </c>
      <c r="CR20">
        <v>0</v>
      </c>
      <c r="CS20">
        <v>46.666666666666664</v>
      </c>
      <c r="CV20">
        <v>20</v>
      </c>
      <c r="CW20">
        <v>3</v>
      </c>
      <c r="CY20">
        <v>20</v>
      </c>
      <c r="CZ20">
        <v>2</v>
      </c>
      <c r="DC20">
        <v>20</v>
      </c>
      <c r="DD20">
        <v>1</v>
      </c>
      <c r="DM20" s="46">
        <v>3</v>
      </c>
      <c r="DN20" s="47">
        <v>2</v>
      </c>
    </row>
    <row r="21" spans="1:118">
      <c r="A21" s="4">
        <v>7</v>
      </c>
      <c r="B21" s="5" t="s">
        <v>178</v>
      </c>
      <c r="C21" s="5" t="s">
        <v>44</v>
      </c>
      <c r="D21">
        <v>5.3</v>
      </c>
      <c r="E21" s="4">
        <v>19.2</v>
      </c>
      <c r="F21" s="4">
        <v>5.7</v>
      </c>
      <c r="G21" s="4">
        <v>7.8</v>
      </c>
      <c r="H21" s="4">
        <v>5.6</v>
      </c>
      <c r="I21" s="4">
        <v>1.4</v>
      </c>
      <c r="J21">
        <f t="shared" si="2"/>
        <v>64</v>
      </c>
      <c r="K21" s="4">
        <v>6.4</v>
      </c>
      <c r="L21" s="4">
        <v>0</v>
      </c>
      <c r="M21">
        <f t="shared" si="3"/>
        <v>0</v>
      </c>
      <c r="N21">
        <v>48.000000000000007</v>
      </c>
      <c r="O21" s="4">
        <v>0</v>
      </c>
      <c r="P21" s="4">
        <v>0</v>
      </c>
      <c r="Q21" s="4">
        <v>0</v>
      </c>
      <c r="R21" s="4">
        <v>0</v>
      </c>
      <c r="S21">
        <f t="shared" si="0"/>
        <v>0</v>
      </c>
      <c r="T21" s="4">
        <v>13</v>
      </c>
      <c r="U21" s="4">
        <v>2</v>
      </c>
      <c r="V21" s="4">
        <v>6</v>
      </c>
      <c r="W21" s="4">
        <v>0</v>
      </c>
      <c r="X21" s="4">
        <v>0</v>
      </c>
      <c r="Y21" s="4">
        <v>0</v>
      </c>
      <c r="AA21">
        <v>0</v>
      </c>
      <c r="AB21" s="19">
        <f t="shared" si="4"/>
        <v>73.333333333333329</v>
      </c>
      <c r="AC21" s="19">
        <f t="shared" si="8"/>
        <v>53.6</v>
      </c>
      <c r="AD21" s="19">
        <f t="shared" si="9"/>
        <v>4.1230769230769235</v>
      </c>
      <c r="AE21" s="33">
        <f t="shared" si="5"/>
        <v>0.24253731343283583</v>
      </c>
      <c r="AF21" s="19">
        <f>(30-L21)/U21</f>
        <v>15</v>
      </c>
      <c r="AI21" s="5" t="s">
        <v>178</v>
      </c>
      <c r="AJ21" s="18">
        <v>91.333333333333329</v>
      </c>
      <c r="AK21" s="18">
        <v>86.851851851851848</v>
      </c>
      <c r="AL21" s="18">
        <f t="shared" si="1"/>
        <v>0</v>
      </c>
      <c r="AM21" s="18">
        <f t="shared" si="6"/>
        <v>0</v>
      </c>
      <c r="AN21" s="18">
        <f t="shared" si="7"/>
        <v>0</v>
      </c>
      <c r="BJ21">
        <v>75.333333333333343</v>
      </c>
      <c r="BK21">
        <v>86.259541984732834</v>
      </c>
      <c r="BM21">
        <v>95</v>
      </c>
      <c r="BN21">
        <v>0</v>
      </c>
      <c r="BO21">
        <v>2</v>
      </c>
      <c r="BY21">
        <v>75.333333333333343</v>
      </c>
      <c r="BZ21">
        <v>86.259541984732834</v>
      </c>
      <c r="CB21">
        <v>95</v>
      </c>
      <c r="CC21">
        <v>7</v>
      </c>
      <c r="CD21">
        <v>2</v>
      </c>
      <c r="CR21">
        <v>0</v>
      </c>
      <c r="CS21">
        <v>48.000000000000007</v>
      </c>
      <c r="CV21">
        <v>25</v>
      </c>
      <c r="CW21">
        <v>3</v>
      </c>
      <c r="CY21">
        <v>25</v>
      </c>
      <c r="CZ21">
        <v>2</v>
      </c>
      <c r="DC21">
        <v>25</v>
      </c>
      <c r="DD21">
        <v>1</v>
      </c>
      <c r="DM21" s="46">
        <v>3</v>
      </c>
      <c r="DN21" s="47">
        <v>1</v>
      </c>
    </row>
    <row r="22" spans="1:118">
      <c r="A22" s="4">
        <v>5</v>
      </c>
      <c r="B22" s="5" t="s">
        <v>179</v>
      </c>
      <c r="C22" s="5" t="s">
        <v>46</v>
      </c>
      <c r="D22">
        <v>4.0999999999999996</v>
      </c>
      <c r="E22" s="4">
        <v>1.5</v>
      </c>
      <c r="F22" s="4">
        <v>0.8</v>
      </c>
      <c r="G22" s="4">
        <v>0.8</v>
      </c>
      <c r="H22" s="4">
        <v>0</v>
      </c>
      <c r="I22" s="4">
        <v>0</v>
      </c>
      <c r="J22">
        <f t="shared" si="2"/>
        <v>5</v>
      </c>
      <c r="K22" s="4">
        <v>0</v>
      </c>
      <c r="L22" s="4">
        <v>23.3</v>
      </c>
      <c r="M22">
        <f t="shared" si="3"/>
        <v>77.666666666666671</v>
      </c>
      <c r="N22">
        <v>56.000000000000007</v>
      </c>
      <c r="O22" s="4">
        <v>7.8</v>
      </c>
      <c r="P22" s="4">
        <v>9.4</v>
      </c>
      <c r="Q22" s="4">
        <v>6.1</v>
      </c>
      <c r="R22" s="4">
        <v>2</v>
      </c>
      <c r="S22">
        <f t="shared" si="0"/>
        <v>77.666666666666671</v>
      </c>
      <c r="T22" s="4">
        <v>9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AA22">
        <v>77.666666666666671</v>
      </c>
      <c r="AB22" s="19">
        <f>(T22-U22)/(T22+U22)*100</f>
        <v>100</v>
      </c>
      <c r="AC22" s="19">
        <f t="shared" si="8"/>
        <v>60</v>
      </c>
      <c r="AD22" s="19">
        <f t="shared" si="9"/>
        <v>6.666666666666667</v>
      </c>
      <c r="AE22" s="33">
        <f t="shared" si="5"/>
        <v>0.15</v>
      </c>
      <c r="AF22" s="19">
        <v>0</v>
      </c>
      <c r="AI22" s="5" t="s">
        <v>179</v>
      </c>
      <c r="AJ22" s="18">
        <v>98.333333333333329</v>
      </c>
      <c r="AK22" s="18">
        <v>86.407407407407405</v>
      </c>
      <c r="AL22" s="18">
        <f t="shared" si="1"/>
        <v>77.666666666666671</v>
      </c>
      <c r="AM22" s="18">
        <f t="shared" si="6"/>
        <v>78.983050847457633</v>
      </c>
      <c r="AN22" s="18">
        <f t="shared" si="7"/>
        <v>89.884269181311623</v>
      </c>
      <c r="BJ22">
        <v>75.666666666666657</v>
      </c>
      <c r="BK22">
        <v>81.071428571428555</v>
      </c>
      <c r="BM22">
        <v>100</v>
      </c>
      <c r="BN22">
        <v>1</v>
      </c>
      <c r="BO22">
        <v>1</v>
      </c>
      <c r="BY22">
        <v>75.666666666666657</v>
      </c>
      <c r="BZ22">
        <v>81.071428571428555</v>
      </c>
      <c r="CB22">
        <v>100</v>
      </c>
      <c r="CC22">
        <v>11</v>
      </c>
      <c r="CD22">
        <v>10</v>
      </c>
      <c r="CR22">
        <v>77.666666666666671</v>
      </c>
      <c r="CS22">
        <v>56.000000000000007</v>
      </c>
      <c r="CV22">
        <v>30</v>
      </c>
      <c r="CW22">
        <v>2</v>
      </c>
      <c r="CY22">
        <v>30</v>
      </c>
      <c r="CZ22">
        <v>1</v>
      </c>
      <c r="DC22">
        <v>30</v>
      </c>
      <c r="DD22">
        <v>1</v>
      </c>
      <c r="DM22" s="46">
        <v>3</v>
      </c>
      <c r="DN22" s="47">
        <v>2</v>
      </c>
    </row>
    <row r="23" spans="1:118">
      <c r="A23" s="4">
        <v>6</v>
      </c>
      <c r="B23" s="5" t="s">
        <v>180</v>
      </c>
      <c r="C23" s="5" t="s">
        <v>48</v>
      </c>
      <c r="D23">
        <v>1</v>
      </c>
      <c r="E23" s="4">
        <v>7.8</v>
      </c>
      <c r="F23" s="4">
        <v>2.6</v>
      </c>
      <c r="G23" s="4">
        <v>3.2</v>
      </c>
      <c r="H23" s="4">
        <v>2</v>
      </c>
      <c r="I23" s="4">
        <v>0</v>
      </c>
      <c r="J23">
        <f t="shared" si="2"/>
        <v>26</v>
      </c>
      <c r="K23" s="4">
        <v>15.4</v>
      </c>
      <c r="L23" s="4">
        <v>22.7</v>
      </c>
      <c r="M23">
        <f t="shared" si="3"/>
        <v>75.666666666666657</v>
      </c>
      <c r="N23">
        <v>60.333333333333336</v>
      </c>
      <c r="O23" s="4">
        <v>7.2</v>
      </c>
      <c r="P23" s="4">
        <v>8.5</v>
      </c>
      <c r="Q23" s="4">
        <v>7.1</v>
      </c>
      <c r="R23" s="4">
        <v>0</v>
      </c>
      <c r="S23">
        <f t="shared" si="0"/>
        <v>75.666666666666657</v>
      </c>
      <c r="T23" s="4">
        <v>16</v>
      </c>
      <c r="U23" s="4">
        <v>4</v>
      </c>
      <c r="V23" s="4">
        <v>6</v>
      </c>
      <c r="W23" s="4">
        <v>0</v>
      </c>
      <c r="X23" s="4">
        <v>6</v>
      </c>
      <c r="Y23" s="4">
        <v>30</v>
      </c>
      <c r="AA23">
        <v>75.666666666666657</v>
      </c>
      <c r="AB23" s="19">
        <f t="shared" si="4"/>
        <v>60</v>
      </c>
      <c r="AC23" s="19">
        <f t="shared" si="8"/>
        <v>44.6</v>
      </c>
      <c r="AD23" s="19">
        <f t="shared" si="9"/>
        <v>2.7875000000000001</v>
      </c>
      <c r="AE23" s="33">
        <f t="shared" si="5"/>
        <v>0.35874439461883406</v>
      </c>
      <c r="AF23" s="19">
        <f>(30-L23)/U23</f>
        <v>1.8250000000000002</v>
      </c>
      <c r="AI23" s="5" t="s">
        <v>180</v>
      </c>
      <c r="AJ23" s="18">
        <v>93.333333333333329</v>
      </c>
      <c r="AK23" s="18">
        <v>85.777777777777786</v>
      </c>
      <c r="AL23" s="18">
        <f t="shared" si="1"/>
        <v>75.666666666666657</v>
      </c>
      <c r="AM23" s="18">
        <f t="shared" si="6"/>
        <v>81.071428571428555</v>
      </c>
      <c r="AN23" s="18">
        <f t="shared" si="7"/>
        <v>88.212435233160605</v>
      </c>
      <c r="BJ23">
        <v>77.666666666666671</v>
      </c>
      <c r="BK23">
        <v>78.983050847457633</v>
      </c>
      <c r="BM23">
        <v>105</v>
      </c>
      <c r="BN23">
        <v>1</v>
      </c>
      <c r="BO23">
        <v>0</v>
      </c>
      <c r="BY23">
        <v>77.666666666666671</v>
      </c>
      <c r="BZ23">
        <v>78.983050847457633</v>
      </c>
      <c r="CB23">
        <v>105</v>
      </c>
      <c r="CC23">
        <v>0</v>
      </c>
      <c r="CD23">
        <v>5</v>
      </c>
      <c r="CR23">
        <v>75.666666666666657</v>
      </c>
      <c r="CS23">
        <v>60.333333333333336</v>
      </c>
      <c r="CV23">
        <v>35</v>
      </c>
      <c r="CW23">
        <v>1</v>
      </c>
      <c r="CY23">
        <v>35</v>
      </c>
      <c r="CZ23">
        <v>1</v>
      </c>
      <c r="DC23">
        <v>35</v>
      </c>
      <c r="DD23">
        <v>0</v>
      </c>
      <c r="DH23">
        <v>0</v>
      </c>
      <c r="DI23">
        <v>7</v>
      </c>
      <c r="DJ23">
        <v>0</v>
      </c>
      <c r="DM23" s="46">
        <v>3</v>
      </c>
      <c r="DN23" s="47">
        <v>2</v>
      </c>
    </row>
    <row r="24" spans="1:118">
      <c r="A24" s="4">
        <v>12</v>
      </c>
      <c r="B24" s="5" t="s">
        <v>181</v>
      </c>
      <c r="C24" s="5" t="s">
        <v>42</v>
      </c>
      <c r="D24">
        <v>1.7</v>
      </c>
      <c r="E24" s="4">
        <v>0.3</v>
      </c>
      <c r="F24" s="4">
        <v>0.3</v>
      </c>
      <c r="G24" s="4">
        <v>0</v>
      </c>
      <c r="H24" s="4">
        <v>0</v>
      </c>
      <c r="I24" s="4">
        <v>0</v>
      </c>
      <c r="J24">
        <f t="shared" si="2"/>
        <v>1</v>
      </c>
      <c r="K24" s="4">
        <v>20.100000000000001</v>
      </c>
      <c r="L24" s="4">
        <v>13.2</v>
      </c>
      <c r="M24">
        <f t="shared" si="3"/>
        <v>44</v>
      </c>
      <c r="N24">
        <v>65.333333333333343</v>
      </c>
      <c r="O24" s="4">
        <v>4.2</v>
      </c>
      <c r="P24" s="4">
        <v>3.9</v>
      </c>
      <c r="Q24" s="4">
        <v>5.2</v>
      </c>
      <c r="R24" s="4">
        <v>0</v>
      </c>
      <c r="S24">
        <f t="shared" si="0"/>
        <v>44</v>
      </c>
      <c r="T24" s="4">
        <v>12</v>
      </c>
      <c r="U24" s="4">
        <v>8</v>
      </c>
      <c r="V24" s="4">
        <v>12</v>
      </c>
      <c r="W24" s="4">
        <v>6</v>
      </c>
      <c r="X24" s="4">
        <v>6</v>
      </c>
      <c r="Y24" s="4">
        <v>0</v>
      </c>
      <c r="AA24">
        <v>44</v>
      </c>
      <c r="AB24" s="19">
        <f t="shared" si="4"/>
        <v>20</v>
      </c>
      <c r="AC24" s="19">
        <f t="shared" si="8"/>
        <v>39.9</v>
      </c>
      <c r="AD24" s="19">
        <f t="shared" si="9"/>
        <v>3.3249999999999997</v>
      </c>
      <c r="AE24" s="33">
        <f t="shared" si="5"/>
        <v>0.3007518796992481</v>
      </c>
      <c r="AF24" s="19">
        <f>(30-L24)/U24</f>
        <v>2.1</v>
      </c>
      <c r="AI24" s="5" t="s">
        <v>181</v>
      </c>
      <c r="AJ24" s="18">
        <v>100</v>
      </c>
      <c r="AK24" s="18">
        <v>93.1111111111111</v>
      </c>
      <c r="AL24" s="18">
        <f t="shared" si="1"/>
        <v>44</v>
      </c>
      <c r="AM24" s="18">
        <f t="shared" si="6"/>
        <v>44</v>
      </c>
      <c r="AN24" s="18">
        <f t="shared" si="7"/>
        <v>47.25536992840096</v>
      </c>
      <c r="BJ24">
        <v>84.333333333333343</v>
      </c>
      <c r="BK24">
        <v>89.08450704225352</v>
      </c>
      <c r="BM24">
        <v>110</v>
      </c>
      <c r="BN24">
        <v>1</v>
      </c>
      <c r="BO24">
        <v>0</v>
      </c>
      <c r="BY24">
        <v>84.333333333333343</v>
      </c>
      <c r="BZ24">
        <v>89.08450704225352</v>
      </c>
      <c r="CB24">
        <v>110</v>
      </c>
      <c r="CC24">
        <v>0</v>
      </c>
      <c r="CD24">
        <v>2</v>
      </c>
      <c r="CR24">
        <v>44</v>
      </c>
      <c r="CS24">
        <v>65.333333333333343</v>
      </c>
      <c r="CV24">
        <v>40</v>
      </c>
      <c r="CW24">
        <v>3</v>
      </c>
      <c r="CY24">
        <v>40</v>
      </c>
      <c r="CZ24">
        <v>2</v>
      </c>
      <c r="DC24">
        <v>40</v>
      </c>
      <c r="DD24">
        <v>1</v>
      </c>
      <c r="DH24">
        <v>10</v>
      </c>
      <c r="DI24">
        <v>1</v>
      </c>
      <c r="DJ24">
        <v>0</v>
      </c>
      <c r="DM24" s="46">
        <v>1</v>
      </c>
      <c r="DN24" s="47">
        <v>0</v>
      </c>
    </row>
    <row r="25" spans="1:118">
      <c r="A25" s="4">
        <v>10</v>
      </c>
      <c r="B25" s="5" t="s">
        <v>182</v>
      </c>
      <c r="C25" s="5" t="s">
        <v>44</v>
      </c>
      <c r="D25">
        <v>3.2</v>
      </c>
      <c r="E25" s="4">
        <v>2.2999999999999998</v>
      </c>
      <c r="F25" s="4">
        <v>0.4</v>
      </c>
      <c r="G25" s="4">
        <v>0.9</v>
      </c>
      <c r="H25" s="4">
        <v>1</v>
      </c>
      <c r="I25" s="4">
        <v>0.3</v>
      </c>
      <c r="J25">
        <f t="shared" si="2"/>
        <v>7.6666666666666661</v>
      </c>
      <c r="K25" s="4">
        <v>3.2</v>
      </c>
      <c r="L25" s="4">
        <v>11.1</v>
      </c>
      <c r="M25">
        <f t="shared" si="3"/>
        <v>37</v>
      </c>
      <c r="N25">
        <v>67.333333333333329</v>
      </c>
      <c r="O25" s="4">
        <v>0</v>
      </c>
      <c r="P25" s="4">
        <v>5.9</v>
      </c>
      <c r="Q25" s="4">
        <v>5.2</v>
      </c>
      <c r="R25" s="4">
        <v>0</v>
      </c>
      <c r="S25">
        <f t="shared" si="0"/>
        <v>37</v>
      </c>
      <c r="T25" s="4">
        <v>33</v>
      </c>
      <c r="U25" s="4">
        <v>30</v>
      </c>
      <c r="V25" s="4">
        <v>66</v>
      </c>
      <c r="W25" s="4">
        <v>6</v>
      </c>
      <c r="X25" s="4">
        <v>18</v>
      </c>
      <c r="Y25" s="4">
        <v>60</v>
      </c>
      <c r="AA25">
        <v>37</v>
      </c>
      <c r="AB25" s="19">
        <f t="shared" si="4"/>
        <v>4.7619047619047619</v>
      </c>
      <c r="AC25" s="19">
        <f t="shared" si="8"/>
        <v>56.8</v>
      </c>
      <c r="AD25" s="19">
        <f t="shared" si="9"/>
        <v>1.7212121212121212</v>
      </c>
      <c r="AE25" s="33">
        <f t="shared" si="5"/>
        <v>0.58098591549295775</v>
      </c>
      <c r="AF25" s="19">
        <f>(30-L25)/U25</f>
        <v>0.63</v>
      </c>
      <c r="AI25" s="5" t="s">
        <v>182</v>
      </c>
      <c r="AJ25" s="18">
        <v>93.666666666666671</v>
      </c>
      <c r="AK25" s="18">
        <v>94.81481481481481</v>
      </c>
      <c r="AL25" s="18">
        <f t="shared" si="1"/>
        <v>37</v>
      </c>
      <c r="AM25" s="18">
        <f t="shared" si="6"/>
        <v>39.501779359430607</v>
      </c>
      <c r="AN25" s="18">
        <f t="shared" si="7"/>
        <v>39.0234375</v>
      </c>
      <c r="BJ25">
        <v>90.333333333333343</v>
      </c>
      <c r="BK25">
        <v>98.188405797101467</v>
      </c>
      <c r="BM25">
        <v>115</v>
      </c>
      <c r="BN25">
        <v>0</v>
      </c>
      <c r="BO25">
        <v>0</v>
      </c>
      <c r="BY25">
        <v>90.333333333333343</v>
      </c>
      <c r="BZ25">
        <v>98.188405797101467</v>
      </c>
      <c r="CB25">
        <v>115</v>
      </c>
      <c r="CC25">
        <v>0</v>
      </c>
      <c r="CD25">
        <v>0</v>
      </c>
      <c r="CR25">
        <v>37</v>
      </c>
      <c r="CS25">
        <v>67.333333333333329</v>
      </c>
      <c r="CV25">
        <v>45</v>
      </c>
      <c r="CW25">
        <v>1</v>
      </c>
      <c r="CY25">
        <v>45</v>
      </c>
      <c r="CZ25">
        <v>1</v>
      </c>
      <c r="DC25">
        <v>45</v>
      </c>
      <c r="DD25">
        <v>0</v>
      </c>
      <c r="DH25">
        <v>20</v>
      </c>
      <c r="DI25">
        <v>3</v>
      </c>
      <c r="DJ25">
        <v>2</v>
      </c>
      <c r="DM25" s="48">
        <v>7</v>
      </c>
      <c r="DN25" s="49">
        <v>0</v>
      </c>
    </row>
    <row r="26" spans="1:118">
      <c r="A26" s="4">
        <v>11</v>
      </c>
      <c r="B26" s="5" t="s">
        <v>183</v>
      </c>
      <c r="C26" s="5" t="s">
        <v>46</v>
      </c>
      <c r="D26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>
        <f t="shared" si="2"/>
        <v>0</v>
      </c>
      <c r="K26" s="4">
        <v>19.8</v>
      </c>
      <c r="L26" s="4">
        <v>3.9</v>
      </c>
      <c r="M26">
        <f t="shared" si="3"/>
        <v>13</v>
      </c>
      <c r="N26">
        <v>72.333333333333329</v>
      </c>
      <c r="O26" s="4">
        <v>0.5</v>
      </c>
      <c r="P26" s="4">
        <v>3.4</v>
      </c>
      <c r="Q26" s="4">
        <v>0</v>
      </c>
      <c r="R26" s="4">
        <v>0</v>
      </c>
      <c r="S26">
        <f t="shared" si="0"/>
        <v>13</v>
      </c>
      <c r="T26" s="4">
        <v>8</v>
      </c>
      <c r="U26" s="4">
        <v>8</v>
      </c>
      <c r="V26" s="4">
        <v>0</v>
      </c>
      <c r="W26" s="4">
        <v>6</v>
      </c>
      <c r="X26" s="4">
        <v>18</v>
      </c>
      <c r="Y26" s="4">
        <v>30</v>
      </c>
      <c r="AA26">
        <v>13</v>
      </c>
      <c r="AB26" s="19">
        <f>(T26-U26)/(T26+U26)*100</f>
        <v>0</v>
      </c>
      <c r="AC26" s="19">
        <f t="shared" si="8"/>
        <v>40.200000000000003</v>
      </c>
      <c r="AD26" s="19">
        <f t="shared" si="9"/>
        <v>5.0250000000000004</v>
      </c>
      <c r="AE26" s="33">
        <f t="shared" si="5"/>
        <v>0.19900497512437809</v>
      </c>
      <c r="AF26" s="19">
        <f>(30-L26)/U26</f>
        <v>3.2625000000000002</v>
      </c>
      <c r="AI26" s="5" t="s">
        <v>183</v>
      </c>
      <c r="AJ26" s="18">
        <v>94.666666666666671</v>
      </c>
      <c r="AK26" s="18">
        <v>93.333333333333329</v>
      </c>
      <c r="AL26" s="18">
        <f t="shared" si="1"/>
        <v>13</v>
      </c>
      <c r="AM26" s="18">
        <f t="shared" si="6"/>
        <v>13.732394366197182</v>
      </c>
      <c r="AN26" s="18">
        <f t="shared" si="7"/>
        <v>13.928571428571429</v>
      </c>
      <c r="BJ26">
        <v>94</v>
      </c>
      <c r="BK26">
        <v>103.29670329670331</v>
      </c>
      <c r="BM26">
        <v>120</v>
      </c>
      <c r="BN26">
        <v>0</v>
      </c>
      <c r="BO26">
        <v>0</v>
      </c>
      <c r="BY26">
        <v>94</v>
      </c>
      <c r="BZ26">
        <v>103.29670329670331</v>
      </c>
      <c r="CB26">
        <v>120</v>
      </c>
      <c r="CC26">
        <v>0</v>
      </c>
      <c r="CD26">
        <v>1</v>
      </c>
      <c r="CR26">
        <v>13</v>
      </c>
      <c r="CS26">
        <v>72.333333333333329</v>
      </c>
      <c r="CV26">
        <v>50</v>
      </c>
      <c r="CW26">
        <v>4</v>
      </c>
      <c r="CY26">
        <v>50</v>
      </c>
      <c r="CZ26">
        <v>2</v>
      </c>
      <c r="DC26">
        <v>50</v>
      </c>
      <c r="DD26">
        <v>2</v>
      </c>
      <c r="DH26">
        <v>30</v>
      </c>
      <c r="DI26">
        <v>3</v>
      </c>
      <c r="DJ26">
        <v>2</v>
      </c>
    </row>
    <row r="27" spans="1:118">
      <c r="A27" s="4">
        <v>9</v>
      </c>
      <c r="B27" s="5" t="s">
        <v>184</v>
      </c>
      <c r="C27" s="5" t="s">
        <v>48</v>
      </c>
      <c r="D27">
        <v>2.4</v>
      </c>
      <c r="E27" s="4">
        <v>5</v>
      </c>
      <c r="F27" s="4">
        <v>1.5</v>
      </c>
      <c r="G27" s="4">
        <v>2.6</v>
      </c>
      <c r="H27" s="4">
        <v>1</v>
      </c>
      <c r="I27" s="4">
        <v>0</v>
      </c>
      <c r="J27">
        <f t="shared" si="2"/>
        <v>16.666666666666664</v>
      </c>
      <c r="K27" s="4">
        <v>2</v>
      </c>
      <c r="L27" s="4">
        <v>19.600000000000001</v>
      </c>
      <c r="M27">
        <f t="shared" si="3"/>
        <v>65.333333333333343</v>
      </c>
      <c r="N27">
        <v>75.333333333333343</v>
      </c>
      <c r="O27" s="4">
        <v>3.1</v>
      </c>
      <c r="P27" s="4">
        <v>7.3</v>
      </c>
      <c r="Q27" s="4">
        <v>9.1999999999999993</v>
      </c>
      <c r="R27" s="4">
        <v>2</v>
      </c>
      <c r="S27">
        <f t="shared" si="0"/>
        <v>65.333333333333343</v>
      </c>
      <c r="T27" s="4">
        <v>32</v>
      </c>
      <c r="U27" s="4">
        <v>4</v>
      </c>
      <c r="V27" s="4">
        <v>6</v>
      </c>
      <c r="W27" s="4">
        <v>6</v>
      </c>
      <c r="X27" s="4">
        <v>0</v>
      </c>
      <c r="Y27" s="4">
        <v>0</v>
      </c>
      <c r="AA27">
        <v>65.3333333333333</v>
      </c>
      <c r="AB27" s="19">
        <f t="shared" ref="AB27:AB39" si="11">(T27-U27)/(T27+U27)*100</f>
        <v>77.777777777777786</v>
      </c>
      <c r="AC27" s="19">
        <f t="shared" si="8"/>
        <v>58</v>
      </c>
      <c r="AD27" s="19">
        <f t="shared" si="9"/>
        <v>1.8125</v>
      </c>
      <c r="AE27" s="33">
        <f t="shared" si="5"/>
        <v>0.55172413793103448</v>
      </c>
      <c r="AF27" s="19">
        <f>(30-L27)/U27</f>
        <v>2.5999999999999996</v>
      </c>
      <c r="AI27" s="5" t="s">
        <v>184</v>
      </c>
      <c r="AJ27" s="18">
        <v>96.6666666666667</v>
      </c>
      <c r="AK27" s="18">
        <v>85.370370370370352</v>
      </c>
      <c r="AL27" s="18">
        <f t="shared" si="1"/>
        <v>65.333333333333343</v>
      </c>
      <c r="AM27" s="18">
        <f t="shared" si="6"/>
        <v>67.586206896551715</v>
      </c>
      <c r="AN27" s="18">
        <f t="shared" si="7"/>
        <v>76.529284164859021</v>
      </c>
      <c r="BJ27">
        <v>99</v>
      </c>
      <c r="BK27">
        <v>107.22021660649821</v>
      </c>
      <c r="BM27">
        <v>125</v>
      </c>
      <c r="BN27">
        <v>0</v>
      </c>
      <c r="BO27">
        <v>0</v>
      </c>
      <c r="BY27">
        <v>99</v>
      </c>
      <c r="BZ27">
        <v>107.22021660649821</v>
      </c>
      <c r="CB27">
        <v>125</v>
      </c>
      <c r="CC27">
        <v>0</v>
      </c>
      <c r="CD27">
        <v>1</v>
      </c>
      <c r="CR27">
        <v>65.333333333333343</v>
      </c>
      <c r="CS27">
        <v>75.333333333333343</v>
      </c>
      <c r="CV27">
        <v>55</v>
      </c>
      <c r="CW27">
        <v>0</v>
      </c>
      <c r="CY27">
        <v>55</v>
      </c>
      <c r="CZ27">
        <v>0</v>
      </c>
      <c r="DC27">
        <v>55</v>
      </c>
      <c r="DD27">
        <v>0</v>
      </c>
      <c r="DH27">
        <v>40</v>
      </c>
      <c r="DI27">
        <v>3</v>
      </c>
      <c r="DJ27">
        <v>1</v>
      </c>
    </row>
    <row r="28" spans="1:118">
      <c r="A28" s="4"/>
      <c r="B28" t="s">
        <v>275</v>
      </c>
      <c r="C28" s="5"/>
      <c r="D28">
        <v>7.6</v>
      </c>
      <c r="E28">
        <v>27</v>
      </c>
      <c r="F28">
        <v>8.1999999999999993</v>
      </c>
      <c r="G28">
        <v>8.8000000000000007</v>
      </c>
      <c r="H28">
        <v>10</v>
      </c>
      <c r="I28">
        <v>2</v>
      </c>
      <c r="J28">
        <f t="shared" si="2"/>
        <v>90</v>
      </c>
      <c r="K28">
        <v>0.1</v>
      </c>
      <c r="L28">
        <v>0</v>
      </c>
      <c r="M28">
        <f t="shared" si="3"/>
        <v>0</v>
      </c>
      <c r="N28">
        <v>75.666666666666657</v>
      </c>
      <c r="O28">
        <v>0</v>
      </c>
      <c r="P28">
        <v>0</v>
      </c>
      <c r="Q28">
        <v>0</v>
      </c>
      <c r="R28">
        <v>0</v>
      </c>
      <c r="S28">
        <f t="shared" si="0"/>
        <v>0</v>
      </c>
      <c r="T28">
        <v>23</v>
      </c>
      <c r="U28">
        <v>0</v>
      </c>
      <c r="V28">
        <v>0</v>
      </c>
      <c r="W28">
        <v>0</v>
      </c>
      <c r="X28">
        <v>0</v>
      </c>
      <c r="Y28">
        <v>0</v>
      </c>
      <c r="AB28" s="19">
        <f t="shared" si="11"/>
        <v>100</v>
      </c>
      <c r="AC28" s="19">
        <f t="shared" si="8"/>
        <v>59.9</v>
      </c>
      <c r="AD28" s="19">
        <f t="shared" si="9"/>
        <v>2.6043478260869564</v>
      </c>
      <c r="AE28" s="33">
        <f t="shared" si="5"/>
        <v>0.38397328881469117</v>
      </c>
      <c r="AF28" s="19">
        <v>0</v>
      </c>
      <c r="AI28" s="5"/>
      <c r="AJ28" s="18"/>
      <c r="AK28" s="18"/>
      <c r="AL28" s="18">
        <v>0</v>
      </c>
      <c r="AM28" s="18"/>
      <c r="AN28" s="18"/>
      <c r="BN28">
        <f>SUM(BN14:BN27)</f>
        <v>11</v>
      </c>
      <c r="BO28">
        <f>SUM(BO14:BO27)</f>
        <v>10</v>
      </c>
      <c r="BY28" s="25">
        <v>12.666666666666664</v>
      </c>
      <c r="BZ28" s="25">
        <v>14.022140221402211</v>
      </c>
      <c r="CC28">
        <f>SUM(CC14:CC27)</f>
        <v>37</v>
      </c>
      <c r="CD28">
        <f>SUM(CD14:CD27)</f>
        <v>39</v>
      </c>
      <c r="CR28">
        <v>0</v>
      </c>
      <c r="CS28">
        <v>75.666666666666657</v>
      </c>
      <c r="CV28">
        <v>60</v>
      </c>
      <c r="CW28">
        <v>3</v>
      </c>
      <c r="CY28">
        <v>60</v>
      </c>
      <c r="CZ28">
        <v>1</v>
      </c>
      <c r="DC28">
        <v>60</v>
      </c>
      <c r="DD28">
        <v>2</v>
      </c>
      <c r="DH28">
        <v>50</v>
      </c>
      <c r="DI28">
        <v>3</v>
      </c>
      <c r="DJ28">
        <v>2</v>
      </c>
    </row>
    <row r="29" spans="1:118">
      <c r="A29" s="4"/>
      <c r="B29" t="s">
        <v>276</v>
      </c>
      <c r="C29" s="5"/>
      <c r="D29">
        <v>14.1</v>
      </c>
      <c r="E29">
        <v>20.399999999999999</v>
      </c>
      <c r="F29">
        <v>5.3</v>
      </c>
      <c r="G29">
        <v>8.1</v>
      </c>
      <c r="H29">
        <v>7</v>
      </c>
      <c r="I29">
        <v>1.6</v>
      </c>
      <c r="J29">
        <f t="shared" si="2"/>
        <v>68</v>
      </c>
      <c r="K29">
        <v>1</v>
      </c>
      <c r="L29">
        <v>28.9</v>
      </c>
      <c r="M29">
        <f t="shared" si="3"/>
        <v>96.333333333333329</v>
      </c>
      <c r="N29">
        <v>77.666666666666671</v>
      </c>
      <c r="O29">
        <v>8.9</v>
      </c>
      <c r="P29">
        <v>10</v>
      </c>
      <c r="Q29">
        <v>10</v>
      </c>
      <c r="R29">
        <v>2</v>
      </c>
      <c r="S29">
        <f t="shared" si="0"/>
        <v>96.333333333333329</v>
      </c>
      <c r="T29">
        <v>14</v>
      </c>
      <c r="U29">
        <v>0</v>
      </c>
      <c r="V29">
        <v>0</v>
      </c>
      <c r="W29">
        <v>0</v>
      </c>
      <c r="X29">
        <v>0</v>
      </c>
      <c r="Y29">
        <v>0</v>
      </c>
      <c r="AB29" s="19">
        <f t="shared" si="11"/>
        <v>100</v>
      </c>
      <c r="AC29" s="19">
        <f t="shared" si="8"/>
        <v>59</v>
      </c>
      <c r="AD29" s="19">
        <f t="shared" si="9"/>
        <v>4.2142857142857144</v>
      </c>
      <c r="AE29" s="33">
        <f t="shared" si="5"/>
        <v>0.23728813559322035</v>
      </c>
      <c r="AF29" s="19">
        <v>0</v>
      </c>
      <c r="AI29" s="5"/>
      <c r="AJ29" s="18"/>
      <c r="AK29" s="18"/>
      <c r="AL29" s="18">
        <v>96.333333333333329</v>
      </c>
      <c r="AM29" s="18"/>
      <c r="AN29" s="18"/>
      <c r="BY29" s="24">
        <v>18.666666666666664</v>
      </c>
      <c r="BZ29" s="24">
        <v>19.377162629757784</v>
      </c>
      <c r="CR29">
        <v>96.333333333333329</v>
      </c>
      <c r="CS29">
        <v>77.666666666666671</v>
      </c>
      <c r="CV29">
        <v>65</v>
      </c>
      <c r="CW29">
        <v>2</v>
      </c>
      <c r="CY29">
        <v>65</v>
      </c>
      <c r="CZ29">
        <v>1</v>
      </c>
      <c r="DC29">
        <v>65</v>
      </c>
      <c r="DD29">
        <v>1</v>
      </c>
      <c r="DH29">
        <v>60</v>
      </c>
      <c r="DI29">
        <v>1</v>
      </c>
      <c r="DJ29">
        <v>2</v>
      </c>
      <c r="DK29">
        <f>SUM(DJ23:DJ29)</f>
        <v>9</v>
      </c>
      <c r="DL29">
        <f>SUM(DI23:DI29)</f>
        <v>21</v>
      </c>
    </row>
    <row r="30" spans="1:118">
      <c r="A30" s="4"/>
      <c r="B30" t="s">
        <v>277</v>
      </c>
      <c r="C30" s="5"/>
      <c r="D30">
        <v>2.5</v>
      </c>
      <c r="E30">
        <v>2</v>
      </c>
      <c r="F30">
        <v>1</v>
      </c>
      <c r="G30">
        <v>1.1000000000000001</v>
      </c>
      <c r="H30">
        <v>0</v>
      </c>
      <c r="I30">
        <v>0</v>
      </c>
      <c r="J30">
        <f t="shared" si="2"/>
        <v>6.666666666666667</v>
      </c>
      <c r="K30">
        <v>5.2</v>
      </c>
      <c r="L30">
        <v>20.2</v>
      </c>
      <c r="M30">
        <f t="shared" si="3"/>
        <v>67.333333333333329</v>
      </c>
      <c r="N30">
        <v>84.333333333333343</v>
      </c>
      <c r="O30">
        <v>7.3</v>
      </c>
      <c r="P30">
        <v>9.5</v>
      </c>
      <c r="Q30">
        <v>3.5</v>
      </c>
      <c r="R30">
        <v>0</v>
      </c>
      <c r="S30">
        <f t="shared" si="0"/>
        <v>67.333333333333329</v>
      </c>
      <c r="T30">
        <v>25</v>
      </c>
      <c r="U30">
        <v>2</v>
      </c>
      <c r="V30">
        <v>0</v>
      </c>
      <c r="W30">
        <v>0</v>
      </c>
      <c r="X30">
        <v>6</v>
      </c>
      <c r="Y30">
        <v>30</v>
      </c>
      <c r="AB30" s="19">
        <f t="shared" si="11"/>
        <v>85.18518518518519</v>
      </c>
      <c r="AC30" s="19">
        <f t="shared" si="8"/>
        <v>54.8</v>
      </c>
      <c r="AD30" s="19">
        <f t="shared" si="9"/>
        <v>2.1919999999999997</v>
      </c>
      <c r="AE30" s="33">
        <f t="shared" si="5"/>
        <v>0.45620437956204379</v>
      </c>
      <c r="AF30" s="19">
        <f>(30-L30)/U30</f>
        <v>4.9000000000000004</v>
      </c>
      <c r="AI30" s="5"/>
      <c r="AJ30" s="18"/>
      <c r="AK30" s="18"/>
      <c r="AL30" s="18">
        <v>67.333333333333329</v>
      </c>
      <c r="AM30" s="18"/>
      <c r="AN30" s="18"/>
      <c r="BY30" s="24">
        <v>22</v>
      </c>
      <c r="BZ30" s="24">
        <v>22.758620689655171</v>
      </c>
      <c r="CR30">
        <v>67.333333333333329</v>
      </c>
      <c r="CS30">
        <v>84.333333333333343</v>
      </c>
      <c r="CV30">
        <v>70</v>
      </c>
      <c r="CW30">
        <v>3</v>
      </c>
      <c r="CY30">
        <v>70</v>
      </c>
      <c r="CZ30">
        <v>2</v>
      </c>
      <c r="DC30">
        <v>70</v>
      </c>
      <c r="DD30">
        <v>1</v>
      </c>
      <c r="DH30">
        <v>70</v>
      </c>
      <c r="DI30">
        <v>3</v>
      </c>
      <c r="DJ30">
        <v>2</v>
      </c>
    </row>
    <row r="31" spans="1:118">
      <c r="A31" s="4"/>
      <c r="B31" t="s">
        <v>278</v>
      </c>
      <c r="C31" s="5"/>
      <c r="D31">
        <v>4</v>
      </c>
      <c r="E31">
        <v>4.5</v>
      </c>
      <c r="F31">
        <v>2.2999999999999998</v>
      </c>
      <c r="G31">
        <v>2.1</v>
      </c>
      <c r="H31">
        <v>0</v>
      </c>
      <c r="I31">
        <v>0</v>
      </c>
      <c r="J31">
        <f t="shared" si="2"/>
        <v>15</v>
      </c>
      <c r="K31">
        <v>8.3000000000000007</v>
      </c>
      <c r="L31">
        <v>25.8</v>
      </c>
      <c r="M31">
        <f t="shared" si="3"/>
        <v>86</v>
      </c>
      <c r="N31">
        <v>86</v>
      </c>
      <c r="O31">
        <v>9</v>
      </c>
      <c r="P31">
        <v>7.9</v>
      </c>
      <c r="Q31">
        <v>8.9</v>
      </c>
      <c r="R31">
        <v>2</v>
      </c>
      <c r="S31">
        <f t="shared" si="0"/>
        <v>86</v>
      </c>
      <c r="T31">
        <v>33</v>
      </c>
      <c r="U31">
        <v>4</v>
      </c>
      <c r="V31">
        <v>0</v>
      </c>
      <c r="W31">
        <v>12</v>
      </c>
      <c r="X31">
        <v>0</v>
      </c>
      <c r="Y31">
        <v>0</v>
      </c>
      <c r="AB31" s="19">
        <f t="shared" si="11"/>
        <v>78.378378378378372</v>
      </c>
      <c r="AC31" s="19">
        <f t="shared" si="8"/>
        <v>51.7</v>
      </c>
      <c r="AD31" s="19">
        <f t="shared" si="9"/>
        <v>1.5666666666666667</v>
      </c>
      <c r="AE31" s="33">
        <f t="shared" si="5"/>
        <v>0.63829787234042545</v>
      </c>
      <c r="AF31" s="19">
        <f>(30-L31)/U31</f>
        <v>1.0499999999999998</v>
      </c>
      <c r="AI31" s="5"/>
      <c r="AJ31" s="18"/>
      <c r="AK31" s="18"/>
      <c r="AL31" s="18">
        <v>86</v>
      </c>
      <c r="AM31" s="18"/>
      <c r="AN31" s="18"/>
      <c r="BY31" s="24">
        <v>28.999999999999996</v>
      </c>
      <c r="BZ31" s="24">
        <v>28.999999999999996</v>
      </c>
      <c r="CR31">
        <v>86</v>
      </c>
      <c r="CS31">
        <v>86</v>
      </c>
      <c r="CV31">
        <v>75</v>
      </c>
      <c r="CW31">
        <v>3</v>
      </c>
      <c r="CY31">
        <v>75</v>
      </c>
      <c r="CZ31">
        <v>1</v>
      </c>
      <c r="DC31">
        <v>75</v>
      </c>
      <c r="DD31">
        <v>2</v>
      </c>
      <c r="DH31">
        <v>80</v>
      </c>
      <c r="DI31">
        <v>4</v>
      </c>
      <c r="DJ31">
        <v>7</v>
      </c>
    </row>
    <row r="32" spans="1:118">
      <c r="A32" s="4"/>
      <c r="B32" t="s">
        <v>279</v>
      </c>
      <c r="C32" s="5"/>
      <c r="D32">
        <v>0.8</v>
      </c>
      <c r="E32">
        <v>11</v>
      </c>
      <c r="F32">
        <v>4</v>
      </c>
      <c r="G32">
        <v>2.9</v>
      </c>
      <c r="H32">
        <v>4.0999999999999996</v>
      </c>
      <c r="I32">
        <v>0.7</v>
      </c>
      <c r="J32">
        <f t="shared" si="2"/>
        <v>36.666666666666664</v>
      </c>
      <c r="K32">
        <v>5.2</v>
      </c>
      <c r="L32">
        <v>0</v>
      </c>
      <c r="M32">
        <f t="shared" si="3"/>
        <v>0</v>
      </c>
      <c r="N32">
        <v>88.333333333333329</v>
      </c>
      <c r="O32">
        <v>0</v>
      </c>
      <c r="P32">
        <v>0</v>
      </c>
      <c r="Q32">
        <v>0</v>
      </c>
      <c r="R32">
        <v>0</v>
      </c>
      <c r="S32">
        <f t="shared" si="0"/>
        <v>0</v>
      </c>
      <c r="T32">
        <v>12</v>
      </c>
      <c r="U32">
        <v>0</v>
      </c>
      <c r="V32">
        <v>0</v>
      </c>
      <c r="W32">
        <v>0</v>
      </c>
      <c r="X32">
        <v>0</v>
      </c>
      <c r="Y32">
        <v>0</v>
      </c>
      <c r="AB32" s="19">
        <f t="shared" si="11"/>
        <v>100</v>
      </c>
      <c r="AC32" s="19">
        <f t="shared" si="8"/>
        <v>54.8</v>
      </c>
      <c r="AD32" s="19">
        <f t="shared" si="9"/>
        <v>4.5666666666666664</v>
      </c>
      <c r="AE32" s="33">
        <f t="shared" si="5"/>
        <v>0.21897810218978103</v>
      </c>
      <c r="AF32" s="19">
        <v>0</v>
      </c>
      <c r="AI32" s="5"/>
      <c r="AJ32" s="18"/>
      <c r="AK32" s="18"/>
      <c r="AL32" s="18">
        <v>0</v>
      </c>
      <c r="AM32" s="18"/>
      <c r="AN32" s="18"/>
      <c r="BY32" s="24">
        <v>36.666666666666664</v>
      </c>
      <c r="BZ32" s="24">
        <v>40</v>
      </c>
      <c r="CR32">
        <v>0</v>
      </c>
      <c r="CS32">
        <v>88.333333333333329</v>
      </c>
      <c r="CV32">
        <v>80</v>
      </c>
      <c r="CW32">
        <v>8</v>
      </c>
      <c r="CY32">
        <v>80</v>
      </c>
      <c r="CZ32">
        <v>3</v>
      </c>
      <c r="DC32">
        <v>80</v>
      </c>
      <c r="DD32">
        <v>5</v>
      </c>
      <c r="DH32">
        <v>90</v>
      </c>
      <c r="DI32">
        <v>3</v>
      </c>
      <c r="DJ32">
        <v>4</v>
      </c>
    </row>
    <row r="33" spans="1:116">
      <c r="A33" s="4"/>
      <c r="B33" t="s">
        <v>280</v>
      </c>
      <c r="C33" s="5"/>
      <c r="D33">
        <v>8.9</v>
      </c>
      <c r="E33">
        <v>14.6</v>
      </c>
      <c r="F33">
        <v>2.7</v>
      </c>
      <c r="G33">
        <v>6.3</v>
      </c>
      <c r="H33">
        <v>5.6</v>
      </c>
      <c r="I33">
        <v>0.4</v>
      </c>
      <c r="J33">
        <f t="shared" si="2"/>
        <v>48.666666666666664</v>
      </c>
      <c r="K33">
        <v>6.9</v>
      </c>
      <c r="L33">
        <v>21.7</v>
      </c>
      <c r="M33">
        <f t="shared" si="3"/>
        <v>72.333333333333329</v>
      </c>
      <c r="N33">
        <v>90.333333333333343</v>
      </c>
      <c r="O33">
        <v>1.7</v>
      </c>
      <c r="P33">
        <v>10</v>
      </c>
      <c r="Q33">
        <v>10</v>
      </c>
      <c r="R33">
        <v>2</v>
      </c>
      <c r="S33">
        <f t="shared" si="0"/>
        <v>72.333333333333329</v>
      </c>
      <c r="T33">
        <v>17</v>
      </c>
      <c r="U33">
        <v>2</v>
      </c>
      <c r="V33">
        <v>6</v>
      </c>
      <c r="W33">
        <v>0</v>
      </c>
      <c r="X33">
        <v>0</v>
      </c>
      <c r="Y33">
        <v>0</v>
      </c>
      <c r="AB33" s="19">
        <f t="shared" si="11"/>
        <v>78.94736842105263</v>
      </c>
      <c r="AC33" s="19">
        <f t="shared" si="8"/>
        <v>53.1</v>
      </c>
      <c r="AD33" s="19">
        <f t="shared" si="9"/>
        <v>3.1235294117647059</v>
      </c>
      <c r="AE33" s="33">
        <f t="shared" si="5"/>
        <v>0.32015065913370999</v>
      </c>
      <c r="AF33" s="19">
        <f>(30-L33)/U33</f>
        <v>4.1500000000000004</v>
      </c>
      <c r="AI33" s="5"/>
      <c r="AJ33" s="18"/>
      <c r="AK33" s="18"/>
      <c r="AL33" s="18">
        <v>72.333333333333329</v>
      </c>
      <c r="AM33" s="18"/>
      <c r="AN33" s="18"/>
      <c r="BJ33">
        <v>12.666666666666664</v>
      </c>
      <c r="BK33">
        <v>14.022140221402211</v>
      </c>
      <c r="BM33">
        <v>0</v>
      </c>
      <c r="BN33">
        <f t="array" ref="BN33:BN58">FREQUENCY(BK33:BK66,BM33:BM58)</f>
        <v>0</v>
      </c>
      <c r="BO33">
        <f t="array" ref="BO33:BO58">FREQUENCY(BJ33:BJ66,BM33:BM58)</f>
        <v>0</v>
      </c>
      <c r="BY33" s="24">
        <v>45.666666666666664</v>
      </c>
      <c r="BZ33" s="24">
        <v>48.239436619718305</v>
      </c>
      <c r="CR33">
        <v>72.333333333333329</v>
      </c>
      <c r="CS33">
        <v>90.333333333333343</v>
      </c>
      <c r="CV33">
        <v>85</v>
      </c>
      <c r="CW33">
        <v>3</v>
      </c>
      <c r="CY33">
        <v>85</v>
      </c>
      <c r="CZ33">
        <v>1</v>
      </c>
      <c r="DC33">
        <v>85</v>
      </c>
      <c r="DD33">
        <v>2</v>
      </c>
      <c r="DH33">
        <v>100</v>
      </c>
      <c r="DI33">
        <v>7</v>
      </c>
      <c r="DJ33">
        <v>18</v>
      </c>
      <c r="DK33">
        <f>SUM(DJ30:DJ33)</f>
        <v>31</v>
      </c>
      <c r="DL33">
        <f>SUM(DI30:DI33)</f>
        <v>17</v>
      </c>
    </row>
    <row r="34" spans="1:116">
      <c r="A34" s="4"/>
      <c r="B34" t="s">
        <v>281</v>
      </c>
      <c r="C34" s="5"/>
      <c r="D34">
        <v>8.1999999999999993</v>
      </c>
      <c r="E34">
        <v>14.7</v>
      </c>
      <c r="F34">
        <v>4.8</v>
      </c>
      <c r="G34">
        <v>7.3</v>
      </c>
      <c r="H34">
        <v>2.6</v>
      </c>
      <c r="I34">
        <v>0</v>
      </c>
      <c r="J34">
        <f t="shared" si="2"/>
        <v>49</v>
      </c>
      <c r="K34">
        <v>0</v>
      </c>
      <c r="L34">
        <v>0</v>
      </c>
      <c r="M34">
        <f t="shared" si="3"/>
        <v>0</v>
      </c>
      <c r="N34">
        <v>90.333333333333343</v>
      </c>
      <c r="O34">
        <v>0</v>
      </c>
      <c r="P34">
        <v>0</v>
      </c>
      <c r="Q34">
        <v>0</v>
      </c>
      <c r="R34">
        <v>0</v>
      </c>
      <c r="S34">
        <f t="shared" si="0"/>
        <v>0</v>
      </c>
      <c r="T34">
        <v>32</v>
      </c>
      <c r="U34">
        <v>0</v>
      </c>
      <c r="V34">
        <v>0</v>
      </c>
      <c r="W34">
        <v>0</v>
      </c>
      <c r="X34">
        <v>0</v>
      </c>
      <c r="Y34">
        <v>0</v>
      </c>
      <c r="AB34" s="19">
        <f t="shared" si="11"/>
        <v>100</v>
      </c>
      <c r="AC34" s="19">
        <f t="shared" si="8"/>
        <v>60</v>
      </c>
      <c r="AD34" s="19">
        <f t="shared" si="9"/>
        <v>1.875</v>
      </c>
      <c r="AE34" s="33">
        <f t="shared" si="5"/>
        <v>0.53333333333333333</v>
      </c>
      <c r="AF34" s="19">
        <v>0</v>
      </c>
      <c r="AI34" s="5"/>
      <c r="AJ34" s="18"/>
      <c r="AK34" s="18"/>
      <c r="AL34" s="18">
        <v>0</v>
      </c>
      <c r="AM34" s="18"/>
      <c r="AN34" s="18"/>
      <c r="BJ34">
        <v>18.666666666666664</v>
      </c>
      <c r="BK34">
        <v>19.377162629757784</v>
      </c>
      <c r="BM34">
        <v>5</v>
      </c>
      <c r="BN34">
        <v>0</v>
      </c>
      <c r="BO34">
        <v>0</v>
      </c>
      <c r="BY34" s="24">
        <v>46.333333333333329</v>
      </c>
      <c r="BZ34" s="24">
        <v>56.967213114754102</v>
      </c>
      <c r="CR34">
        <v>0</v>
      </c>
      <c r="CS34">
        <v>90.333333333333343</v>
      </c>
      <c r="CV34">
        <v>90</v>
      </c>
      <c r="CW34">
        <v>4</v>
      </c>
      <c r="CY34">
        <v>90</v>
      </c>
      <c r="CZ34">
        <v>2</v>
      </c>
      <c r="DC34">
        <v>90</v>
      </c>
      <c r="DD34">
        <v>2</v>
      </c>
      <c r="DK34">
        <f>SUM(DK29:DK33)</f>
        <v>40</v>
      </c>
      <c r="DL34">
        <f>SUM(DL29:DL33)</f>
        <v>38</v>
      </c>
    </row>
    <row r="35" spans="1:116">
      <c r="A35" s="4"/>
      <c r="B35" t="s">
        <v>282</v>
      </c>
      <c r="C35" s="5"/>
      <c r="D35">
        <v>5.7</v>
      </c>
      <c r="E35">
        <v>13.8</v>
      </c>
      <c r="F35">
        <v>3.6</v>
      </c>
      <c r="G35">
        <v>6.5</v>
      </c>
      <c r="H35">
        <v>3.7</v>
      </c>
      <c r="I35">
        <v>0.3</v>
      </c>
      <c r="J35">
        <f t="shared" si="2"/>
        <v>46</v>
      </c>
      <c r="K35">
        <v>5.5</v>
      </c>
      <c r="L35">
        <v>0</v>
      </c>
      <c r="M35">
        <f t="shared" si="3"/>
        <v>0</v>
      </c>
      <c r="N35">
        <v>94</v>
      </c>
      <c r="O35">
        <v>0</v>
      </c>
      <c r="P35">
        <v>0</v>
      </c>
      <c r="Q35">
        <v>0</v>
      </c>
      <c r="R35">
        <v>0</v>
      </c>
      <c r="S35">
        <f t="shared" si="0"/>
        <v>0</v>
      </c>
      <c r="T35">
        <v>36</v>
      </c>
      <c r="U35">
        <v>0</v>
      </c>
      <c r="V35">
        <v>0</v>
      </c>
      <c r="W35">
        <v>0</v>
      </c>
      <c r="X35">
        <v>0</v>
      </c>
      <c r="Y35">
        <v>0</v>
      </c>
      <c r="AB35" s="19">
        <f t="shared" si="11"/>
        <v>100</v>
      </c>
      <c r="AC35" s="19">
        <f t="shared" si="8"/>
        <v>54.5</v>
      </c>
      <c r="AD35" s="19">
        <f t="shared" si="9"/>
        <v>1.5138888888888888</v>
      </c>
      <c r="AE35" s="33">
        <f t="shared" si="5"/>
        <v>0.66055045871559637</v>
      </c>
      <c r="AF35" s="19">
        <v>0</v>
      </c>
      <c r="AI35" s="5"/>
      <c r="AJ35" s="18"/>
      <c r="AK35" s="18"/>
      <c r="AL35" s="18">
        <v>0</v>
      </c>
      <c r="AM35" s="18"/>
      <c r="AN35" s="18"/>
      <c r="BJ35">
        <v>22</v>
      </c>
      <c r="BK35">
        <v>22.758620689655171</v>
      </c>
      <c r="BM35">
        <v>10</v>
      </c>
      <c r="BN35">
        <v>0</v>
      </c>
      <c r="BO35">
        <v>0</v>
      </c>
      <c r="BY35" s="24">
        <v>57.666666666666664</v>
      </c>
      <c r="BZ35" s="24">
        <v>60.069444444444429</v>
      </c>
      <c r="CR35">
        <v>0</v>
      </c>
      <c r="CS35">
        <v>94</v>
      </c>
      <c r="CV35">
        <v>95</v>
      </c>
      <c r="CW35">
        <v>10</v>
      </c>
      <c r="CY35">
        <v>95</v>
      </c>
      <c r="CZ35">
        <v>3</v>
      </c>
      <c r="DC35">
        <v>95</v>
      </c>
      <c r="DD35">
        <v>7</v>
      </c>
    </row>
    <row r="36" spans="1:116">
      <c r="A36" s="4"/>
      <c r="B36" t="s">
        <v>283</v>
      </c>
      <c r="C36" s="5"/>
      <c r="D36">
        <v>2.1</v>
      </c>
      <c r="E36">
        <v>21.4</v>
      </c>
      <c r="F36">
        <v>5.9</v>
      </c>
      <c r="G36">
        <v>8.4</v>
      </c>
      <c r="H36">
        <v>7.1</v>
      </c>
      <c r="I36">
        <v>1.2</v>
      </c>
      <c r="J36">
        <f t="shared" si="2"/>
        <v>71.333333333333329</v>
      </c>
      <c r="K36">
        <v>24.3</v>
      </c>
      <c r="L36">
        <v>29</v>
      </c>
      <c r="M36">
        <f t="shared" si="3"/>
        <v>96.666666666666671</v>
      </c>
      <c r="N36">
        <v>96.333333333333329</v>
      </c>
      <c r="O36">
        <v>9</v>
      </c>
      <c r="P36">
        <v>10</v>
      </c>
      <c r="Q36">
        <v>10</v>
      </c>
      <c r="R36">
        <v>2</v>
      </c>
      <c r="S36">
        <f t="shared" si="0"/>
        <v>96.666666666666671</v>
      </c>
      <c r="T36">
        <v>9</v>
      </c>
      <c r="U36">
        <v>0</v>
      </c>
      <c r="V36">
        <v>0</v>
      </c>
      <c r="W36">
        <v>0</v>
      </c>
      <c r="X36">
        <v>0</v>
      </c>
      <c r="Y36">
        <v>0</v>
      </c>
      <c r="AB36" s="19">
        <f>(T36-U36)/(T36+U36)*100</f>
        <v>100</v>
      </c>
      <c r="AC36" s="19">
        <f t="shared" si="8"/>
        <v>35.700000000000003</v>
      </c>
      <c r="AD36" s="19">
        <f t="shared" si="9"/>
        <v>3.9666666666666668</v>
      </c>
      <c r="AE36" s="33">
        <f t="shared" si="5"/>
        <v>0.25210084033613445</v>
      </c>
      <c r="AF36" s="19">
        <v>0</v>
      </c>
      <c r="AI36" s="5"/>
      <c r="AJ36" s="18"/>
      <c r="AK36" s="18"/>
      <c r="AL36" s="18">
        <v>96.666666666666671</v>
      </c>
      <c r="AM36" s="18"/>
      <c r="AN36" s="18"/>
      <c r="BJ36">
        <v>28.999999999999996</v>
      </c>
      <c r="BK36">
        <v>28.999999999999996</v>
      </c>
      <c r="BM36">
        <v>15</v>
      </c>
      <c r="BN36">
        <v>1</v>
      </c>
      <c r="BO36">
        <v>1</v>
      </c>
      <c r="BY36" s="24">
        <v>57.666666666666664</v>
      </c>
      <c r="BZ36" s="24">
        <v>61.785714285714292</v>
      </c>
      <c r="CR36">
        <v>96.666666666666671</v>
      </c>
      <c r="CS36">
        <v>96.333333333333329</v>
      </c>
      <c r="CV36">
        <v>100</v>
      </c>
      <c r="CW36">
        <v>15</v>
      </c>
      <c r="CY36">
        <v>100</v>
      </c>
      <c r="CZ36">
        <v>4</v>
      </c>
      <c r="DC36">
        <v>100</v>
      </c>
      <c r="DD36">
        <v>11</v>
      </c>
    </row>
    <row r="37" spans="1:116">
      <c r="A37" s="4"/>
      <c r="B37" t="s">
        <v>284</v>
      </c>
      <c r="C37" s="5"/>
      <c r="D37">
        <v>3.6</v>
      </c>
      <c r="E37">
        <v>15.1</v>
      </c>
      <c r="F37">
        <v>5.3</v>
      </c>
      <c r="G37">
        <v>5</v>
      </c>
      <c r="H37">
        <v>4.8</v>
      </c>
      <c r="I37">
        <v>0.8</v>
      </c>
      <c r="J37">
        <f t="shared" si="2"/>
        <v>50.333333333333329</v>
      </c>
      <c r="K37">
        <v>11.6</v>
      </c>
      <c r="L37">
        <v>29.1</v>
      </c>
      <c r="M37">
        <f t="shared" si="3"/>
        <v>97.000000000000014</v>
      </c>
      <c r="N37">
        <v>96.666666666666671</v>
      </c>
      <c r="O37">
        <v>9.1</v>
      </c>
      <c r="P37">
        <v>10</v>
      </c>
      <c r="Q37">
        <v>10</v>
      </c>
      <c r="R37">
        <v>2</v>
      </c>
      <c r="S37">
        <f t="shared" si="0"/>
        <v>97.000000000000014</v>
      </c>
      <c r="T37">
        <v>13</v>
      </c>
      <c r="U37">
        <v>0</v>
      </c>
      <c r="V37">
        <v>0</v>
      </c>
      <c r="W37">
        <v>0</v>
      </c>
      <c r="X37">
        <v>0</v>
      </c>
      <c r="Y37">
        <v>0</v>
      </c>
      <c r="AB37" s="19">
        <f t="shared" si="11"/>
        <v>100</v>
      </c>
      <c r="AC37" s="19">
        <f t="shared" si="8"/>
        <v>48.4</v>
      </c>
      <c r="AD37" s="19">
        <f t="shared" si="9"/>
        <v>3.7230769230769232</v>
      </c>
      <c r="AE37" s="33">
        <f t="shared" si="5"/>
        <v>0.26859504132231404</v>
      </c>
      <c r="AF37" s="19">
        <v>0</v>
      </c>
      <c r="AI37" s="5"/>
      <c r="AJ37" s="18"/>
      <c r="AK37" s="18"/>
      <c r="AL37" s="18">
        <v>97.000000000000014</v>
      </c>
      <c r="AM37" s="18"/>
      <c r="AN37" s="18"/>
      <c r="BJ37">
        <v>36.666666666666664</v>
      </c>
      <c r="BK37">
        <v>40</v>
      </c>
      <c r="BM37">
        <v>20</v>
      </c>
      <c r="BN37">
        <v>1</v>
      </c>
      <c r="BO37">
        <v>1</v>
      </c>
      <c r="BY37" s="24">
        <v>69.666666666666671</v>
      </c>
      <c r="BZ37" s="24">
        <v>74.910394265232981</v>
      </c>
      <c r="CR37">
        <v>97.000000000000014</v>
      </c>
      <c r="CS37">
        <v>96.666666666666671</v>
      </c>
      <c r="CW37">
        <f>SUM(CW16:CW36)</f>
        <v>78</v>
      </c>
      <c r="CZ37">
        <f>SUM(CZ16:CZ36)</f>
        <v>38</v>
      </c>
      <c r="DD37">
        <f>SUM(DD16:DD36)</f>
        <v>40</v>
      </c>
    </row>
    <row r="38" spans="1:116">
      <c r="A38" s="4"/>
      <c r="B38" t="s">
        <v>285</v>
      </c>
      <c r="C38" s="5"/>
      <c r="D38">
        <v>7.4</v>
      </c>
      <c r="E38">
        <v>15.9</v>
      </c>
      <c r="F38">
        <v>5.3</v>
      </c>
      <c r="G38">
        <v>5.7</v>
      </c>
      <c r="H38">
        <v>4.9000000000000004</v>
      </c>
      <c r="I38">
        <v>1.6</v>
      </c>
      <c r="J38">
        <f t="shared" si="2"/>
        <v>53</v>
      </c>
      <c r="K38">
        <v>0</v>
      </c>
      <c r="L38">
        <v>27.1</v>
      </c>
      <c r="M38">
        <f t="shared" si="3"/>
        <v>90.333333333333343</v>
      </c>
      <c r="N38">
        <v>97.000000000000014</v>
      </c>
      <c r="O38">
        <v>7.1</v>
      </c>
      <c r="P38">
        <v>10</v>
      </c>
      <c r="Q38">
        <v>10</v>
      </c>
      <c r="R38">
        <v>2</v>
      </c>
      <c r="S38">
        <f t="shared" si="0"/>
        <v>90.333333333333343</v>
      </c>
      <c r="T38">
        <v>13</v>
      </c>
      <c r="U38">
        <v>0</v>
      </c>
      <c r="V38">
        <v>0</v>
      </c>
      <c r="W38">
        <v>0</v>
      </c>
      <c r="X38">
        <v>0</v>
      </c>
      <c r="Y38">
        <v>0</v>
      </c>
      <c r="AB38" s="19">
        <f t="shared" si="11"/>
        <v>100</v>
      </c>
      <c r="AC38" s="19">
        <f t="shared" si="8"/>
        <v>60</v>
      </c>
      <c r="AD38" s="19">
        <f t="shared" si="9"/>
        <v>4.615384615384615</v>
      </c>
      <c r="AE38" s="33">
        <f t="shared" si="5"/>
        <v>0.21666666666666667</v>
      </c>
      <c r="AF38" s="19">
        <v>0</v>
      </c>
      <c r="AI38" s="5"/>
      <c r="AJ38" s="18"/>
      <c r="AK38" s="18"/>
      <c r="AL38" s="18">
        <v>90.333333333333343</v>
      </c>
      <c r="AM38" s="18"/>
      <c r="AN38" s="18"/>
      <c r="BJ38">
        <v>45.666666666666664</v>
      </c>
      <c r="BK38">
        <v>48.239436619718305</v>
      </c>
      <c r="BM38">
        <v>25</v>
      </c>
      <c r="BN38">
        <v>1</v>
      </c>
      <c r="BO38">
        <v>1</v>
      </c>
      <c r="BY38" s="24">
        <v>72.000000000000014</v>
      </c>
      <c r="BZ38" s="24">
        <v>72.000000000000014</v>
      </c>
      <c r="CR38">
        <v>90.333333333333343</v>
      </c>
      <c r="CS38">
        <v>97.000000000000014</v>
      </c>
    </row>
    <row r="39" spans="1:116">
      <c r="A39" s="4"/>
      <c r="B39" t="s">
        <v>286</v>
      </c>
      <c r="C39" s="5"/>
      <c r="D39">
        <v>11.8</v>
      </c>
      <c r="E39">
        <v>14.1</v>
      </c>
      <c r="F39">
        <v>5.8</v>
      </c>
      <c r="G39">
        <v>5</v>
      </c>
      <c r="H39">
        <v>3.3</v>
      </c>
      <c r="I39">
        <v>0</v>
      </c>
      <c r="J39">
        <f t="shared" si="2"/>
        <v>47</v>
      </c>
      <c r="K39">
        <v>4.5</v>
      </c>
      <c r="L39">
        <v>26.5</v>
      </c>
      <c r="M39">
        <f t="shared" si="3"/>
        <v>88.333333333333329</v>
      </c>
      <c r="N39">
        <v>99</v>
      </c>
      <c r="O39">
        <v>10</v>
      </c>
      <c r="P39">
        <v>10</v>
      </c>
      <c r="Q39">
        <v>6.5</v>
      </c>
      <c r="R39">
        <v>0</v>
      </c>
      <c r="S39">
        <f t="shared" si="0"/>
        <v>88.333333333333329</v>
      </c>
      <c r="T39">
        <v>14</v>
      </c>
      <c r="U39">
        <v>2</v>
      </c>
      <c r="V39">
        <v>0</v>
      </c>
      <c r="W39">
        <v>0</v>
      </c>
      <c r="X39">
        <v>6</v>
      </c>
      <c r="Y39">
        <v>30</v>
      </c>
      <c r="AB39" s="19">
        <f t="shared" si="11"/>
        <v>75</v>
      </c>
      <c r="AC39" s="19">
        <f t="shared" si="8"/>
        <v>55.5</v>
      </c>
      <c r="AD39" s="19">
        <f t="shared" si="9"/>
        <v>3.9642857142857144</v>
      </c>
      <c r="AE39" s="33">
        <f t="shared" si="5"/>
        <v>0.25225225225225223</v>
      </c>
      <c r="AF39" s="19">
        <f>(30-L39)/U39</f>
        <v>1.75</v>
      </c>
      <c r="AI39" s="5"/>
      <c r="AJ39" s="18"/>
      <c r="AK39" s="18"/>
      <c r="AL39" s="18">
        <v>88.333333333333329</v>
      </c>
      <c r="AM39" s="18"/>
      <c r="AN39" s="18"/>
      <c r="BJ39">
        <v>46.333333333333329</v>
      </c>
      <c r="BK39">
        <v>56.967213114754102</v>
      </c>
      <c r="BM39">
        <v>30</v>
      </c>
      <c r="BN39">
        <v>1</v>
      </c>
      <c r="BO39">
        <v>1</v>
      </c>
      <c r="BY39" s="24">
        <v>75.666666666666657</v>
      </c>
      <c r="BZ39" s="24">
        <v>82.545454545454547</v>
      </c>
      <c r="CR39">
        <v>88.333333333333329</v>
      </c>
      <c r="CS39">
        <v>99</v>
      </c>
    </row>
    <row r="40" spans="1:116">
      <c r="D40" s="8">
        <f>AVERAGE(D2:D39)/60*100</f>
        <v>5.8640350877192979</v>
      </c>
      <c r="E40" s="8">
        <f>AVERAGE(E2:E39)/30*100</f>
        <v>26.596491228070175</v>
      </c>
      <c r="F40" s="8">
        <f>AVERAGE(F2:F39)/10*100</f>
        <v>22.684210526315788</v>
      </c>
      <c r="G40" s="8">
        <f>AVERAGE(G2:G39)/10*100</f>
        <v>30.263157894736835</v>
      </c>
      <c r="H40" s="8">
        <f>AVERAGE(H2:H39)/10*100</f>
        <v>26.921052631578945</v>
      </c>
      <c r="I40" s="8">
        <f>AVERAGE(I2:I39)/2*100</f>
        <v>23.026315789473685</v>
      </c>
      <c r="K40" s="8">
        <f>AVERAGE(K2:K39)/60*100</f>
        <v>13.750000000000002</v>
      </c>
      <c r="L40" s="8">
        <f>AVERAGE(L2:L39)/30*100</f>
        <v>48.377192982456144</v>
      </c>
      <c r="M40" s="8">
        <f>AVERAGE(M2:M39)</f>
        <v>48.37719298245613</v>
      </c>
      <c r="N40" s="32">
        <f>(14)/38*100</f>
        <v>36.84210526315789</v>
      </c>
      <c r="O40" s="8">
        <f>AVERAGE(O2:O39)/10*100</f>
        <v>40.60526315789474</v>
      </c>
      <c r="P40" s="8">
        <f>AVERAGE(P2:P39)/10*100</f>
        <v>55.76315789473685</v>
      </c>
      <c r="Q40" s="8">
        <f>AVERAGE(Q2:Q39)/10*100</f>
        <v>48.868421052631589</v>
      </c>
      <c r="R40" s="8">
        <f>AVERAGE(R2:R39)/2*100</f>
        <v>43.94736842105263</v>
      </c>
      <c r="T40" s="8">
        <f t="shared" ref="T40:Y40" si="12">AVERAGE(T2:T39)</f>
        <v>21.973684210526315</v>
      </c>
      <c r="U40" s="8">
        <f t="shared" si="12"/>
        <v>7.1578947368421053</v>
      </c>
      <c r="V40" s="8">
        <f t="shared" si="12"/>
        <v>8.0526315789473681</v>
      </c>
      <c r="W40" s="8">
        <f t="shared" si="12"/>
        <v>6.1578947368421053</v>
      </c>
      <c r="X40" s="8">
        <f t="shared" si="12"/>
        <v>7.2631578947368425</v>
      </c>
      <c r="Y40" s="8">
        <f t="shared" si="12"/>
        <v>9.473684210526315</v>
      </c>
      <c r="AB40" s="8">
        <f>AVERAGE(AB2:AB39)</f>
        <v>59.771504319267422</v>
      </c>
      <c r="AC40" s="8"/>
      <c r="AD40" s="8">
        <f>AVERAGE(AD2:AD39)</f>
        <v>2.8079195300403188</v>
      </c>
      <c r="AE40" s="11">
        <f>AVERAGE(AE2:AE39)</f>
        <v>0.41847479596005549</v>
      </c>
      <c r="AF40" s="8">
        <f>AVERAGE(AF2:AF39)</f>
        <v>1.9563081947292478</v>
      </c>
      <c r="AJ40" s="8">
        <f>AVERAGE(AJ2:AJ27)</f>
        <v>91.858974358974336</v>
      </c>
      <c r="AK40" s="8">
        <f>AVERAGE(AK2:AK27)</f>
        <v>86.401709401709411</v>
      </c>
      <c r="AL40" s="8">
        <f>AVERAGE(AL2:AL27)</f>
        <v>43.999999999999993</v>
      </c>
      <c r="AM40" s="8">
        <f>AVERAGE(AM2:AM27)</f>
        <v>47.809685092459894</v>
      </c>
      <c r="AN40" s="8">
        <f>AVERAGE(AN2:AN27)</f>
        <v>50.929699627598993</v>
      </c>
      <c r="BJ40">
        <v>57.666666666666664</v>
      </c>
      <c r="BK40">
        <v>60.069444444444429</v>
      </c>
      <c r="BM40">
        <v>35</v>
      </c>
      <c r="BN40">
        <v>0</v>
      </c>
      <c r="BO40">
        <v>0</v>
      </c>
      <c r="BY40" s="24">
        <v>76.666666666666671</v>
      </c>
      <c r="BZ40" s="24">
        <v>87.786259541984748</v>
      </c>
    </row>
    <row r="41" spans="1:116">
      <c r="D41" s="8">
        <f>STDEV(D2:D39)/SQRT(38)/60*100</f>
        <v>1.1328649225721001</v>
      </c>
      <c r="E41" s="8">
        <f>STDEV(E2:E39)/SQRT(38)/30*100</f>
        <v>3.9482818604896344</v>
      </c>
      <c r="F41" s="8">
        <f>STDEV(F2:F39)/SQRT(38)/10*100</f>
        <v>3.5666994004697647</v>
      </c>
      <c r="G41" s="8">
        <f>STDEV(G2:G39)/SQRT(38)/10*100</f>
        <v>4.6634507291759162</v>
      </c>
      <c r="H41" s="8">
        <f>STDEV(H2:H39)/SQRT(38)/10*100</f>
        <v>4.4434780597354644</v>
      </c>
      <c r="I41" s="8">
        <f>STDEV(I2:I39)/SQRT(38)/2*100</f>
        <v>5.2278778434013446</v>
      </c>
      <c r="K41" s="8">
        <f>STDEV(K2:K39)/SQRT(38)/60*100</f>
        <v>2.0502686721363457</v>
      </c>
      <c r="L41" s="8">
        <f>STDEV(L2:L39)/SQRT(38)/30*100</f>
        <v>5.7957186098550482</v>
      </c>
      <c r="M41" s="8">
        <f>STDEV(M2:M39)/SQRT(38)</f>
        <v>5.7957186098550491</v>
      </c>
      <c r="N41" s="32">
        <f>(24)/38*100</f>
        <v>63.157894736842103</v>
      </c>
      <c r="O41" s="8">
        <f>STDEV(O2:O39)/SQRT(38)/10*100</f>
        <v>6.1969270907419789</v>
      </c>
      <c r="P41" s="8">
        <f>STDEV(P2:P39)/SQRT(38)/10*100</f>
        <v>6.7218073810040497</v>
      </c>
      <c r="Q41" s="8">
        <f>STDEV(Q2:Q39)/SQRT(38)/10*100</f>
        <v>6.8514175057966114</v>
      </c>
      <c r="R41" s="8">
        <f>STDEV(R2:R39)/SQRT(38)/2*100</f>
        <v>7.9676575396513032</v>
      </c>
      <c r="T41" s="8">
        <f t="shared" ref="T41:Y41" si="13">STDEV(T2:T39)/SQRT(38)</f>
        <v>2.0164638295003368</v>
      </c>
      <c r="U41" s="8">
        <f t="shared" si="13"/>
        <v>1.7045359600081325</v>
      </c>
      <c r="V41" s="8">
        <f t="shared" si="13"/>
        <v>2.26606713669835</v>
      </c>
      <c r="W41" s="8">
        <f t="shared" si="13"/>
        <v>1.9661163587065869</v>
      </c>
      <c r="X41" s="8">
        <f t="shared" si="13"/>
        <v>1.7108490777662899</v>
      </c>
      <c r="Y41" s="8">
        <f t="shared" si="13"/>
        <v>2.7957336024169335</v>
      </c>
      <c r="AB41" s="8">
        <f>STDEV(AB2:AB39)/SQRT(38)</f>
        <v>7.9333641500929799</v>
      </c>
      <c r="AC41" s="8"/>
      <c r="AD41" s="8">
        <f>STDEV(AD2:AD39)/SQRT(38)</f>
        <v>0.21999933595369781</v>
      </c>
      <c r="AE41" s="11">
        <f>STDEV(AE2:AE39)/SQRT(38)</f>
        <v>3.670525007425391E-2</v>
      </c>
      <c r="AF41" s="8">
        <f>STDEV(AF2:AF39)/SQRT(38)</f>
        <v>0.48787189789988311</v>
      </c>
      <c r="AJ41" s="8">
        <f>STDEV(AJ2:AJ27)/SQRT(26)</f>
        <v>1.1420738486941804</v>
      </c>
      <c r="AK41" s="8">
        <f>STDEV(AK2:AK27)/SQRT(26)</f>
        <v>1.4295317450328746</v>
      </c>
      <c r="AL41" s="8">
        <f>STDEV(AL2:AL27)/SQRT(26)</f>
        <v>6.1603085725799245</v>
      </c>
      <c r="AM41" s="8">
        <f>STDEV(AM2:AM27)/SQRT(26)</f>
        <v>6.6110203637368388</v>
      </c>
      <c r="AN41" s="8">
        <f>STDEV(AN2:AN27)/SQRT(26)</f>
        <v>7.1437583129992994</v>
      </c>
      <c r="BJ41">
        <v>57.666666666666664</v>
      </c>
      <c r="BK41">
        <v>61.785714285714292</v>
      </c>
      <c r="BM41">
        <v>40</v>
      </c>
      <c r="BN41">
        <v>1</v>
      </c>
      <c r="BO41">
        <v>1</v>
      </c>
      <c r="BY41" s="24">
        <v>77.999999999999986</v>
      </c>
      <c r="BZ41" s="24">
        <v>81.533101045296149</v>
      </c>
    </row>
    <row r="42" spans="1:116">
      <c r="N42" s="32">
        <f>SUM(N40:N41)</f>
        <v>100</v>
      </c>
      <c r="BJ42">
        <v>69.666666666666671</v>
      </c>
      <c r="BK42">
        <v>74.910394265232981</v>
      </c>
      <c r="BM42">
        <v>45</v>
      </c>
      <c r="BN42">
        <v>0</v>
      </c>
      <c r="BO42">
        <v>0</v>
      </c>
      <c r="BY42" s="24">
        <v>78.999999999999986</v>
      </c>
      <c r="BZ42" s="24">
        <v>89.097744360902226</v>
      </c>
      <c r="CQ42" t="s">
        <v>260</v>
      </c>
      <c r="CR42">
        <v>46.333333333333329</v>
      </c>
      <c r="CS42">
        <v>12.666666666666664</v>
      </c>
    </row>
    <row r="43" spans="1:116">
      <c r="BJ43">
        <v>72.000000000000014</v>
      </c>
      <c r="BK43">
        <v>72.000000000000014</v>
      </c>
      <c r="BM43">
        <v>50</v>
      </c>
      <c r="BN43">
        <v>1</v>
      </c>
      <c r="BO43">
        <v>2</v>
      </c>
      <c r="BY43" s="24">
        <v>80.666666666666657</v>
      </c>
      <c r="BZ43" s="24">
        <v>83.448275862068954</v>
      </c>
      <c r="CR43">
        <v>57.666666666666664</v>
      </c>
      <c r="CS43">
        <v>18.666666666666664</v>
      </c>
    </row>
    <row r="44" spans="1:116">
      <c r="A44" s="21" t="s">
        <v>260</v>
      </c>
      <c r="AD44" s="19"/>
      <c r="AE44" s="19"/>
      <c r="BJ44">
        <v>75.666666666666657</v>
      </c>
      <c r="BK44">
        <v>82.545454545454547</v>
      </c>
      <c r="BM44">
        <v>55</v>
      </c>
      <c r="BN44">
        <v>0</v>
      </c>
      <c r="BO44">
        <v>0</v>
      </c>
      <c r="BY44" s="24">
        <v>84.333333333333343</v>
      </c>
      <c r="BZ44" s="24">
        <v>105.85774058577408</v>
      </c>
      <c r="CR44">
        <v>94.666666666666671</v>
      </c>
      <c r="CS44">
        <v>22</v>
      </c>
    </row>
    <row r="45" spans="1:116">
      <c r="A45">
        <v>1</v>
      </c>
      <c r="B45" t="s">
        <v>41</v>
      </c>
      <c r="C45" t="s">
        <v>42</v>
      </c>
      <c r="D45">
        <v>0.5</v>
      </c>
      <c r="E45">
        <v>5.4</v>
      </c>
      <c r="F45">
        <v>0</v>
      </c>
      <c r="G45">
        <v>1.4</v>
      </c>
      <c r="H45">
        <v>4</v>
      </c>
      <c r="I45">
        <v>1.2</v>
      </c>
      <c r="J45">
        <f>E45/30*100</f>
        <v>18.000000000000004</v>
      </c>
      <c r="K45">
        <v>14.8</v>
      </c>
      <c r="L45">
        <v>13.9</v>
      </c>
      <c r="M45">
        <f>L45/30*100</f>
        <v>46.333333333333329</v>
      </c>
      <c r="N45">
        <v>12.666666666666664</v>
      </c>
      <c r="O45">
        <v>0</v>
      </c>
      <c r="P45">
        <v>5.5</v>
      </c>
      <c r="Q45">
        <v>8.5</v>
      </c>
      <c r="R45">
        <v>2</v>
      </c>
      <c r="S45">
        <f>L45/30*100</f>
        <v>46.333333333333329</v>
      </c>
      <c r="T45">
        <v>13</v>
      </c>
      <c r="U45">
        <v>6</v>
      </c>
      <c r="V45">
        <v>12</v>
      </c>
      <c r="W45">
        <v>6</v>
      </c>
      <c r="X45">
        <v>0</v>
      </c>
      <c r="Y45">
        <v>0</v>
      </c>
      <c r="AA45">
        <v>46.333333333333329</v>
      </c>
      <c r="AB45" s="19">
        <f>(T45-U45)/(T45+U45)*100</f>
        <v>36.84210526315789</v>
      </c>
      <c r="AC45" s="19"/>
      <c r="AD45" s="19">
        <f t="shared" ref="AD45:AD84" si="14">(60-K45)/T45</f>
        <v>3.476923076923077</v>
      </c>
      <c r="AE45" s="33">
        <f t="shared" ref="AE45:AE84" si="15">(T45)/(60-K45)</f>
        <v>0.28761061946902655</v>
      </c>
      <c r="AF45" s="19">
        <f>(30-L45)/U45</f>
        <v>2.6833333333333336</v>
      </c>
      <c r="AI45" t="s">
        <v>41</v>
      </c>
      <c r="AJ45" s="18">
        <v>81.333333333333329</v>
      </c>
      <c r="AK45" s="18">
        <v>82.222222222222243</v>
      </c>
      <c r="AL45" s="18">
        <f t="shared" ref="AL45:AL78" si="16">L45/30*100</f>
        <v>46.333333333333329</v>
      </c>
      <c r="AM45" s="18">
        <f>AL45/AJ45*100</f>
        <v>56.967213114754102</v>
      </c>
      <c r="AN45" s="18">
        <f>AL45/AK45*100</f>
        <v>56.351351351351333</v>
      </c>
      <c r="BJ45">
        <v>76.666666666666671</v>
      </c>
      <c r="BK45">
        <v>87.786259541984748</v>
      </c>
      <c r="BM45">
        <v>60</v>
      </c>
      <c r="BN45">
        <v>1</v>
      </c>
      <c r="BO45">
        <v>2</v>
      </c>
      <c r="BY45" s="24">
        <v>86</v>
      </c>
      <c r="BZ45" s="24">
        <v>94.505494505494497</v>
      </c>
      <c r="CR45">
        <v>28.999999999999996</v>
      </c>
      <c r="CS45">
        <v>28.999999999999996</v>
      </c>
    </row>
    <row r="46" spans="1:116">
      <c r="A46">
        <v>2</v>
      </c>
      <c r="B46" t="s">
        <v>43</v>
      </c>
      <c r="C46" t="s">
        <v>44</v>
      </c>
      <c r="D46">
        <v>3.6</v>
      </c>
      <c r="E46">
        <v>4.5999999999999996</v>
      </c>
      <c r="F46">
        <v>2.4</v>
      </c>
      <c r="G46">
        <v>1</v>
      </c>
      <c r="H46">
        <v>1.3</v>
      </c>
      <c r="I46">
        <v>0</v>
      </c>
      <c r="J46">
        <f t="shared" ref="J46:J84" si="17">E46/30*100</f>
        <v>15.333333333333332</v>
      </c>
      <c r="K46">
        <v>0</v>
      </c>
      <c r="L46">
        <v>17.3</v>
      </c>
      <c r="M46">
        <f t="shared" ref="M46:M84" si="18">L46/30*100</f>
        <v>57.666666666666664</v>
      </c>
      <c r="N46">
        <v>18.666666666666664</v>
      </c>
      <c r="O46">
        <v>7.7</v>
      </c>
      <c r="P46">
        <v>5</v>
      </c>
      <c r="Q46">
        <v>4.7</v>
      </c>
      <c r="R46">
        <v>2</v>
      </c>
      <c r="S46">
        <f t="shared" ref="S46:S84" si="19">L46/30*100</f>
        <v>57.666666666666664</v>
      </c>
      <c r="T46">
        <v>19</v>
      </c>
      <c r="U46">
        <v>2</v>
      </c>
      <c r="V46">
        <v>0</v>
      </c>
      <c r="W46">
        <v>6</v>
      </c>
      <c r="X46">
        <v>0</v>
      </c>
      <c r="Y46">
        <v>0</v>
      </c>
      <c r="AA46">
        <v>57.666666666666664</v>
      </c>
      <c r="AB46" s="19">
        <f t="shared" ref="AB46:AB84" si="20">(T46-U46)/(T46+U46)*100</f>
        <v>80.952380952380949</v>
      </c>
      <c r="AC46" s="19"/>
      <c r="AD46" s="19">
        <f t="shared" si="14"/>
        <v>3.1578947368421053</v>
      </c>
      <c r="AE46" s="33">
        <f t="shared" si="15"/>
        <v>0.31666666666666665</v>
      </c>
      <c r="AF46" s="19">
        <f>(30-L46)/U46</f>
        <v>6.35</v>
      </c>
      <c r="AI46" t="s">
        <v>43</v>
      </c>
      <c r="AJ46" s="18">
        <v>96.000000000000014</v>
      </c>
      <c r="AK46" s="18">
        <v>87.518518518518491</v>
      </c>
      <c r="AL46" s="18">
        <f t="shared" si="16"/>
        <v>57.666666666666664</v>
      </c>
      <c r="AM46" s="18">
        <f t="shared" ref="AM46:AM78" si="21">AL46/AJ46*100</f>
        <v>60.069444444444429</v>
      </c>
      <c r="AN46" s="18">
        <f>AL46/AK46*100</f>
        <v>65.890816758358042</v>
      </c>
      <c r="BJ46">
        <v>77.999999999999986</v>
      </c>
      <c r="BK46">
        <v>81.533101045296149</v>
      </c>
      <c r="BM46">
        <v>65</v>
      </c>
      <c r="BN46">
        <v>2</v>
      </c>
      <c r="BO46">
        <v>0</v>
      </c>
      <c r="BY46" s="24">
        <v>87</v>
      </c>
      <c r="BZ46" s="24">
        <v>90.311418685121112</v>
      </c>
      <c r="CR46">
        <v>86</v>
      </c>
      <c r="CS46">
        <v>36.666666666666664</v>
      </c>
    </row>
    <row r="47" spans="1:116">
      <c r="A47">
        <v>3</v>
      </c>
      <c r="B47" t="s">
        <v>45</v>
      </c>
      <c r="C47" t="s">
        <v>46</v>
      </c>
      <c r="D47">
        <v>4.5</v>
      </c>
      <c r="E47">
        <v>2.9</v>
      </c>
      <c r="F47">
        <v>0.5</v>
      </c>
      <c r="G47">
        <v>0.9</v>
      </c>
      <c r="H47">
        <v>1.5</v>
      </c>
      <c r="I47">
        <v>0</v>
      </c>
      <c r="J47">
        <f t="shared" si="17"/>
        <v>9.6666666666666661</v>
      </c>
      <c r="K47">
        <v>43.1</v>
      </c>
      <c r="L47">
        <v>28.4</v>
      </c>
      <c r="M47">
        <f t="shared" si="18"/>
        <v>94.666666666666671</v>
      </c>
      <c r="N47">
        <v>22</v>
      </c>
      <c r="O47">
        <v>9.4</v>
      </c>
      <c r="P47">
        <v>9.1</v>
      </c>
      <c r="Q47">
        <v>10</v>
      </c>
      <c r="R47">
        <v>2</v>
      </c>
      <c r="S47">
        <f t="shared" si="19"/>
        <v>94.666666666666671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AA47">
        <v>94.666666666666671</v>
      </c>
      <c r="AB47" s="19">
        <f>(T47-U47)/(T47+U47)*100</f>
        <v>100</v>
      </c>
      <c r="AC47" s="19"/>
      <c r="AD47" s="19">
        <f>(60-K47)/T47</f>
        <v>16.899999999999999</v>
      </c>
      <c r="AE47" s="33">
        <f t="shared" si="15"/>
        <v>5.9171597633136098E-2</v>
      </c>
      <c r="AF47" s="19">
        <v>0</v>
      </c>
      <c r="AI47" t="s">
        <v>45</v>
      </c>
      <c r="AJ47" s="18">
        <v>91.333333333333329</v>
      </c>
      <c r="AK47" s="18">
        <v>76.999999999999986</v>
      </c>
      <c r="AL47" s="18">
        <f t="shared" si="16"/>
        <v>94.666666666666671</v>
      </c>
      <c r="AM47" s="18">
        <f t="shared" si="21"/>
        <v>103.64963503649636</v>
      </c>
      <c r="AN47" s="18">
        <f t="shared" ref="AN47:AN78" si="22">AL47/AK47*100</f>
        <v>122.94372294372297</v>
      </c>
      <c r="BJ47">
        <v>78.999999999999986</v>
      </c>
      <c r="BK47">
        <v>89.097744360902226</v>
      </c>
      <c r="BM47">
        <v>70</v>
      </c>
      <c r="BN47">
        <v>0</v>
      </c>
      <c r="BO47">
        <v>1</v>
      </c>
      <c r="BY47" s="24">
        <v>93</v>
      </c>
      <c r="BZ47" s="24">
        <v>96.874999999999986</v>
      </c>
      <c r="CR47">
        <v>93</v>
      </c>
      <c r="CS47">
        <v>45.666666666666664</v>
      </c>
    </row>
    <row r="48" spans="1:116">
      <c r="A48">
        <v>4</v>
      </c>
      <c r="B48" t="s">
        <v>47</v>
      </c>
      <c r="C48" t="s">
        <v>48</v>
      </c>
      <c r="D48">
        <v>2.9</v>
      </c>
      <c r="E48">
        <v>8.6</v>
      </c>
      <c r="F48">
        <v>0.4</v>
      </c>
      <c r="G48">
        <v>0</v>
      </c>
      <c r="H48">
        <v>8.1999999999999993</v>
      </c>
      <c r="I48">
        <v>1.9</v>
      </c>
      <c r="J48">
        <f t="shared" si="17"/>
        <v>28.666666666666668</v>
      </c>
      <c r="K48">
        <v>15</v>
      </c>
      <c r="L48">
        <v>8.6999999999999993</v>
      </c>
      <c r="M48">
        <f t="shared" si="18"/>
        <v>28.999999999999996</v>
      </c>
      <c r="N48">
        <v>28.999999999999996</v>
      </c>
      <c r="O48">
        <v>5.8</v>
      </c>
      <c r="P48">
        <v>2.9</v>
      </c>
      <c r="Q48">
        <v>0</v>
      </c>
      <c r="R48">
        <v>0</v>
      </c>
      <c r="S48">
        <f t="shared" si="19"/>
        <v>28.999999999999996</v>
      </c>
      <c r="T48">
        <v>10</v>
      </c>
      <c r="U48">
        <v>2</v>
      </c>
      <c r="V48">
        <v>6</v>
      </c>
      <c r="W48">
        <v>0</v>
      </c>
      <c r="X48">
        <v>0</v>
      </c>
      <c r="Y48">
        <v>0</v>
      </c>
      <c r="AA48">
        <v>28.999999999999996</v>
      </c>
      <c r="AB48" s="19">
        <f>(T48-U48)/(T48+U48)*100</f>
        <v>66.666666666666657</v>
      </c>
      <c r="AC48" s="19"/>
      <c r="AD48" s="19">
        <f t="shared" si="14"/>
        <v>4.5</v>
      </c>
      <c r="AE48" s="33">
        <f t="shared" si="15"/>
        <v>0.22222222222222221</v>
      </c>
      <c r="AF48" s="19">
        <f>(30-L48)/U48</f>
        <v>10.65</v>
      </c>
      <c r="AI48" t="s">
        <v>47</v>
      </c>
      <c r="AJ48" s="18">
        <v>100</v>
      </c>
      <c r="AK48" s="18">
        <v>95.259259259259252</v>
      </c>
      <c r="AL48" s="18">
        <f t="shared" si="16"/>
        <v>28.999999999999996</v>
      </c>
      <c r="AM48" s="18">
        <f t="shared" si="21"/>
        <v>28.999999999999996</v>
      </c>
      <c r="AN48" s="18">
        <f t="shared" si="22"/>
        <v>30.443234836702953</v>
      </c>
      <c r="BJ48">
        <v>80.666666666666657</v>
      </c>
      <c r="BK48">
        <v>83.448275862068954</v>
      </c>
      <c r="BM48">
        <v>75</v>
      </c>
      <c r="BN48">
        <v>2</v>
      </c>
      <c r="BO48">
        <v>1</v>
      </c>
      <c r="BY48" s="24">
        <v>93</v>
      </c>
      <c r="BZ48" s="24">
        <v>98.586572438162534</v>
      </c>
      <c r="CR48">
        <v>12.666666666666664</v>
      </c>
      <c r="CS48">
        <v>46.333333333333329</v>
      </c>
    </row>
    <row r="49" spans="1:97">
      <c r="A49">
        <v>7</v>
      </c>
      <c r="B49" t="s">
        <v>49</v>
      </c>
      <c r="C49" t="s">
        <v>42</v>
      </c>
      <c r="D49">
        <v>0.4</v>
      </c>
      <c r="E49">
        <v>3.7</v>
      </c>
      <c r="F49">
        <v>0.5</v>
      </c>
      <c r="G49">
        <v>2</v>
      </c>
      <c r="H49">
        <v>1.3</v>
      </c>
      <c r="I49">
        <v>0</v>
      </c>
      <c r="J49">
        <f t="shared" si="17"/>
        <v>12.333333333333334</v>
      </c>
      <c r="K49">
        <v>12.4</v>
      </c>
      <c r="L49">
        <v>25.8</v>
      </c>
      <c r="M49">
        <f t="shared" si="18"/>
        <v>86</v>
      </c>
      <c r="N49">
        <v>36.666666666666664</v>
      </c>
      <c r="O49">
        <v>5.8</v>
      </c>
      <c r="P49">
        <v>10</v>
      </c>
      <c r="Q49">
        <v>10</v>
      </c>
      <c r="R49">
        <v>2</v>
      </c>
      <c r="S49">
        <f t="shared" si="19"/>
        <v>86</v>
      </c>
      <c r="T49">
        <v>30</v>
      </c>
      <c r="U49">
        <v>2</v>
      </c>
      <c r="V49">
        <v>6</v>
      </c>
      <c r="W49">
        <v>0</v>
      </c>
      <c r="X49">
        <v>0</v>
      </c>
      <c r="Y49">
        <v>0</v>
      </c>
      <c r="AA49">
        <v>86</v>
      </c>
      <c r="AB49" s="19">
        <f>(T49-U49)/(T49+U49)*100</f>
        <v>87.5</v>
      </c>
      <c r="AC49" s="19"/>
      <c r="AD49" s="19">
        <f t="shared" si="14"/>
        <v>1.5866666666666667</v>
      </c>
      <c r="AE49" s="33">
        <f t="shared" si="15"/>
        <v>0.63025210084033612</v>
      </c>
      <c r="AF49" s="19">
        <f>(30-L49)/U49</f>
        <v>2.0999999999999996</v>
      </c>
      <c r="AI49" t="s">
        <v>49</v>
      </c>
      <c r="AJ49" s="18">
        <v>91</v>
      </c>
      <c r="AK49" s="18">
        <v>91.259259259259267</v>
      </c>
      <c r="AL49" s="18">
        <f t="shared" si="16"/>
        <v>86</v>
      </c>
      <c r="AM49" s="18">
        <f t="shared" si="21"/>
        <v>94.505494505494497</v>
      </c>
      <c r="AN49" s="18">
        <f t="shared" si="22"/>
        <v>94.237012987012974</v>
      </c>
      <c r="BJ49">
        <v>84.333333333333343</v>
      </c>
      <c r="BK49">
        <v>105.85774058577408</v>
      </c>
      <c r="BM49">
        <v>80</v>
      </c>
      <c r="BN49">
        <v>0</v>
      </c>
      <c r="BO49">
        <v>4</v>
      </c>
      <c r="BY49" s="24">
        <v>93</v>
      </c>
      <c r="BZ49" s="24">
        <v>95.876288659793801</v>
      </c>
      <c r="CR49">
        <v>77.999999999999986</v>
      </c>
      <c r="CS49">
        <v>57.666666666666664</v>
      </c>
    </row>
    <row r="50" spans="1:97">
      <c r="A50">
        <v>6</v>
      </c>
      <c r="B50" t="s">
        <v>50</v>
      </c>
      <c r="C50" t="s">
        <v>44</v>
      </c>
      <c r="D50">
        <v>3.4</v>
      </c>
      <c r="E50">
        <v>8.3000000000000007</v>
      </c>
      <c r="F50">
        <v>1.7</v>
      </c>
      <c r="G50">
        <v>3</v>
      </c>
      <c r="H50">
        <v>3.5</v>
      </c>
      <c r="I50">
        <v>0.1</v>
      </c>
      <c r="J50">
        <f t="shared" si="17"/>
        <v>27.666666666666668</v>
      </c>
      <c r="K50">
        <v>15.5</v>
      </c>
      <c r="L50">
        <v>27.9</v>
      </c>
      <c r="M50">
        <f t="shared" si="18"/>
        <v>93</v>
      </c>
      <c r="N50">
        <v>45.666666666666664</v>
      </c>
      <c r="O50">
        <v>8.9</v>
      </c>
      <c r="P50">
        <v>9.9</v>
      </c>
      <c r="Q50">
        <v>9.1</v>
      </c>
      <c r="R50">
        <v>1.1000000000000001</v>
      </c>
      <c r="S50">
        <f t="shared" si="19"/>
        <v>93</v>
      </c>
      <c r="T50">
        <v>21</v>
      </c>
      <c r="U50">
        <v>0</v>
      </c>
      <c r="V50">
        <v>0</v>
      </c>
      <c r="W50">
        <v>0</v>
      </c>
      <c r="X50">
        <v>0</v>
      </c>
      <c r="Y50">
        <v>0</v>
      </c>
      <c r="AA50">
        <v>93</v>
      </c>
      <c r="AB50" s="19">
        <f t="shared" si="20"/>
        <v>100</v>
      </c>
      <c r="AC50" s="19"/>
      <c r="AD50" s="19">
        <f t="shared" si="14"/>
        <v>2.1190476190476191</v>
      </c>
      <c r="AE50" s="33">
        <f t="shared" si="15"/>
        <v>0.47191011235955055</v>
      </c>
      <c r="AF50" s="19">
        <v>0</v>
      </c>
      <c r="AI50" t="s">
        <v>50</v>
      </c>
      <c r="AJ50" s="18">
        <v>96.000000000000014</v>
      </c>
      <c r="AK50" s="18">
        <v>89.555555555555557</v>
      </c>
      <c r="AL50" s="18">
        <f t="shared" si="16"/>
        <v>93</v>
      </c>
      <c r="AM50" s="18">
        <f t="shared" si="21"/>
        <v>96.874999999999986</v>
      </c>
      <c r="AN50" s="18">
        <f t="shared" si="22"/>
        <v>103.84615384615385</v>
      </c>
      <c r="BJ50">
        <v>86</v>
      </c>
      <c r="BK50">
        <v>94.505494505494497</v>
      </c>
      <c r="BM50">
        <v>85</v>
      </c>
      <c r="BN50">
        <v>3</v>
      </c>
      <c r="BO50">
        <v>2</v>
      </c>
      <c r="BY50" s="24">
        <v>94.333333333333343</v>
      </c>
      <c r="BZ50" s="24">
        <v>99.647887323943664</v>
      </c>
      <c r="CR50">
        <v>57.666666666666664</v>
      </c>
      <c r="CS50">
        <v>57.666666666666664</v>
      </c>
    </row>
    <row r="51" spans="1:97">
      <c r="A51">
        <v>8</v>
      </c>
      <c r="B51" t="s">
        <v>51</v>
      </c>
      <c r="C51" t="s">
        <v>46</v>
      </c>
      <c r="D51">
        <v>0</v>
      </c>
      <c r="E51">
        <v>2.6</v>
      </c>
      <c r="F51">
        <v>0.5</v>
      </c>
      <c r="G51">
        <v>0.5</v>
      </c>
      <c r="H51">
        <v>1.6</v>
      </c>
      <c r="I51">
        <v>0</v>
      </c>
      <c r="J51">
        <f t="shared" si="17"/>
        <v>8.6666666666666679</v>
      </c>
      <c r="K51">
        <v>3.7</v>
      </c>
      <c r="L51">
        <v>3.8</v>
      </c>
      <c r="M51">
        <f t="shared" si="18"/>
        <v>12.666666666666664</v>
      </c>
      <c r="N51">
        <v>46.333333333333329</v>
      </c>
      <c r="O51">
        <v>3.8</v>
      </c>
      <c r="P51">
        <v>0</v>
      </c>
      <c r="Q51">
        <v>0</v>
      </c>
      <c r="R51">
        <v>0</v>
      </c>
      <c r="S51">
        <f t="shared" si="19"/>
        <v>12.666666666666664</v>
      </c>
      <c r="T51">
        <v>20</v>
      </c>
      <c r="U51">
        <v>10</v>
      </c>
      <c r="V51">
        <v>6</v>
      </c>
      <c r="W51">
        <v>6</v>
      </c>
      <c r="X51">
        <v>18</v>
      </c>
      <c r="Y51">
        <v>30</v>
      </c>
      <c r="AA51">
        <v>12.666666666666664</v>
      </c>
      <c r="AB51" s="19">
        <f t="shared" si="20"/>
        <v>33.333333333333329</v>
      </c>
      <c r="AC51" s="19"/>
      <c r="AD51" s="19">
        <f t="shared" si="14"/>
        <v>2.8149999999999999</v>
      </c>
      <c r="AE51" s="33">
        <f t="shared" si="15"/>
        <v>0.35523978685612789</v>
      </c>
      <c r="AF51" s="19">
        <f>(30-L51)/U51</f>
        <v>2.62</v>
      </c>
      <c r="AI51" t="s">
        <v>51</v>
      </c>
      <c r="AJ51" s="18">
        <v>90.333333333333343</v>
      </c>
      <c r="AK51" s="18">
        <v>76.296296296296291</v>
      </c>
      <c r="AL51" s="18">
        <f t="shared" si="16"/>
        <v>12.666666666666664</v>
      </c>
      <c r="AM51" s="18">
        <f t="shared" si="21"/>
        <v>14.022140221402211</v>
      </c>
      <c r="AN51" s="18">
        <f t="shared" si="22"/>
        <v>16.601941747572813</v>
      </c>
      <c r="BJ51">
        <v>87</v>
      </c>
      <c r="BK51">
        <v>90.311418685121112</v>
      </c>
      <c r="BM51">
        <v>90</v>
      </c>
      <c r="BN51">
        <v>2</v>
      </c>
      <c r="BO51">
        <v>2</v>
      </c>
      <c r="BY51" s="24">
        <v>94.666666666666671</v>
      </c>
      <c r="BZ51" s="24">
        <v>103.64963503649636</v>
      </c>
      <c r="CR51">
        <v>84.333333333333343</v>
      </c>
      <c r="CS51">
        <v>64.333333333333329</v>
      </c>
    </row>
    <row r="52" spans="1:97">
      <c r="A52">
        <v>5</v>
      </c>
      <c r="B52" t="s">
        <v>52</v>
      </c>
      <c r="C52" t="s">
        <v>48</v>
      </c>
      <c r="D52">
        <v>0.4</v>
      </c>
      <c r="E52">
        <v>0.6</v>
      </c>
      <c r="F52">
        <v>0.6</v>
      </c>
      <c r="G52">
        <v>0</v>
      </c>
      <c r="H52">
        <v>0</v>
      </c>
      <c r="I52">
        <v>0</v>
      </c>
      <c r="J52">
        <f t="shared" si="17"/>
        <v>2</v>
      </c>
      <c r="K52">
        <v>2.5</v>
      </c>
      <c r="L52">
        <v>23.4</v>
      </c>
      <c r="M52">
        <f t="shared" si="18"/>
        <v>77.999999999999986</v>
      </c>
      <c r="N52">
        <v>57.666666666666664</v>
      </c>
      <c r="O52">
        <v>9.8000000000000007</v>
      </c>
      <c r="P52">
        <v>10</v>
      </c>
      <c r="Q52">
        <v>3.6</v>
      </c>
      <c r="R52">
        <v>0</v>
      </c>
      <c r="S52">
        <f t="shared" si="19"/>
        <v>77.999999999999986</v>
      </c>
      <c r="T52">
        <v>31</v>
      </c>
      <c r="U52">
        <v>2</v>
      </c>
      <c r="V52">
        <v>0</v>
      </c>
      <c r="W52">
        <v>0</v>
      </c>
      <c r="X52">
        <v>6</v>
      </c>
      <c r="Y52">
        <v>0</v>
      </c>
      <c r="AA52">
        <v>77.999999999999986</v>
      </c>
      <c r="AB52" s="19">
        <f t="shared" si="20"/>
        <v>87.878787878787875</v>
      </c>
      <c r="AC52" s="19"/>
      <c r="AD52" s="19">
        <f t="shared" si="14"/>
        <v>1.8548387096774193</v>
      </c>
      <c r="AE52" s="33">
        <f t="shared" si="15"/>
        <v>0.53913043478260869</v>
      </c>
      <c r="AF52" s="19">
        <f>(30-L52)/U52</f>
        <v>3.3000000000000007</v>
      </c>
      <c r="AI52" t="s">
        <v>52</v>
      </c>
      <c r="AJ52" s="18">
        <v>95.666666666666671</v>
      </c>
      <c r="AK52" s="18">
        <v>89.8888888888889</v>
      </c>
      <c r="AL52" s="18">
        <f t="shared" si="16"/>
        <v>77.999999999999986</v>
      </c>
      <c r="AM52" s="18">
        <f t="shared" si="21"/>
        <v>81.533101045296149</v>
      </c>
      <c r="AN52" s="18">
        <f t="shared" si="22"/>
        <v>86.773794808405412</v>
      </c>
      <c r="BJ52">
        <v>93</v>
      </c>
      <c r="BK52">
        <v>96.874999999999986</v>
      </c>
      <c r="BM52">
        <v>95</v>
      </c>
      <c r="BN52">
        <v>2</v>
      </c>
      <c r="BO52">
        <v>5</v>
      </c>
      <c r="BY52" s="24">
        <v>95.333333333333343</v>
      </c>
      <c r="BZ52" s="24">
        <v>95.333333333333343</v>
      </c>
      <c r="CR52">
        <v>76.666666666666671</v>
      </c>
      <c r="CS52">
        <v>71</v>
      </c>
    </row>
    <row r="53" spans="1:97">
      <c r="A53">
        <v>12</v>
      </c>
      <c r="B53" t="s">
        <v>53</v>
      </c>
      <c r="C53" t="s">
        <v>42</v>
      </c>
      <c r="D53">
        <v>0.3</v>
      </c>
      <c r="E53">
        <v>10</v>
      </c>
      <c r="F53">
        <v>4.8</v>
      </c>
      <c r="G53">
        <v>1.1000000000000001</v>
      </c>
      <c r="H53">
        <v>4</v>
      </c>
      <c r="I53">
        <v>0</v>
      </c>
      <c r="J53">
        <f t="shared" si="17"/>
        <v>33.333333333333329</v>
      </c>
      <c r="K53">
        <v>14</v>
      </c>
      <c r="L53">
        <v>17.3</v>
      </c>
      <c r="M53">
        <f t="shared" si="18"/>
        <v>57.666666666666664</v>
      </c>
      <c r="N53">
        <v>57.666666666666664</v>
      </c>
      <c r="O53">
        <v>0</v>
      </c>
      <c r="P53">
        <v>7.3</v>
      </c>
      <c r="Q53">
        <v>10</v>
      </c>
      <c r="R53">
        <v>2</v>
      </c>
      <c r="S53">
        <f t="shared" si="19"/>
        <v>57.666666666666664</v>
      </c>
      <c r="T53">
        <v>19</v>
      </c>
      <c r="U53">
        <v>0</v>
      </c>
      <c r="V53">
        <v>0</v>
      </c>
      <c r="W53">
        <v>0</v>
      </c>
      <c r="X53">
        <v>0</v>
      </c>
      <c r="Y53">
        <v>0</v>
      </c>
      <c r="AA53">
        <v>57.666666666666664</v>
      </c>
      <c r="AB53" s="19">
        <f t="shared" si="20"/>
        <v>100</v>
      </c>
      <c r="AC53" s="19"/>
      <c r="AD53" s="19">
        <f t="shared" si="14"/>
        <v>2.4210526315789473</v>
      </c>
      <c r="AE53" s="33">
        <f t="shared" si="15"/>
        <v>0.41304347826086957</v>
      </c>
      <c r="AF53" s="19">
        <v>0</v>
      </c>
      <c r="AI53" t="s">
        <v>53</v>
      </c>
      <c r="AJ53" s="18">
        <v>93.333333333333329</v>
      </c>
      <c r="AK53" s="18">
        <v>84.629629629629633</v>
      </c>
      <c r="AL53" s="18">
        <f t="shared" si="16"/>
        <v>57.666666666666664</v>
      </c>
      <c r="AM53" s="18">
        <f t="shared" si="21"/>
        <v>61.785714285714292</v>
      </c>
      <c r="AN53" s="18">
        <f t="shared" si="22"/>
        <v>68.140043763676132</v>
      </c>
      <c r="BJ53">
        <v>93</v>
      </c>
      <c r="BK53">
        <v>98.586572438162534</v>
      </c>
      <c r="BM53">
        <v>100</v>
      </c>
      <c r="BN53">
        <v>9</v>
      </c>
      <c r="BO53">
        <v>10</v>
      </c>
      <c r="BY53" s="24">
        <v>95.333333333333343</v>
      </c>
      <c r="BZ53" s="24">
        <v>95.333333333333343</v>
      </c>
      <c r="CR53">
        <v>93</v>
      </c>
      <c r="CS53">
        <v>72.000000000000014</v>
      </c>
    </row>
    <row r="54" spans="1:97">
      <c r="A54">
        <v>11</v>
      </c>
      <c r="B54" t="s">
        <v>54</v>
      </c>
      <c r="C54" t="s">
        <v>44</v>
      </c>
      <c r="D54">
        <v>0.8</v>
      </c>
      <c r="E54">
        <v>14.3</v>
      </c>
      <c r="F54">
        <v>3.6</v>
      </c>
      <c r="G54">
        <v>6.1</v>
      </c>
      <c r="H54">
        <v>4.5999999999999996</v>
      </c>
      <c r="I54">
        <v>0</v>
      </c>
      <c r="J54">
        <f t="shared" si="17"/>
        <v>47.666666666666671</v>
      </c>
      <c r="K54">
        <v>15.6</v>
      </c>
      <c r="L54">
        <v>25.3</v>
      </c>
      <c r="M54">
        <f t="shared" si="18"/>
        <v>84.333333333333343</v>
      </c>
      <c r="N54">
        <v>64.333333333333329</v>
      </c>
      <c r="O54">
        <v>5.3</v>
      </c>
      <c r="P54">
        <v>10</v>
      </c>
      <c r="Q54">
        <v>10</v>
      </c>
      <c r="R54">
        <v>2</v>
      </c>
      <c r="S54">
        <f t="shared" si="19"/>
        <v>84.333333333333343</v>
      </c>
      <c r="T54">
        <v>9</v>
      </c>
      <c r="U54">
        <v>0</v>
      </c>
      <c r="V54">
        <v>0</v>
      </c>
      <c r="W54">
        <v>0</v>
      </c>
      <c r="X54">
        <v>0</v>
      </c>
      <c r="Y54">
        <v>0</v>
      </c>
      <c r="AA54">
        <v>84.333333333333343</v>
      </c>
      <c r="AB54" s="19">
        <f t="shared" si="20"/>
        <v>100</v>
      </c>
      <c r="AC54" s="19"/>
      <c r="AD54" s="19">
        <f t="shared" si="14"/>
        <v>4.9333333333333336</v>
      </c>
      <c r="AE54" s="33">
        <f t="shared" si="15"/>
        <v>0.20270270270270271</v>
      </c>
      <c r="AF54" s="19">
        <v>0</v>
      </c>
      <c r="AI54" t="s">
        <v>54</v>
      </c>
      <c r="AJ54" s="18">
        <v>79.666666666666657</v>
      </c>
      <c r="AK54" s="18">
        <v>89.296296296296305</v>
      </c>
      <c r="AL54" s="18">
        <f t="shared" si="16"/>
        <v>84.333333333333343</v>
      </c>
      <c r="AM54" s="18">
        <f t="shared" si="21"/>
        <v>105.85774058577408</v>
      </c>
      <c r="AN54" s="18">
        <f t="shared" si="22"/>
        <v>94.442140190792202</v>
      </c>
      <c r="BJ54">
        <v>93</v>
      </c>
      <c r="BK54">
        <v>95.876288659793801</v>
      </c>
      <c r="BM54">
        <v>105</v>
      </c>
      <c r="BN54">
        <v>4</v>
      </c>
      <c r="BO54">
        <v>0</v>
      </c>
      <c r="BY54" s="24">
        <v>95.666666666666671</v>
      </c>
      <c r="BZ54" s="24">
        <v>95.666666666666671</v>
      </c>
      <c r="CR54">
        <v>93</v>
      </c>
      <c r="CS54">
        <v>73</v>
      </c>
    </row>
    <row r="55" spans="1:97">
      <c r="A55">
        <v>9</v>
      </c>
      <c r="B55" t="s">
        <v>55</v>
      </c>
      <c r="C55" t="s">
        <v>46</v>
      </c>
      <c r="D55">
        <v>5.2</v>
      </c>
      <c r="E55">
        <v>0.8</v>
      </c>
      <c r="F55">
        <v>0.5</v>
      </c>
      <c r="G55">
        <v>0.3</v>
      </c>
      <c r="H55">
        <v>0</v>
      </c>
      <c r="I55">
        <v>0</v>
      </c>
      <c r="J55">
        <f t="shared" si="17"/>
        <v>2.666666666666667</v>
      </c>
      <c r="K55">
        <v>25.1</v>
      </c>
      <c r="L55">
        <v>23</v>
      </c>
      <c r="M55">
        <f t="shared" si="18"/>
        <v>76.666666666666671</v>
      </c>
      <c r="N55">
        <v>69.666666666666671</v>
      </c>
      <c r="O55">
        <v>8.1</v>
      </c>
      <c r="P55">
        <v>10</v>
      </c>
      <c r="Q55">
        <v>4.9000000000000004</v>
      </c>
      <c r="R55">
        <v>2</v>
      </c>
      <c r="S55">
        <f t="shared" si="19"/>
        <v>76.666666666666671</v>
      </c>
      <c r="T55">
        <v>9</v>
      </c>
      <c r="U55">
        <v>2</v>
      </c>
      <c r="V55">
        <v>0</v>
      </c>
      <c r="W55">
        <v>0</v>
      </c>
      <c r="X55">
        <v>6</v>
      </c>
      <c r="Y55">
        <v>0</v>
      </c>
      <c r="AA55">
        <v>76.666666666666671</v>
      </c>
      <c r="AB55" s="19">
        <f t="shared" si="20"/>
        <v>63.636363636363633</v>
      </c>
      <c r="AC55" s="19"/>
      <c r="AD55" s="19">
        <f t="shared" si="14"/>
        <v>3.8777777777777778</v>
      </c>
      <c r="AE55" s="33">
        <f t="shared" si="15"/>
        <v>0.25787965616045844</v>
      </c>
      <c r="AF55" s="19">
        <f>(30-L55)/U55</f>
        <v>3.5</v>
      </c>
      <c r="AI55" t="s">
        <v>55</v>
      </c>
      <c r="AJ55" s="18">
        <v>87.333333333333329</v>
      </c>
      <c r="AK55" s="18">
        <v>85.000000000000014</v>
      </c>
      <c r="AL55" s="18">
        <f t="shared" si="16"/>
        <v>76.666666666666671</v>
      </c>
      <c r="AM55" s="18">
        <f t="shared" si="21"/>
        <v>87.786259541984748</v>
      </c>
      <c r="AN55" s="18">
        <f t="shared" si="22"/>
        <v>90.196078431372541</v>
      </c>
      <c r="BJ55">
        <v>94.333333333333343</v>
      </c>
      <c r="BK55">
        <v>99.647887323943664</v>
      </c>
      <c r="BM55">
        <v>110</v>
      </c>
      <c r="BN55">
        <v>1</v>
      </c>
      <c r="BO55">
        <v>0</v>
      </c>
      <c r="BY55" s="24">
        <v>95.666666666666671</v>
      </c>
      <c r="BZ55" s="24">
        <v>117.14285714285715</v>
      </c>
      <c r="CR55">
        <v>95.666666666666671</v>
      </c>
      <c r="CS55">
        <v>75.666666666666657</v>
      </c>
    </row>
    <row r="56" spans="1:97">
      <c r="A56">
        <v>10</v>
      </c>
      <c r="B56" t="s">
        <v>56</v>
      </c>
      <c r="C56" t="s">
        <v>48</v>
      </c>
      <c r="D56">
        <v>0</v>
      </c>
      <c r="E56">
        <v>4.2</v>
      </c>
      <c r="F56">
        <v>1.1000000000000001</v>
      </c>
      <c r="G56">
        <v>1.3</v>
      </c>
      <c r="H56">
        <v>1.9</v>
      </c>
      <c r="I56">
        <v>0</v>
      </c>
      <c r="J56">
        <f t="shared" si="17"/>
        <v>14.000000000000002</v>
      </c>
      <c r="K56">
        <v>16.5</v>
      </c>
      <c r="L56">
        <v>27.9</v>
      </c>
      <c r="M56">
        <f t="shared" si="18"/>
        <v>93</v>
      </c>
      <c r="N56">
        <v>72.000000000000014</v>
      </c>
      <c r="O56">
        <v>7.9</v>
      </c>
      <c r="P56">
        <v>10</v>
      </c>
      <c r="Q56">
        <v>10</v>
      </c>
      <c r="R56">
        <v>2</v>
      </c>
      <c r="S56">
        <f t="shared" si="19"/>
        <v>93</v>
      </c>
      <c r="T56">
        <v>11</v>
      </c>
      <c r="U56">
        <v>0</v>
      </c>
      <c r="V56">
        <v>0</v>
      </c>
      <c r="W56">
        <v>0</v>
      </c>
      <c r="X56">
        <v>0</v>
      </c>
      <c r="Y56">
        <v>0</v>
      </c>
      <c r="AA56">
        <v>93</v>
      </c>
      <c r="AB56" s="19">
        <f t="shared" si="20"/>
        <v>100</v>
      </c>
      <c r="AC56" s="19"/>
      <c r="AD56" s="19">
        <f t="shared" si="14"/>
        <v>3.9545454545454546</v>
      </c>
      <c r="AE56" s="33">
        <f t="shared" si="15"/>
        <v>0.25287356321839083</v>
      </c>
      <c r="AF56" s="19">
        <v>0</v>
      </c>
      <c r="AI56" t="s">
        <v>56</v>
      </c>
      <c r="AJ56" s="18">
        <v>94.333333333333343</v>
      </c>
      <c r="AK56" s="18">
        <v>95.444444444444443</v>
      </c>
      <c r="AL56" s="18">
        <f t="shared" si="16"/>
        <v>93</v>
      </c>
      <c r="AM56" s="18">
        <f t="shared" si="21"/>
        <v>98.586572438162534</v>
      </c>
      <c r="AN56" s="18">
        <f t="shared" si="22"/>
        <v>97.43888242142026</v>
      </c>
      <c r="BJ56">
        <v>94.666666666666671</v>
      </c>
      <c r="BK56">
        <v>103.64963503649636</v>
      </c>
      <c r="BM56">
        <v>115</v>
      </c>
      <c r="BN56">
        <v>0</v>
      </c>
      <c r="BO56">
        <v>0</v>
      </c>
      <c r="BY56" s="24">
        <v>96.333333333333329</v>
      </c>
      <c r="BZ56" s="24">
        <v>102.12014134275617</v>
      </c>
      <c r="CR56">
        <v>80.666666666666657</v>
      </c>
      <c r="CS56">
        <v>76.666666666666671</v>
      </c>
    </row>
    <row r="57" spans="1:97">
      <c r="A57">
        <v>13</v>
      </c>
      <c r="B57" t="s">
        <v>57</v>
      </c>
      <c r="C57" t="s">
        <v>42</v>
      </c>
      <c r="D57">
        <v>1.4</v>
      </c>
      <c r="E57">
        <v>22.4</v>
      </c>
      <c r="F57">
        <v>4.7</v>
      </c>
      <c r="G57">
        <v>8.6</v>
      </c>
      <c r="H57">
        <v>9.1</v>
      </c>
      <c r="I57">
        <v>2</v>
      </c>
      <c r="J57">
        <f t="shared" si="17"/>
        <v>74.666666666666657</v>
      </c>
      <c r="K57">
        <v>21.6</v>
      </c>
      <c r="L57">
        <v>27.9</v>
      </c>
      <c r="M57">
        <f t="shared" si="18"/>
        <v>93</v>
      </c>
      <c r="N57">
        <v>73</v>
      </c>
      <c r="O57">
        <v>7.9</v>
      </c>
      <c r="P57">
        <v>10</v>
      </c>
      <c r="Q57">
        <v>10</v>
      </c>
      <c r="R57">
        <v>2</v>
      </c>
      <c r="S57">
        <f t="shared" si="19"/>
        <v>93</v>
      </c>
      <c r="T57">
        <v>6</v>
      </c>
      <c r="U57">
        <v>0</v>
      </c>
      <c r="V57">
        <v>0</v>
      </c>
      <c r="W57">
        <v>0</v>
      </c>
      <c r="X57">
        <v>0</v>
      </c>
      <c r="Y57">
        <v>0</v>
      </c>
      <c r="AA57">
        <v>93</v>
      </c>
      <c r="AB57" s="19">
        <f t="shared" si="20"/>
        <v>100</v>
      </c>
      <c r="AC57" s="19"/>
      <c r="AD57" s="19">
        <f t="shared" si="14"/>
        <v>6.3999999999999995</v>
      </c>
      <c r="AE57" s="33">
        <f t="shared" si="15"/>
        <v>0.15625</v>
      </c>
      <c r="AF57" s="19">
        <v>0</v>
      </c>
      <c r="AI57" t="s">
        <v>57</v>
      </c>
      <c r="AJ57" s="18">
        <v>97.000000000000014</v>
      </c>
      <c r="AK57" s="18">
        <v>96.2222222222222</v>
      </c>
      <c r="AL57" s="18">
        <f t="shared" si="16"/>
        <v>93</v>
      </c>
      <c r="AM57" s="18">
        <f t="shared" si="21"/>
        <v>95.876288659793801</v>
      </c>
      <c r="AN57" s="18">
        <f t="shared" si="22"/>
        <v>96.651270207852207</v>
      </c>
      <c r="BJ57">
        <v>95.333333333333343</v>
      </c>
      <c r="BK57">
        <v>95.333333333333343</v>
      </c>
      <c r="BM57">
        <v>120</v>
      </c>
      <c r="BN57">
        <v>1</v>
      </c>
      <c r="BO57">
        <v>0</v>
      </c>
      <c r="BY57" s="24">
        <v>96.666666666666671</v>
      </c>
      <c r="BZ57" s="24">
        <v>99.31506849315069</v>
      </c>
      <c r="CR57">
        <v>45.666666666666664</v>
      </c>
      <c r="CS57">
        <v>77.999999999999986</v>
      </c>
    </row>
    <row r="58" spans="1:97">
      <c r="A58">
        <v>14</v>
      </c>
      <c r="B58" t="s">
        <v>58</v>
      </c>
      <c r="C58" t="s">
        <v>44</v>
      </c>
      <c r="D58">
        <v>9.6</v>
      </c>
      <c r="E58">
        <v>18.100000000000001</v>
      </c>
      <c r="F58">
        <v>4.8</v>
      </c>
      <c r="G58">
        <v>8.5</v>
      </c>
      <c r="H58">
        <v>4.7</v>
      </c>
      <c r="I58">
        <v>0.5</v>
      </c>
      <c r="J58">
        <f t="shared" si="17"/>
        <v>60.333333333333336</v>
      </c>
      <c r="K58">
        <v>45.1</v>
      </c>
      <c r="L58">
        <v>28.7</v>
      </c>
      <c r="M58">
        <f t="shared" si="18"/>
        <v>95.666666666666671</v>
      </c>
      <c r="N58">
        <v>75.666666666666657</v>
      </c>
      <c r="O58">
        <v>9.5</v>
      </c>
      <c r="P58">
        <v>10</v>
      </c>
      <c r="Q58">
        <v>9.1999999999999993</v>
      </c>
      <c r="R58">
        <v>2</v>
      </c>
      <c r="S58">
        <f t="shared" si="19"/>
        <v>95.666666666666671</v>
      </c>
      <c r="T58">
        <v>4</v>
      </c>
      <c r="U58">
        <v>0</v>
      </c>
      <c r="V58">
        <v>0</v>
      </c>
      <c r="W58">
        <v>0</v>
      </c>
      <c r="X58">
        <v>0</v>
      </c>
      <c r="Y58">
        <v>0</v>
      </c>
      <c r="AA58">
        <v>95.666666666666671</v>
      </c>
      <c r="AB58" s="19">
        <f t="shared" si="20"/>
        <v>100</v>
      </c>
      <c r="AC58" s="19"/>
      <c r="AD58" s="19">
        <f t="shared" si="14"/>
        <v>3.7249999999999996</v>
      </c>
      <c r="AE58" s="33">
        <f t="shared" si="15"/>
        <v>0.26845637583892618</v>
      </c>
      <c r="AF58" s="19">
        <v>0</v>
      </c>
      <c r="AI58" t="s">
        <v>58</v>
      </c>
      <c r="AJ58" s="18">
        <v>100</v>
      </c>
      <c r="AK58" s="18">
        <v>90.370370370370367</v>
      </c>
      <c r="AL58" s="18">
        <f t="shared" si="16"/>
        <v>95.666666666666671</v>
      </c>
      <c r="AM58" s="18">
        <f t="shared" si="21"/>
        <v>95.666666666666671</v>
      </c>
      <c r="AN58" s="18">
        <f t="shared" si="22"/>
        <v>105.86065573770493</v>
      </c>
      <c r="BJ58">
        <v>95.333333333333343</v>
      </c>
      <c r="BK58">
        <v>95.333333333333343</v>
      </c>
      <c r="BM58">
        <v>125</v>
      </c>
      <c r="BN58">
        <v>1</v>
      </c>
      <c r="BO58">
        <v>0</v>
      </c>
      <c r="BY58" s="24">
        <v>96.666666666666671</v>
      </c>
      <c r="BZ58" s="24">
        <v>101.04529616724737</v>
      </c>
      <c r="CR58">
        <v>87</v>
      </c>
      <c r="CS58">
        <v>78.999999999999986</v>
      </c>
    </row>
    <row r="59" spans="1:97">
      <c r="A59" s="4">
        <v>13</v>
      </c>
      <c r="B59" s="5" t="s">
        <v>161</v>
      </c>
      <c r="C59" s="5" t="s">
        <v>42</v>
      </c>
      <c r="D59">
        <v>3.3</v>
      </c>
      <c r="E59" s="4">
        <v>2.7</v>
      </c>
      <c r="F59" s="4">
        <v>0.6</v>
      </c>
      <c r="G59" s="4">
        <v>1.4</v>
      </c>
      <c r="H59" s="4">
        <v>0.7</v>
      </c>
      <c r="I59" s="4">
        <v>0.4</v>
      </c>
      <c r="J59">
        <f t="shared" si="17"/>
        <v>9.0000000000000018</v>
      </c>
      <c r="K59" s="4">
        <v>3</v>
      </c>
      <c r="L59" s="4">
        <v>24.2</v>
      </c>
      <c r="M59">
        <f t="shared" si="18"/>
        <v>80.666666666666657</v>
      </c>
      <c r="N59">
        <v>76.666666666666671</v>
      </c>
      <c r="O59" s="4">
        <v>6.2</v>
      </c>
      <c r="P59" s="4">
        <v>8</v>
      </c>
      <c r="Q59" s="4">
        <v>10</v>
      </c>
      <c r="R59" s="4">
        <v>2</v>
      </c>
      <c r="S59">
        <f t="shared" si="19"/>
        <v>80.666666666666657</v>
      </c>
      <c r="T59" s="4">
        <v>26</v>
      </c>
      <c r="U59" s="4">
        <v>4</v>
      </c>
      <c r="V59" s="4">
        <v>12</v>
      </c>
      <c r="W59" s="4">
        <v>0</v>
      </c>
      <c r="X59" s="4">
        <v>0</v>
      </c>
      <c r="Y59" s="4">
        <v>0</v>
      </c>
      <c r="AA59">
        <v>80.666666666666657</v>
      </c>
      <c r="AB59" s="19">
        <f t="shared" si="20"/>
        <v>73.333333333333329</v>
      </c>
      <c r="AC59" s="19"/>
      <c r="AD59" s="19">
        <f t="shared" si="14"/>
        <v>2.1923076923076925</v>
      </c>
      <c r="AE59" s="33">
        <f t="shared" si="15"/>
        <v>0.45614035087719296</v>
      </c>
      <c r="AF59" s="19">
        <f>(30-L59)/U59</f>
        <v>1.4500000000000002</v>
      </c>
      <c r="AI59" s="5" t="s">
        <v>161</v>
      </c>
      <c r="AJ59" s="18">
        <v>96.666666666666671</v>
      </c>
      <c r="AK59" s="18">
        <v>93.740740740740733</v>
      </c>
      <c r="AL59" s="18">
        <f t="shared" si="16"/>
        <v>80.666666666666657</v>
      </c>
      <c r="AM59" s="18">
        <f t="shared" si="21"/>
        <v>83.448275862068954</v>
      </c>
      <c r="AN59" s="18">
        <f t="shared" si="22"/>
        <v>86.052943500592647</v>
      </c>
      <c r="BJ59">
        <v>95.666666666666671</v>
      </c>
      <c r="BK59">
        <v>95.666666666666671</v>
      </c>
      <c r="BN59">
        <f>SUM(BN45:BN58)</f>
        <v>28</v>
      </c>
      <c r="BO59">
        <f>SUM(BO45:BO58)</f>
        <v>27</v>
      </c>
      <c r="BY59" s="24">
        <v>97.000000000000014</v>
      </c>
      <c r="BZ59" s="24">
        <v>102.8268551236749</v>
      </c>
      <c r="CR59">
        <v>96.333333333333329</v>
      </c>
      <c r="CS59">
        <v>80</v>
      </c>
    </row>
    <row r="60" spans="1:97">
      <c r="A60" s="4">
        <v>16</v>
      </c>
      <c r="B60" s="5" t="s">
        <v>162</v>
      </c>
      <c r="C60" s="5" t="s">
        <v>44</v>
      </c>
      <c r="D60">
        <v>0.3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>
        <f t="shared" si="17"/>
        <v>0</v>
      </c>
      <c r="K60" s="4">
        <v>12.1</v>
      </c>
      <c r="L60" s="4">
        <v>13.7</v>
      </c>
      <c r="M60">
        <f t="shared" si="18"/>
        <v>45.666666666666664</v>
      </c>
      <c r="N60">
        <v>77.999999999999986</v>
      </c>
      <c r="O60" s="4">
        <v>8.4</v>
      </c>
      <c r="P60" s="4">
        <v>5.3</v>
      </c>
      <c r="Q60" s="4">
        <v>0</v>
      </c>
      <c r="R60" s="4">
        <v>0</v>
      </c>
      <c r="S60">
        <f t="shared" si="19"/>
        <v>45.666666666666664</v>
      </c>
      <c r="T60" s="4">
        <v>22</v>
      </c>
      <c r="U60" s="4">
        <v>12</v>
      </c>
      <c r="V60" s="4">
        <v>0</v>
      </c>
      <c r="W60" s="4">
        <v>12</v>
      </c>
      <c r="X60" s="4">
        <v>24</v>
      </c>
      <c r="Y60" s="4">
        <v>30</v>
      </c>
      <c r="AA60">
        <v>45.666666666666664</v>
      </c>
      <c r="AB60" s="19">
        <f t="shared" si="20"/>
        <v>29.411764705882355</v>
      </c>
      <c r="AC60" s="19"/>
      <c r="AD60" s="19">
        <f t="shared" si="14"/>
        <v>2.1772727272727272</v>
      </c>
      <c r="AE60" s="33">
        <f t="shared" si="15"/>
        <v>0.45929018789144049</v>
      </c>
      <c r="AF60" s="19">
        <f>(30-L60)/U60</f>
        <v>1.3583333333333334</v>
      </c>
      <c r="AI60" s="5" t="s">
        <v>162</v>
      </c>
      <c r="AJ60" s="18">
        <v>94.666666666666671</v>
      </c>
      <c r="AK60" s="18">
        <v>89.8888888888889</v>
      </c>
      <c r="AL60" s="18">
        <f t="shared" si="16"/>
        <v>45.666666666666664</v>
      </c>
      <c r="AM60" s="18">
        <f t="shared" si="21"/>
        <v>48.239436619718305</v>
      </c>
      <c r="AN60" s="18">
        <f t="shared" si="22"/>
        <v>50.803461063040778</v>
      </c>
      <c r="BJ60">
        <v>95.666666666666671</v>
      </c>
      <c r="BK60">
        <v>117.14285714285715</v>
      </c>
      <c r="BY60" s="24">
        <v>97.666666666666671</v>
      </c>
      <c r="BZ60" s="24">
        <v>121.07438016528928</v>
      </c>
      <c r="CR60">
        <v>18.666666666666664</v>
      </c>
      <c r="CS60">
        <v>81</v>
      </c>
    </row>
    <row r="61" spans="1:97">
      <c r="A61" s="4">
        <v>15</v>
      </c>
      <c r="B61" s="5" t="s">
        <v>163</v>
      </c>
      <c r="C61" s="5" t="s">
        <v>46</v>
      </c>
      <c r="D61">
        <v>0.5</v>
      </c>
      <c r="E61" s="4">
        <v>5.8</v>
      </c>
      <c r="F61" s="4">
        <v>1.1000000000000001</v>
      </c>
      <c r="G61" s="4">
        <v>1.5</v>
      </c>
      <c r="H61" s="4">
        <v>3.2</v>
      </c>
      <c r="I61" s="4">
        <v>1.8</v>
      </c>
      <c r="J61">
        <f t="shared" si="17"/>
        <v>19.333333333333332</v>
      </c>
      <c r="K61" s="4">
        <v>4.2</v>
      </c>
      <c r="L61" s="4">
        <v>26.1</v>
      </c>
      <c r="M61">
        <f t="shared" si="18"/>
        <v>87</v>
      </c>
      <c r="N61">
        <v>78.999999999999986</v>
      </c>
      <c r="O61" s="4">
        <v>6.1</v>
      </c>
      <c r="P61" s="4">
        <v>10</v>
      </c>
      <c r="Q61" s="4">
        <v>10</v>
      </c>
      <c r="R61" s="4">
        <v>2</v>
      </c>
      <c r="S61">
        <f t="shared" si="19"/>
        <v>87</v>
      </c>
      <c r="T61" s="4">
        <v>14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AA61">
        <v>87</v>
      </c>
      <c r="AB61" s="19">
        <f t="shared" si="20"/>
        <v>100</v>
      </c>
      <c r="AC61" s="19"/>
      <c r="AD61" s="19">
        <f t="shared" si="14"/>
        <v>3.9857142857142853</v>
      </c>
      <c r="AE61" s="33">
        <f t="shared" si="15"/>
        <v>0.25089605734767029</v>
      </c>
      <c r="AF61" s="19">
        <v>0</v>
      </c>
      <c r="AI61" s="5" t="s">
        <v>163</v>
      </c>
      <c r="AJ61" s="18">
        <v>96.333333333333329</v>
      </c>
      <c r="AK61" s="18">
        <v>82.259259259259252</v>
      </c>
      <c r="AL61" s="18">
        <f t="shared" si="16"/>
        <v>87</v>
      </c>
      <c r="AM61" s="18">
        <f t="shared" si="21"/>
        <v>90.311418685121112</v>
      </c>
      <c r="AN61" s="18">
        <f t="shared" si="22"/>
        <v>105.76316974335886</v>
      </c>
      <c r="BJ61">
        <v>96.333333333333329</v>
      </c>
      <c r="BK61">
        <v>102.12014134275617</v>
      </c>
      <c r="BY61" s="24">
        <v>98.333333333333329</v>
      </c>
      <c r="BZ61" s="24">
        <v>98.333333333333329</v>
      </c>
      <c r="CR61">
        <v>97.000000000000014</v>
      </c>
      <c r="CS61">
        <v>84.333333333333343</v>
      </c>
    </row>
    <row r="62" spans="1:97">
      <c r="A62" s="4">
        <v>14</v>
      </c>
      <c r="B62" s="5" t="s">
        <v>164</v>
      </c>
      <c r="C62" s="5" t="s">
        <v>48</v>
      </c>
      <c r="D62">
        <v>3.8</v>
      </c>
      <c r="E62" s="4">
        <v>10.8</v>
      </c>
      <c r="F62" s="4">
        <v>4.0999999999999996</v>
      </c>
      <c r="G62" s="4">
        <v>4.5</v>
      </c>
      <c r="H62" s="4">
        <v>2.2000000000000002</v>
      </c>
      <c r="I62" s="4">
        <v>0.4</v>
      </c>
      <c r="J62">
        <f t="shared" si="17"/>
        <v>36.000000000000007</v>
      </c>
      <c r="K62" s="4">
        <v>0</v>
      </c>
      <c r="L62" s="4">
        <v>28.9</v>
      </c>
      <c r="M62">
        <f t="shared" si="18"/>
        <v>96.333333333333329</v>
      </c>
      <c r="N62">
        <v>80</v>
      </c>
      <c r="O62" s="4">
        <v>8.9</v>
      </c>
      <c r="P62" s="4">
        <v>10</v>
      </c>
      <c r="Q62" s="4">
        <v>10</v>
      </c>
      <c r="R62" s="4">
        <v>2</v>
      </c>
      <c r="S62">
        <f t="shared" si="19"/>
        <v>96.333333333333329</v>
      </c>
      <c r="T62" s="4">
        <v>17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AA62">
        <v>96.333333333333329</v>
      </c>
      <c r="AB62" s="19">
        <f t="shared" si="20"/>
        <v>100</v>
      </c>
      <c r="AC62" s="19"/>
      <c r="AD62" s="19">
        <f t="shared" si="14"/>
        <v>3.5294117647058822</v>
      </c>
      <c r="AE62" s="33">
        <f t="shared" si="15"/>
        <v>0.28333333333333333</v>
      </c>
      <c r="AF62" s="19">
        <v>0</v>
      </c>
      <c r="AI62" s="5" t="s">
        <v>164</v>
      </c>
      <c r="AJ62" s="18">
        <v>94.333333333333343</v>
      </c>
      <c r="AK62" s="18">
        <v>94.518518518518519</v>
      </c>
      <c r="AL62" s="18">
        <f t="shared" si="16"/>
        <v>96.333333333333329</v>
      </c>
      <c r="AM62" s="18">
        <f t="shared" si="21"/>
        <v>102.12014134275617</v>
      </c>
      <c r="AN62" s="18">
        <f t="shared" si="22"/>
        <v>101.92006269592476</v>
      </c>
      <c r="BJ62">
        <v>96.666666666666671</v>
      </c>
      <c r="BK62">
        <v>99.31506849315069</v>
      </c>
      <c r="CR62" s="53">
        <v>70</v>
      </c>
      <c r="CS62">
        <v>86</v>
      </c>
    </row>
    <row r="63" spans="1:97">
      <c r="A63" s="4">
        <v>18</v>
      </c>
      <c r="B63" s="5" t="s">
        <v>165</v>
      </c>
      <c r="C63" s="5" t="s">
        <v>42</v>
      </c>
      <c r="D63">
        <v>1.8</v>
      </c>
      <c r="E63" s="4">
        <v>3.9</v>
      </c>
      <c r="F63" s="4">
        <v>1.5</v>
      </c>
      <c r="G63" s="4">
        <v>1.4</v>
      </c>
      <c r="H63" s="4">
        <v>1</v>
      </c>
      <c r="I63" s="4">
        <v>0</v>
      </c>
      <c r="J63">
        <f t="shared" si="17"/>
        <v>13</v>
      </c>
      <c r="K63" s="4">
        <v>17.899999999999999</v>
      </c>
      <c r="L63" s="4">
        <v>5.6</v>
      </c>
      <c r="M63">
        <f t="shared" si="18"/>
        <v>18.666666666666664</v>
      </c>
      <c r="N63">
        <v>80.666666666666657</v>
      </c>
      <c r="O63" s="4">
        <v>0</v>
      </c>
      <c r="P63" s="4">
        <v>0.4</v>
      </c>
      <c r="Q63" s="4">
        <v>5.2</v>
      </c>
      <c r="R63" s="4">
        <v>0</v>
      </c>
      <c r="S63">
        <f t="shared" si="19"/>
        <v>18.666666666666664</v>
      </c>
      <c r="T63" s="4">
        <v>30</v>
      </c>
      <c r="U63" s="4">
        <v>12</v>
      </c>
      <c r="V63" s="4">
        <v>12</v>
      </c>
      <c r="W63" s="4">
        <v>0</v>
      </c>
      <c r="X63" s="4">
        <v>24</v>
      </c>
      <c r="Y63" s="4">
        <v>30</v>
      </c>
      <c r="AA63">
        <v>18.666666666666664</v>
      </c>
      <c r="AB63" s="19">
        <f t="shared" si="20"/>
        <v>42.857142857142854</v>
      </c>
      <c r="AC63" s="19"/>
      <c r="AD63" s="19">
        <f t="shared" si="14"/>
        <v>1.4033333333333333</v>
      </c>
      <c r="AE63" s="33">
        <f t="shared" si="15"/>
        <v>0.71258907363420421</v>
      </c>
      <c r="AF63" s="19">
        <f>(30-L63)/U63</f>
        <v>2.0333333333333332</v>
      </c>
      <c r="AI63" s="5" t="s">
        <v>165</v>
      </c>
      <c r="AJ63" s="18">
        <v>96.333333333333329</v>
      </c>
      <c r="AK63" s="18">
        <v>86.592592592592581</v>
      </c>
      <c r="AL63" s="18">
        <f t="shared" si="16"/>
        <v>18.666666666666664</v>
      </c>
      <c r="AM63" s="18">
        <f>AL63/AJ63*100</f>
        <v>19.377162629757784</v>
      </c>
      <c r="AN63" s="18">
        <f t="shared" si="22"/>
        <v>21.556886227544911</v>
      </c>
      <c r="BJ63">
        <v>96.666666666666671</v>
      </c>
      <c r="BK63">
        <v>101.04529616724737</v>
      </c>
      <c r="CR63">
        <v>22</v>
      </c>
      <c r="CS63">
        <v>87</v>
      </c>
    </row>
    <row r="64" spans="1:97">
      <c r="A64" s="4">
        <v>17</v>
      </c>
      <c r="B64" s="5" t="s">
        <v>166</v>
      </c>
      <c r="C64" s="5" t="s">
        <v>44</v>
      </c>
      <c r="D64">
        <v>1</v>
      </c>
      <c r="E64" s="4">
        <v>5.4</v>
      </c>
      <c r="F64" s="4">
        <v>1.1000000000000001</v>
      </c>
      <c r="G64" s="4">
        <v>1.7</v>
      </c>
      <c r="H64" s="4">
        <v>2.6</v>
      </c>
      <c r="I64" s="4">
        <v>0</v>
      </c>
      <c r="J64">
        <f t="shared" si="17"/>
        <v>18.000000000000004</v>
      </c>
      <c r="K64" s="4">
        <v>19.7</v>
      </c>
      <c r="L64" s="4">
        <v>29.1</v>
      </c>
      <c r="M64">
        <f t="shared" si="18"/>
        <v>97.000000000000014</v>
      </c>
      <c r="N64">
        <v>84.333333333333343</v>
      </c>
      <c r="O64" s="4">
        <v>9.1</v>
      </c>
      <c r="P64" s="4">
        <v>10</v>
      </c>
      <c r="Q64" s="4">
        <v>10</v>
      </c>
      <c r="R64" s="4">
        <v>2</v>
      </c>
      <c r="S64">
        <f t="shared" si="19"/>
        <v>97.000000000000014</v>
      </c>
      <c r="T64" s="4">
        <v>14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AA64">
        <v>97.000000000000014</v>
      </c>
      <c r="AB64" s="19">
        <f t="shared" si="20"/>
        <v>100</v>
      </c>
      <c r="AC64" s="19"/>
      <c r="AD64" s="19">
        <f t="shared" si="14"/>
        <v>2.8785714285714286</v>
      </c>
      <c r="AE64" s="33">
        <f t="shared" si="15"/>
        <v>0.34739454094292804</v>
      </c>
      <c r="AF64" s="19">
        <v>0</v>
      </c>
      <c r="AI64" s="5" t="s">
        <v>166</v>
      </c>
      <c r="AJ64" s="18">
        <v>94.333333333333343</v>
      </c>
      <c r="AK64" s="18">
        <v>93.851851851851862</v>
      </c>
      <c r="AL64" s="18">
        <f t="shared" si="16"/>
        <v>97.000000000000014</v>
      </c>
      <c r="AM64" s="18">
        <f t="shared" si="21"/>
        <v>102.8268551236749</v>
      </c>
      <c r="AN64" s="18">
        <f t="shared" si="22"/>
        <v>103.35438042620365</v>
      </c>
      <c r="BJ64">
        <v>97.000000000000014</v>
      </c>
      <c r="BK64">
        <v>102.8268551236749</v>
      </c>
      <c r="CR64">
        <v>36.666666666666664</v>
      </c>
      <c r="CS64">
        <v>93</v>
      </c>
    </row>
    <row r="65" spans="1:97">
      <c r="A65" s="4">
        <v>19</v>
      </c>
      <c r="B65" s="5" t="s">
        <v>167</v>
      </c>
      <c r="C65" s="5" t="s">
        <v>46</v>
      </c>
      <c r="D65">
        <v>1</v>
      </c>
      <c r="E65" s="4">
        <v>5.9</v>
      </c>
      <c r="F65" s="4">
        <v>3.6</v>
      </c>
      <c r="G65" s="4">
        <v>0.5</v>
      </c>
      <c r="H65" s="4">
        <v>1.8</v>
      </c>
      <c r="I65" s="4">
        <v>0</v>
      </c>
      <c r="J65">
        <f t="shared" si="17"/>
        <v>19.666666666666668</v>
      </c>
      <c r="K65" s="4">
        <v>5.9</v>
      </c>
      <c r="L65" s="4">
        <v>20.9</v>
      </c>
      <c r="M65">
        <f t="shared" si="18"/>
        <v>69.666666666666671</v>
      </c>
      <c r="N65">
        <v>86</v>
      </c>
      <c r="O65" s="4">
        <v>9.5</v>
      </c>
      <c r="P65" s="4">
        <v>1.4</v>
      </c>
      <c r="Q65" s="4">
        <v>10</v>
      </c>
      <c r="R65" s="4">
        <v>2</v>
      </c>
      <c r="S65">
        <f t="shared" si="19"/>
        <v>69.666666666666671</v>
      </c>
      <c r="T65" s="4">
        <v>19</v>
      </c>
      <c r="U65" s="4">
        <v>4</v>
      </c>
      <c r="V65" s="4">
        <v>0</v>
      </c>
      <c r="W65" s="4">
        <v>12</v>
      </c>
      <c r="X65" s="4">
        <v>0</v>
      </c>
      <c r="Y65" s="4">
        <v>0</v>
      </c>
      <c r="AA65">
        <v>69.666666666666671</v>
      </c>
      <c r="AB65" s="19">
        <f t="shared" si="20"/>
        <v>65.217391304347828</v>
      </c>
      <c r="AC65" s="19"/>
      <c r="AD65" s="19">
        <f t="shared" si="14"/>
        <v>2.8473684210526318</v>
      </c>
      <c r="AE65" s="33">
        <f t="shared" si="15"/>
        <v>0.3512014787430684</v>
      </c>
      <c r="AF65" s="19">
        <f>(30-L65)/U65</f>
        <v>2.2750000000000004</v>
      </c>
      <c r="AI65" s="5" t="s">
        <v>167</v>
      </c>
      <c r="AJ65" s="18">
        <v>93</v>
      </c>
      <c r="AK65" s="18">
        <v>88.148148148148138</v>
      </c>
      <c r="AL65" s="18">
        <f t="shared" si="16"/>
        <v>69.666666666666671</v>
      </c>
      <c r="AM65" s="18">
        <f t="shared" si="21"/>
        <v>74.910394265232981</v>
      </c>
      <c r="AN65" s="18">
        <f t="shared" si="22"/>
        <v>79.033613445378165</v>
      </c>
      <c r="BJ65">
        <v>97.666666666666671</v>
      </c>
      <c r="BK65">
        <v>121.07438016528928</v>
      </c>
      <c r="CR65">
        <v>78.999999999999986</v>
      </c>
      <c r="CS65">
        <v>93</v>
      </c>
    </row>
    <row r="66" spans="1:97">
      <c r="A66" s="4">
        <v>20</v>
      </c>
      <c r="B66" s="5" t="s">
        <v>168</v>
      </c>
      <c r="C66" s="5" t="s">
        <v>48</v>
      </c>
      <c r="D66">
        <v>2</v>
      </c>
      <c r="E66" s="4">
        <v>5.6</v>
      </c>
      <c r="F66" s="4">
        <v>0</v>
      </c>
      <c r="G66" s="4">
        <v>0.6</v>
      </c>
      <c r="H66" s="4">
        <v>5.0999999999999996</v>
      </c>
      <c r="I66" s="4">
        <v>1</v>
      </c>
      <c r="J66">
        <f t="shared" si="17"/>
        <v>18.666666666666664</v>
      </c>
      <c r="K66" s="4">
        <v>12</v>
      </c>
      <c r="L66" s="4">
        <v>6.6</v>
      </c>
      <c r="M66">
        <f t="shared" si="18"/>
        <v>22</v>
      </c>
      <c r="N66">
        <v>87</v>
      </c>
      <c r="O66" s="4">
        <v>6.5</v>
      </c>
      <c r="P66" s="4">
        <v>0.1</v>
      </c>
      <c r="Q66" s="4">
        <v>0</v>
      </c>
      <c r="R66" s="4">
        <v>0</v>
      </c>
      <c r="S66">
        <f t="shared" si="19"/>
        <v>22</v>
      </c>
      <c r="T66" s="4">
        <v>11</v>
      </c>
      <c r="U66" s="4">
        <v>6</v>
      </c>
      <c r="V66" s="4">
        <v>0</v>
      </c>
      <c r="W66" s="4">
        <v>18</v>
      </c>
      <c r="X66" s="4">
        <v>0</v>
      </c>
      <c r="Y66" s="4">
        <v>0</v>
      </c>
      <c r="AA66">
        <v>22</v>
      </c>
      <c r="AB66" s="19">
        <f t="shared" si="20"/>
        <v>29.411764705882355</v>
      </c>
      <c r="AC66" s="19"/>
      <c r="AD66" s="19">
        <f t="shared" si="14"/>
        <v>4.3636363636363633</v>
      </c>
      <c r="AE66" s="33">
        <f t="shared" si="15"/>
        <v>0.22916666666666666</v>
      </c>
      <c r="AF66" s="19">
        <f>(30-L66)/U66</f>
        <v>3.9</v>
      </c>
      <c r="AI66" s="5" t="s">
        <v>168</v>
      </c>
      <c r="AJ66" s="18">
        <v>96.666666666666671</v>
      </c>
      <c r="AK66" s="18">
        <v>92.148148148148152</v>
      </c>
      <c r="AL66" s="18">
        <f t="shared" si="16"/>
        <v>22</v>
      </c>
      <c r="AM66" s="18">
        <f>AL66/AJ66*100</f>
        <v>22.758620689655171</v>
      </c>
      <c r="AN66" s="18">
        <f t="shared" si="22"/>
        <v>23.874598070739552</v>
      </c>
      <c r="BJ66">
        <v>98.333333333333329</v>
      </c>
      <c r="BK66">
        <v>98.333333333333329</v>
      </c>
      <c r="CR66">
        <v>98.333333333333329</v>
      </c>
      <c r="CS66">
        <v>93</v>
      </c>
    </row>
    <row r="67" spans="1:97">
      <c r="A67" s="4">
        <v>23</v>
      </c>
      <c r="B67" s="5" t="s">
        <v>169</v>
      </c>
      <c r="C67" s="5" t="s">
        <v>42</v>
      </c>
      <c r="D67">
        <v>0.8</v>
      </c>
      <c r="E67" s="4">
        <v>2.7</v>
      </c>
      <c r="F67" s="4">
        <v>2.1</v>
      </c>
      <c r="G67" s="4">
        <v>0.2</v>
      </c>
      <c r="H67" s="4">
        <v>0.4</v>
      </c>
      <c r="I67" s="4">
        <v>0</v>
      </c>
      <c r="J67">
        <f t="shared" si="17"/>
        <v>9.0000000000000018</v>
      </c>
      <c r="K67" s="4">
        <v>21.9</v>
      </c>
      <c r="L67" s="4">
        <v>11</v>
      </c>
      <c r="M67">
        <f t="shared" si="18"/>
        <v>36.666666666666664</v>
      </c>
      <c r="N67">
        <v>93</v>
      </c>
      <c r="O67" s="4">
        <v>8.6</v>
      </c>
      <c r="P67" s="4">
        <v>2.4</v>
      </c>
      <c r="Q67" s="4">
        <v>0</v>
      </c>
      <c r="R67" s="4">
        <v>0</v>
      </c>
      <c r="S67">
        <f t="shared" si="19"/>
        <v>36.666666666666664</v>
      </c>
      <c r="T67" s="4">
        <v>11</v>
      </c>
      <c r="U67" s="4">
        <v>14</v>
      </c>
      <c r="V67" s="4">
        <v>0</v>
      </c>
      <c r="W67" s="4">
        <v>24</v>
      </c>
      <c r="X67" s="4">
        <v>18</v>
      </c>
      <c r="Y67" s="4">
        <v>30</v>
      </c>
      <c r="AA67">
        <v>36.666666666666664</v>
      </c>
      <c r="AB67" s="19">
        <f t="shared" si="20"/>
        <v>-12</v>
      </c>
      <c r="AC67" s="19"/>
      <c r="AD67" s="19">
        <f t="shared" si="14"/>
        <v>3.4636363636363638</v>
      </c>
      <c r="AE67" s="33">
        <f t="shared" si="15"/>
        <v>0.28871391076115482</v>
      </c>
      <c r="AF67" s="19">
        <f>(30-L67)/U67</f>
        <v>1.3571428571428572</v>
      </c>
      <c r="AI67" s="5" t="s">
        <v>169</v>
      </c>
      <c r="AJ67" s="18">
        <v>91.666666666666657</v>
      </c>
      <c r="AK67" s="18">
        <v>93.7777777777778</v>
      </c>
      <c r="AL67" s="18">
        <f t="shared" si="16"/>
        <v>36.666666666666664</v>
      </c>
      <c r="AM67" s="18">
        <f t="shared" si="21"/>
        <v>40</v>
      </c>
      <c r="AN67" s="18">
        <f t="shared" si="22"/>
        <v>39.099526066350698</v>
      </c>
      <c r="CR67">
        <v>96.666666666666671</v>
      </c>
      <c r="CS67">
        <v>93.666666666666671</v>
      </c>
    </row>
    <row r="68" spans="1:97">
      <c r="A68" s="4">
        <v>24</v>
      </c>
      <c r="B68" s="5" t="s">
        <v>170</v>
      </c>
      <c r="C68" s="5" t="s">
        <v>44</v>
      </c>
      <c r="D68">
        <v>0.8</v>
      </c>
      <c r="E68" s="4">
        <v>3.5</v>
      </c>
      <c r="F68" s="4">
        <v>0.6</v>
      </c>
      <c r="G68" s="4">
        <v>1</v>
      </c>
      <c r="H68" s="4">
        <v>1.9</v>
      </c>
      <c r="I68" s="4">
        <v>0.9</v>
      </c>
      <c r="J68">
        <f t="shared" si="17"/>
        <v>11.666666666666666</v>
      </c>
      <c r="K68" s="4">
        <v>8.3000000000000007</v>
      </c>
      <c r="L68" s="4">
        <v>23.7</v>
      </c>
      <c r="M68">
        <f t="shared" si="18"/>
        <v>78.999999999999986</v>
      </c>
      <c r="N68">
        <v>93</v>
      </c>
      <c r="O68" s="4">
        <v>8.8000000000000007</v>
      </c>
      <c r="P68" s="4">
        <v>8</v>
      </c>
      <c r="Q68" s="4">
        <v>6.8</v>
      </c>
      <c r="R68" s="4">
        <v>0.9</v>
      </c>
      <c r="S68">
        <f t="shared" si="19"/>
        <v>78.999999999999986</v>
      </c>
      <c r="T68" s="4">
        <v>29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AA68">
        <v>78.999999999999986</v>
      </c>
      <c r="AB68" s="19">
        <f t="shared" si="20"/>
        <v>100</v>
      </c>
      <c r="AC68" s="19"/>
      <c r="AD68" s="19">
        <f t="shared" si="14"/>
        <v>1.7827586206896553</v>
      </c>
      <c r="AE68" s="33">
        <f t="shared" si="15"/>
        <v>0.56092843326885877</v>
      </c>
      <c r="AF68" s="19">
        <v>0</v>
      </c>
      <c r="AI68" s="5" t="s">
        <v>170</v>
      </c>
      <c r="AJ68" s="18">
        <v>88.666666666666671</v>
      </c>
      <c r="AK68" s="18">
        <v>86.148148148148152</v>
      </c>
      <c r="AL68" s="18">
        <f t="shared" si="16"/>
        <v>78.999999999999986</v>
      </c>
      <c r="AM68" s="18">
        <f t="shared" si="21"/>
        <v>89.097744360902226</v>
      </c>
      <c r="AN68" s="18">
        <f t="shared" si="22"/>
        <v>91.702493551160771</v>
      </c>
      <c r="CR68">
        <v>75.666666666666657</v>
      </c>
      <c r="CS68">
        <v>94.333333333333343</v>
      </c>
    </row>
    <row r="69" spans="1:97">
      <c r="A69" s="4">
        <v>22</v>
      </c>
      <c r="B69" s="5" t="s">
        <v>171</v>
      </c>
      <c r="C69" s="5" t="s">
        <v>46</v>
      </c>
      <c r="D69">
        <v>0.6</v>
      </c>
      <c r="E69" s="4">
        <v>4.8</v>
      </c>
      <c r="F69" s="4">
        <v>1.8</v>
      </c>
      <c r="G69" s="4">
        <v>0.9</v>
      </c>
      <c r="H69" s="4">
        <v>2.1</v>
      </c>
      <c r="I69" s="4">
        <v>0</v>
      </c>
      <c r="J69">
        <f t="shared" si="17"/>
        <v>16</v>
      </c>
      <c r="K69" s="4">
        <v>5.0999999999999996</v>
      </c>
      <c r="L69" s="4">
        <v>29.5</v>
      </c>
      <c r="M69">
        <f t="shared" si="18"/>
        <v>98.333333333333329</v>
      </c>
      <c r="N69">
        <v>93</v>
      </c>
      <c r="O69" s="4">
        <v>9.5</v>
      </c>
      <c r="P69" s="4">
        <v>10</v>
      </c>
      <c r="Q69" s="4">
        <v>10</v>
      </c>
      <c r="R69" s="4">
        <v>2</v>
      </c>
      <c r="S69">
        <f t="shared" si="19"/>
        <v>98.333333333333329</v>
      </c>
      <c r="T69" s="4">
        <v>11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AA69">
        <v>98.333333333333329</v>
      </c>
      <c r="AB69" s="19">
        <f t="shared" si="20"/>
        <v>100</v>
      </c>
      <c r="AC69" s="19"/>
      <c r="AD69" s="19">
        <f t="shared" si="14"/>
        <v>4.9909090909090912</v>
      </c>
      <c r="AE69" s="33">
        <f t="shared" si="15"/>
        <v>0.20036429872495448</v>
      </c>
      <c r="AF69" s="19">
        <v>0</v>
      </c>
      <c r="AI69" s="5" t="s">
        <v>171</v>
      </c>
      <c r="AJ69" s="18">
        <v>100</v>
      </c>
      <c r="AK69" s="18">
        <v>92</v>
      </c>
      <c r="AL69" s="18">
        <f t="shared" si="16"/>
        <v>98.333333333333329</v>
      </c>
      <c r="AM69" s="18">
        <f t="shared" si="21"/>
        <v>98.333333333333329</v>
      </c>
      <c r="AN69" s="18">
        <f t="shared" si="22"/>
        <v>106.88405797101449</v>
      </c>
      <c r="CR69">
        <v>95.333333333333343</v>
      </c>
      <c r="CS69">
        <v>94.333333333333343</v>
      </c>
    </row>
    <row r="70" spans="1:97">
      <c r="A70" s="4">
        <v>21</v>
      </c>
      <c r="B70" s="5" t="s">
        <v>172</v>
      </c>
      <c r="C70" s="5" t="s">
        <v>48</v>
      </c>
      <c r="D70">
        <v>2.1</v>
      </c>
      <c r="E70" s="4">
        <v>5.6</v>
      </c>
      <c r="F70" s="4">
        <v>0</v>
      </c>
      <c r="G70" s="4">
        <v>2.4</v>
      </c>
      <c r="H70" s="4">
        <v>3.2</v>
      </c>
      <c r="I70" s="4">
        <v>0.5</v>
      </c>
      <c r="J70">
        <f t="shared" si="17"/>
        <v>18.666666666666664</v>
      </c>
      <c r="K70" s="4">
        <v>14.8</v>
      </c>
      <c r="L70" s="4">
        <v>29</v>
      </c>
      <c r="M70">
        <f t="shared" si="18"/>
        <v>96.666666666666671</v>
      </c>
      <c r="N70">
        <v>93.666666666666671</v>
      </c>
      <c r="O70" s="4">
        <v>9</v>
      </c>
      <c r="P70" s="4">
        <v>10</v>
      </c>
      <c r="Q70" s="4">
        <v>10</v>
      </c>
      <c r="R70" s="4">
        <v>2</v>
      </c>
      <c r="S70">
        <f t="shared" si="19"/>
        <v>96.666666666666671</v>
      </c>
      <c r="T70" s="4">
        <v>21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AA70">
        <v>96.666666666666671</v>
      </c>
      <c r="AB70" s="19">
        <f t="shared" si="20"/>
        <v>100</v>
      </c>
      <c r="AC70" s="19"/>
      <c r="AD70" s="19">
        <f t="shared" si="14"/>
        <v>2.1523809523809527</v>
      </c>
      <c r="AE70" s="33">
        <f t="shared" si="15"/>
        <v>0.46460176991150437</v>
      </c>
      <c r="AF70" s="19">
        <v>0</v>
      </c>
      <c r="AI70" s="5" t="s">
        <v>172</v>
      </c>
      <c r="AJ70" s="18">
        <v>97.333333333333329</v>
      </c>
      <c r="AK70" s="18">
        <v>89</v>
      </c>
      <c r="AL70" s="18">
        <f t="shared" si="16"/>
        <v>96.666666666666671</v>
      </c>
      <c r="AM70" s="18">
        <f t="shared" si="21"/>
        <v>99.31506849315069</v>
      </c>
      <c r="AN70" s="18">
        <f t="shared" si="22"/>
        <v>108.61423220973782</v>
      </c>
      <c r="CR70">
        <v>96.666666666666671</v>
      </c>
      <c r="CS70">
        <v>94.666666666666671</v>
      </c>
    </row>
    <row r="71" spans="1:97">
      <c r="A71">
        <v>2</v>
      </c>
      <c r="B71" t="s">
        <v>185</v>
      </c>
      <c r="C71" t="s">
        <v>42</v>
      </c>
      <c r="D71">
        <v>7.7</v>
      </c>
      <c r="E71">
        <v>17.3</v>
      </c>
      <c r="F71">
        <v>2.4</v>
      </c>
      <c r="G71">
        <v>7.6</v>
      </c>
      <c r="H71">
        <v>7.3</v>
      </c>
      <c r="I71">
        <v>1.5</v>
      </c>
      <c r="J71">
        <f t="shared" si="17"/>
        <v>57.666666666666664</v>
      </c>
      <c r="K71">
        <v>4.9000000000000004</v>
      </c>
      <c r="L71">
        <v>22.7</v>
      </c>
      <c r="M71">
        <f t="shared" si="18"/>
        <v>75.666666666666657</v>
      </c>
      <c r="N71">
        <v>94.333333333333343</v>
      </c>
      <c r="O71">
        <v>2.7</v>
      </c>
      <c r="P71">
        <v>10</v>
      </c>
      <c r="Q71">
        <v>10</v>
      </c>
      <c r="R71">
        <v>2</v>
      </c>
      <c r="S71">
        <f t="shared" si="19"/>
        <v>75.666666666666657</v>
      </c>
      <c r="T71">
        <v>9</v>
      </c>
      <c r="U71">
        <v>0</v>
      </c>
      <c r="V71">
        <v>0</v>
      </c>
      <c r="W71">
        <v>0</v>
      </c>
      <c r="X71">
        <v>0</v>
      </c>
      <c r="Y71">
        <v>0</v>
      </c>
      <c r="AA71">
        <v>75.666666666666657</v>
      </c>
      <c r="AB71" s="19">
        <f t="shared" si="20"/>
        <v>100</v>
      </c>
      <c r="AC71" s="19"/>
      <c r="AD71" s="19">
        <f t="shared" si="14"/>
        <v>6.1222222222222227</v>
      </c>
      <c r="AE71" s="33">
        <f t="shared" si="15"/>
        <v>0.16333938294010888</v>
      </c>
      <c r="AF71" s="19">
        <v>0</v>
      </c>
      <c r="AI71" t="s">
        <v>198</v>
      </c>
      <c r="AJ71" s="18">
        <v>91.666666666666657</v>
      </c>
      <c r="AK71" s="18">
        <v>62.962962962962976</v>
      </c>
      <c r="AL71" s="18">
        <f t="shared" si="16"/>
        <v>75.666666666666657</v>
      </c>
      <c r="AM71" s="18">
        <f t="shared" si="21"/>
        <v>82.545454545454547</v>
      </c>
      <c r="AN71" s="18">
        <f t="shared" si="22"/>
        <v>120.17647058823526</v>
      </c>
      <c r="CR71">
        <v>72.000000000000014</v>
      </c>
      <c r="CS71">
        <v>95.333333333333343</v>
      </c>
    </row>
    <row r="72" spans="1:97">
      <c r="A72">
        <v>1</v>
      </c>
      <c r="B72" t="s">
        <v>199</v>
      </c>
      <c r="C72" t="s">
        <v>44</v>
      </c>
      <c r="D72">
        <v>18.600000000000001</v>
      </c>
      <c r="E72">
        <v>11.2</v>
      </c>
      <c r="F72">
        <v>2.1</v>
      </c>
      <c r="G72">
        <v>2.4</v>
      </c>
      <c r="H72">
        <v>6.7</v>
      </c>
      <c r="I72">
        <v>1.4</v>
      </c>
      <c r="J72">
        <f t="shared" si="17"/>
        <v>37.333333333333329</v>
      </c>
      <c r="K72">
        <v>46.9</v>
      </c>
      <c r="L72">
        <v>28.6</v>
      </c>
      <c r="M72">
        <f t="shared" si="18"/>
        <v>95.333333333333343</v>
      </c>
      <c r="N72">
        <v>94.333333333333343</v>
      </c>
      <c r="O72">
        <v>8.6</v>
      </c>
      <c r="P72">
        <v>10</v>
      </c>
      <c r="Q72">
        <v>10</v>
      </c>
      <c r="R72">
        <v>2</v>
      </c>
      <c r="S72">
        <f t="shared" si="19"/>
        <v>95.333333333333343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AA72">
        <v>95.333333333333343</v>
      </c>
      <c r="AB72" s="19">
        <f>(T72-U72)/(T72+U72)*100</f>
        <v>100</v>
      </c>
      <c r="AC72" s="19"/>
      <c r="AD72" s="19">
        <f t="shared" si="14"/>
        <v>4.3666666666666671</v>
      </c>
      <c r="AE72" s="33">
        <f t="shared" si="15"/>
        <v>0.22900763358778622</v>
      </c>
      <c r="AF72" s="19">
        <v>0</v>
      </c>
      <c r="AI72" t="s">
        <v>199</v>
      </c>
      <c r="AJ72" s="18">
        <v>100</v>
      </c>
      <c r="AK72" s="18">
        <v>95.407407407407405</v>
      </c>
      <c r="AL72" s="18">
        <f t="shared" si="16"/>
        <v>95.333333333333343</v>
      </c>
      <c r="AM72" s="18">
        <f t="shared" si="21"/>
        <v>95.333333333333343</v>
      </c>
      <c r="AN72" s="18">
        <f t="shared" si="22"/>
        <v>99.92236024844722</v>
      </c>
      <c r="CR72">
        <v>94.333333333333343</v>
      </c>
      <c r="CS72">
        <v>95.333333333333343</v>
      </c>
    </row>
    <row r="73" spans="1:97">
      <c r="A73">
        <v>3</v>
      </c>
      <c r="B73" t="s">
        <v>200</v>
      </c>
      <c r="C73" t="s">
        <v>46</v>
      </c>
      <c r="D73">
        <v>4.9000000000000004</v>
      </c>
      <c r="E73">
        <v>17.899999999999999</v>
      </c>
      <c r="F73">
        <v>3.5</v>
      </c>
      <c r="G73">
        <v>7.1</v>
      </c>
      <c r="H73">
        <v>7.3</v>
      </c>
      <c r="I73">
        <v>0.7</v>
      </c>
      <c r="J73">
        <f t="shared" si="17"/>
        <v>59.666666666666657</v>
      </c>
      <c r="K73">
        <v>21.3</v>
      </c>
      <c r="L73">
        <v>29</v>
      </c>
      <c r="M73">
        <f t="shared" si="18"/>
        <v>96.666666666666671</v>
      </c>
      <c r="N73">
        <v>94.666666666666671</v>
      </c>
      <c r="O73">
        <v>9</v>
      </c>
      <c r="P73">
        <v>10</v>
      </c>
      <c r="Q73">
        <v>10</v>
      </c>
      <c r="R73">
        <v>2</v>
      </c>
      <c r="S73">
        <f t="shared" si="19"/>
        <v>96.666666666666671</v>
      </c>
      <c r="T73">
        <v>7</v>
      </c>
      <c r="U73">
        <v>0</v>
      </c>
      <c r="V73">
        <v>0</v>
      </c>
      <c r="W73">
        <v>0</v>
      </c>
      <c r="X73">
        <v>0</v>
      </c>
      <c r="Y73">
        <v>0</v>
      </c>
      <c r="AA73">
        <v>96.666666666666671</v>
      </c>
      <c r="AB73" s="19">
        <f t="shared" si="20"/>
        <v>100</v>
      </c>
      <c r="AC73" s="19"/>
      <c r="AD73" s="19">
        <f t="shared" si="14"/>
        <v>5.5285714285714294</v>
      </c>
      <c r="AE73" s="33">
        <f t="shared" si="15"/>
        <v>0.18087855297157621</v>
      </c>
      <c r="AF73" s="19">
        <v>0</v>
      </c>
      <c r="AI73" t="s">
        <v>200</v>
      </c>
      <c r="AJ73" s="18">
        <v>95.666666666666671</v>
      </c>
      <c r="AK73" s="18">
        <v>91.111111111111114</v>
      </c>
      <c r="AL73" s="18">
        <f t="shared" si="16"/>
        <v>96.666666666666671</v>
      </c>
      <c r="AM73" s="18">
        <f t="shared" si="21"/>
        <v>101.04529616724737</v>
      </c>
      <c r="AN73" s="18">
        <f t="shared" si="22"/>
        <v>106.09756097560977</v>
      </c>
      <c r="CR73">
        <v>95.666666666666671</v>
      </c>
      <c r="CS73">
        <v>95.666666666666671</v>
      </c>
    </row>
    <row r="74" spans="1:97">
      <c r="A74">
        <v>4</v>
      </c>
      <c r="B74" t="s">
        <v>201</v>
      </c>
      <c r="C74" t="s">
        <v>48</v>
      </c>
      <c r="D74">
        <v>0</v>
      </c>
      <c r="E74">
        <v>5.3</v>
      </c>
      <c r="F74">
        <v>1.9</v>
      </c>
      <c r="G74">
        <v>2.8</v>
      </c>
      <c r="H74">
        <v>0.5</v>
      </c>
      <c r="I74">
        <v>0</v>
      </c>
      <c r="J74">
        <f t="shared" si="17"/>
        <v>17.666666666666668</v>
      </c>
      <c r="K74">
        <v>25.4</v>
      </c>
      <c r="L74">
        <v>21.6</v>
      </c>
      <c r="M74">
        <f t="shared" si="18"/>
        <v>72.000000000000014</v>
      </c>
      <c r="N74">
        <v>95.333333333333343</v>
      </c>
      <c r="O74">
        <v>10</v>
      </c>
      <c r="P74">
        <v>7.3</v>
      </c>
      <c r="Q74">
        <v>4.3</v>
      </c>
      <c r="R74">
        <v>2</v>
      </c>
      <c r="S74">
        <f t="shared" si="19"/>
        <v>72.000000000000014</v>
      </c>
      <c r="T74">
        <v>13</v>
      </c>
      <c r="U74">
        <v>2</v>
      </c>
      <c r="V74">
        <v>0</v>
      </c>
      <c r="W74">
        <v>6</v>
      </c>
      <c r="X74">
        <v>0</v>
      </c>
      <c r="Y74">
        <v>0</v>
      </c>
      <c r="AA74">
        <v>72.000000000000014</v>
      </c>
      <c r="AB74" s="19">
        <f t="shared" si="20"/>
        <v>73.333333333333329</v>
      </c>
      <c r="AC74" s="19"/>
      <c r="AD74" s="19">
        <f t="shared" si="14"/>
        <v>2.6615384615384619</v>
      </c>
      <c r="AE74" s="33">
        <f t="shared" si="15"/>
        <v>0.37572254335260113</v>
      </c>
      <c r="AF74" s="19">
        <f>(30-L74)/U74</f>
        <v>4.1999999999999993</v>
      </c>
      <c r="AI74" t="s">
        <v>201</v>
      </c>
      <c r="AJ74" s="18">
        <v>100</v>
      </c>
      <c r="AK74" s="18">
        <v>86.592592592592581</v>
      </c>
      <c r="AL74" s="18">
        <f t="shared" si="16"/>
        <v>72.000000000000014</v>
      </c>
      <c r="AM74" s="18">
        <f t="shared" si="21"/>
        <v>72.000000000000014</v>
      </c>
      <c r="AN74" s="18">
        <f t="shared" si="22"/>
        <v>83.147989734816107</v>
      </c>
      <c r="CR74">
        <v>95.333333333333343</v>
      </c>
      <c r="CS74">
        <v>95.666666666666671</v>
      </c>
    </row>
    <row r="75" spans="1:97">
      <c r="A75">
        <v>8</v>
      </c>
      <c r="B75" t="s">
        <v>202</v>
      </c>
      <c r="C75" t="s">
        <v>42</v>
      </c>
      <c r="D75">
        <v>2.2000000000000002</v>
      </c>
      <c r="E75">
        <v>14.1</v>
      </c>
      <c r="F75">
        <v>3.7</v>
      </c>
      <c r="G75">
        <v>6.5</v>
      </c>
      <c r="H75">
        <v>3.9</v>
      </c>
      <c r="I75">
        <v>0.5</v>
      </c>
      <c r="J75">
        <f t="shared" si="17"/>
        <v>47</v>
      </c>
      <c r="K75">
        <v>0</v>
      </c>
      <c r="L75">
        <v>28.3</v>
      </c>
      <c r="M75">
        <f t="shared" si="18"/>
        <v>94.333333333333343</v>
      </c>
      <c r="N75">
        <v>95.333333333333343</v>
      </c>
      <c r="O75">
        <v>8.3000000000000007</v>
      </c>
      <c r="P75">
        <v>10</v>
      </c>
      <c r="Q75">
        <v>10</v>
      </c>
      <c r="R75">
        <v>2</v>
      </c>
      <c r="S75">
        <f t="shared" si="19"/>
        <v>94.333333333333343</v>
      </c>
      <c r="T75">
        <v>39</v>
      </c>
      <c r="U75">
        <v>0</v>
      </c>
      <c r="V75">
        <v>0</v>
      </c>
      <c r="W75">
        <v>0</v>
      </c>
      <c r="X75">
        <v>0</v>
      </c>
      <c r="Y75">
        <v>0</v>
      </c>
      <c r="AA75">
        <v>94.333333333333343</v>
      </c>
      <c r="AB75" s="19">
        <f t="shared" si="20"/>
        <v>100</v>
      </c>
      <c r="AC75" s="19"/>
      <c r="AD75" s="19">
        <f t="shared" si="14"/>
        <v>1.5384615384615385</v>
      </c>
      <c r="AE75" s="33">
        <f t="shared" si="15"/>
        <v>0.65</v>
      </c>
      <c r="AF75" s="19">
        <v>0</v>
      </c>
      <c r="AI75" t="s">
        <v>202</v>
      </c>
      <c r="AJ75" s="18">
        <v>94.666666666666671</v>
      </c>
      <c r="AK75" s="18">
        <v>95</v>
      </c>
      <c r="AL75" s="18">
        <f t="shared" si="16"/>
        <v>94.333333333333343</v>
      </c>
      <c r="AM75" s="18">
        <f t="shared" si="21"/>
        <v>99.647887323943664</v>
      </c>
      <c r="AN75" s="18">
        <f t="shared" si="22"/>
        <v>99.298245614035096</v>
      </c>
      <c r="CR75">
        <v>97.666666666666671</v>
      </c>
      <c r="CS75">
        <v>96.333333333333329</v>
      </c>
    </row>
    <row r="76" spans="1:97">
      <c r="A76">
        <v>5</v>
      </c>
      <c r="B76" t="s">
        <v>203</v>
      </c>
      <c r="C76" t="s">
        <v>44</v>
      </c>
      <c r="D76">
        <v>3.2</v>
      </c>
      <c r="E76">
        <v>7.8</v>
      </c>
      <c r="F76">
        <v>1.8</v>
      </c>
      <c r="G76">
        <v>2.5</v>
      </c>
      <c r="H76">
        <v>3.4</v>
      </c>
      <c r="I76">
        <v>0.5</v>
      </c>
      <c r="J76">
        <f t="shared" si="17"/>
        <v>26</v>
      </c>
      <c r="K76">
        <v>13.1</v>
      </c>
      <c r="L76">
        <v>28.7</v>
      </c>
      <c r="M76">
        <f t="shared" si="18"/>
        <v>95.666666666666671</v>
      </c>
      <c r="N76">
        <v>95.666666666666671</v>
      </c>
      <c r="O76">
        <v>8.6999999999999993</v>
      </c>
      <c r="P76">
        <v>10</v>
      </c>
      <c r="Q76">
        <v>10</v>
      </c>
      <c r="R76">
        <v>2</v>
      </c>
      <c r="S76">
        <f t="shared" si="19"/>
        <v>95.666666666666671</v>
      </c>
      <c r="T76">
        <v>15</v>
      </c>
      <c r="U76">
        <v>0</v>
      </c>
      <c r="V76">
        <v>0</v>
      </c>
      <c r="W76">
        <v>0</v>
      </c>
      <c r="X76">
        <v>0</v>
      </c>
      <c r="Y76">
        <v>0</v>
      </c>
      <c r="AA76">
        <v>95.666666666666671</v>
      </c>
      <c r="AB76" s="19">
        <f t="shared" si="20"/>
        <v>100</v>
      </c>
      <c r="AC76" s="19"/>
      <c r="AD76" s="19">
        <f t="shared" si="14"/>
        <v>3.1266666666666665</v>
      </c>
      <c r="AE76" s="33">
        <f t="shared" si="15"/>
        <v>0.31982942430703626</v>
      </c>
      <c r="AF76" s="19">
        <v>0</v>
      </c>
      <c r="AI76" t="s">
        <v>203</v>
      </c>
      <c r="AJ76" s="18">
        <v>81.666666666666671</v>
      </c>
      <c r="AK76" s="18">
        <v>91.703703703703695</v>
      </c>
      <c r="AL76" s="18">
        <f t="shared" si="16"/>
        <v>95.666666666666671</v>
      </c>
      <c r="AM76" s="18">
        <f t="shared" si="21"/>
        <v>117.14285714285715</v>
      </c>
      <c r="AN76" s="18">
        <f t="shared" si="22"/>
        <v>104.32148626817448</v>
      </c>
      <c r="CR76">
        <v>100</v>
      </c>
      <c r="CS76">
        <v>96.666666666666671</v>
      </c>
    </row>
    <row r="77" spans="1:97">
      <c r="A77">
        <v>6</v>
      </c>
      <c r="B77" t="s">
        <v>204</v>
      </c>
      <c r="C77" t="s">
        <v>46</v>
      </c>
      <c r="D77">
        <v>5.5</v>
      </c>
      <c r="E77">
        <v>6.4</v>
      </c>
      <c r="F77">
        <v>2.8</v>
      </c>
      <c r="G77">
        <v>2.7</v>
      </c>
      <c r="H77">
        <v>1</v>
      </c>
      <c r="I77">
        <v>0.5</v>
      </c>
      <c r="J77">
        <f t="shared" si="17"/>
        <v>21.333333333333336</v>
      </c>
      <c r="K77">
        <v>5</v>
      </c>
      <c r="L77">
        <v>28.6</v>
      </c>
      <c r="M77">
        <f t="shared" si="18"/>
        <v>95.333333333333343</v>
      </c>
      <c r="N77">
        <v>95.666666666666671</v>
      </c>
      <c r="O77">
        <v>8.6</v>
      </c>
      <c r="P77">
        <v>10</v>
      </c>
      <c r="Q77">
        <v>10</v>
      </c>
      <c r="R77">
        <v>2</v>
      </c>
      <c r="S77">
        <f t="shared" si="19"/>
        <v>95.333333333333343</v>
      </c>
      <c r="T77">
        <v>10</v>
      </c>
      <c r="U77">
        <v>0</v>
      </c>
      <c r="V77">
        <v>0</v>
      </c>
      <c r="W77">
        <v>0</v>
      </c>
      <c r="X77">
        <v>0</v>
      </c>
      <c r="Y77">
        <v>0</v>
      </c>
      <c r="AA77">
        <v>95.333333333333343</v>
      </c>
      <c r="AB77" s="19">
        <f>(T77-U77)/(T77+U77)*100</f>
        <v>100</v>
      </c>
      <c r="AC77" s="19"/>
      <c r="AD77" s="19">
        <f t="shared" si="14"/>
        <v>5.5</v>
      </c>
      <c r="AE77" s="33">
        <f t="shared" si="15"/>
        <v>0.18181818181818182</v>
      </c>
      <c r="AF77" s="19">
        <v>0</v>
      </c>
      <c r="AI77" t="s">
        <v>204</v>
      </c>
      <c r="AJ77" s="18">
        <v>100</v>
      </c>
      <c r="AK77" s="18">
        <v>96.592592592592595</v>
      </c>
      <c r="AL77" s="18">
        <f t="shared" si="16"/>
        <v>95.333333333333343</v>
      </c>
      <c r="AM77" s="18">
        <f t="shared" si="21"/>
        <v>95.333333333333343</v>
      </c>
      <c r="AN77" s="18">
        <f t="shared" si="22"/>
        <v>98.696319018404907</v>
      </c>
      <c r="CR77">
        <v>64.333333333333329</v>
      </c>
      <c r="CS77">
        <v>96.666666666666671</v>
      </c>
    </row>
    <row r="78" spans="1:97">
      <c r="A78">
        <v>7</v>
      </c>
      <c r="B78" t="s">
        <v>205</v>
      </c>
      <c r="C78" t="s">
        <v>48</v>
      </c>
      <c r="D78">
        <v>0.6</v>
      </c>
      <c r="E78">
        <v>6.4</v>
      </c>
      <c r="F78">
        <v>1</v>
      </c>
      <c r="G78">
        <v>3.1</v>
      </c>
      <c r="H78">
        <v>2.2999999999999998</v>
      </c>
      <c r="I78">
        <v>0</v>
      </c>
      <c r="J78">
        <f t="shared" si="17"/>
        <v>21.333333333333336</v>
      </c>
      <c r="K78">
        <v>9.3000000000000007</v>
      </c>
      <c r="L78">
        <v>29.3</v>
      </c>
      <c r="M78">
        <f t="shared" si="18"/>
        <v>97.666666666666671</v>
      </c>
      <c r="N78">
        <v>96.333333333333329</v>
      </c>
      <c r="O78">
        <v>9.3000000000000007</v>
      </c>
      <c r="P78">
        <v>10</v>
      </c>
      <c r="Q78">
        <v>10</v>
      </c>
      <c r="R78">
        <v>2</v>
      </c>
      <c r="S78">
        <f t="shared" si="19"/>
        <v>97.666666666666671</v>
      </c>
      <c r="T78">
        <v>29</v>
      </c>
      <c r="U78">
        <v>0</v>
      </c>
      <c r="V78">
        <v>0</v>
      </c>
      <c r="W78">
        <v>0</v>
      </c>
      <c r="X78">
        <v>0</v>
      </c>
      <c r="Y78">
        <v>0</v>
      </c>
      <c r="AA78">
        <v>97.666666666666671</v>
      </c>
      <c r="AB78" s="19">
        <f t="shared" si="20"/>
        <v>100</v>
      </c>
      <c r="AC78" s="19"/>
      <c r="AD78" s="19">
        <f t="shared" si="14"/>
        <v>1.7482758620689656</v>
      </c>
      <c r="AE78" s="33">
        <f t="shared" si="15"/>
        <v>0.57199211045364884</v>
      </c>
      <c r="AF78" s="19">
        <v>0</v>
      </c>
      <c r="AI78" t="s">
        <v>205</v>
      </c>
      <c r="AJ78" s="18">
        <v>80.666666666666657</v>
      </c>
      <c r="AK78" s="18">
        <v>93.518518518518519</v>
      </c>
      <c r="AL78" s="18">
        <f t="shared" si="16"/>
        <v>97.666666666666671</v>
      </c>
      <c r="AM78" s="18">
        <f t="shared" si="21"/>
        <v>121.07438016528928</v>
      </c>
      <c r="AN78" s="18">
        <f t="shared" si="22"/>
        <v>104.43564356435644</v>
      </c>
      <c r="CR78">
        <v>73</v>
      </c>
      <c r="CS78">
        <v>97.000000000000014</v>
      </c>
    </row>
    <row r="79" spans="1:97">
      <c r="B79" t="s">
        <v>269</v>
      </c>
      <c r="D79">
        <v>2.1</v>
      </c>
      <c r="E79">
        <v>14</v>
      </c>
      <c r="F79">
        <v>3.5</v>
      </c>
      <c r="G79">
        <v>5.9</v>
      </c>
      <c r="H79">
        <v>5.2</v>
      </c>
      <c r="I79">
        <v>0.7</v>
      </c>
      <c r="J79">
        <f t="shared" si="17"/>
        <v>46.666666666666664</v>
      </c>
      <c r="K79">
        <v>28.7</v>
      </c>
      <c r="L79">
        <v>30</v>
      </c>
      <c r="M79">
        <f t="shared" si="18"/>
        <v>100</v>
      </c>
      <c r="N79">
        <v>96.666666666666671</v>
      </c>
      <c r="O79">
        <v>10</v>
      </c>
      <c r="P79">
        <v>10</v>
      </c>
      <c r="Q79">
        <v>10</v>
      </c>
      <c r="R79">
        <v>2</v>
      </c>
      <c r="S79">
        <f t="shared" si="19"/>
        <v>100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AB79" s="19">
        <f t="shared" si="20"/>
        <v>100</v>
      </c>
      <c r="AC79" s="19"/>
      <c r="AD79" s="19">
        <f t="shared" si="14"/>
        <v>3.9125000000000001</v>
      </c>
      <c r="AE79" s="33">
        <f t="shared" si="15"/>
        <v>0.25559105431309903</v>
      </c>
      <c r="AF79" s="19">
        <v>0</v>
      </c>
      <c r="AJ79" s="18"/>
      <c r="AK79" s="18"/>
      <c r="AL79" s="18">
        <v>100</v>
      </c>
      <c r="AM79" s="18"/>
      <c r="AN79" s="18"/>
      <c r="CR79">
        <v>93.666666666666671</v>
      </c>
      <c r="CS79">
        <v>97.666666666666671</v>
      </c>
    </row>
    <row r="80" spans="1:97">
      <c r="B80" t="s">
        <v>270</v>
      </c>
      <c r="D80">
        <v>11.5</v>
      </c>
      <c r="E80">
        <v>11.1</v>
      </c>
      <c r="F80">
        <v>0.7</v>
      </c>
      <c r="G80">
        <v>6.4</v>
      </c>
      <c r="H80">
        <v>4</v>
      </c>
      <c r="I80">
        <v>1.5</v>
      </c>
      <c r="J80">
        <f t="shared" si="17"/>
        <v>37</v>
      </c>
      <c r="K80">
        <v>13.5</v>
      </c>
      <c r="L80">
        <v>19.3</v>
      </c>
      <c r="M80">
        <f>L80/30*100</f>
        <v>64.333333333333329</v>
      </c>
      <c r="N80">
        <v>96.6666666666667</v>
      </c>
      <c r="O80">
        <v>0.9</v>
      </c>
      <c r="P80">
        <v>10</v>
      </c>
      <c r="Q80">
        <v>8.4</v>
      </c>
      <c r="R80">
        <v>2</v>
      </c>
      <c r="S80">
        <f t="shared" si="19"/>
        <v>64.333333333333329</v>
      </c>
      <c r="T80">
        <v>1</v>
      </c>
      <c r="U80">
        <v>2</v>
      </c>
      <c r="V80">
        <v>6</v>
      </c>
      <c r="W80">
        <v>0</v>
      </c>
      <c r="X80">
        <v>0</v>
      </c>
      <c r="Y80">
        <v>0</v>
      </c>
      <c r="AB80" s="19">
        <f t="shared" si="20"/>
        <v>-33.333333333333329</v>
      </c>
      <c r="AC80" s="19"/>
      <c r="AD80" s="19">
        <f t="shared" si="14"/>
        <v>46.5</v>
      </c>
      <c r="AE80" s="33">
        <f t="shared" si="15"/>
        <v>2.1505376344086023E-2</v>
      </c>
      <c r="AF80" s="19">
        <f>(30-L80)/U80</f>
        <v>5.35</v>
      </c>
      <c r="AJ80" s="18"/>
      <c r="AK80" s="18"/>
      <c r="AL80" s="18">
        <v>64.333333333333329</v>
      </c>
      <c r="AM80" s="18"/>
      <c r="AN80" s="18"/>
      <c r="CR80">
        <v>94.333333333333343</v>
      </c>
      <c r="CS80">
        <v>98.333333333333329</v>
      </c>
    </row>
    <row r="81" spans="2:97">
      <c r="B81" t="s">
        <v>271</v>
      </c>
      <c r="D81">
        <v>9.1</v>
      </c>
      <c r="E81">
        <v>5.2</v>
      </c>
      <c r="F81">
        <v>1.9</v>
      </c>
      <c r="G81">
        <v>2.1</v>
      </c>
      <c r="H81">
        <v>1.2</v>
      </c>
      <c r="I81">
        <v>0.8</v>
      </c>
      <c r="J81">
        <f t="shared" si="17"/>
        <v>17.333333333333336</v>
      </c>
      <c r="K81">
        <v>33.299999999999997</v>
      </c>
      <c r="L81">
        <v>21.9</v>
      </c>
      <c r="M81">
        <f t="shared" si="18"/>
        <v>73</v>
      </c>
      <c r="N81">
        <v>97.000000000000014</v>
      </c>
      <c r="O81">
        <v>6</v>
      </c>
      <c r="P81">
        <v>5.9</v>
      </c>
      <c r="Q81">
        <v>10</v>
      </c>
      <c r="R81">
        <v>2</v>
      </c>
      <c r="S81">
        <f t="shared" si="19"/>
        <v>73</v>
      </c>
      <c r="T81">
        <v>6</v>
      </c>
      <c r="U81">
        <v>2</v>
      </c>
      <c r="V81">
        <v>0</v>
      </c>
      <c r="W81">
        <v>6</v>
      </c>
      <c r="X81">
        <v>0</v>
      </c>
      <c r="Y81">
        <v>0</v>
      </c>
      <c r="AB81" s="19">
        <f t="shared" si="20"/>
        <v>50</v>
      </c>
      <c r="AC81" s="19"/>
      <c r="AD81" s="19">
        <f t="shared" si="14"/>
        <v>4.45</v>
      </c>
      <c r="AE81" s="33">
        <f t="shared" si="15"/>
        <v>0.22471910112359547</v>
      </c>
      <c r="AF81" s="19">
        <f>(30-L81)/U81</f>
        <v>4.0500000000000007</v>
      </c>
      <c r="AJ81" s="18"/>
      <c r="AK81" s="18"/>
      <c r="AL81" s="18">
        <v>73</v>
      </c>
      <c r="AM81" s="18"/>
      <c r="AN81" s="18"/>
      <c r="CR81">
        <v>80</v>
      </c>
      <c r="CS81">
        <v>100</v>
      </c>
    </row>
    <row r="82" spans="2:97">
      <c r="B82" t="s">
        <v>272</v>
      </c>
      <c r="D82">
        <v>9.1</v>
      </c>
      <c r="E82">
        <v>10.3</v>
      </c>
      <c r="F82">
        <v>3.1</v>
      </c>
      <c r="G82">
        <v>2.6</v>
      </c>
      <c r="H82">
        <v>4.5999999999999996</v>
      </c>
      <c r="I82">
        <v>0</v>
      </c>
      <c r="J82">
        <f t="shared" si="17"/>
        <v>34.333333333333336</v>
      </c>
      <c r="K82">
        <v>12</v>
      </c>
      <c r="L82">
        <v>28.1</v>
      </c>
      <c r="M82">
        <f t="shared" si="18"/>
        <v>93.666666666666671</v>
      </c>
      <c r="N82">
        <v>97.666666666666671</v>
      </c>
      <c r="O82">
        <v>8.1</v>
      </c>
      <c r="P82">
        <v>10</v>
      </c>
      <c r="Q82">
        <v>10</v>
      </c>
      <c r="R82">
        <v>2</v>
      </c>
      <c r="S82">
        <f t="shared" si="19"/>
        <v>93.666666666666671</v>
      </c>
      <c r="T82">
        <v>6</v>
      </c>
      <c r="U82">
        <v>0</v>
      </c>
      <c r="V82">
        <v>0</v>
      </c>
      <c r="W82">
        <v>0</v>
      </c>
      <c r="X82">
        <v>0</v>
      </c>
      <c r="Y82">
        <v>0</v>
      </c>
      <c r="AB82" s="19">
        <f t="shared" si="20"/>
        <v>100</v>
      </c>
      <c r="AC82" s="19"/>
      <c r="AD82" s="19">
        <f t="shared" si="14"/>
        <v>8</v>
      </c>
      <c r="AE82" s="33">
        <f t="shared" si="15"/>
        <v>0.125</v>
      </c>
      <c r="AF82" s="19">
        <v>0</v>
      </c>
      <c r="AJ82" s="18"/>
      <c r="AK82" s="18"/>
      <c r="AL82" s="18">
        <v>93.666666666666671</v>
      </c>
      <c r="AM82" s="18"/>
      <c r="AN82" s="18"/>
    </row>
    <row r="83" spans="2:97">
      <c r="B83" t="s">
        <v>273</v>
      </c>
      <c r="D83">
        <v>6</v>
      </c>
      <c r="E83">
        <v>4.3</v>
      </c>
      <c r="F83">
        <v>0</v>
      </c>
      <c r="G83">
        <v>2.4</v>
      </c>
      <c r="H83">
        <v>1.8</v>
      </c>
      <c r="I83">
        <v>0.9</v>
      </c>
      <c r="J83">
        <f t="shared" si="17"/>
        <v>14.333333333333334</v>
      </c>
      <c r="K83">
        <v>57.5</v>
      </c>
      <c r="L83">
        <v>28.3</v>
      </c>
      <c r="M83">
        <f t="shared" si="18"/>
        <v>94.333333333333343</v>
      </c>
      <c r="N83">
        <v>98.333333333333329</v>
      </c>
      <c r="O83">
        <v>8.3000000000000007</v>
      </c>
      <c r="P83">
        <v>10</v>
      </c>
      <c r="Q83">
        <v>10</v>
      </c>
      <c r="R83">
        <v>2</v>
      </c>
      <c r="S83">
        <f t="shared" si="19"/>
        <v>94.333333333333343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AB83" s="19">
        <f t="shared" si="20"/>
        <v>100</v>
      </c>
      <c r="AC83" s="19"/>
      <c r="AD83" s="19">
        <f t="shared" si="14"/>
        <v>2.5</v>
      </c>
      <c r="AE83" s="33">
        <f t="shared" si="15"/>
        <v>0.4</v>
      </c>
      <c r="AF83" s="19">
        <v>0</v>
      </c>
      <c r="AJ83" s="18"/>
      <c r="AK83" s="18"/>
      <c r="AL83" s="18">
        <v>94.333333333333343</v>
      </c>
      <c r="AM83" s="18"/>
      <c r="AN83" s="18"/>
    </row>
    <row r="84" spans="2:97">
      <c r="B84" t="s">
        <v>274</v>
      </c>
      <c r="D84">
        <v>14.5</v>
      </c>
      <c r="E84">
        <v>12.4</v>
      </c>
      <c r="F84">
        <v>3.2</v>
      </c>
      <c r="G84">
        <v>5</v>
      </c>
      <c r="H84">
        <v>4.2</v>
      </c>
      <c r="I84">
        <v>0.5</v>
      </c>
      <c r="J84">
        <f t="shared" si="17"/>
        <v>41.333333333333336</v>
      </c>
      <c r="K84">
        <v>12</v>
      </c>
      <c r="L84">
        <v>24</v>
      </c>
      <c r="M84">
        <f t="shared" si="18"/>
        <v>80</v>
      </c>
      <c r="N84">
        <v>100</v>
      </c>
      <c r="O84">
        <v>4.3</v>
      </c>
      <c r="P84">
        <v>10</v>
      </c>
      <c r="Q84">
        <v>9.6999999999999993</v>
      </c>
      <c r="R84">
        <v>1.7</v>
      </c>
      <c r="S84">
        <f t="shared" si="19"/>
        <v>80</v>
      </c>
      <c r="T84">
        <v>3</v>
      </c>
      <c r="U84">
        <v>0</v>
      </c>
      <c r="V84">
        <v>0</v>
      </c>
      <c r="W84">
        <v>0</v>
      </c>
      <c r="X84">
        <v>0</v>
      </c>
      <c r="Y84">
        <v>0</v>
      </c>
      <c r="AB84" s="19">
        <f t="shared" si="20"/>
        <v>100</v>
      </c>
      <c r="AC84" s="19"/>
      <c r="AD84" s="19">
        <f t="shared" si="14"/>
        <v>16</v>
      </c>
      <c r="AE84" s="33">
        <f t="shared" si="15"/>
        <v>6.25E-2</v>
      </c>
      <c r="AF84" s="19">
        <v>0</v>
      </c>
      <c r="AJ84" s="18"/>
      <c r="AK84" s="18"/>
      <c r="AL84" s="18">
        <v>80</v>
      </c>
      <c r="AM84" s="18"/>
      <c r="AN84" s="18"/>
    </row>
    <row r="85" spans="2:97">
      <c r="D85" s="8">
        <f>AVERAGE(D45:D84)/60*100</f>
        <v>6.0833333333333321</v>
      </c>
      <c r="E85" s="8">
        <f>AVERAGE(E45:E84)/30*100</f>
        <v>25.575000000000003</v>
      </c>
      <c r="F85" s="8">
        <f>AVERAGE(F45:F84)/10*100</f>
        <v>18.55</v>
      </c>
      <c r="G85" s="8">
        <f t="shared" ref="G85:H85" si="23">AVERAGE(G45:G84)/10*100</f>
        <v>27.474999999999998</v>
      </c>
      <c r="H85" s="8">
        <f t="shared" si="23"/>
        <v>30.825000000000003</v>
      </c>
      <c r="I85" s="8">
        <f>AVERAGE(I45:I84)/2*100</f>
        <v>25.25</v>
      </c>
      <c r="K85" s="8">
        <f>AVERAGE(K45:K84)/60*100</f>
        <v>27.195833333333329</v>
      </c>
      <c r="L85" s="8">
        <f>AVERAGE(L45:L84)/30*100</f>
        <v>76.333333333333329</v>
      </c>
      <c r="N85" s="32">
        <f>(30)/40*100</f>
        <v>75</v>
      </c>
      <c r="O85" s="8">
        <f>AVERAGE(O45:O84)/10*100</f>
        <v>70.825000000000017</v>
      </c>
      <c r="P85" s="8">
        <f t="shared" ref="P85" si="24">AVERAGE(P45:P84)/10*100</f>
        <v>79.625</v>
      </c>
      <c r="Q85" s="8">
        <f>AVERAGE(Q45:Q84)/10*100</f>
        <v>78.599999999999994</v>
      </c>
      <c r="R85" s="8">
        <f>AVERAGE(R45:R84)/2*100</f>
        <v>79.625</v>
      </c>
      <c r="T85" s="8">
        <f>AVERAGE(T45:T84)</f>
        <v>14.45</v>
      </c>
      <c r="U85" s="8">
        <f t="shared" ref="U85:X85" si="25">AVERAGE(U45:U84)</f>
        <v>2.1</v>
      </c>
      <c r="V85" s="8">
        <f t="shared" si="25"/>
        <v>1.5</v>
      </c>
      <c r="W85" s="8">
        <f t="shared" si="25"/>
        <v>2.4</v>
      </c>
      <c r="X85" s="8">
        <f t="shared" si="25"/>
        <v>2.4</v>
      </c>
      <c r="Y85" s="8">
        <f>AVERAGE(Y45:Y84)</f>
        <v>3</v>
      </c>
      <c r="AB85" s="8">
        <f>AVERAGE(AB45:AB84)</f>
        <v>79.376025865931979</v>
      </c>
      <c r="AC85" s="8"/>
      <c r="AD85" s="8">
        <f>AVERAGE(AD45:AD84)</f>
        <v>5.2361070974199677</v>
      </c>
      <c r="AE85" s="8">
        <f>AVERAGE(AE45:AE84)</f>
        <v>0.319998319508143</v>
      </c>
      <c r="AF85" s="8">
        <f t="shared" ref="AF85" si="26">AVERAGE(AF45:AF84)</f>
        <v>1.4294285714285713</v>
      </c>
      <c r="AI85" s="8"/>
      <c r="AJ85" s="8">
        <f t="shared" ref="AJ85" si="27">AVERAGE(AJ45:AJ78)</f>
        <v>93.460784313725455</v>
      </c>
      <c r="AK85" s="8">
        <f t="shared" ref="AK85" si="28">AVERAGE(AK45:AK78)</f>
        <v>88.96840958605668</v>
      </c>
      <c r="AL85" s="8">
        <f t="shared" ref="AL85" si="29">AVERAGE(AL45:AL78)</f>
        <v>74.941176470588232</v>
      </c>
      <c r="AM85" s="8">
        <f t="shared" ref="AM85" si="30">AVERAGE(AM45:AM78)</f>
        <v>80.501243057729809</v>
      </c>
      <c r="AN85" s="8">
        <f t="shared" ref="AN85" si="31">AVERAGE(AN45:AN78)</f>
        <v>84.252135323977214</v>
      </c>
    </row>
    <row r="86" spans="2:97">
      <c r="D86" s="8">
        <f>STDEV(D45:D84)/SQRT(40)/60*100</f>
        <v>1.1221513475122893</v>
      </c>
      <c r="E86" s="8">
        <f>STDEV(E45:E84)/SQRT(40)/30*100</f>
        <v>2.8006914973355883</v>
      </c>
      <c r="F86" s="8">
        <f>STDEV(F45:F84)/SQRT(40)/10*100</f>
        <v>2.3435536242517667</v>
      </c>
      <c r="G86" s="8">
        <f t="shared" ref="G86:H86" si="32">STDEV(G45:G84)/SQRT(40)/10*100</f>
        <v>3.9538990006944164</v>
      </c>
      <c r="H86" s="8">
        <f t="shared" si="32"/>
        <v>3.6827538991970785</v>
      </c>
      <c r="I86" s="8">
        <f>STDEV(I45:I84)/SQRT(40)/2*100</f>
        <v>4.8402360082318925</v>
      </c>
      <c r="K86" s="8">
        <f>STDEV(K45:K84)/SQRT(40)/60*100</f>
        <v>3.5495871088286313</v>
      </c>
      <c r="L86" s="8">
        <f>STDEV(L45:L84)/SQRT(40)/30*100</f>
        <v>3.9186528878991629</v>
      </c>
      <c r="N86" s="32">
        <f>(10)/40*100</f>
        <v>25</v>
      </c>
      <c r="O86" s="8">
        <f>STDEV(O45:O84)/SQRT(40)/10*100</f>
        <v>4.5810209784640943</v>
      </c>
      <c r="P86" s="8">
        <f t="shared" ref="P86" si="33">STDEV(P45:P84)/SQRT(40)/10*100</f>
        <v>5.1502660498866817</v>
      </c>
      <c r="Q86" s="8">
        <f>STDEV(Q45:Q84)/SQRT(40)/10*100</f>
        <v>5.5700435021088142</v>
      </c>
      <c r="R86" s="8">
        <f>STDEV(R45:R84)/SQRT(40)/2*100</f>
        <v>6.1325829564669334</v>
      </c>
      <c r="T86" s="8">
        <f>STDEV(T45:T84)/SQRT(40)</f>
        <v>1.5118972628235468</v>
      </c>
      <c r="U86" s="8">
        <f t="shared" ref="U86:X86" si="34">STDEV(U45:U84)/SQRT(40)</f>
        <v>0.59030630901383596</v>
      </c>
      <c r="V86" s="8">
        <f t="shared" si="34"/>
        <v>0.55815630565143803</v>
      </c>
      <c r="W86" s="8">
        <f t="shared" si="34"/>
        <v>0.85395009762325647</v>
      </c>
      <c r="X86" s="8">
        <f t="shared" si="34"/>
        <v>1.0258204971181324</v>
      </c>
      <c r="Y86" s="8">
        <f>STDEV(Y45:Y84)/SQRT(40)</f>
        <v>1.4411533842457842</v>
      </c>
      <c r="AB86" s="8">
        <f>STDEV(AB45:AB84)/SQRT(40)</f>
        <v>5.2625537574508661</v>
      </c>
      <c r="AC86" s="8"/>
      <c r="AD86" s="8">
        <f>STDEV(AD45:AD84)/SQRT(40)</f>
        <v>1.1735875515049408</v>
      </c>
      <c r="AE86" s="8">
        <f>STDEV(AE45:AE84)/SQRT(40)</f>
        <v>2.6186393006756577E-2</v>
      </c>
      <c r="AF86" s="8">
        <f t="shared" ref="AF86" si="35">STDEV(AF45:AF84)/SQRT(40)</f>
        <v>0.36392052507337963</v>
      </c>
      <c r="AI86" s="8"/>
      <c r="AJ86" s="8">
        <f t="shared" ref="AJ86:AK86" si="36">STDEV(AJ45:AJ78)/SQRT(34)</f>
        <v>0.97959117606715429</v>
      </c>
      <c r="AK86" s="8">
        <f t="shared" si="36"/>
        <v>1.1788843252187038</v>
      </c>
      <c r="AL86" s="8">
        <f t="shared" ref="AL86:AN86" si="37">STDEV(AL45:AL78)/SQRT(34)</f>
        <v>4.4817022102736397</v>
      </c>
      <c r="AM86" s="8">
        <f t="shared" si="37"/>
        <v>4.8852510383226617</v>
      </c>
      <c r="AN86" s="8">
        <f t="shared" si="37"/>
        <v>5.0038131071643388</v>
      </c>
    </row>
    <row r="87" spans="2:97">
      <c r="N87" s="32">
        <f>SUM(N85:N86)</f>
        <v>100</v>
      </c>
    </row>
    <row r="88" spans="2:97">
      <c r="E88">
        <f>_xlfn.T.TEST(E2:E39,E45:E84,2,2)</f>
        <v>0.83212107101036836</v>
      </c>
      <c r="F88">
        <f t="shared" ref="F88:H88" si="38">_xlfn.T.TEST(F2:F39,F45:F84,2,2)</f>
        <v>0.3310793884831118</v>
      </c>
      <c r="G88">
        <f t="shared" si="38"/>
        <v>0.64849400020741099</v>
      </c>
      <c r="H88">
        <f t="shared" si="38"/>
        <v>0.4990243843115385</v>
      </c>
      <c r="I88">
        <f>_xlfn.T.TEST(I2:I39,I45:I84,2,2)</f>
        <v>0.75549044563623335</v>
      </c>
      <c r="K88">
        <f>_xlfn.T.TEST(K2:K39,K45:K84,2,2)</f>
        <v>1.7950744393776799E-3</v>
      </c>
      <c r="L88">
        <f t="shared" ref="L88:Q88" si="39">_xlfn.T.TEST(L2:L39,L45:L84,2,2)</f>
        <v>1.3010832013849737E-4</v>
      </c>
      <c r="O88">
        <f t="shared" si="39"/>
        <v>1.7400061543899436E-4</v>
      </c>
      <c r="P88">
        <f t="shared" si="39"/>
        <v>5.8647785175159972E-3</v>
      </c>
      <c r="Q88">
        <f t="shared" si="39"/>
        <v>1.1364187834862036E-3</v>
      </c>
      <c r="R88">
        <f>_xlfn.T.TEST(R2:R39,R45:R84,2,2)</f>
        <v>6.2316641121015997E-4</v>
      </c>
      <c r="T88">
        <f>_xlfn.T.TEST(T2:T39,T45:T84,2,2)</f>
        <v>3.5943864357185122E-3</v>
      </c>
      <c r="U88">
        <f t="shared" ref="U88:X88" si="40">_xlfn.T.TEST(U2:U39,U45:U84,2,2)</f>
        <v>5.4506886796816048E-3</v>
      </c>
      <c r="V88">
        <f t="shared" si="40"/>
        <v>5.2732086361655783E-3</v>
      </c>
      <c r="W88">
        <f t="shared" si="40"/>
        <v>7.8441687671789023E-2</v>
      </c>
      <c r="X88">
        <f t="shared" si="40"/>
        <v>1.5891661617652115E-2</v>
      </c>
      <c r="Y88">
        <f>_xlfn.T.TEST(Y2:Y39,Y45:Y84,2,2)</f>
        <v>4.0099992823217578E-2</v>
      </c>
      <c r="AB88">
        <f>_xlfn.T.TEST(AB2:AB39,AB45:AB84,2,2)</f>
        <v>4.0991893943626914E-2</v>
      </c>
      <c r="AD88">
        <f t="shared" ref="AD88:AF88" si="41">_xlfn.T.TEST(AD2:AD39,AD45:AD84,2,2)</f>
        <v>5.0776830071166901E-2</v>
      </c>
      <c r="AE88">
        <f>_xlfn.T.TEST(AE2:AE39,AE45:AE84,2,2)</f>
        <v>3.0751790481945682E-2</v>
      </c>
      <c r="AF88">
        <f t="shared" si="41"/>
        <v>0.3862008830840199</v>
      </c>
    </row>
    <row r="90" spans="2:97">
      <c r="K90" t="s">
        <v>321</v>
      </c>
    </row>
    <row r="91" spans="2:97">
      <c r="K91">
        <v>9.6</v>
      </c>
    </row>
    <row r="92" spans="2:97">
      <c r="K92">
        <v>9.8000000000000007</v>
      </c>
    </row>
    <row r="93" spans="2:97">
      <c r="K93">
        <v>26.5</v>
      </c>
    </row>
    <row r="94" spans="2:97">
      <c r="K94">
        <v>1.8</v>
      </c>
    </row>
    <row r="95" spans="2:97">
      <c r="K95">
        <v>12.8</v>
      </c>
    </row>
    <row r="96" spans="2:97">
      <c r="K96">
        <v>24.3</v>
      </c>
    </row>
    <row r="97" spans="11:11">
      <c r="K97">
        <v>23.5</v>
      </c>
    </row>
    <row r="98" spans="11:11">
      <c r="K98">
        <v>24.5</v>
      </c>
    </row>
    <row r="99" spans="11:11">
      <c r="K99">
        <v>26.5</v>
      </c>
    </row>
    <row r="100" spans="11:11">
      <c r="K100">
        <v>20.9</v>
      </c>
    </row>
    <row r="101" spans="11:11">
      <c r="K101">
        <v>24.3</v>
      </c>
    </row>
    <row r="102" spans="11:11">
      <c r="K102">
        <v>31</v>
      </c>
    </row>
    <row r="105" spans="11:11">
      <c r="K105">
        <f>_xlfn.T.TEST(K2:K39,K91:K102,2,2)</f>
        <v>7.134966354844656E-5</v>
      </c>
    </row>
    <row r="136" spans="4:18">
      <c r="N136" t="s">
        <v>325</v>
      </c>
    </row>
    <row r="137" spans="4:18">
      <c r="D137">
        <f>F137/60*100</f>
        <v>35.833333333333336</v>
      </c>
      <c r="E137">
        <f>G137/60*100</f>
        <v>24.666666666666668</v>
      </c>
      <c r="F137">
        <v>21.5</v>
      </c>
      <c r="G137">
        <v>14.8</v>
      </c>
      <c r="I137">
        <f>K137/30*100</f>
        <v>84.333333333333343</v>
      </c>
      <c r="J137">
        <f>L137/30*100</f>
        <v>46.333333333333329</v>
      </c>
      <c r="K137">
        <v>25.3</v>
      </c>
      <c r="L137">
        <v>13.9</v>
      </c>
      <c r="N137" s="22">
        <v>25.7</v>
      </c>
      <c r="O137">
        <f>N137/30*100</f>
        <v>85.666666666666671</v>
      </c>
    </row>
    <row r="138" spans="4:18">
      <c r="D138">
        <f t="shared" ref="D138:E174" si="42">F138/60*100</f>
        <v>29.5</v>
      </c>
      <c r="E138">
        <f t="shared" si="42"/>
        <v>0</v>
      </c>
      <c r="F138">
        <v>17.7</v>
      </c>
      <c r="G138">
        <v>0</v>
      </c>
      <c r="I138">
        <f t="shared" ref="I138:I174" si="43">K138/30*100</f>
        <v>15.333333333333332</v>
      </c>
      <c r="J138">
        <f t="shared" ref="J138:J176" si="44">L138/30*100</f>
        <v>57.666666666666664</v>
      </c>
      <c r="K138">
        <v>4.5999999999999996</v>
      </c>
      <c r="L138">
        <v>17.3</v>
      </c>
      <c r="N138" s="22">
        <v>0</v>
      </c>
      <c r="O138">
        <f t="shared" ref="O138:O144" si="45">N138/30*100</f>
        <v>0</v>
      </c>
    </row>
    <row r="139" spans="4:18">
      <c r="D139">
        <f t="shared" si="42"/>
        <v>8.5</v>
      </c>
      <c r="E139">
        <f t="shared" si="42"/>
        <v>71.833333333333343</v>
      </c>
      <c r="F139">
        <v>5.0999999999999996</v>
      </c>
      <c r="G139">
        <v>43.1</v>
      </c>
      <c r="I139">
        <f t="shared" si="43"/>
        <v>75.333333333333343</v>
      </c>
      <c r="J139">
        <f t="shared" si="44"/>
        <v>94.666666666666671</v>
      </c>
      <c r="K139">
        <v>22.6</v>
      </c>
      <c r="L139">
        <v>28.4</v>
      </c>
      <c r="N139" s="22">
        <v>28.7</v>
      </c>
      <c r="O139">
        <f t="shared" si="45"/>
        <v>95.666666666666671</v>
      </c>
    </row>
    <row r="140" spans="4:18">
      <c r="D140">
        <f t="shared" si="42"/>
        <v>5.5</v>
      </c>
      <c r="E140">
        <f t="shared" si="42"/>
        <v>25</v>
      </c>
      <c r="F140">
        <v>3.3</v>
      </c>
      <c r="G140">
        <v>15</v>
      </c>
      <c r="I140">
        <f t="shared" si="43"/>
        <v>5.6666666666666661</v>
      </c>
      <c r="J140">
        <f t="shared" si="44"/>
        <v>28.999999999999996</v>
      </c>
      <c r="K140">
        <v>1.7</v>
      </c>
      <c r="L140">
        <v>8.6999999999999993</v>
      </c>
      <c r="N140" s="22">
        <v>0</v>
      </c>
      <c r="O140">
        <f t="shared" si="45"/>
        <v>0</v>
      </c>
    </row>
    <row r="141" spans="4:18">
      <c r="D141">
        <f t="shared" si="42"/>
        <v>4.3333333333333339</v>
      </c>
      <c r="E141">
        <f t="shared" si="42"/>
        <v>20.666666666666668</v>
      </c>
      <c r="F141">
        <v>2.6</v>
      </c>
      <c r="G141">
        <v>12.4</v>
      </c>
      <c r="I141">
        <f t="shared" si="43"/>
        <v>94</v>
      </c>
      <c r="J141">
        <f t="shared" si="44"/>
        <v>86</v>
      </c>
      <c r="K141">
        <v>28.2</v>
      </c>
      <c r="L141">
        <v>25.8</v>
      </c>
      <c r="N141" s="22">
        <v>29.1</v>
      </c>
      <c r="O141">
        <f t="shared" si="45"/>
        <v>97.000000000000014</v>
      </c>
    </row>
    <row r="142" spans="4:18">
      <c r="D142">
        <f t="shared" si="42"/>
        <v>6.5</v>
      </c>
      <c r="E142">
        <f t="shared" si="42"/>
        <v>25.833333333333336</v>
      </c>
      <c r="F142">
        <v>3.9</v>
      </c>
      <c r="G142">
        <v>15.5</v>
      </c>
      <c r="I142">
        <f t="shared" si="43"/>
        <v>48.000000000000007</v>
      </c>
      <c r="J142">
        <f t="shared" si="44"/>
        <v>93</v>
      </c>
      <c r="K142">
        <v>14.4</v>
      </c>
      <c r="L142">
        <v>27.9</v>
      </c>
      <c r="N142" s="22">
        <v>2.9</v>
      </c>
      <c r="O142">
        <f t="shared" si="45"/>
        <v>9.6666666666666661</v>
      </c>
    </row>
    <row r="143" spans="4:18">
      <c r="D143">
        <f t="shared" si="42"/>
        <v>3.6666666666666665</v>
      </c>
      <c r="E143">
        <f t="shared" si="42"/>
        <v>6.166666666666667</v>
      </c>
      <c r="F143">
        <v>2.2000000000000002</v>
      </c>
      <c r="G143">
        <v>3.7</v>
      </c>
      <c r="I143">
        <f>K143/30*100</f>
        <v>0</v>
      </c>
      <c r="J143">
        <f t="shared" si="44"/>
        <v>12.666666666666664</v>
      </c>
      <c r="K143">
        <v>0</v>
      </c>
      <c r="L143">
        <v>3.8</v>
      </c>
      <c r="N143" s="22">
        <v>28.5</v>
      </c>
      <c r="O143">
        <f t="shared" si="45"/>
        <v>95</v>
      </c>
    </row>
    <row r="144" spans="4:18">
      <c r="D144">
        <f t="shared" si="42"/>
        <v>10.166666666666666</v>
      </c>
      <c r="E144">
        <f t="shared" si="42"/>
        <v>4.1666666666666661</v>
      </c>
      <c r="F144">
        <v>6.1</v>
      </c>
      <c r="G144">
        <v>2.5</v>
      </c>
      <c r="I144">
        <f t="shared" si="43"/>
        <v>32.666666666666671</v>
      </c>
      <c r="J144">
        <f t="shared" si="44"/>
        <v>77.999999999999986</v>
      </c>
      <c r="K144">
        <v>9.8000000000000007</v>
      </c>
      <c r="L144">
        <v>23.4</v>
      </c>
      <c r="N144" s="22">
        <v>0</v>
      </c>
      <c r="O144">
        <f t="shared" si="45"/>
        <v>0</v>
      </c>
      <c r="P144" t="s">
        <v>259</v>
      </c>
      <c r="Q144" t="s">
        <v>316</v>
      </c>
      <c r="R144" t="s">
        <v>326</v>
      </c>
    </row>
    <row r="145" spans="4:18">
      <c r="D145">
        <f t="shared" si="42"/>
        <v>24.833333333333336</v>
      </c>
      <c r="E145">
        <f t="shared" si="42"/>
        <v>23.333333333333332</v>
      </c>
      <c r="F145">
        <v>14.9</v>
      </c>
      <c r="G145">
        <v>14</v>
      </c>
      <c r="I145">
        <f t="shared" si="43"/>
        <v>16.666666666666664</v>
      </c>
      <c r="J145">
        <f t="shared" si="44"/>
        <v>57.666666666666664</v>
      </c>
      <c r="K145">
        <v>5</v>
      </c>
      <c r="L145">
        <v>17.3</v>
      </c>
      <c r="O145" s="17">
        <f>AVERAGE(O137:O144)</f>
        <v>47.875000000000007</v>
      </c>
      <c r="P145">
        <v>48.37719298245613</v>
      </c>
      <c r="Q145">
        <v>76.333333333333343</v>
      </c>
      <c r="R145">
        <v>47.875000000000007</v>
      </c>
    </row>
    <row r="146" spans="4:18">
      <c r="D146">
        <f t="shared" si="42"/>
        <v>6.5</v>
      </c>
      <c r="E146">
        <f t="shared" si="42"/>
        <v>26</v>
      </c>
      <c r="F146">
        <v>3.9</v>
      </c>
      <c r="G146">
        <v>15.6</v>
      </c>
      <c r="I146">
        <f t="shared" si="43"/>
        <v>27.333333333333332</v>
      </c>
      <c r="J146">
        <f t="shared" si="44"/>
        <v>84.333333333333343</v>
      </c>
      <c r="K146">
        <v>8.1999999999999993</v>
      </c>
      <c r="L146">
        <v>25.3</v>
      </c>
      <c r="O146" s="17">
        <f>STDEV(O137:O144)/SQRT(COUNT(O137:O144))</f>
        <v>17.25968068594991</v>
      </c>
      <c r="P146">
        <v>5.7957186098550491</v>
      </c>
      <c r="Q146">
        <v>3.9186528878991576</v>
      </c>
      <c r="R146">
        <v>17.25968068594991</v>
      </c>
    </row>
    <row r="147" spans="4:18">
      <c r="D147">
        <f t="shared" si="42"/>
        <v>24.833333333333336</v>
      </c>
      <c r="E147">
        <f t="shared" si="42"/>
        <v>41.833333333333336</v>
      </c>
      <c r="F147">
        <v>14.9</v>
      </c>
      <c r="G147">
        <v>25.1</v>
      </c>
      <c r="I147">
        <f t="shared" si="43"/>
        <v>60.333333333333336</v>
      </c>
      <c r="J147">
        <f t="shared" si="44"/>
        <v>76.666666666666671</v>
      </c>
      <c r="K147">
        <v>18.100000000000001</v>
      </c>
      <c r="L147">
        <v>23</v>
      </c>
      <c r="O147">
        <f>_xlfn.T.TEST(O137:O144,J137:J176,2,2)</f>
        <v>1.7188639936173967E-2</v>
      </c>
    </row>
    <row r="148" spans="4:18">
      <c r="D148">
        <f t="shared" si="42"/>
        <v>9.8333333333333339</v>
      </c>
      <c r="E148">
        <f t="shared" si="42"/>
        <v>27.500000000000004</v>
      </c>
      <c r="F148">
        <v>5.9</v>
      </c>
      <c r="G148">
        <v>16.5</v>
      </c>
      <c r="I148">
        <f t="shared" si="43"/>
        <v>20.333333333333332</v>
      </c>
      <c r="J148">
        <f t="shared" si="44"/>
        <v>93</v>
      </c>
      <c r="K148">
        <v>6.1</v>
      </c>
      <c r="L148">
        <v>27.9</v>
      </c>
      <c r="O148">
        <f>_xlfn.T.TEST(O137:O144,I136:I175,2,2)</f>
        <v>0.97313063746893624</v>
      </c>
    </row>
    <row r="149" spans="4:18">
      <c r="D149">
        <f t="shared" si="42"/>
        <v>0</v>
      </c>
      <c r="E149">
        <f t="shared" si="42"/>
        <v>36.000000000000007</v>
      </c>
      <c r="F149">
        <v>0</v>
      </c>
      <c r="G149">
        <v>21.6</v>
      </c>
      <c r="I149">
        <f t="shared" si="43"/>
        <v>46.666666666666664</v>
      </c>
      <c r="J149">
        <f t="shared" si="44"/>
        <v>93</v>
      </c>
      <c r="K149">
        <v>14</v>
      </c>
      <c r="L149">
        <v>27.9</v>
      </c>
      <c r="O149">
        <f>_xlfn.T.TEST(J137:J176,I137:I176,2,2)</f>
        <v>1.3010832013849534E-4</v>
      </c>
    </row>
    <row r="150" spans="4:18">
      <c r="D150">
        <f t="shared" si="42"/>
        <v>50</v>
      </c>
      <c r="E150">
        <f t="shared" si="42"/>
        <v>75.166666666666671</v>
      </c>
      <c r="F150">
        <v>30</v>
      </c>
      <c r="G150">
        <v>45.1</v>
      </c>
      <c r="I150">
        <f t="shared" si="43"/>
        <v>37.666666666666671</v>
      </c>
      <c r="J150">
        <f t="shared" si="44"/>
        <v>95.666666666666671</v>
      </c>
      <c r="K150">
        <v>11.3</v>
      </c>
      <c r="L150">
        <v>28.7</v>
      </c>
    </row>
    <row r="151" spans="4:18">
      <c r="D151">
        <f t="shared" si="42"/>
        <v>13.499999999999998</v>
      </c>
      <c r="E151">
        <f t="shared" si="42"/>
        <v>5</v>
      </c>
      <c r="F151">
        <v>8.1</v>
      </c>
      <c r="G151">
        <v>3</v>
      </c>
      <c r="I151">
        <f t="shared" si="43"/>
        <v>21.666666666666668</v>
      </c>
      <c r="J151">
        <f t="shared" si="44"/>
        <v>80.666666666666657</v>
      </c>
      <c r="K151">
        <v>6.5</v>
      </c>
      <c r="L151">
        <v>24.2</v>
      </c>
    </row>
    <row r="152" spans="4:18">
      <c r="D152">
        <f t="shared" si="42"/>
        <v>23.333333333333332</v>
      </c>
      <c r="E152">
        <f t="shared" si="42"/>
        <v>20.166666666666664</v>
      </c>
      <c r="F152">
        <v>14</v>
      </c>
      <c r="G152">
        <v>12.1</v>
      </c>
      <c r="I152">
        <f t="shared" si="43"/>
        <v>90.333333333333343</v>
      </c>
      <c r="J152">
        <f t="shared" si="44"/>
        <v>45.666666666666664</v>
      </c>
      <c r="K152">
        <v>27.1</v>
      </c>
      <c r="L152">
        <v>13.7</v>
      </c>
    </row>
    <row r="153" spans="4:18">
      <c r="D153">
        <f t="shared" si="42"/>
        <v>6.0000000000000009</v>
      </c>
      <c r="E153">
        <f t="shared" si="42"/>
        <v>7.0000000000000009</v>
      </c>
      <c r="F153">
        <v>3.6</v>
      </c>
      <c r="G153">
        <v>4.2</v>
      </c>
      <c r="I153">
        <f t="shared" si="43"/>
        <v>56.000000000000007</v>
      </c>
      <c r="J153">
        <f t="shared" si="44"/>
        <v>87</v>
      </c>
      <c r="K153">
        <v>16.8</v>
      </c>
      <c r="L153">
        <v>26.1</v>
      </c>
    </row>
    <row r="154" spans="4:18">
      <c r="D154">
        <f t="shared" si="42"/>
        <v>12.666666666666664</v>
      </c>
      <c r="E154">
        <f t="shared" si="42"/>
        <v>0</v>
      </c>
      <c r="F154">
        <v>7.6</v>
      </c>
      <c r="G154">
        <v>0</v>
      </c>
      <c r="I154">
        <f t="shared" si="43"/>
        <v>99</v>
      </c>
      <c r="J154">
        <f t="shared" si="44"/>
        <v>96.333333333333329</v>
      </c>
      <c r="K154">
        <v>29.7</v>
      </c>
      <c r="L154">
        <v>28.9</v>
      </c>
    </row>
    <row r="155" spans="4:18">
      <c r="D155">
        <f t="shared" si="42"/>
        <v>14.499999999999998</v>
      </c>
      <c r="E155">
        <f t="shared" si="42"/>
        <v>29.833333333333329</v>
      </c>
      <c r="F155">
        <v>8.6999999999999993</v>
      </c>
      <c r="G155">
        <v>17.899999999999999</v>
      </c>
      <c r="I155">
        <f t="shared" si="43"/>
        <v>0</v>
      </c>
      <c r="J155">
        <f t="shared" si="44"/>
        <v>18.666666666666664</v>
      </c>
      <c r="K155">
        <v>0</v>
      </c>
      <c r="L155">
        <v>5.6</v>
      </c>
    </row>
    <row r="156" spans="4:18">
      <c r="D156">
        <f t="shared" si="42"/>
        <v>10.666666666666668</v>
      </c>
      <c r="E156">
        <f t="shared" si="42"/>
        <v>32.833333333333329</v>
      </c>
      <c r="F156">
        <v>6.4</v>
      </c>
      <c r="G156">
        <v>19.7</v>
      </c>
      <c r="I156">
        <f t="shared" si="43"/>
        <v>0</v>
      </c>
      <c r="J156">
        <f t="shared" si="44"/>
        <v>97.000000000000014</v>
      </c>
      <c r="K156">
        <v>0</v>
      </c>
      <c r="L156">
        <v>29.1</v>
      </c>
    </row>
    <row r="157" spans="4:18">
      <c r="D157">
        <f t="shared" si="42"/>
        <v>0</v>
      </c>
      <c r="E157">
        <f t="shared" si="42"/>
        <v>9.8333333333333339</v>
      </c>
      <c r="F157">
        <v>0</v>
      </c>
      <c r="G157">
        <v>5.9</v>
      </c>
      <c r="I157">
        <f t="shared" si="43"/>
        <v>77.666666666666671</v>
      </c>
      <c r="J157">
        <f t="shared" si="44"/>
        <v>69.666666666666671</v>
      </c>
      <c r="K157">
        <v>23.3</v>
      </c>
      <c r="L157">
        <v>20.9</v>
      </c>
    </row>
    <row r="158" spans="4:18">
      <c r="D158">
        <f t="shared" si="42"/>
        <v>25.666666666666664</v>
      </c>
      <c r="E158">
        <f t="shared" si="42"/>
        <v>20</v>
      </c>
      <c r="F158">
        <v>15.4</v>
      </c>
      <c r="G158">
        <v>12</v>
      </c>
      <c r="I158">
        <f t="shared" si="43"/>
        <v>75.666666666666657</v>
      </c>
      <c r="J158">
        <f t="shared" si="44"/>
        <v>22</v>
      </c>
      <c r="K158">
        <v>22.7</v>
      </c>
      <c r="L158">
        <v>6.6</v>
      </c>
    </row>
    <row r="159" spans="4:18">
      <c r="D159">
        <f t="shared" si="42"/>
        <v>33.5</v>
      </c>
      <c r="E159">
        <f t="shared" si="42"/>
        <v>36.5</v>
      </c>
      <c r="F159">
        <v>20.100000000000001</v>
      </c>
      <c r="G159">
        <v>21.9</v>
      </c>
      <c r="I159">
        <f t="shared" si="43"/>
        <v>44</v>
      </c>
      <c r="J159">
        <f t="shared" si="44"/>
        <v>36.666666666666664</v>
      </c>
      <c r="K159">
        <v>13.2</v>
      </c>
      <c r="L159">
        <v>11</v>
      </c>
    </row>
    <row r="160" spans="4:18">
      <c r="D160">
        <f t="shared" si="42"/>
        <v>5.3333333333333339</v>
      </c>
      <c r="E160">
        <f t="shared" si="42"/>
        <v>13.833333333333334</v>
      </c>
      <c r="F160">
        <v>3.2</v>
      </c>
      <c r="G160">
        <v>8.3000000000000007</v>
      </c>
      <c r="I160">
        <f t="shared" si="43"/>
        <v>37</v>
      </c>
      <c r="J160">
        <f t="shared" si="44"/>
        <v>78.999999999999986</v>
      </c>
      <c r="K160">
        <v>11.1</v>
      </c>
      <c r="L160">
        <v>23.7</v>
      </c>
    </row>
    <row r="161" spans="4:12">
      <c r="D161">
        <f t="shared" si="42"/>
        <v>33</v>
      </c>
      <c r="E161">
        <f t="shared" si="42"/>
        <v>8.5</v>
      </c>
      <c r="F161">
        <v>19.8</v>
      </c>
      <c r="G161">
        <v>5.0999999999999996</v>
      </c>
      <c r="I161">
        <f t="shared" si="43"/>
        <v>13</v>
      </c>
      <c r="J161">
        <f t="shared" si="44"/>
        <v>98.333333333333329</v>
      </c>
      <c r="K161">
        <v>3.9</v>
      </c>
      <c r="L161">
        <v>29.5</v>
      </c>
    </row>
    <row r="162" spans="4:12">
      <c r="D162">
        <f t="shared" si="42"/>
        <v>3.3333333333333335</v>
      </c>
      <c r="E162">
        <f t="shared" si="42"/>
        <v>24.666666666666668</v>
      </c>
      <c r="F162">
        <v>2</v>
      </c>
      <c r="G162">
        <v>14.8</v>
      </c>
      <c r="I162">
        <f t="shared" si="43"/>
        <v>65.333333333333343</v>
      </c>
      <c r="J162">
        <f t="shared" si="44"/>
        <v>96.666666666666671</v>
      </c>
      <c r="K162">
        <v>19.600000000000001</v>
      </c>
      <c r="L162">
        <v>29</v>
      </c>
    </row>
    <row r="163" spans="4:12">
      <c r="D163">
        <f t="shared" si="42"/>
        <v>0.16666666666666669</v>
      </c>
      <c r="E163">
        <f t="shared" si="42"/>
        <v>8.1666666666666679</v>
      </c>
      <c r="F163">
        <v>0.1</v>
      </c>
      <c r="G163">
        <v>4.9000000000000004</v>
      </c>
      <c r="I163">
        <f t="shared" si="43"/>
        <v>0</v>
      </c>
      <c r="J163">
        <f t="shared" si="44"/>
        <v>75.666666666666657</v>
      </c>
      <c r="K163">
        <v>0</v>
      </c>
      <c r="L163">
        <v>22.7</v>
      </c>
    </row>
    <row r="164" spans="4:12">
      <c r="D164">
        <f t="shared" si="42"/>
        <v>1.6666666666666667</v>
      </c>
      <c r="E164">
        <f t="shared" si="42"/>
        <v>78.166666666666657</v>
      </c>
      <c r="F164">
        <v>1</v>
      </c>
      <c r="G164">
        <v>46.9</v>
      </c>
      <c r="I164">
        <f t="shared" si="43"/>
        <v>96.333333333333329</v>
      </c>
      <c r="J164">
        <f t="shared" si="44"/>
        <v>95.333333333333343</v>
      </c>
      <c r="K164">
        <v>28.9</v>
      </c>
      <c r="L164">
        <v>28.6</v>
      </c>
    </row>
    <row r="165" spans="4:12">
      <c r="D165">
        <f t="shared" si="42"/>
        <v>8.6666666666666679</v>
      </c>
      <c r="E165">
        <f t="shared" si="42"/>
        <v>35.500000000000007</v>
      </c>
      <c r="F165">
        <v>5.2</v>
      </c>
      <c r="G165">
        <v>21.3</v>
      </c>
      <c r="I165">
        <f t="shared" si="43"/>
        <v>67.333333333333329</v>
      </c>
      <c r="J165">
        <f t="shared" si="44"/>
        <v>96.666666666666671</v>
      </c>
      <c r="K165">
        <v>20.2</v>
      </c>
      <c r="L165">
        <v>29</v>
      </c>
    </row>
    <row r="166" spans="4:12">
      <c r="D166">
        <f t="shared" si="42"/>
        <v>13.833333333333334</v>
      </c>
      <c r="E166">
        <f t="shared" si="42"/>
        <v>42.333333333333329</v>
      </c>
      <c r="F166">
        <v>8.3000000000000007</v>
      </c>
      <c r="G166">
        <v>25.4</v>
      </c>
      <c r="I166">
        <f t="shared" si="43"/>
        <v>86</v>
      </c>
      <c r="J166">
        <f t="shared" si="44"/>
        <v>72.000000000000014</v>
      </c>
      <c r="K166">
        <v>25.8</v>
      </c>
      <c r="L166">
        <v>21.6</v>
      </c>
    </row>
    <row r="167" spans="4:12">
      <c r="D167">
        <f t="shared" si="42"/>
        <v>8.6666666666666679</v>
      </c>
      <c r="E167">
        <f t="shared" si="42"/>
        <v>0</v>
      </c>
      <c r="F167">
        <v>5.2</v>
      </c>
      <c r="G167">
        <v>0</v>
      </c>
      <c r="I167">
        <f t="shared" si="43"/>
        <v>0</v>
      </c>
      <c r="J167">
        <f t="shared" si="44"/>
        <v>94.333333333333343</v>
      </c>
      <c r="K167">
        <v>0</v>
      </c>
      <c r="L167">
        <v>28.3</v>
      </c>
    </row>
    <row r="168" spans="4:12">
      <c r="D168">
        <f t="shared" si="42"/>
        <v>11.5</v>
      </c>
      <c r="E168">
        <f t="shared" si="42"/>
        <v>21.833333333333332</v>
      </c>
      <c r="F168">
        <v>6.9</v>
      </c>
      <c r="G168">
        <v>13.1</v>
      </c>
      <c r="I168">
        <f t="shared" si="43"/>
        <v>72.333333333333329</v>
      </c>
      <c r="J168">
        <f t="shared" si="44"/>
        <v>95.666666666666671</v>
      </c>
      <c r="K168">
        <v>21.7</v>
      </c>
      <c r="L168">
        <v>28.7</v>
      </c>
    </row>
    <row r="169" spans="4:12">
      <c r="D169">
        <f t="shared" si="42"/>
        <v>0</v>
      </c>
      <c r="E169">
        <f t="shared" si="42"/>
        <v>8.3333333333333321</v>
      </c>
      <c r="F169">
        <v>0</v>
      </c>
      <c r="G169">
        <v>5</v>
      </c>
      <c r="I169">
        <f t="shared" si="43"/>
        <v>0</v>
      </c>
      <c r="J169">
        <f t="shared" si="44"/>
        <v>95.333333333333343</v>
      </c>
      <c r="K169">
        <v>0</v>
      </c>
      <c r="L169">
        <v>28.6</v>
      </c>
    </row>
    <row r="170" spans="4:12">
      <c r="D170">
        <f t="shared" si="42"/>
        <v>9.1666666666666661</v>
      </c>
      <c r="E170">
        <f t="shared" si="42"/>
        <v>15.5</v>
      </c>
      <c r="F170">
        <v>5.5</v>
      </c>
      <c r="G170">
        <v>9.3000000000000007</v>
      </c>
      <c r="I170">
        <f t="shared" si="43"/>
        <v>0</v>
      </c>
      <c r="J170">
        <f t="shared" si="44"/>
        <v>97.666666666666671</v>
      </c>
      <c r="K170">
        <v>0</v>
      </c>
      <c r="L170">
        <v>29.3</v>
      </c>
    </row>
    <row r="171" spans="4:12">
      <c r="D171">
        <f t="shared" si="42"/>
        <v>40.5</v>
      </c>
      <c r="E171">
        <f t="shared" si="42"/>
        <v>47.833333333333336</v>
      </c>
      <c r="F171">
        <v>24.3</v>
      </c>
      <c r="G171">
        <v>28.7</v>
      </c>
      <c r="I171">
        <f t="shared" si="43"/>
        <v>96.666666666666671</v>
      </c>
      <c r="J171">
        <f t="shared" si="44"/>
        <v>100</v>
      </c>
      <c r="K171">
        <v>29</v>
      </c>
      <c r="L171">
        <v>30</v>
      </c>
    </row>
    <row r="172" spans="4:12">
      <c r="D172">
        <f t="shared" si="42"/>
        <v>19.333333333333332</v>
      </c>
      <c r="E172">
        <f t="shared" si="42"/>
        <v>22.5</v>
      </c>
      <c r="F172">
        <v>11.6</v>
      </c>
      <c r="G172">
        <v>13.5</v>
      </c>
      <c r="I172">
        <f t="shared" si="43"/>
        <v>97.000000000000014</v>
      </c>
      <c r="J172">
        <f t="shared" si="44"/>
        <v>64.333333333333329</v>
      </c>
      <c r="K172">
        <v>29.1</v>
      </c>
      <c r="L172">
        <v>19.3</v>
      </c>
    </row>
    <row r="173" spans="4:12">
      <c r="D173">
        <f t="shared" si="42"/>
        <v>0</v>
      </c>
      <c r="E173">
        <f t="shared" si="42"/>
        <v>55.499999999999993</v>
      </c>
      <c r="F173">
        <v>0</v>
      </c>
      <c r="G173">
        <v>33.299999999999997</v>
      </c>
      <c r="I173">
        <f t="shared" si="43"/>
        <v>90.333333333333343</v>
      </c>
      <c r="J173">
        <f t="shared" si="44"/>
        <v>73</v>
      </c>
      <c r="K173">
        <v>27.1</v>
      </c>
      <c r="L173">
        <v>21.9</v>
      </c>
    </row>
    <row r="174" spans="4:12">
      <c r="D174">
        <f t="shared" si="42"/>
        <v>7.5</v>
      </c>
      <c r="E174">
        <f t="shared" si="42"/>
        <v>20</v>
      </c>
      <c r="F174">
        <v>4.5</v>
      </c>
      <c r="G174">
        <v>12</v>
      </c>
      <c r="I174">
        <f t="shared" si="43"/>
        <v>88.333333333333329</v>
      </c>
      <c r="J174">
        <f t="shared" si="44"/>
        <v>93.666666666666671</v>
      </c>
      <c r="K174">
        <v>26.5</v>
      </c>
      <c r="L174">
        <v>28.1</v>
      </c>
    </row>
    <row r="175" spans="4:12">
      <c r="E175">
        <f>G175/60*100</f>
        <v>95.833333333333343</v>
      </c>
      <c r="G175">
        <v>57.5</v>
      </c>
      <c r="J175">
        <f>L175/30*100</f>
        <v>94.333333333333343</v>
      </c>
      <c r="L175">
        <v>28.3</v>
      </c>
    </row>
    <row r="176" spans="4:12">
      <c r="E176">
        <f t="shared" ref="E176" si="46">G176/60*100</f>
        <v>20</v>
      </c>
      <c r="G176">
        <v>12</v>
      </c>
      <c r="J176">
        <f t="shared" si="44"/>
        <v>80</v>
      </c>
      <c r="L176">
        <v>24</v>
      </c>
    </row>
    <row r="177" spans="4:19">
      <c r="D177" s="8">
        <f>AVERAGE(D137:D174)</f>
        <v>13.750000000000004</v>
      </c>
      <c r="E177" s="8">
        <f>AVERAGE(E137:E176)</f>
        <v>27.195833333333336</v>
      </c>
      <c r="F177">
        <v>13.750000000000002</v>
      </c>
      <c r="G177">
        <v>27.195833333333329</v>
      </c>
      <c r="I177" s="8">
        <f>AVERAGE(I137:I174)</f>
        <v>48.37719298245613</v>
      </c>
      <c r="J177" s="8">
        <f>AVERAGE(J137:J176)</f>
        <v>76.333333333333343</v>
      </c>
      <c r="K177">
        <v>48.377192982456101</v>
      </c>
      <c r="L177">
        <v>76.333333333333329</v>
      </c>
    </row>
    <row r="178" spans="4:19">
      <c r="D178" s="8">
        <f>STDEV(D137:D174)/SQRT(38)</f>
        <v>2.0502686721363452</v>
      </c>
      <c r="E178" s="8">
        <f>STDEV(E137:E176)/SQRT(40)</f>
        <v>3.5495871088286295</v>
      </c>
      <c r="F178">
        <v>2.0502686721363457</v>
      </c>
      <c r="G178">
        <v>3.5495871088286313</v>
      </c>
      <c r="I178" s="8">
        <f>STDEV(I137:I174)/SQRT(38)</f>
        <v>5.7957186098550491</v>
      </c>
      <c r="J178" s="8">
        <f>STDEV(J137:J176)/SQRT(40)</f>
        <v>3.9186528878991576</v>
      </c>
      <c r="K178">
        <v>5.7957186098550482</v>
      </c>
      <c r="L178">
        <v>3.9186528878991629</v>
      </c>
    </row>
    <row r="184" spans="4:19">
      <c r="I184">
        <v>0</v>
      </c>
      <c r="J184">
        <v>12.666666666666664</v>
      </c>
    </row>
    <row r="185" spans="4:19">
      <c r="I185">
        <v>0</v>
      </c>
      <c r="J185">
        <v>18.666666666666664</v>
      </c>
    </row>
    <row r="186" spans="4:19">
      <c r="I186">
        <v>0</v>
      </c>
      <c r="J186">
        <v>22</v>
      </c>
    </row>
    <row r="187" spans="4:19">
      <c r="I187">
        <v>0</v>
      </c>
      <c r="J187">
        <v>28.999999999999996</v>
      </c>
      <c r="R187">
        <v>36</v>
      </c>
      <c r="S187">
        <v>75</v>
      </c>
    </row>
    <row r="188" spans="4:19">
      <c r="I188">
        <v>0</v>
      </c>
      <c r="J188">
        <v>36.666666666666664</v>
      </c>
    </row>
    <row r="189" spans="4:19">
      <c r="I189">
        <v>0</v>
      </c>
      <c r="J189">
        <v>45.666666666666664</v>
      </c>
    </row>
    <row r="190" spans="4:19">
      <c r="I190">
        <v>0</v>
      </c>
      <c r="J190">
        <v>46.333333333333329</v>
      </c>
    </row>
    <row r="191" spans="4:19">
      <c r="I191">
        <v>5.6666666666666661</v>
      </c>
      <c r="J191">
        <v>57.666666666666664</v>
      </c>
    </row>
    <row r="192" spans="4:19">
      <c r="I192">
        <v>13</v>
      </c>
      <c r="J192">
        <v>57.666666666666664</v>
      </c>
    </row>
    <row r="193" spans="9:10">
      <c r="I193">
        <v>15.333333333333332</v>
      </c>
      <c r="J193">
        <v>64.333333333333329</v>
      </c>
    </row>
    <row r="194" spans="9:10">
      <c r="I194">
        <v>16.666666666666664</v>
      </c>
      <c r="J194">
        <v>69.666666666666671</v>
      </c>
    </row>
    <row r="195" spans="9:10">
      <c r="I195">
        <v>20.333333333333332</v>
      </c>
      <c r="J195">
        <v>72.000000000000014</v>
      </c>
    </row>
    <row r="196" spans="9:10">
      <c r="I196">
        <v>21.666666666666668</v>
      </c>
      <c r="J196">
        <v>73</v>
      </c>
    </row>
    <row r="197" spans="9:10">
      <c r="I197">
        <v>27.333333333333332</v>
      </c>
      <c r="J197">
        <v>75.666666666666657</v>
      </c>
    </row>
    <row r="198" spans="9:10">
      <c r="I198">
        <v>32.666666666666671</v>
      </c>
      <c r="J198">
        <v>76.666666666666671</v>
      </c>
    </row>
    <row r="199" spans="9:10">
      <c r="I199">
        <v>37</v>
      </c>
      <c r="J199">
        <v>77.999999999999986</v>
      </c>
    </row>
    <row r="200" spans="9:10">
      <c r="I200">
        <v>37.666666666666671</v>
      </c>
      <c r="J200">
        <v>78.999999999999986</v>
      </c>
    </row>
    <row r="201" spans="9:10">
      <c r="I201">
        <v>44</v>
      </c>
      <c r="J201">
        <v>80</v>
      </c>
    </row>
    <row r="202" spans="9:10">
      <c r="I202">
        <v>46.666666666666664</v>
      </c>
      <c r="J202">
        <v>80.666666666666657</v>
      </c>
    </row>
    <row r="203" spans="9:10">
      <c r="I203">
        <v>48.000000000000007</v>
      </c>
      <c r="J203">
        <v>84.333333333333343</v>
      </c>
    </row>
    <row r="204" spans="9:10">
      <c r="I204">
        <v>56.000000000000007</v>
      </c>
      <c r="J204">
        <v>86</v>
      </c>
    </row>
    <row r="205" spans="9:10">
      <c r="I205">
        <v>60.333333333333336</v>
      </c>
      <c r="J205">
        <v>87</v>
      </c>
    </row>
    <row r="206" spans="9:10">
      <c r="I206">
        <v>65.333333333333343</v>
      </c>
      <c r="J206">
        <v>93</v>
      </c>
    </row>
    <row r="207" spans="9:10">
      <c r="I207">
        <v>67.333333333333329</v>
      </c>
      <c r="J207">
        <v>93</v>
      </c>
    </row>
    <row r="208" spans="9:10">
      <c r="I208">
        <v>72.333333333333329</v>
      </c>
      <c r="J208">
        <v>93</v>
      </c>
    </row>
    <row r="209" spans="9:10">
      <c r="I209">
        <v>75.333333333333343</v>
      </c>
      <c r="J209">
        <v>93.666666666666671</v>
      </c>
    </row>
    <row r="210" spans="9:10">
      <c r="I210">
        <v>75.666666666666657</v>
      </c>
      <c r="J210">
        <v>94.333333333333343</v>
      </c>
    </row>
    <row r="211" spans="9:10">
      <c r="I211">
        <v>77.666666666666671</v>
      </c>
      <c r="J211">
        <v>94.333333333333343</v>
      </c>
    </row>
    <row r="212" spans="9:10">
      <c r="I212">
        <v>84.333333333333343</v>
      </c>
      <c r="J212">
        <v>94.666666666666671</v>
      </c>
    </row>
    <row r="213" spans="9:10">
      <c r="I213">
        <v>86</v>
      </c>
      <c r="J213">
        <v>95.333333333333343</v>
      </c>
    </row>
    <row r="214" spans="9:10">
      <c r="I214">
        <v>88.333333333333329</v>
      </c>
      <c r="J214">
        <v>95.333333333333343</v>
      </c>
    </row>
    <row r="215" spans="9:10">
      <c r="I215">
        <v>90.333333333333343</v>
      </c>
      <c r="J215">
        <v>95.666666666666671</v>
      </c>
    </row>
    <row r="216" spans="9:10">
      <c r="I216">
        <v>90.333333333333343</v>
      </c>
      <c r="J216">
        <v>95.666666666666671</v>
      </c>
    </row>
    <row r="217" spans="9:10">
      <c r="I217">
        <v>94</v>
      </c>
      <c r="J217">
        <v>96.333333333333329</v>
      </c>
    </row>
    <row r="218" spans="9:10">
      <c r="I218">
        <v>96.333333333333329</v>
      </c>
      <c r="J218">
        <v>96.666666666666671</v>
      </c>
    </row>
    <row r="219" spans="9:10">
      <c r="I219">
        <v>96.666666666666671</v>
      </c>
      <c r="J219">
        <v>96.666666666666671</v>
      </c>
    </row>
    <row r="220" spans="9:10">
      <c r="I220">
        <v>97.000000000000014</v>
      </c>
      <c r="J220">
        <v>97.000000000000014</v>
      </c>
    </row>
    <row r="221" spans="9:10">
      <c r="I221">
        <v>99</v>
      </c>
      <c r="J221">
        <v>97.666666666666671</v>
      </c>
    </row>
    <row r="222" spans="9:10">
      <c r="J222">
        <v>98.333333333333329</v>
      </c>
    </row>
    <row r="223" spans="9:10">
      <c r="J223">
        <v>100</v>
      </c>
    </row>
    <row r="225" spans="10:17">
      <c r="K225" t="s">
        <v>315</v>
      </c>
      <c r="L225" t="s">
        <v>261</v>
      </c>
    </row>
    <row r="226" spans="10:17">
      <c r="J226" t="s">
        <v>291</v>
      </c>
      <c r="K226">
        <v>24</v>
      </c>
      <c r="L226">
        <v>14</v>
      </c>
    </row>
    <row r="227" spans="10:17">
      <c r="J227" t="s">
        <v>316</v>
      </c>
      <c r="K227">
        <v>10</v>
      </c>
      <c r="L227">
        <v>30</v>
      </c>
    </row>
    <row r="228" spans="10:17">
      <c r="K228" t="s">
        <v>315</v>
      </c>
      <c r="L228" t="s">
        <v>261</v>
      </c>
    </row>
    <row r="229" spans="10:17">
      <c r="J229" t="s">
        <v>291</v>
      </c>
      <c r="K229" s="31">
        <f>K226/38</f>
        <v>0.63157894736842102</v>
      </c>
      <c r="L229" s="31">
        <f>L226/38</f>
        <v>0.36842105263157893</v>
      </c>
      <c r="M229" s="31"/>
      <c r="N229" s="31"/>
    </row>
    <row r="230" spans="10:17">
      <c r="J230" t="s">
        <v>316</v>
      </c>
      <c r="K230" s="31">
        <f>K227/40</f>
        <v>0.25</v>
      </c>
      <c r="L230" s="31">
        <f>L227/40</f>
        <v>0.75</v>
      </c>
      <c r="M230" s="31"/>
      <c r="N230" s="31"/>
    </row>
    <row r="240" spans="10:17">
      <c r="P240" t="s">
        <v>13</v>
      </c>
      <c r="Q240" t="s">
        <v>208</v>
      </c>
    </row>
    <row r="241" spans="16:17">
      <c r="P241">
        <v>0</v>
      </c>
      <c r="Q241">
        <v>0</v>
      </c>
    </row>
    <row r="242" spans="16:17">
      <c r="P242" s="4">
        <v>0</v>
      </c>
      <c r="Q242">
        <v>0</v>
      </c>
    </row>
    <row r="243" spans="16:17">
      <c r="P243" s="4">
        <v>0</v>
      </c>
      <c r="Q243">
        <v>0</v>
      </c>
    </row>
    <row r="244" spans="16:17">
      <c r="P244">
        <v>0</v>
      </c>
      <c r="Q244">
        <v>0</v>
      </c>
    </row>
    <row r="245" spans="16:17">
      <c r="P245">
        <v>0</v>
      </c>
      <c r="Q245">
        <v>0</v>
      </c>
    </row>
    <row r="246" spans="16:17">
      <c r="P246">
        <v>0</v>
      </c>
      <c r="Q246">
        <v>0</v>
      </c>
    </row>
    <row r="247" spans="16:17">
      <c r="P247">
        <v>0</v>
      </c>
      <c r="Q247">
        <v>0</v>
      </c>
    </row>
    <row r="248" spans="16:17">
      <c r="P248">
        <v>1.7</v>
      </c>
      <c r="Q248">
        <v>0.9</v>
      </c>
    </row>
    <row r="249" spans="16:17">
      <c r="P249" s="4">
        <v>3.9</v>
      </c>
      <c r="Q249">
        <v>0</v>
      </c>
    </row>
    <row r="250" spans="16:17">
      <c r="P250">
        <v>4.5999999999999996</v>
      </c>
      <c r="Q250">
        <v>0</v>
      </c>
    </row>
    <row r="251" spans="16:17">
      <c r="P251">
        <v>5</v>
      </c>
      <c r="Q251">
        <v>0.5</v>
      </c>
    </row>
    <row r="252" spans="16:17">
      <c r="P252">
        <v>6.1</v>
      </c>
      <c r="Q252">
        <v>0</v>
      </c>
    </row>
    <row r="253" spans="16:17">
      <c r="P253" s="4">
        <v>6.5</v>
      </c>
      <c r="Q253">
        <v>0</v>
      </c>
    </row>
    <row r="254" spans="16:17">
      <c r="P254">
        <v>8.1999999999999993</v>
      </c>
      <c r="Q254">
        <v>0</v>
      </c>
    </row>
    <row r="255" spans="16:17">
      <c r="P255">
        <v>9.8000000000000007</v>
      </c>
      <c r="Q255">
        <v>2</v>
      </c>
    </row>
    <row r="256" spans="16:17">
      <c r="P256" s="4">
        <v>11.1</v>
      </c>
      <c r="Q256">
        <v>0</v>
      </c>
    </row>
    <row r="257" spans="16:17">
      <c r="P257">
        <v>11.3</v>
      </c>
      <c r="Q257">
        <v>2</v>
      </c>
    </row>
    <row r="258" spans="16:17">
      <c r="P258" s="4">
        <v>13.2</v>
      </c>
      <c r="Q258">
        <v>0</v>
      </c>
    </row>
    <row r="259" spans="16:17">
      <c r="P259">
        <v>14</v>
      </c>
      <c r="Q259">
        <v>2</v>
      </c>
    </row>
    <row r="260" spans="16:17">
      <c r="P260">
        <v>14.4</v>
      </c>
      <c r="Q260">
        <v>0</v>
      </c>
    </row>
    <row r="261" spans="16:17">
      <c r="P261" s="4">
        <v>16.8</v>
      </c>
      <c r="Q261">
        <v>0</v>
      </c>
    </row>
    <row r="262" spans="16:17">
      <c r="P262">
        <v>18.100000000000001</v>
      </c>
      <c r="Q262">
        <v>2</v>
      </c>
    </row>
    <row r="263" spans="16:17">
      <c r="P263" s="4">
        <v>19.600000000000001</v>
      </c>
      <c r="Q263">
        <v>2</v>
      </c>
    </row>
    <row r="264" spans="16:17">
      <c r="P264">
        <v>20.2</v>
      </c>
      <c r="Q264">
        <v>0</v>
      </c>
    </row>
    <row r="265" spans="16:17">
      <c r="P265">
        <v>21.7</v>
      </c>
      <c r="Q265">
        <v>2</v>
      </c>
    </row>
    <row r="266" spans="16:17">
      <c r="P266">
        <v>22.6</v>
      </c>
      <c r="Q266">
        <v>2</v>
      </c>
    </row>
    <row r="267" spans="16:17">
      <c r="P267" s="4">
        <v>22.7</v>
      </c>
      <c r="Q267">
        <v>0</v>
      </c>
    </row>
    <row r="268" spans="16:17">
      <c r="P268" s="4">
        <v>23.3</v>
      </c>
      <c r="Q268">
        <v>2</v>
      </c>
    </row>
    <row r="269" spans="16:17">
      <c r="P269">
        <v>25.3</v>
      </c>
      <c r="Q269">
        <v>0</v>
      </c>
    </row>
    <row r="270" spans="16:17">
      <c r="P270">
        <v>25.8</v>
      </c>
      <c r="Q270">
        <v>2</v>
      </c>
    </row>
    <row r="271" spans="16:17">
      <c r="P271">
        <v>26.5</v>
      </c>
      <c r="Q271">
        <v>0</v>
      </c>
    </row>
    <row r="272" spans="16:17">
      <c r="P272" s="4">
        <v>27.1</v>
      </c>
      <c r="Q272">
        <v>2</v>
      </c>
    </row>
    <row r="273" spans="16:17">
      <c r="P273">
        <v>27.1</v>
      </c>
      <c r="Q273">
        <v>2</v>
      </c>
    </row>
    <row r="274" spans="16:17">
      <c r="P274">
        <v>28.2</v>
      </c>
      <c r="Q274">
        <v>2</v>
      </c>
    </row>
    <row r="275" spans="16:17">
      <c r="P275">
        <v>28.9</v>
      </c>
      <c r="Q275">
        <v>2</v>
      </c>
    </row>
    <row r="276" spans="16:17">
      <c r="P276">
        <v>29</v>
      </c>
      <c r="Q276">
        <v>2</v>
      </c>
    </row>
    <row r="277" spans="16:17">
      <c r="P277">
        <v>29.1</v>
      </c>
      <c r="Q277">
        <v>2</v>
      </c>
    </row>
    <row r="278" spans="16:17">
      <c r="P278" s="4">
        <v>29.7</v>
      </c>
      <c r="Q278">
        <v>2</v>
      </c>
    </row>
    <row r="279" spans="16:17">
      <c r="P279" s="8"/>
      <c r="Q279">
        <f>AVERAGE(Q265:Q277)/2*100</f>
        <v>76.923076923076934</v>
      </c>
    </row>
    <row r="280" spans="16:17">
      <c r="P280" s="8"/>
      <c r="Q280">
        <f>STDEV(Q265:Q278)/SQRT(14)/2*100</f>
        <v>11.380392954509881</v>
      </c>
    </row>
    <row r="284" spans="16:17">
      <c r="P284">
        <v>3.8</v>
      </c>
      <c r="Q284">
        <v>0</v>
      </c>
    </row>
    <row r="285" spans="16:17">
      <c r="P285" s="4">
        <v>5.6</v>
      </c>
      <c r="Q285">
        <v>0</v>
      </c>
    </row>
    <row r="286" spans="16:17">
      <c r="P286" s="4">
        <v>6.6</v>
      </c>
      <c r="Q286">
        <v>0</v>
      </c>
    </row>
    <row r="287" spans="16:17">
      <c r="P287">
        <v>8.6999999999999993</v>
      </c>
      <c r="Q287">
        <v>0</v>
      </c>
    </row>
    <row r="288" spans="16:17">
      <c r="P288" s="4">
        <v>11</v>
      </c>
      <c r="Q288">
        <v>0</v>
      </c>
    </row>
    <row r="289" spans="16:17">
      <c r="P289" s="4">
        <v>13.7</v>
      </c>
      <c r="Q289">
        <v>0</v>
      </c>
    </row>
    <row r="290" spans="16:17">
      <c r="P290">
        <v>13.9</v>
      </c>
      <c r="Q290">
        <v>2</v>
      </c>
    </row>
    <row r="291" spans="16:17">
      <c r="P291">
        <v>17.3</v>
      </c>
      <c r="Q291">
        <v>2</v>
      </c>
    </row>
    <row r="292" spans="16:17">
      <c r="P292">
        <v>17.3</v>
      </c>
      <c r="Q292">
        <v>2</v>
      </c>
    </row>
    <row r="293" spans="16:17">
      <c r="P293">
        <v>19.3</v>
      </c>
      <c r="Q293">
        <v>2</v>
      </c>
    </row>
    <row r="294" spans="16:17">
      <c r="P294" s="4">
        <v>20.9</v>
      </c>
      <c r="Q294">
        <v>2</v>
      </c>
    </row>
    <row r="295" spans="16:17">
      <c r="P295">
        <v>21.6</v>
      </c>
      <c r="Q295">
        <v>2</v>
      </c>
    </row>
    <row r="296" spans="16:17">
      <c r="P296">
        <v>21.9</v>
      </c>
      <c r="Q296">
        <v>2</v>
      </c>
    </row>
    <row r="297" spans="16:17">
      <c r="P297">
        <v>22.7</v>
      </c>
      <c r="Q297">
        <v>2</v>
      </c>
    </row>
    <row r="298" spans="16:17">
      <c r="P298">
        <v>23</v>
      </c>
      <c r="Q298">
        <v>2</v>
      </c>
    </row>
    <row r="299" spans="16:17">
      <c r="P299">
        <v>23.4</v>
      </c>
      <c r="Q299">
        <v>0</v>
      </c>
    </row>
    <row r="300" spans="16:17">
      <c r="P300" s="4">
        <v>23.7</v>
      </c>
      <c r="Q300">
        <v>0.9</v>
      </c>
    </row>
    <row r="301" spans="16:17">
      <c r="P301">
        <v>24</v>
      </c>
      <c r="Q301">
        <v>1.7</v>
      </c>
    </row>
    <row r="302" spans="16:17">
      <c r="P302" s="4">
        <v>24.2</v>
      </c>
      <c r="Q302">
        <v>2</v>
      </c>
    </row>
    <row r="303" spans="16:17">
      <c r="P303">
        <v>25.3</v>
      </c>
      <c r="Q303">
        <v>2</v>
      </c>
    </row>
    <row r="304" spans="16:17">
      <c r="P304">
        <v>25.8</v>
      </c>
      <c r="Q304">
        <v>2</v>
      </c>
    </row>
    <row r="305" spans="16:17">
      <c r="P305" s="4">
        <v>26.1</v>
      </c>
      <c r="Q305">
        <v>2</v>
      </c>
    </row>
    <row r="306" spans="16:17">
      <c r="P306">
        <v>27.9</v>
      </c>
      <c r="Q306">
        <v>1.1000000000000001</v>
      </c>
    </row>
    <row r="307" spans="16:17">
      <c r="P307">
        <v>27.9</v>
      </c>
      <c r="Q307">
        <v>2</v>
      </c>
    </row>
    <row r="308" spans="16:17">
      <c r="P308">
        <v>27.9</v>
      </c>
      <c r="Q308">
        <v>2</v>
      </c>
    </row>
    <row r="309" spans="16:17">
      <c r="P309">
        <v>28.1</v>
      </c>
      <c r="Q309">
        <v>2</v>
      </c>
    </row>
    <row r="310" spans="16:17">
      <c r="P310">
        <v>28.3</v>
      </c>
      <c r="Q310">
        <v>2</v>
      </c>
    </row>
    <row r="311" spans="16:17">
      <c r="P311">
        <v>28.3</v>
      </c>
      <c r="Q311">
        <v>2</v>
      </c>
    </row>
    <row r="312" spans="16:17">
      <c r="P312">
        <v>28.4</v>
      </c>
      <c r="Q312">
        <v>2</v>
      </c>
    </row>
    <row r="313" spans="16:17">
      <c r="P313">
        <v>28.6</v>
      </c>
      <c r="Q313">
        <v>2</v>
      </c>
    </row>
    <row r="314" spans="16:17">
      <c r="P314">
        <v>28.6</v>
      </c>
      <c r="Q314">
        <v>2</v>
      </c>
    </row>
    <row r="315" spans="16:17">
      <c r="P315">
        <v>28.7</v>
      </c>
      <c r="Q315">
        <v>2</v>
      </c>
    </row>
    <row r="316" spans="16:17">
      <c r="P316">
        <v>28.7</v>
      </c>
      <c r="Q316">
        <v>2</v>
      </c>
    </row>
    <row r="317" spans="16:17">
      <c r="P317" s="4">
        <v>28.9</v>
      </c>
      <c r="Q317">
        <v>2</v>
      </c>
    </row>
    <row r="318" spans="16:17">
      <c r="P318" s="4">
        <v>29</v>
      </c>
      <c r="Q318">
        <v>2</v>
      </c>
    </row>
    <row r="319" spans="16:17">
      <c r="P319">
        <v>29</v>
      </c>
      <c r="Q319">
        <v>2</v>
      </c>
    </row>
    <row r="320" spans="16:17">
      <c r="P320" s="4">
        <v>29.1</v>
      </c>
      <c r="Q320">
        <v>2</v>
      </c>
    </row>
    <row r="321" spans="16:17">
      <c r="P321">
        <v>29.3</v>
      </c>
      <c r="Q321">
        <v>2</v>
      </c>
    </row>
    <row r="322" spans="16:17">
      <c r="P322" s="4">
        <v>29.5</v>
      </c>
      <c r="Q322">
        <v>2</v>
      </c>
    </row>
    <row r="323" spans="16:17">
      <c r="P323">
        <v>30</v>
      </c>
      <c r="Q323">
        <v>2</v>
      </c>
    </row>
    <row r="324" spans="16:17">
      <c r="P324" s="8"/>
    </row>
    <row r="325" spans="16:17">
      <c r="P325" s="8"/>
      <c r="Q325">
        <f>AVERAGE(Q294:Q323)/2*100</f>
        <v>92.833333333333329</v>
      </c>
    </row>
    <row r="326" spans="16:17">
      <c r="Q326">
        <f>STDEV(Q294:Q324)/SQRT(30)/2*100</f>
        <v>3.973210096059975</v>
      </c>
    </row>
    <row r="328" spans="16:17">
      <c r="Q328">
        <f>TTEST(Q294:Q323,Q265:Q278,2,2)</f>
        <v>0.14674223315355137</v>
      </c>
    </row>
  </sheetData>
  <sortState xmlns:xlrd2="http://schemas.microsoft.com/office/spreadsheetml/2017/richdata2" ref="CS2:CS39">
    <sortCondition ref="CS2"/>
  </sortState>
  <conditionalFormatting sqref="DK2:DK12">
    <cfRule type="colorScale" priority="18">
      <colorScale>
        <cfvo type="min"/>
        <cfvo type="max"/>
        <color theme="0"/>
        <color rgb="FF7030A0"/>
      </colorScale>
    </cfRule>
    <cfRule type="colorScale" priority="19">
      <colorScale>
        <cfvo type="min"/>
        <cfvo type="max"/>
        <color rgb="FFFCFCFF"/>
        <color rgb="FFF8696B"/>
      </colorScale>
    </cfRule>
  </conditionalFormatting>
  <conditionalFormatting sqref="DO2:DO12">
    <cfRule type="colorScale" priority="17">
      <colorScale>
        <cfvo type="min"/>
        <cfvo type="max"/>
        <color theme="0"/>
        <color rgb="FFC00000"/>
      </colorScale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DO2:DO12">
    <cfRule type="colorScale" priority="14">
      <colorScale>
        <cfvo type="min"/>
        <cfvo type="max"/>
        <color theme="0"/>
        <color rgb="FFC00000"/>
      </colorScale>
    </cfRule>
    <cfRule type="colorScale" priority="15">
      <colorScale>
        <cfvo type="min"/>
        <cfvo type="max"/>
        <color rgb="FFFCFCFF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5:DM25">
    <cfRule type="colorScale" priority="12">
      <colorScale>
        <cfvo type="min"/>
        <cfvo type="max"/>
        <color theme="0"/>
        <color rgb="FF7030A0"/>
      </colorScale>
    </cfRule>
    <cfRule type="colorScale" priority="13">
      <colorScale>
        <cfvo type="min"/>
        <cfvo type="max"/>
        <color rgb="FFFCFCFF"/>
        <color rgb="FFF8696B"/>
      </colorScale>
    </cfRule>
  </conditionalFormatting>
  <conditionalFormatting sqref="DN15:DN25">
    <cfRule type="colorScale" priority="10">
      <colorScale>
        <cfvo type="min"/>
        <cfvo type="max"/>
        <color theme="0"/>
        <color rgb="FFC00000"/>
      </colorScale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DN15:DN25">
    <cfRule type="colorScale" priority="7">
      <colorScale>
        <cfvo type="min"/>
        <cfvo type="max"/>
        <color theme="0"/>
        <color rgb="FFC00000"/>
      </colorScale>
    </cfRule>
    <cfRule type="colorScale" priority="8">
      <colorScale>
        <cfvo type="min"/>
        <cfvo type="max"/>
        <color rgb="FFFCFCFF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5:DN25">
    <cfRule type="colorScale" priority="2">
      <colorScale>
        <cfvo type="min"/>
        <cfvo type="max"/>
        <color theme="0"/>
        <color rgb="FFFFC00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0"/>
        <color rgb="FFFF0000"/>
      </colorScale>
    </cfRule>
    <cfRule type="colorScale" priority="5">
      <colorScale>
        <cfvo type="min"/>
        <cfvo type="max"/>
        <color theme="0"/>
        <color theme="9" tint="-0.249977111117893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DN2:DN12">
    <cfRule type="colorScale" priority="1">
      <colorScale>
        <cfvo type="min"/>
        <cfvo type="max"/>
        <color theme="0"/>
        <color rgb="FFFFC0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47"/>
  <sheetViews>
    <sheetView zoomScale="66" workbookViewId="0">
      <selection activeCell="J148" sqref="J148"/>
    </sheetView>
  </sheetViews>
  <sheetFormatPr baseColWidth="10" defaultColWidth="11.5" defaultRowHeight="15"/>
  <cols>
    <col min="2" max="2" width="12.6640625" bestFit="1" customWidth="1"/>
    <col min="3" max="3" width="20.83203125" bestFit="1" customWidth="1"/>
    <col min="5" max="5" width="14" bestFit="1" customWidth="1"/>
    <col min="6" max="6" width="16.5" bestFit="1" customWidth="1"/>
    <col min="7" max="7" width="14.5" bestFit="1" customWidth="1"/>
  </cols>
  <sheetData>
    <row r="1" spans="1:7">
      <c r="A1" t="s">
        <v>228</v>
      </c>
      <c r="B1" t="s">
        <v>221</v>
      </c>
      <c r="C1" t="s">
        <v>225</v>
      </c>
      <c r="D1" t="s">
        <v>222</v>
      </c>
      <c r="E1" t="s">
        <v>223</v>
      </c>
      <c r="F1" t="s">
        <v>224</v>
      </c>
      <c r="G1" t="s">
        <v>226</v>
      </c>
    </row>
    <row r="2" spans="1:7">
      <c r="A2" s="1">
        <v>9.9999999999999993E+44</v>
      </c>
      <c r="B2">
        <v>84.333333333333343</v>
      </c>
      <c r="C2">
        <v>88.888888888888886</v>
      </c>
      <c r="D2">
        <v>13</v>
      </c>
      <c r="E2">
        <v>2</v>
      </c>
      <c r="F2">
        <v>34</v>
      </c>
    </row>
    <row r="3" spans="1:7">
      <c r="A3" s="1">
        <v>1.9999999999999999E+45</v>
      </c>
      <c r="B3">
        <v>15.333333333333332</v>
      </c>
      <c r="C3">
        <v>100</v>
      </c>
      <c r="D3">
        <v>37.666666666666671</v>
      </c>
      <c r="E3">
        <v>0</v>
      </c>
      <c r="F3">
        <v>20</v>
      </c>
    </row>
    <row r="4" spans="1:7">
      <c r="A4" s="1">
        <v>3.0000000000000001E+45</v>
      </c>
      <c r="B4">
        <v>75.333333333333343</v>
      </c>
      <c r="C4">
        <v>100</v>
      </c>
      <c r="D4">
        <v>18.000000000000004</v>
      </c>
      <c r="E4">
        <v>0</v>
      </c>
      <c r="F4">
        <v>24</v>
      </c>
    </row>
    <row r="5" spans="1:7">
      <c r="A5" s="1">
        <v>3.9999999999999997E+45</v>
      </c>
      <c r="B5">
        <v>5.6666666666666661</v>
      </c>
      <c r="C5">
        <v>0</v>
      </c>
      <c r="D5">
        <v>0</v>
      </c>
      <c r="E5">
        <v>44</v>
      </c>
      <c r="F5">
        <v>44</v>
      </c>
    </row>
    <row r="6" spans="1:7">
      <c r="A6" s="1">
        <v>5E+45</v>
      </c>
      <c r="B6">
        <v>94</v>
      </c>
      <c r="C6">
        <v>100</v>
      </c>
      <c r="D6">
        <v>45.666666666666664</v>
      </c>
      <c r="E6">
        <v>0</v>
      </c>
      <c r="F6">
        <v>16</v>
      </c>
    </row>
    <row r="7" spans="1:7">
      <c r="A7" s="1">
        <v>6.0000000000000002E+45</v>
      </c>
      <c r="B7">
        <v>48.000000000000007</v>
      </c>
      <c r="C7">
        <v>20</v>
      </c>
      <c r="D7">
        <v>5.3333333333333339</v>
      </c>
      <c r="E7">
        <v>12</v>
      </c>
      <c r="F7">
        <v>18</v>
      </c>
    </row>
    <row r="8" spans="1:7">
      <c r="A8" s="1">
        <v>7.0000000000000005E+45</v>
      </c>
      <c r="B8">
        <v>0</v>
      </c>
      <c r="C8">
        <v>-16.666666666666664</v>
      </c>
      <c r="D8">
        <v>0</v>
      </c>
      <c r="E8">
        <v>28</v>
      </c>
      <c r="F8">
        <v>20</v>
      </c>
    </row>
    <row r="9" spans="1:7">
      <c r="A9" s="1">
        <v>7.9999999999999994E+45</v>
      </c>
      <c r="B9">
        <v>32.666666666666671</v>
      </c>
      <c r="C9">
        <v>27.27272727272727</v>
      </c>
      <c r="D9">
        <v>9.0000000000000018</v>
      </c>
      <c r="E9">
        <v>20</v>
      </c>
      <c r="F9">
        <v>35</v>
      </c>
    </row>
    <row r="10" spans="1:7">
      <c r="A10" s="1">
        <v>8.9999999999999997E+45</v>
      </c>
      <c r="B10">
        <v>16.666666666666664</v>
      </c>
      <c r="C10">
        <v>3.0303030303030303</v>
      </c>
      <c r="D10">
        <v>0</v>
      </c>
      <c r="E10">
        <v>16</v>
      </c>
      <c r="F10">
        <v>17</v>
      </c>
    </row>
    <row r="11" spans="1:7">
      <c r="A11" s="1">
        <v>9.9999999999999999E+45</v>
      </c>
      <c r="B11">
        <v>27.333333333333332</v>
      </c>
      <c r="C11">
        <v>2.2222222222222223</v>
      </c>
      <c r="D11">
        <v>0</v>
      </c>
      <c r="E11">
        <v>22</v>
      </c>
      <c r="F11">
        <v>23</v>
      </c>
    </row>
    <row r="12" spans="1:7">
      <c r="A12" s="1">
        <v>1.1E+46</v>
      </c>
      <c r="B12">
        <v>60.333333333333336</v>
      </c>
      <c r="C12">
        <v>87.5</v>
      </c>
      <c r="D12">
        <v>18.000000000000004</v>
      </c>
      <c r="E12">
        <v>2</v>
      </c>
      <c r="F12">
        <v>30</v>
      </c>
    </row>
    <row r="13" spans="1:7">
      <c r="A13" s="1">
        <v>1.2E+46</v>
      </c>
      <c r="B13">
        <v>20.333333333333332</v>
      </c>
      <c r="C13">
        <v>63.636363636363633</v>
      </c>
      <c r="D13">
        <v>17</v>
      </c>
      <c r="E13">
        <v>4</v>
      </c>
      <c r="F13">
        <v>18</v>
      </c>
    </row>
    <row r="14" spans="1:7">
      <c r="A14" t="s">
        <v>91</v>
      </c>
      <c r="B14">
        <v>46.666666666666664</v>
      </c>
      <c r="C14">
        <v>68.627450980392155</v>
      </c>
      <c r="D14">
        <v>18.000000000000004</v>
      </c>
      <c r="E14">
        <v>8</v>
      </c>
      <c r="F14">
        <v>43</v>
      </c>
    </row>
    <row r="15" spans="1:7">
      <c r="A15" t="s">
        <v>92</v>
      </c>
      <c r="B15">
        <v>37.666666666666671</v>
      </c>
      <c r="C15">
        <v>-100</v>
      </c>
      <c r="D15">
        <v>43.666666666666664</v>
      </c>
      <c r="E15">
        <v>2</v>
      </c>
      <c r="F15">
        <v>0</v>
      </c>
    </row>
    <row r="16" spans="1:7">
      <c r="A16" s="5" t="s">
        <v>173</v>
      </c>
      <c r="B16">
        <v>21.666666666666668</v>
      </c>
      <c r="C16">
        <v>16.279069767441861</v>
      </c>
      <c r="D16">
        <v>3.3333333333333335</v>
      </c>
      <c r="E16" s="4">
        <v>18</v>
      </c>
      <c r="F16" s="4">
        <v>25</v>
      </c>
    </row>
    <row r="17" spans="1:6">
      <c r="A17" s="5" t="s">
        <v>174</v>
      </c>
      <c r="B17">
        <v>90.333333333333343</v>
      </c>
      <c r="C17">
        <v>100</v>
      </c>
      <c r="D17">
        <v>24.333333333333332</v>
      </c>
      <c r="E17" s="4">
        <v>0</v>
      </c>
      <c r="F17" s="4">
        <v>11</v>
      </c>
    </row>
    <row r="18" spans="1:6">
      <c r="A18" s="5" t="s">
        <v>175</v>
      </c>
      <c r="B18">
        <v>56.000000000000007</v>
      </c>
      <c r="C18">
        <v>82.857142857142861</v>
      </c>
      <c r="D18">
        <v>4</v>
      </c>
      <c r="E18" s="4">
        <v>6</v>
      </c>
      <c r="F18" s="4">
        <v>64</v>
      </c>
    </row>
    <row r="19" spans="1:6">
      <c r="A19" s="5" t="s">
        <v>176</v>
      </c>
      <c r="B19">
        <v>99</v>
      </c>
      <c r="C19">
        <v>100</v>
      </c>
      <c r="D19">
        <v>47</v>
      </c>
      <c r="E19" s="4">
        <v>0</v>
      </c>
      <c r="F19" s="4">
        <v>16</v>
      </c>
    </row>
    <row r="20" spans="1:6">
      <c r="A20" s="5" t="s">
        <v>177</v>
      </c>
      <c r="B20">
        <v>0</v>
      </c>
      <c r="C20">
        <v>-25.714285714285712</v>
      </c>
      <c r="D20">
        <v>4.6666666666666661</v>
      </c>
      <c r="E20" s="4">
        <v>22</v>
      </c>
      <c r="F20" s="4">
        <v>13</v>
      </c>
    </row>
    <row r="21" spans="1:6">
      <c r="A21" s="5" t="s">
        <v>178</v>
      </c>
      <c r="B21">
        <v>0</v>
      </c>
      <c r="C21">
        <v>73.333333333333329</v>
      </c>
      <c r="D21">
        <v>64</v>
      </c>
      <c r="E21" s="4">
        <v>2</v>
      </c>
      <c r="F21" s="4">
        <v>13</v>
      </c>
    </row>
    <row r="22" spans="1:6">
      <c r="A22" s="5" t="s">
        <v>179</v>
      </c>
      <c r="B22">
        <v>77.666666666666671</v>
      </c>
      <c r="C22">
        <v>100</v>
      </c>
      <c r="D22">
        <v>5</v>
      </c>
      <c r="E22" s="4">
        <v>0</v>
      </c>
      <c r="F22" s="4">
        <v>9</v>
      </c>
    </row>
    <row r="23" spans="1:6">
      <c r="A23" s="5" t="s">
        <v>180</v>
      </c>
      <c r="B23">
        <v>75.666666666666657</v>
      </c>
      <c r="C23">
        <v>60</v>
      </c>
      <c r="D23">
        <v>26</v>
      </c>
      <c r="E23" s="4">
        <v>4</v>
      </c>
      <c r="F23" s="4">
        <v>16</v>
      </c>
    </row>
    <row r="24" spans="1:6">
      <c r="A24" s="5" t="s">
        <v>181</v>
      </c>
      <c r="B24">
        <v>44</v>
      </c>
      <c r="C24">
        <v>20</v>
      </c>
      <c r="D24">
        <v>1</v>
      </c>
      <c r="E24" s="4">
        <v>8</v>
      </c>
      <c r="F24" s="4">
        <v>12</v>
      </c>
    </row>
    <row r="25" spans="1:6">
      <c r="A25" s="5" t="s">
        <v>182</v>
      </c>
      <c r="B25">
        <v>37</v>
      </c>
      <c r="C25">
        <v>4.7619047619047619</v>
      </c>
      <c r="D25">
        <v>7.6666666666666661</v>
      </c>
      <c r="E25" s="4">
        <v>30</v>
      </c>
      <c r="F25" s="4">
        <v>33</v>
      </c>
    </row>
    <row r="26" spans="1:6">
      <c r="A26" s="5" t="s">
        <v>183</v>
      </c>
      <c r="B26">
        <v>13</v>
      </c>
      <c r="C26">
        <v>0</v>
      </c>
      <c r="D26">
        <v>0</v>
      </c>
      <c r="E26" s="4">
        <v>8</v>
      </c>
      <c r="F26" s="4">
        <v>8</v>
      </c>
    </row>
    <row r="27" spans="1:6">
      <c r="A27" s="5" t="s">
        <v>184</v>
      </c>
      <c r="B27">
        <v>65.333333333333343</v>
      </c>
      <c r="C27">
        <v>77.777777777777786</v>
      </c>
      <c r="D27">
        <v>16.666666666666664</v>
      </c>
      <c r="E27" s="4">
        <v>4</v>
      </c>
      <c r="F27" s="4">
        <v>32</v>
      </c>
    </row>
    <row r="48" spans="1:7">
      <c r="A48" t="s">
        <v>227</v>
      </c>
      <c r="B48" t="s">
        <v>221</v>
      </c>
      <c r="C48" t="s">
        <v>225</v>
      </c>
      <c r="D48" t="s">
        <v>222</v>
      </c>
      <c r="E48" t="s">
        <v>223</v>
      </c>
      <c r="F48" t="s">
        <v>224</v>
      </c>
      <c r="G48" t="s">
        <v>226</v>
      </c>
    </row>
    <row r="49" spans="1:6">
      <c r="A49" t="s">
        <v>41</v>
      </c>
      <c r="B49">
        <v>46.333333333333329</v>
      </c>
      <c r="C49">
        <v>36.84210526315789</v>
      </c>
      <c r="D49">
        <v>18.000000000000004</v>
      </c>
      <c r="E49">
        <v>6</v>
      </c>
      <c r="F49">
        <v>13</v>
      </c>
    </row>
    <row r="50" spans="1:6">
      <c r="A50" t="s">
        <v>43</v>
      </c>
      <c r="B50">
        <v>57.666666666666664</v>
      </c>
      <c r="C50">
        <v>80.952380952380949</v>
      </c>
      <c r="D50">
        <v>15.333333333333332</v>
      </c>
      <c r="E50">
        <v>2</v>
      </c>
      <c r="F50">
        <v>19</v>
      </c>
    </row>
    <row r="51" spans="1:6">
      <c r="A51" t="s">
        <v>45</v>
      </c>
      <c r="B51">
        <v>94.666666666666671</v>
      </c>
      <c r="C51">
        <v>100</v>
      </c>
      <c r="D51">
        <v>9.6666666666666661</v>
      </c>
      <c r="E51">
        <v>0</v>
      </c>
      <c r="F51">
        <v>1</v>
      </c>
    </row>
    <row r="52" spans="1:6">
      <c r="A52" t="s">
        <v>47</v>
      </c>
      <c r="B52">
        <v>28.999999999999996</v>
      </c>
      <c r="C52">
        <v>66.666666666666657</v>
      </c>
      <c r="D52">
        <v>28.666666666666668</v>
      </c>
      <c r="E52">
        <v>2</v>
      </c>
      <c r="F52">
        <v>10</v>
      </c>
    </row>
    <row r="53" spans="1:6">
      <c r="A53" t="s">
        <v>49</v>
      </c>
      <c r="B53">
        <v>86</v>
      </c>
      <c r="C53">
        <v>87.5</v>
      </c>
      <c r="D53">
        <v>12.333333333333334</v>
      </c>
      <c r="E53">
        <v>2</v>
      </c>
      <c r="F53">
        <v>30</v>
      </c>
    </row>
    <row r="54" spans="1:6">
      <c r="A54" t="s">
        <v>50</v>
      </c>
      <c r="B54">
        <v>93</v>
      </c>
      <c r="C54">
        <v>100</v>
      </c>
      <c r="D54">
        <v>27.666666666666668</v>
      </c>
      <c r="E54">
        <v>0</v>
      </c>
      <c r="F54">
        <v>21</v>
      </c>
    </row>
    <row r="55" spans="1:6">
      <c r="A55" t="s">
        <v>51</v>
      </c>
      <c r="B55">
        <v>12.666666666666664</v>
      </c>
      <c r="C55">
        <v>33.333333333333329</v>
      </c>
      <c r="D55">
        <v>8.6666666666666679</v>
      </c>
      <c r="E55">
        <v>10</v>
      </c>
      <c r="F55">
        <v>20</v>
      </c>
    </row>
    <row r="56" spans="1:6">
      <c r="A56" t="s">
        <v>52</v>
      </c>
      <c r="B56">
        <v>77.999999999999986</v>
      </c>
      <c r="C56">
        <v>87.878787878787875</v>
      </c>
      <c r="D56">
        <v>2</v>
      </c>
      <c r="E56">
        <v>2</v>
      </c>
      <c r="F56">
        <v>31</v>
      </c>
    </row>
    <row r="57" spans="1:6">
      <c r="A57" t="s">
        <v>53</v>
      </c>
      <c r="B57">
        <v>57.666666666666664</v>
      </c>
      <c r="C57">
        <v>100</v>
      </c>
      <c r="D57">
        <v>33.333333333333329</v>
      </c>
      <c r="E57">
        <v>0</v>
      </c>
      <c r="F57">
        <v>19</v>
      </c>
    </row>
    <row r="58" spans="1:6">
      <c r="A58" t="s">
        <v>54</v>
      </c>
      <c r="B58">
        <v>84.333333333333343</v>
      </c>
      <c r="C58">
        <v>100</v>
      </c>
      <c r="D58">
        <v>47.666666666666671</v>
      </c>
      <c r="E58">
        <v>0</v>
      </c>
      <c r="F58">
        <v>9</v>
      </c>
    </row>
    <row r="59" spans="1:6">
      <c r="A59" t="s">
        <v>55</v>
      </c>
      <c r="B59">
        <v>76.666666666666671</v>
      </c>
      <c r="C59">
        <v>63.636363636363633</v>
      </c>
      <c r="D59">
        <v>2.666666666666667</v>
      </c>
      <c r="E59">
        <v>2</v>
      </c>
      <c r="F59">
        <v>9</v>
      </c>
    </row>
    <row r="60" spans="1:6">
      <c r="A60" t="s">
        <v>56</v>
      </c>
      <c r="B60">
        <v>93</v>
      </c>
      <c r="C60">
        <v>100</v>
      </c>
      <c r="D60">
        <v>14.000000000000002</v>
      </c>
      <c r="E60">
        <v>0</v>
      </c>
      <c r="F60">
        <v>11</v>
      </c>
    </row>
    <row r="61" spans="1:6">
      <c r="A61" t="s">
        <v>57</v>
      </c>
      <c r="B61">
        <v>93</v>
      </c>
      <c r="C61">
        <v>100</v>
      </c>
      <c r="D61">
        <v>74.666666666666657</v>
      </c>
      <c r="E61">
        <v>0</v>
      </c>
      <c r="F61">
        <v>6</v>
      </c>
    </row>
    <row r="62" spans="1:6">
      <c r="A62" t="s">
        <v>58</v>
      </c>
      <c r="B62">
        <v>95.666666666666671</v>
      </c>
      <c r="C62">
        <v>100</v>
      </c>
      <c r="D62">
        <v>60.333333333333336</v>
      </c>
      <c r="E62">
        <v>0</v>
      </c>
      <c r="F62">
        <v>4</v>
      </c>
    </row>
    <row r="63" spans="1:6">
      <c r="A63" s="5" t="s">
        <v>161</v>
      </c>
      <c r="B63">
        <v>80.666666666666657</v>
      </c>
      <c r="C63">
        <v>73.333333333333329</v>
      </c>
      <c r="D63">
        <v>9.0000000000000018</v>
      </c>
      <c r="E63" s="4">
        <v>4</v>
      </c>
      <c r="F63" s="4">
        <v>26</v>
      </c>
    </row>
    <row r="64" spans="1:6">
      <c r="A64" s="5" t="s">
        <v>162</v>
      </c>
      <c r="B64">
        <v>45.666666666666664</v>
      </c>
      <c r="C64">
        <v>29.411764705882355</v>
      </c>
      <c r="D64">
        <v>0</v>
      </c>
      <c r="E64" s="4">
        <v>12</v>
      </c>
      <c r="F64" s="4">
        <v>22</v>
      </c>
    </row>
    <row r="65" spans="1:6">
      <c r="A65" s="5" t="s">
        <v>163</v>
      </c>
      <c r="B65">
        <v>87</v>
      </c>
      <c r="C65">
        <v>100</v>
      </c>
      <c r="D65">
        <v>19.333333333333332</v>
      </c>
      <c r="E65" s="4">
        <v>0</v>
      </c>
      <c r="F65" s="4">
        <v>14</v>
      </c>
    </row>
    <row r="66" spans="1:6">
      <c r="A66" s="5" t="s">
        <v>164</v>
      </c>
      <c r="B66">
        <v>96.333333333333329</v>
      </c>
      <c r="C66">
        <v>100</v>
      </c>
      <c r="D66">
        <v>36.000000000000007</v>
      </c>
      <c r="E66" s="4">
        <v>0</v>
      </c>
      <c r="F66" s="4">
        <v>17</v>
      </c>
    </row>
    <row r="67" spans="1:6">
      <c r="A67" s="5" t="s">
        <v>165</v>
      </c>
      <c r="B67">
        <v>18.666666666666664</v>
      </c>
      <c r="C67">
        <v>42.857142857142854</v>
      </c>
      <c r="D67">
        <v>13</v>
      </c>
      <c r="E67" s="4">
        <v>12</v>
      </c>
      <c r="F67" s="4">
        <v>30</v>
      </c>
    </row>
    <row r="68" spans="1:6">
      <c r="A68" s="5" t="s">
        <v>166</v>
      </c>
      <c r="B68">
        <v>97.000000000000014</v>
      </c>
      <c r="C68">
        <v>100</v>
      </c>
      <c r="D68">
        <v>18.000000000000004</v>
      </c>
      <c r="E68" s="4">
        <v>0</v>
      </c>
      <c r="F68" s="4">
        <v>14</v>
      </c>
    </row>
    <row r="69" spans="1:6">
      <c r="A69" s="5" t="s">
        <v>167</v>
      </c>
      <c r="B69">
        <v>69.666666666666671</v>
      </c>
      <c r="C69">
        <v>65.217391304347828</v>
      </c>
      <c r="D69">
        <v>19.666666666666668</v>
      </c>
      <c r="E69" s="4">
        <v>4</v>
      </c>
      <c r="F69" s="4">
        <v>19</v>
      </c>
    </row>
    <row r="70" spans="1:6">
      <c r="A70" s="5" t="s">
        <v>168</v>
      </c>
      <c r="B70">
        <v>22</v>
      </c>
      <c r="C70">
        <v>29.411764705882355</v>
      </c>
      <c r="D70">
        <v>18.666666666666664</v>
      </c>
      <c r="E70" s="4">
        <v>6</v>
      </c>
      <c r="F70" s="4">
        <v>11</v>
      </c>
    </row>
    <row r="71" spans="1:6">
      <c r="A71" s="5" t="s">
        <v>169</v>
      </c>
      <c r="B71">
        <v>36.666666666666664</v>
      </c>
      <c r="C71">
        <v>-12</v>
      </c>
      <c r="D71">
        <v>9.0000000000000018</v>
      </c>
      <c r="E71" s="4">
        <v>14</v>
      </c>
      <c r="F71" s="4">
        <v>11</v>
      </c>
    </row>
    <row r="72" spans="1:6">
      <c r="A72" s="5" t="s">
        <v>170</v>
      </c>
      <c r="B72">
        <v>78.999999999999986</v>
      </c>
      <c r="C72">
        <v>100</v>
      </c>
      <c r="D72">
        <v>11.666666666666666</v>
      </c>
      <c r="E72" s="4">
        <v>0</v>
      </c>
      <c r="F72" s="4">
        <v>29</v>
      </c>
    </row>
    <row r="73" spans="1:6">
      <c r="A73" s="5" t="s">
        <v>171</v>
      </c>
      <c r="B73">
        <v>98.333333333333329</v>
      </c>
      <c r="C73">
        <v>100</v>
      </c>
      <c r="D73">
        <v>16</v>
      </c>
      <c r="E73" s="4">
        <v>0</v>
      </c>
      <c r="F73" s="4">
        <v>11</v>
      </c>
    </row>
    <row r="74" spans="1:6">
      <c r="A74" s="5" t="s">
        <v>172</v>
      </c>
      <c r="B74">
        <v>96.666666666666671</v>
      </c>
      <c r="C74">
        <v>100</v>
      </c>
      <c r="D74">
        <v>18.666666666666664</v>
      </c>
      <c r="E74" s="4">
        <v>0</v>
      </c>
      <c r="F74" s="4">
        <v>21</v>
      </c>
    </row>
    <row r="75" spans="1:6">
      <c r="A75" t="s">
        <v>198</v>
      </c>
      <c r="B75">
        <v>75.666666666666657</v>
      </c>
      <c r="C75">
        <v>100</v>
      </c>
      <c r="D75">
        <v>57.666666666666664</v>
      </c>
      <c r="E75">
        <v>0</v>
      </c>
      <c r="F75">
        <v>9</v>
      </c>
    </row>
    <row r="76" spans="1:6">
      <c r="A76" t="s">
        <v>199</v>
      </c>
      <c r="B76">
        <v>95.333333333333343</v>
      </c>
      <c r="C76">
        <v>100</v>
      </c>
      <c r="D76">
        <v>37.333333333333329</v>
      </c>
      <c r="E76">
        <v>0</v>
      </c>
      <c r="F76">
        <v>3</v>
      </c>
    </row>
    <row r="77" spans="1:6">
      <c r="A77" t="s">
        <v>200</v>
      </c>
      <c r="B77">
        <v>96.666666666666671</v>
      </c>
      <c r="C77">
        <v>100</v>
      </c>
      <c r="D77">
        <v>59.666666666666657</v>
      </c>
      <c r="E77">
        <v>0</v>
      </c>
      <c r="F77">
        <v>7</v>
      </c>
    </row>
    <row r="78" spans="1:6">
      <c r="A78" t="s">
        <v>201</v>
      </c>
      <c r="B78">
        <v>72.000000000000014</v>
      </c>
      <c r="C78">
        <v>73.333333333333329</v>
      </c>
      <c r="D78">
        <v>17.666666666666668</v>
      </c>
      <c r="E78">
        <v>2</v>
      </c>
      <c r="F78">
        <v>13</v>
      </c>
    </row>
    <row r="79" spans="1:6">
      <c r="A79" t="s">
        <v>202</v>
      </c>
      <c r="B79">
        <v>94.333333333333343</v>
      </c>
      <c r="C79">
        <v>100</v>
      </c>
      <c r="D79">
        <v>47</v>
      </c>
      <c r="E79">
        <v>0</v>
      </c>
      <c r="F79">
        <v>39</v>
      </c>
    </row>
    <row r="80" spans="1:6">
      <c r="A80" t="s">
        <v>203</v>
      </c>
      <c r="B80">
        <v>95.666666666666671</v>
      </c>
      <c r="C80">
        <v>100</v>
      </c>
      <c r="D80">
        <v>26</v>
      </c>
      <c r="E80">
        <v>0</v>
      </c>
      <c r="F80">
        <v>15</v>
      </c>
    </row>
    <row r="81" spans="1:6">
      <c r="A81" t="s">
        <v>204</v>
      </c>
      <c r="B81">
        <v>95.333333333333343</v>
      </c>
      <c r="C81">
        <v>100</v>
      </c>
      <c r="D81">
        <v>21.333333333333336</v>
      </c>
      <c r="E81">
        <v>0</v>
      </c>
      <c r="F81">
        <v>10</v>
      </c>
    </row>
    <row r="82" spans="1:6">
      <c r="A82" t="s">
        <v>205</v>
      </c>
      <c r="B82">
        <v>97.666666666666671</v>
      </c>
      <c r="C82">
        <v>100</v>
      </c>
      <c r="D82">
        <v>21.333333333333336</v>
      </c>
      <c r="E82">
        <v>0</v>
      </c>
      <c r="F82">
        <v>29</v>
      </c>
    </row>
    <row r="106" spans="2:6">
      <c r="B106" t="s">
        <v>259</v>
      </c>
      <c r="E106" t="s">
        <v>260</v>
      </c>
    </row>
    <row r="107" spans="2:6">
      <c r="B107" t="s">
        <v>313</v>
      </c>
      <c r="C107" t="s">
        <v>314</v>
      </c>
      <c r="E107" t="s">
        <v>313</v>
      </c>
      <c r="F107" t="s">
        <v>314</v>
      </c>
    </row>
    <row r="108" spans="2:6">
      <c r="B108">
        <v>13</v>
      </c>
      <c r="C108">
        <v>84.333333333333343</v>
      </c>
      <c r="E108">
        <v>18.000000000000004</v>
      </c>
      <c r="F108">
        <v>46.333333333333329</v>
      </c>
    </row>
    <row r="109" spans="2:6">
      <c r="B109">
        <v>37.666666666666671</v>
      </c>
      <c r="C109">
        <v>15.333333333333332</v>
      </c>
      <c r="E109">
        <v>15.333333333333332</v>
      </c>
      <c r="F109">
        <v>57.666666666666664</v>
      </c>
    </row>
    <row r="110" spans="2:6">
      <c r="B110">
        <v>18.000000000000004</v>
      </c>
      <c r="C110">
        <v>75.333333333333343</v>
      </c>
      <c r="E110">
        <v>9.6666666666666661</v>
      </c>
      <c r="F110">
        <v>94.666666666666671</v>
      </c>
    </row>
    <row r="111" spans="2:6">
      <c r="B111">
        <v>0</v>
      </c>
      <c r="C111">
        <v>5.6666666666666661</v>
      </c>
      <c r="E111">
        <v>28.666666666666668</v>
      </c>
      <c r="F111">
        <v>28.999999999999996</v>
      </c>
    </row>
    <row r="112" spans="2:6">
      <c r="B112">
        <v>45.666666666666664</v>
      </c>
      <c r="C112">
        <v>94</v>
      </c>
      <c r="E112">
        <v>12.333333333333334</v>
      </c>
      <c r="F112">
        <v>86</v>
      </c>
    </row>
    <row r="113" spans="2:6">
      <c r="B113">
        <v>5.3333333333333339</v>
      </c>
      <c r="C113">
        <v>48.000000000000007</v>
      </c>
      <c r="E113">
        <v>27.666666666666668</v>
      </c>
      <c r="F113">
        <v>93</v>
      </c>
    </row>
    <row r="114" spans="2:6">
      <c r="B114">
        <v>0</v>
      </c>
      <c r="C114">
        <v>0</v>
      </c>
      <c r="E114">
        <v>8.6666666666666679</v>
      </c>
      <c r="F114">
        <v>12.666666666666664</v>
      </c>
    </row>
    <row r="115" spans="2:6">
      <c r="B115">
        <v>9.0000000000000018</v>
      </c>
      <c r="C115">
        <v>32.666666666666671</v>
      </c>
      <c r="E115">
        <v>2</v>
      </c>
      <c r="F115">
        <v>77.999999999999986</v>
      </c>
    </row>
    <row r="116" spans="2:6">
      <c r="B116">
        <v>0</v>
      </c>
      <c r="C116">
        <v>16.666666666666664</v>
      </c>
      <c r="E116">
        <v>33.333333333333329</v>
      </c>
      <c r="F116">
        <v>57.666666666666664</v>
      </c>
    </row>
    <row r="117" spans="2:6">
      <c r="B117">
        <v>0</v>
      </c>
      <c r="C117">
        <v>27.333333333333332</v>
      </c>
      <c r="E117">
        <v>47.666666666666671</v>
      </c>
      <c r="F117">
        <v>84.333333333333343</v>
      </c>
    </row>
    <row r="118" spans="2:6">
      <c r="B118">
        <v>18.000000000000004</v>
      </c>
      <c r="C118">
        <v>60.333333333333336</v>
      </c>
      <c r="E118">
        <v>2.666666666666667</v>
      </c>
      <c r="F118">
        <v>76.666666666666671</v>
      </c>
    </row>
    <row r="119" spans="2:6">
      <c r="B119">
        <v>17</v>
      </c>
      <c r="C119">
        <v>20.333333333333332</v>
      </c>
      <c r="E119">
        <v>14.000000000000002</v>
      </c>
      <c r="F119">
        <v>93</v>
      </c>
    </row>
    <row r="120" spans="2:6">
      <c r="B120">
        <v>18.000000000000004</v>
      </c>
      <c r="C120">
        <v>46.666666666666664</v>
      </c>
      <c r="E120">
        <v>74.666666666666657</v>
      </c>
      <c r="F120">
        <v>93</v>
      </c>
    </row>
    <row r="121" spans="2:6">
      <c r="B121">
        <v>43.666666666666664</v>
      </c>
      <c r="C121">
        <v>37.666666666666671</v>
      </c>
      <c r="E121">
        <v>60.333333333333336</v>
      </c>
      <c r="F121">
        <v>95.666666666666671</v>
      </c>
    </row>
    <row r="122" spans="2:6">
      <c r="B122">
        <v>3.3333333333333335</v>
      </c>
      <c r="C122">
        <v>21.666666666666668</v>
      </c>
      <c r="E122">
        <v>9.0000000000000018</v>
      </c>
      <c r="F122">
        <v>80.666666666666657</v>
      </c>
    </row>
    <row r="123" spans="2:6">
      <c r="B123">
        <v>24.333333333333332</v>
      </c>
      <c r="C123">
        <v>90.333333333333343</v>
      </c>
      <c r="E123">
        <v>0</v>
      </c>
      <c r="F123">
        <v>45.666666666666664</v>
      </c>
    </row>
    <row r="124" spans="2:6">
      <c r="B124">
        <v>4</v>
      </c>
      <c r="C124">
        <v>56.000000000000007</v>
      </c>
      <c r="E124">
        <v>19.333333333333332</v>
      </c>
      <c r="F124">
        <v>87</v>
      </c>
    </row>
    <row r="125" spans="2:6">
      <c r="B125">
        <v>47</v>
      </c>
      <c r="C125">
        <v>99</v>
      </c>
      <c r="E125">
        <v>36.000000000000007</v>
      </c>
      <c r="F125">
        <v>96.333333333333329</v>
      </c>
    </row>
    <row r="126" spans="2:6">
      <c r="B126">
        <v>4.6666666666666661</v>
      </c>
      <c r="C126">
        <v>0</v>
      </c>
      <c r="E126">
        <v>13</v>
      </c>
      <c r="F126">
        <v>18.666666666666664</v>
      </c>
    </row>
    <row r="127" spans="2:6">
      <c r="B127">
        <v>64</v>
      </c>
      <c r="C127">
        <v>0</v>
      </c>
      <c r="E127">
        <v>18.000000000000004</v>
      </c>
      <c r="F127">
        <v>97.000000000000014</v>
      </c>
    </row>
    <row r="128" spans="2:6">
      <c r="B128">
        <v>5</v>
      </c>
      <c r="C128">
        <v>77.666666666666671</v>
      </c>
      <c r="E128">
        <v>19.666666666666668</v>
      </c>
      <c r="F128">
        <v>69.666666666666671</v>
      </c>
    </row>
    <row r="129" spans="2:6">
      <c r="B129">
        <v>26</v>
      </c>
      <c r="C129">
        <v>75.666666666666657</v>
      </c>
      <c r="E129">
        <v>18.666666666666664</v>
      </c>
      <c r="F129">
        <v>22</v>
      </c>
    </row>
    <row r="130" spans="2:6">
      <c r="B130">
        <v>1</v>
      </c>
      <c r="C130">
        <v>44</v>
      </c>
      <c r="E130">
        <v>9.0000000000000018</v>
      </c>
      <c r="F130">
        <v>36.666666666666664</v>
      </c>
    </row>
    <row r="131" spans="2:6">
      <c r="B131">
        <v>7.6666666666666661</v>
      </c>
      <c r="C131">
        <v>37</v>
      </c>
      <c r="E131">
        <v>11.666666666666666</v>
      </c>
      <c r="F131">
        <v>78.999999999999986</v>
      </c>
    </row>
    <row r="132" spans="2:6">
      <c r="B132">
        <v>0</v>
      </c>
      <c r="C132">
        <v>13</v>
      </c>
      <c r="E132">
        <v>16</v>
      </c>
      <c r="F132">
        <v>98.333333333333329</v>
      </c>
    </row>
    <row r="133" spans="2:6">
      <c r="B133">
        <v>16.666666666666664</v>
      </c>
      <c r="C133">
        <v>65.333333333333343</v>
      </c>
      <c r="E133">
        <v>18.666666666666664</v>
      </c>
      <c r="F133">
        <v>96.666666666666671</v>
      </c>
    </row>
    <row r="134" spans="2:6">
      <c r="B134">
        <v>90</v>
      </c>
      <c r="C134">
        <v>0</v>
      </c>
      <c r="E134">
        <v>57.666666666666664</v>
      </c>
      <c r="F134">
        <v>75.666666666666657</v>
      </c>
    </row>
    <row r="135" spans="2:6">
      <c r="B135">
        <v>68</v>
      </c>
      <c r="C135">
        <v>96.333333333333329</v>
      </c>
      <c r="E135">
        <v>37.333333333333329</v>
      </c>
      <c r="F135">
        <v>95.333333333333343</v>
      </c>
    </row>
    <row r="136" spans="2:6">
      <c r="B136">
        <v>6.666666666666667</v>
      </c>
      <c r="C136">
        <v>67.333333333333329</v>
      </c>
      <c r="E136">
        <v>59.666666666666657</v>
      </c>
      <c r="F136">
        <v>96.666666666666671</v>
      </c>
    </row>
    <row r="137" spans="2:6">
      <c r="B137">
        <v>15</v>
      </c>
      <c r="C137">
        <v>86</v>
      </c>
      <c r="E137">
        <v>17.666666666666668</v>
      </c>
      <c r="F137">
        <v>72.000000000000014</v>
      </c>
    </row>
    <row r="138" spans="2:6">
      <c r="B138">
        <v>36.666666666666664</v>
      </c>
      <c r="C138">
        <v>0</v>
      </c>
      <c r="E138">
        <v>47</v>
      </c>
      <c r="F138">
        <v>94.333333333333343</v>
      </c>
    </row>
    <row r="139" spans="2:6">
      <c r="B139">
        <v>48.666666666666664</v>
      </c>
      <c r="C139">
        <v>72.333333333333329</v>
      </c>
      <c r="E139">
        <v>26</v>
      </c>
      <c r="F139">
        <v>95.666666666666671</v>
      </c>
    </row>
    <row r="140" spans="2:6">
      <c r="B140">
        <v>49</v>
      </c>
      <c r="C140">
        <v>0</v>
      </c>
      <c r="E140">
        <v>21.333333333333336</v>
      </c>
      <c r="F140">
        <v>95.333333333333343</v>
      </c>
    </row>
    <row r="141" spans="2:6">
      <c r="B141">
        <v>46</v>
      </c>
      <c r="C141">
        <v>0</v>
      </c>
      <c r="E141">
        <v>21.333333333333336</v>
      </c>
      <c r="F141">
        <v>97.666666666666671</v>
      </c>
    </row>
    <row r="142" spans="2:6">
      <c r="B142">
        <v>71.333333333333329</v>
      </c>
      <c r="C142">
        <v>96.666666666666671</v>
      </c>
      <c r="E142">
        <v>46.666666666666664</v>
      </c>
      <c r="F142">
        <v>100</v>
      </c>
    </row>
    <row r="143" spans="2:6">
      <c r="B143">
        <v>50.333333333333329</v>
      </c>
      <c r="C143">
        <v>97.000000000000014</v>
      </c>
      <c r="E143">
        <v>37</v>
      </c>
      <c r="F143">
        <v>64.333333333333329</v>
      </c>
    </row>
    <row r="144" spans="2:6">
      <c r="B144">
        <v>53</v>
      </c>
      <c r="C144">
        <v>90.333333333333343</v>
      </c>
      <c r="E144">
        <v>17.333333333333336</v>
      </c>
      <c r="F144">
        <v>73</v>
      </c>
    </row>
    <row r="145" spans="2:6">
      <c r="B145">
        <v>47</v>
      </c>
      <c r="C145">
        <v>88.333333333333329</v>
      </c>
      <c r="E145">
        <v>34.333333333333336</v>
      </c>
      <c r="F145">
        <v>93.666666666666671</v>
      </c>
    </row>
    <row r="146" spans="2:6">
      <c r="E146">
        <v>14.333333333333334</v>
      </c>
      <c r="F146">
        <v>94.333333333333343</v>
      </c>
    </row>
    <row r="147" spans="2:6">
      <c r="E147">
        <v>41.333333333333336</v>
      </c>
      <c r="F147">
        <v>80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83"/>
  <sheetViews>
    <sheetView zoomScale="85" workbookViewId="0">
      <selection activeCell="K64" sqref="K64"/>
    </sheetView>
  </sheetViews>
  <sheetFormatPr baseColWidth="10" defaultColWidth="11.5" defaultRowHeight="15"/>
  <cols>
    <col min="1" max="1" width="8.1640625" style="16" bestFit="1" customWidth="1"/>
    <col min="2" max="2" width="12.1640625" bestFit="1" customWidth="1"/>
    <col min="3" max="3" width="14.5" bestFit="1" customWidth="1"/>
    <col min="4" max="4" width="16.33203125" bestFit="1" customWidth="1"/>
    <col min="5" max="5" width="14.1640625" bestFit="1" customWidth="1"/>
    <col min="6" max="6" width="16.33203125" bestFit="1" customWidth="1"/>
    <col min="7" max="7" width="14.83203125" bestFit="1" customWidth="1"/>
    <col min="9" max="10" width="13.6640625" bestFit="1" customWidth="1"/>
    <col min="11" max="11" width="14.83203125" bestFit="1" customWidth="1"/>
  </cols>
  <sheetData>
    <row r="1" spans="1:18">
      <c r="A1" s="17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236</v>
      </c>
      <c r="I1" t="s">
        <v>234</v>
      </c>
      <c r="J1" t="s">
        <v>235</v>
      </c>
      <c r="K1" t="s">
        <v>237</v>
      </c>
      <c r="N1" s="17" t="s">
        <v>228</v>
      </c>
      <c r="O1" t="s">
        <v>236</v>
      </c>
      <c r="P1" t="s">
        <v>229</v>
      </c>
      <c r="Q1" t="s">
        <v>237</v>
      </c>
      <c r="R1" t="s">
        <v>229</v>
      </c>
    </row>
    <row r="2" spans="1:18">
      <c r="A2" s="20">
        <v>9.9999999999999993E+44</v>
      </c>
      <c r="B2">
        <v>84.333333333333343</v>
      </c>
      <c r="C2">
        <v>5.6</v>
      </c>
      <c r="D2" s="10">
        <f>C2/30*100</f>
        <v>18.666666666666664</v>
      </c>
      <c r="E2">
        <v>14.1</v>
      </c>
      <c r="F2" s="10">
        <f>E2/30*100</f>
        <v>47</v>
      </c>
      <c r="G2" s="19">
        <f>D2/F2*100</f>
        <v>39.716312056737586</v>
      </c>
      <c r="I2" s="18">
        <v>75</v>
      </c>
      <c r="J2" s="18">
        <v>100</v>
      </c>
      <c r="K2" s="19">
        <f>I2/J2*100</f>
        <v>75</v>
      </c>
      <c r="N2" s="20">
        <v>9.9999999999999993E+44</v>
      </c>
      <c r="O2">
        <v>39.716312056737586</v>
      </c>
      <c r="P2">
        <v>84.333333333333343</v>
      </c>
      <c r="Q2">
        <v>75</v>
      </c>
      <c r="R2">
        <v>84.333333333333343</v>
      </c>
    </row>
    <row r="3" spans="1:18">
      <c r="A3" s="20">
        <v>1.9999999999999999E+45</v>
      </c>
      <c r="B3">
        <v>15.333333333333332</v>
      </c>
      <c r="C3">
        <v>3.4</v>
      </c>
      <c r="D3" s="10">
        <f t="shared" ref="D3:F27" si="0">C3/30*100</f>
        <v>11.333333333333332</v>
      </c>
      <c r="E3">
        <v>11.9</v>
      </c>
      <c r="F3" s="10">
        <f t="shared" si="0"/>
        <v>39.666666666666664</v>
      </c>
      <c r="G3" s="19">
        <f t="shared" ref="G3:G26" si="1">D3/F3*100</f>
        <v>28.571428571428569</v>
      </c>
      <c r="I3" s="18">
        <v>-27.27272727272727</v>
      </c>
      <c r="J3" s="18">
        <v>100</v>
      </c>
      <c r="K3" s="19">
        <f t="shared" ref="K3:K27" si="2">I3/J3*100</f>
        <v>-27.27272727272727</v>
      </c>
      <c r="N3" s="20">
        <v>1.9999999999999999E+45</v>
      </c>
      <c r="O3">
        <v>28.571428571428569</v>
      </c>
      <c r="P3">
        <v>15.333333333333332</v>
      </c>
      <c r="Q3">
        <v>-27.27272727272727</v>
      </c>
      <c r="R3">
        <v>15.333333333333332</v>
      </c>
    </row>
    <row r="4" spans="1:18">
      <c r="A4" s="20">
        <v>3.0000000000000001E+45</v>
      </c>
      <c r="B4">
        <v>75.333333333333343</v>
      </c>
      <c r="C4">
        <v>0</v>
      </c>
      <c r="D4" s="10">
        <f t="shared" si="0"/>
        <v>0</v>
      </c>
      <c r="E4">
        <v>9.1999999999999993</v>
      </c>
      <c r="F4" s="10">
        <f t="shared" si="0"/>
        <v>30.666666666666664</v>
      </c>
      <c r="G4" s="19">
        <f>D4/F4*100</f>
        <v>0</v>
      </c>
      <c r="I4" s="18">
        <v>39.130434782608695</v>
      </c>
      <c r="J4" s="18">
        <v>100</v>
      </c>
      <c r="K4" s="19">
        <f t="shared" si="2"/>
        <v>39.130434782608695</v>
      </c>
      <c r="N4" s="20">
        <v>3.0000000000000001E+45</v>
      </c>
      <c r="O4">
        <v>0</v>
      </c>
      <c r="P4">
        <v>75.333333333333343</v>
      </c>
      <c r="Q4">
        <v>39.130434782608695</v>
      </c>
      <c r="R4">
        <v>75.333333333333343</v>
      </c>
    </row>
    <row r="5" spans="1:18">
      <c r="A5" s="20">
        <v>3.9999999999999997E+45</v>
      </c>
      <c r="B5">
        <v>5.6666666666666661</v>
      </c>
      <c r="C5">
        <v>1</v>
      </c>
      <c r="D5" s="10">
        <f t="shared" si="0"/>
        <v>3.3333333333333335</v>
      </c>
      <c r="E5">
        <v>8.8000000000000007</v>
      </c>
      <c r="F5" s="10">
        <f t="shared" si="0"/>
        <v>29.333333333333332</v>
      </c>
      <c r="G5" s="19">
        <f>D5/F5*100</f>
        <v>11.363636363636365</v>
      </c>
      <c r="I5" s="18">
        <v>-31.343283582089555</v>
      </c>
      <c r="J5" s="18">
        <v>100</v>
      </c>
      <c r="K5" s="19">
        <f t="shared" si="2"/>
        <v>-31.343283582089555</v>
      </c>
      <c r="N5" s="20">
        <v>3.9999999999999997E+45</v>
      </c>
      <c r="O5">
        <v>11.363636363636365</v>
      </c>
      <c r="P5">
        <v>5.6666666666666661</v>
      </c>
      <c r="Q5">
        <v>-31.343283582089555</v>
      </c>
      <c r="R5">
        <v>5.6666666666666661</v>
      </c>
    </row>
    <row r="6" spans="1:18">
      <c r="A6" s="20">
        <v>5E+45</v>
      </c>
      <c r="B6">
        <v>94</v>
      </c>
      <c r="C6">
        <v>5.2</v>
      </c>
      <c r="D6" s="10">
        <f t="shared" si="0"/>
        <v>17.333333333333336</v>
      </c>
      <c r="E6">
        <v>13.1</v>
      </c>
      <c r="F6" s="10">
        <f t="shared" si="0"/>
        <v>43.666666666666664</v>
      </c>
      <c r="G6" s="19">
        <f t="shared" si="1"/>
        <v>39.694656488549626</v>
      </c>
      <c r="I6" s="18">
        <v>89.743589743589752</v>
      </c>
      <c r="J6" s="18">
        <v>100</v>
      </c>
      <c r="K6" s="19">
        <f t="shared" si="2"/>
        <v>89.743589743589752</v>
      </c>
      <c r="N6" s="20">
        <v>5E+45</v>
      </c>
      <c r="O6">
        <v>39.694656488549626</v>
      </c>
      <c r="P6">
        <v>94</v>
      </c>
      <c r="Q6">
        <v>89.743589743589752</v>
      </c>
      <c r="R6">
        <v>94</v>
      </c>
    </row>
    <row r="7" spans="1:18">
      <c r="A7" s="20">
        <v>6.0000000000000002E+45</v>
      </c>
      <c r="B7">
        <v>48.000000000000007</v>
      </c>
      <c r="C7">
        <v>3.9</v>
      </c>
      <c r="D7" s="10">
        <f t="shared" si="0"/>
        <v>13</v>
      </c>
      <c r="E7">
        <v>6.2</v>
      </c>
      <c r="F7" s="10">
        <f t="shared" si="0"/>
        <v>20.666666666666668</v>
      </c>
      <c r="G7" s="19">
        <f t="shared" si="1"/>
        <v>62.903225806451616</v>
      </c>
      <c r="I7" s="18">
        <v>44.186046511627907</v>
      </c>
      <c r="J7" s="18">
        <v>88.235294117647058</v>
      </c>
      <c r="K7" s="19">
        <f t="shared" si="2"/>
        <v>50.077519379844958</v>
      </c>
      <c r="N7" s="20">
        <v>6.0000000000000002E+45</v>
      </c>
      <c r="O7">
        <v>62.903225806451616</v>
      </c>
      <c r="P7">
        <v>48.000000000000007</v>
      </c>
      <c r="Q7">
        <v>50.077519379844958</v>
      </c>
      <c r="R7">
        <v>48.000000000000007</v>
      </c>
    </row>
    <row r="8" spans="1:18">
      <c r="A8" s="20">
        <v>7.0000000000000005E+45</v>
      </c>
      <c r="B8">
        <v>0</v>
      </c>
      <c r="C8">
        <v>0.4</v>
      </c>
      <c r="D8" s="10">
        <f t="shared" si="0"/>
        <v>1.3333333333333335</v>
      </c>
      <c r="E8">
        <v>8</v>
      </c>
      <c r="F8" s="10">
        <f t="shared" si="0"/>
        <v>26.666666666666668</v>
      </c>
      <c r="G8" s="19">
        <f t="shared" si="1"/>
        <v>5</v>
      </c>
      <c r="I8" s="18">
        <v>5.4545454545454541</v>
      </c>
      <c r="J8" s="18">
        <v>76.470588235294116</v>
      </c>
      <c r="K8" s="19">
        <f t="shared" si="2"/>
        <v>7.1328671328671325</v>
      </c>
      <c r="N8" s="20">
        <v>7.0000000000000005E+45</v>
      </c>
      <c r="O8">
        <v>5</v>
      </c>
      <c r="P8">
        <v>0</v>
      </c>
      <c r="Q8">
        <v>7.1328671328671325</v>
      </c>
      <c r="R8">
        <v>0</v>
      </c>
    </row>
    <row r="9" spans="1:18">
      <c r="A9" s="20">
        <v>7.9999999999999994E+45</v>
      </c>
      <c r="B9">
        <v>32.666666666666671</v>
      </c>
      <c r="C9">
        <v>6.1</v>
      </c>
      <c r="D9" s="10">
        <f t="shared" si="0"/>
        <v>20.333333333333332</v>
      </c>
      <c r="E9">
        <v>13.4</v>
      </c>
      <c r="F9" s="10">
        <f t="shared" si="0"/>
        <v>44.666666666666664</v>
      </c>
      <c r="G9" s="19">
        <f t="shared" si="1"/>
        <v>45.522388059701491</v>
      </c>
      <c r="I9" s="18">
        <v>3.4482758620689653</v>
      </c>
      <c r="J9" s="18">
        <v>100</v>
      </c>
      <c r="K9" s="19">
        <f t="shared" si="2"/>
        <v>3.4482758620689653</v>
      </c>
      <c r="N9" s="20">
        <v>7.9999999999999994E+45</v>
      </c>
      <c r="O9">
        <v>45.522388059701491</v>
      </c>
      <c r="P9">
        <v>32.666666666666671</v>
      </c>
      <c r="Q9">
        <v>3.4482758620689653</v>
      </c>
      <c r="R9">
        <v>32.666666666666671</v>
      </c>
    </row>
    <row r="10" spans="1:18">
      <c r="A10" s="20">
        <v>8.9999999999999997E+45</v>
      </c>
      <c r="B10">
        <v>16.666666666666664</v>
      </c>
      <c r="C10">
        <v>0.7</v>
      </c>
      <c r="D10" s="10">
        <f t="shared" si="0"/>
        <v>2.333333333333333</v>
      </c>
      <c r="E10">
        <v>1.5</v>
      </c>
      <c r="F10" s="10">
        <f t="shared" si="0"/>
        <v>5</v>
      </c>
      <c r="G10" s="19">
        <f t="shared" si="1"/>
        <v>46.666666666666664</v>
      </c>
      <c r="I10" s="18">
        <v>-52.380952380952387</v>
      </c>
      <c r="J10" s="18">
        <v>63.636363636363633</v>
      </c>
      <c r="K10" s="19">
        <f t="shared" si="2"/>
        <v>-82.312925170068041</v>
      </c>
      <c r="N10" s="20">
        <v>8.9999999999999997E+45</v>
      </c>
      <c r="O10">
        <v>46.666666666666664</v>
      </c>
      <c r="P10">
        <v>16.666666666666664</v>
      </c>
      <c r="Q10">
        <v>-82.312925170068041</v>
      </c>
      <c r="R10">
        <v>16.666666666666664</v>
      </c>
    </row>
    <row r="11" spans="1:18">
      <c r="A11" s="20">
        <v>9.9999999999999999E+45</v>
      </c>
      <c r="B11">
        <v>27.333333333333332</v>
      </c>
      <c r="C11">
        <v>0.5</v>
      </c>
      <c r="D11" s="10">
        <f t="shared" si="0"/>
        <v>1.6666666666666667</v>
      </c>
      <c r="E11">
        <v>2.1</v>
      </c>
      <c r="F11" s="10">
        <f t="shared" si="0"/>
        <v>7.0000000000000009</v>
      </c>
      <c r="G11" s="19">
        <f t="shared" si="1"/>
        <v>23.809523809523807</v>
      </c>
      <c r="I11" s="18">
        <v>-28.571428571428569</v>
      </c>
      <c r="J11" s="18">
        <v>20</v>
      </c>
      <c r="K11" s="19">
        <f t="shared" si="2"/>
        <v>-142.85714285714283</v>
      </c>
      <c r="N11" s="20">
        <v>9.9999999999999999E+45</v>
      </c>
      <c r="O11">
        <v>23.809523809523807</v>
      </c>
      <c r="P11">
        <v>27.333333333333332</v>
      </c>
      <c r="Q11">
        <v>-142.85714285714283</v>
      </c>
      <c r="R11">
        <v>27.333333333333332</v>
      </c>
    </row>
    <row r="12" spans="1:18">
      <c r="A12" s="20">
        <v>1.1E+46</v>
      </c>
      <c r="B12">
        <v>60.333333333333336</v>
      </c>
      <c r="C12">
        <v>0</v>
      </c>
      <c r="D12" s="10">
        <f t="shared" si="0"/>
        <v>0</v>
      </c>
      <c r="E12">
        <v>7.3</v>
      </c>
      <c r="F12" s="10">
        <f t="shared" si="0"/>
        <v>24.333333333333332</v>
      </c>
      <c r="G12" s="19">
        <f t="shared" si="1"/>
        <v>0</v>
      </c>
      <c r="I12" s="18">
        <v>42.028985507246375</v>
      </c>
      <c r="J12" s="18">
        <v>83.333333333333343</v>
      </c>
      <c r="K12" s="19">
        <f t="shared" si="2"/>
        <v>50.434782608695649</v>
      </c>
      <c r="N12" s="20">
        <v>1.1E+46</v>
      </c>
      <c r="O12">
        <v>0</v>
      </c>
      <c r="P12">
        <v>60.333333333333336</v>
      </c>
      <c r="Q12">
        <v>50.434782608695649</v>
      </c>
      <c r="R12">
        <v>60.333333333333336</v>
      </c>
    </row>
    <row r="13" spans="1:18">
      <c r="A13" s="20">
        <v>1.2E+46</v>
      </c>
      <c r="B13">
        <v>20.333333333333332</v>
      </c>
      <c r="C13">
        <v>3.7</v>
      </c>
      <c r="D13" s="10">
        <f t="shared" si="0"/>
        <v>12.333333333333334</v>
      </c>
      <c r="E13">
        <v>24.8</v>
      </c>
      <c r="F13" s="10">
        <f t="shared" si="0"/>
        <v>82.666666666666671</v>
      </c>
      <c r="G13" s="19">
        <f t="shared" si="1"/>
        <v>14.919354838709678</v>
      </c>
      <c r="I13" s="18">
        <v>25.423728813559322</v>
      </c>
      <c r="J13" s="18">
        <v>100</v>
      </c>
      <c r="K13" s="19">
        <f t="shared" si="2"/>
        <v>25.423728813559322</v>
      </c>
      <c r="N13" s="20">
        <v>1.2E+46</v>
      </c>
      <c r="O13">
        <v>14.919354838709678</v>
      </c>
      <c r="P13">
        <v>20.333333333333332</v>
      </c>
      <c r="Q13">
        <v>25.423728813559322</v>
      </c>
      <c r="R13">
        <v>20.333333333333332</v>
      </c>
    </row>
    <row r="14" spans="1:18">
      <c r="A14" s="16" t="s">
        <v>91</v>
      </c>
      <c r="B14">
        <v>46.666666666666664</v>
      </c>
      <c r="C14">
        <v>4.2</v>
      </c>
      <c r="D14" s="10">
        <f t="shared" si="0"/>
        <v>14.000000000000002</v>
      </c>
      <c r="E14">
        <v>9.6999999999999993</v>
      </c>
      <c r="F14" s="10">
        <f t="shared" si="0"/>
        <v>32.333333333333329</v>
      </c>
      <c r="G14" s="19">
        <f t="shared" si="1"/>
        <v>43.298969072164958</v>
      </c>
      <c r="I14" s="18">
        <v>50</v>
      </c>
      <c r="J14" s="18">
        <v>83.333333333333343</v>
      </c>
      <c r="K14" s="19">
        <f t="shared" si="2"/>
        <v>60</v>
      </c>
      <c r="N14" s="16" t="s">
        <v>91</v>
      </c>
      <c r="O14">
        <v>43.298969072164958</v>
      </c>
      <c r="P14">
        <v>46.666666666666664</v>
      </c>
      <c r="Q14">
        <v>60</v>
      </c>
      <c r="R14">
        <v>46.666666666666664</v>
      </c>
    </row>
    <row r="15" spans="1:18">
      <c r="A15" s="16" t="s">
        <v>92</v>
      </c>
      <c r="B15">
        <v>37.666666666666671</v>
      </c>
      <c r="C15">
        <v>0.9</v>
      </c>
      <c r="D15" s="10">
        <f t="shared" si="0"/>
        <v>3.0000000000000004</v>
      </c>
      <c r="E15">
        <v>9.4</v>
      </c>
      <c r="F15" s="10">
        <f t="shared" si="0"/>
        <v>31.333333333333336</v>
      </c>
      <c r="G15" s="19">
        <f t="shared" si="1"/>
        <v>9.5744680851063837</v>
      </c>
      <c r="I15" s="18">
        <v>0</v>
      </c>
      <c r="J15" s="18">
        <v>0</v>
      </c>
      <c r="K15" s="19">
        <v>0</v>
      </c>
      <c r="N15" s="16" t="s">
        <v>92</v>
      </c>
      <c r="O15">
        <v>9.5744680851063837</v>
      </c>
      <c r="P15">
        <v>37.666666666666671</v>
      </c>
      <c r="Q15">
        <v>0</v>
      </c>
      <c r="R15">
        <v>37.666666666666671</v>
      </c>
    </row>
    <row r="16" spans="1:18">
      <c r="A16" s="5" t="s">
        <v>173</v>
      </c>
      <c r="B16">
        <v>21.666666666666668</v>
      </c>
      <c r="C16" s="4">
        <v>0</v>
      </c>
      <c r="D16" s="10">
        <f t="shared" si="0"/>
        <v>0</v>
      </c>
      <c r="E16" s="4">
        <v>14.4</v>
      </c>
      <c r="F16" s="10">
        <f t="shared" si="0"/>
        <v>48.000000000000007</v>
      </c>
      <c r="G16" s="19">
        <f t="shared" si="1"/>
        <v>0</v>
      </c>
      <c r="I16" s="18">
        <v>12</v>
      </c>
      <c r="J16" s="18">
        <v>100</v>
      </c>
      <c r="K16" s="19">
        <f t="shared" si="2"/>
        <v>12</v>
      </c>
      <c r="N16" s="5" t="s">
        <v>173</v>
      </c>
      <c r="O16">
        <v>0</v>
      </c>
      <c r="P16">
        <v>21.666666666666668</v>
      </c>
      <c r="Q16">
        <v>12</v>
      </c>
      <c r="R16">
        <v>21.666666666666668</v>
      </c>
    </row>
    <row r="17" spans="1:18">
      <c r="A17" s="5" t="s">
        <v>174</v>
      </c>
      <c r="B17">
        <v>90.333333333333343</v>
      </c>
      <c r="C17" s="4">
        <v>3</v>
      </c>
      <c r="D17" s="10">
        <f t="shared" si="0"/>
        <v>10</v>
      </c>
      <c r="E17" s="4">
        <v>15.1</v>
      </c>
      <c r="F17" s="10">
        <f t="shared" si="0"/>
        <v>50.333333333333329</v>
      </c>
      <c r="G17" s="19">
        <f t="shared" si="1"/>
        <v>19.867549668874172</v>
      </c>
      <c r="I17" s="18">
        <v>28.571428571428569</v>
      </c>
      <c r="J17" s="18">
        <v>100</v>
      </c>
      <c r="K17" s="19">
        <f t="shared" si="2"/>
        <v>28.571428571428569</v>
      </c>
      <c r="N17" s="5" t="s">
        <v>174</v>
      </c>
      <c r="O17">
        <v>19.867549668874172</v>
      </c>
      <c r="P17">
        <v>90.333333333333343</v>
      </c>
      <c r="Q17">
        <v>28.571428571428569</v>
      </c>
      <c r="R17">
        <v>90.333333333333343</v>
      </c>
    </row>
    <row r="18" spans="1:18">
      <c r="A18" s="5" t="s">
        <v>175</v>
      </c>
      <c r="B18">
        <v>56.000000000000007</v>
      </c>
      <c r="C18" s="4">
        <v>0</v>
      </c>
      <c r="D18" s="10">
        <f t="shared" si="0"/>
        <v>0</v>
      </c>
      <c r="E18" s="4">
        <v>3.2</v>
      </c>
      <c r="F18" s="10">
        <f t="shared" si="0"/>
        <v>10.666666666666668</v>
      </c>
      <c r="G18" s="19">
        <f t="shared" si="1"/>
        <v>0</v>
      </c>
      <c r="I18" s="18">
        <v>23.076923076923077</v>
      </c>
      <c r="J18" s="18">
        <v>77.777777777777786</v>
      </c>
      <c r="K18" s="19">
        <f t="shared" si="2"/>
        <v>29.670329670329664</v>
      </c>
      <c r="N18" s="5" t="s">
        <v>175</v>
      </c>
      <c r="O18">
        <v>0</v>
      </c>
      <c r="P18">
        <v>56.000000000000007</v>
      </c>
      <c r="Q18">
        <v>29.670329670329664</v>
      </c>
      <c r="R18">
        <v>56.000000000000007</v>
      </c>
    </row>
    <row r="19" spans="1:18">
      <c r="A19" s="5" t="s">
        <v>176</v>
      </c>
      <c r="B19">
        <v>99</v>
      </c>
      <c r="C19" s="4">
        <v>8.1999999999999993</v>
      </c>
      <c r="D19" s="10">
        <f t="shared" si="0"/>
        <v>27.333333333333332</v>
      </c>
      <c r="E19" s="4">
        <v>18.5</v>
      </c>
      <c r="F19" s="10">
        <f t="shared" si="0"/>
        <v>61.666666666666671</v>
      </c>
      <c r="G19" s="19">
        <f t="shared" si="1"/>
        <v>44.324324324324323</v>
      </c>
      <c r="I19" s="18">
        <v>60</v>
      </c>
      <c r="J19" s="18">
        <v>100</v>
      </c>
      <c r="K19" s="19">
        <f t="shared" si="2"/>
        <v>60</v>
      </c>
      <c r="N19" s="5" t="s">
        <v>176</v>
      </c>
      <c r="O19">
        <v>44.324324324324323</v>
      </c>
      <c r="P19">
        <v>99</v>
      </c>
      <c r="Q19">
        <v>60</v>
      </c>
      <c r="R19">
        <v>99</v>
      </c>
    </row>
    <row r="20" spans="1:18">
      <c r="A20" s="5" t="s">
        <v>177</v>
      </c>
      <c r="B20">
        <v>0</v>
      </c>
      <c r="C20" s="4">
        <v>1.9</v>
      </c>
      <c r="D20" s="10">
        <f t="shared" si="0"/>
        <v>6.3333333333333321</v>
      </c>
      <c r="E20" s="4">
        <v>12.8</v>
      </c>
      <c r="F20" s="10">
        <f t="shared" si="0"/>
        <v>42.666666666666671</v>
      </c>
      <c r="G20" s="19">
        <f t="shared" si="1"/>
        <v>14.843749999999995</v>
      </c>
      <c r="I20" s="18">
        <v>-16.666666666666664</v>
      </c>
      <c r="J20" s="18">
        <v>100</v>
      </c>
      <c r="K20" s="19">
        <f t="shared" si="2"/>
        <v>-16.666666666666664</v>
      </c>
      <c r="N20" s="5" t="s">
        <v>177</v>
      </c>
      <c r="O20">
        <v>14.843749999999995</v>
      </c>
      <c r="P20">
        <v>0</v>
      </c>
      <c r="Q20">
        <v>-16.666666666666664</v>
      </c>
      <c r="R20">
        <v>0</v>
      </c>
    </row>
    <row r="21" spans="1:18">
      <c r="A21" s="5" t="s">
        <v>178</v>
      </c>
      <c r="B21">
        <v>0</v>
      </c>
      <c r="C21" s="4">
        <v>18.5</v>
      </c>
      <c r="D21" s="10">
        <f t="shared" si="0"/>
        <v>61.666666666666671</v>
      </c>
      <c r="E21" s="4">
        <v>20.3</v>
      </c>
      <c r="F21" s="10">
        <f t="shared" si="0"/>
        <v>67.666666666666657</v>
      </c>
      <c r="G21" s="19">
        <f>D21/F21*100</f>
        <v>91.133004926108399</v>
      </c>
      <c r="I21" s="18">
        <v>100</v>
      </c>
      <c r="J21" s="18">
        <v>100</v>
      </c>
      <c r="K21" s="19">
        <f t="shared" si="2"/>
        <v>100</v>
      </c>
      <c r="N21" s="5" t="s">
        <v>178</v>
      </c>
      <c r="O21">
        <v>91.133004926108399</v>
      </c>
      <c r="P21">
        <v>0</v>
      </c>
      <c r="Q21">
        <v>100</v>
      </c>
      <c r="R21">
        <v>0</v>
      </c>
    </row>
    <row r="22" spans="1:18">
      <c r="A22" s="5" t="s">
        <v>179</v>
      </c>
      <c r="B22">
        <v>77.666666666666671</v>
      </c>
      <c r="C22" s="4">
        <v>0.7</v>
      </c>
      <c r="D22" s="10">
        <f t="shared" si="0"/>
        <v>2.333333333333333</v>
      </c>
      <c r="E22" s="4">
        <v>13.6</v>
      </c>
      <c r="F22" s="10">
        <f t="shared" si="0"/>
        <v>45.333333333333329</v>
      </c>
      <c r="G22" s="19">
        <f t="shared" si="1"/>
        <v>5.1470588235294112</v>
      </c>
      <c r="I22" s="18">
        <v>55.555555555555557</v>
      </c>
      <c r="J22" s="18">
        <v>69.230769230769226</v>
      </c>
      <c r="K22" s="19">
        <f t="shared" si="2"/>
        <v>80.246913580246925</v>
      </c>
      <c r="N22" s="5" t="s">
        <v>179</v>
      </c>
      <c r="O22">
        <v>5.1470588235294112</v>
      </c>
      <c r="P22">
        <v>77.666666666666671</v>
      </c>
      <c r="Q22">
        <v>80.246913580246925</v>
      </c>
      <c r="R22">
        <v>77.666666666666671</v>
      </c>
    </row>
    <row r="23" spans="1:18">
      <c r="A23" s="5" t="s">
        <v>180</v>
      </c>
      <c r="B23">
        <v>75.666666666666657</v>
      </c>
      <c r="C23" s="4">
        <v>0.5</v>
      </c>
      <c r="D23" s="10">
        <f t="shared" si="0"/>
        <v>1.6666666666666667</v>
      </c>
      <c r="E23" s="4">
        <v>7</v>
      </c>
      <c r="F23" s="10">
        <f t="shared" si="0"/>
        <v>23.333333333333332</v>
      </c>
      <c r="G23" s="19">
        <f t="shared" si="1"/>
        <v>7.1428571428571441</v>
      </c>
      <c r="I23" s="18">
        <v>-9.0909090909090917</v>
      </c>
      <c r="J23" s="18">
        <v>77.777777777777786</v>
      </c>
      <c r="K23" s="19">
        <f t="shared" si="2"/>
        <v>-11.688311688311687</v>
      </c>
      <c r="N23" s="5" t="s">
        <v>180</v>
      </c>
      <c r="O23">
        <v>7.1428571428571441</v>
      </c>
      <c r="P23">
        <v>75.666666666666657</v>
      </c>
      <c r="Q23">
        <v>-11.688311688311687</v>
      </c>
      <c r="R23">
        <v>75.666666666666657</v>
      </c>
    </row>
    <row r="24" spans="1:18">
      <c r="A24" s="5" t="s">
        <v>181</v>
      </c>
      <c r="B24">
        <v>44</v>
      </c>
      <c r="C24" s="4">
        <v>0.7</v>
      </c>
      <c r="D24" s="10">
        <f t="shared" si="0"/>
        <v>2.333333333333333</v>
      </c>
      <c r="E24" s="4">
        <v>9.3000000000000007</v>
      </c>
      <c r="F24" s="10">
        <f t="shared" si="0"/>
        <v>31</v>
      </c>
      <c r="G24" s="19">
        <f t="shared" si="1"/>
        <v>7.5268817204301062</v>
      </c>
      <c r="I24" s="18">
        <v>23.076923076923077</v>
      </c>
      <c r="J24" s="18">
        <v>100</v>
      </c>
      <c r="K24" s="19">
        <f t="shared" si="2"/>
        <v>23.076923076923077</v>
      </c>
      <c r="N24" s="5" t="s">
        <v>181</v>
      </c>
      <c r="O24">
        <v>7.5268817204301062</v>
      </c>
      <c r="P24">
        <v>44</v>
      </c>
      <c r="Q24">
        <v>23.076923076923077</v>
      </c>
      <c r="R24">
        <v>44</v>
      </c>
    </row>
    <row r="25" spans="1:18">
      <c r="A25" s="5" t="s">
        <v>182</v>
      </c>
      <c r="B25">
        <v>37</v>
      </c>
      <c r="C25" s="4">
        <v>1.6</v>
      </c>
      <c r="D25" s="10">
        <f t="shared" si="0"/>
        <v>5.3333333333333339</v>
      </c>
      <c r="E25" s="4">
        <v>9.5</v>
      </c>
      <c r="F25" s="10">
        <f t="shared" si="0"/>
        <v>31.666666666666664</v>
      </c>
      <c r="G25" s="19">
        <f t="shared" si="1"/>
        <v>16.842105263157897</v>
      </c>
      <c r="I25" s="18">
        <v>48.148148148148145</v>
      </c>
      <c r="J25" s="18">
        <v>91.304347826086953</v>
      </c>
      <c r="K25" s="19">
        <f t="shared" si="2"/>
        <v>52.733686067019406</v>
      </c>
      <c r="N25" s="5" t="s">
        <v>182</v>
      </c>
      <c r="O25">
        <v>16.842105263157897</v>
      </c>
      <c r="P25">
        <v>37</v>
      </c>
      <c r="Q25">
        <v>52.733686067019406</v>
      </c>
      <c r="R25">
        <v>37</v>
      </c>
    </row>
    <row r="26" spans="1:18">
      <c r="A26" s="5" t="s">
        <v>183</v>
      </c>
      <c r="B26">
        <v>13</v>
      </c>
      <c r="C26" s="4">
        <v>0.9</v>
      </c>
      <c r="D26" s="10">
        <f t="shared" si="0"/>
        <v>3.0000000000000004</v>
      </c>
      <c r="E26" s="4">
        <v>6</v>
      </c>
      <c r="F26" s="10">
        <f t="shared" si="0"/>
        <v>20</v>
      </c>
      <c r="G26" s="19">
        <f t="shared" si="1"/>
        <v>15.000000000000002</v>
      </c>
      <c r="I26" s="18">
        <v>23.076923076923077</v>
      </c>
      <c r="J26" s="18">
        <v>80</v>
      </c>
      <c r="K26" s="19">
        <f t="shared" si="2"/>
        <v>28.846153846153843</v>
      </c>
      <c r="N26" s="5" t="s">
        <v>183</v>
      </c>
      <c r="O26">
        <v>15.000000000000002</v>
      </c>
      <c r="P26">
        <v>13</v>
      </c>
      <c r="Q26">
        <v>28.846153846153843</v>
      </c>
      <c r="R26">
        <v>13</v>
      </c>
    </row>
    <row r="27" spans="1:18">
      <c r="A27" s="5" t="s">
        <v>184</v>
      </c>
      <c r="B27">
        <v>65.333333333333343</v>
      </c>
      <c r="C27" s="4">
        <v>0.3</v>
      </c>
      <c r="D27" s="10">
        <f t="shared" si="0"/>
        <v>1</v>
      </c>
      <c r="E27" s="4">
        <v>10.9</v>
      </c>
      <c r="F27" s="10">
        <f>E27/30*100</f>
        <v>36.333333333333336</v>
      </c>
      <c r="G27" s="19">
        <f>D27/F27*100</f>
        <v>2.7522935779816513</v>
      </c>
      <c r="I27" s="18">
        <v>13.043478260869565</v>
      </c>
      <c r="J27" s="18">
        <v>100</v>
      </c>
      <c r="K27" s="19">
        <f t="shared" si="2"/>
        <v>13.043478260869565</v>
      </c>
      <c r="N27" s="5" t="s">
        <v>184</v>
      </c>
      <c r="O27">
        <v>2.7522935779816513</v>
      </c>
      <c r="P27">
        <v>65.333333333333343</v>
      </c>
      <c r="Q27">
        <v>13.043478260869565</v>
      </c>
      <c r="R27">
        <v>65.333333333333343</v>
      </c>
    </row>
    <row r="28" spans="1:18">
      <c r="D28" s="8">
        <f>AVERAGE(D2:D27)</f>
        <v>9.217948717948719</v>
      </c>
      <c r="F28" s="8">
        <f>AVERAGE(F2:F27)</f>
        <v>35.910256410256409</v>
      </c>
      <c r="G28" s="8">
        <f>AVERAGE(G2:G27)</f>
        <v>22.908479048689991</v>
      </c>
      <c r="I28" s="8">
        <f>AVERAGE(I2:I27)</f>
        <v>22.909193033740159</v>
      </c>
      <c r="J28" s="8">
        <f t="shared" ref="J28:K28" si="3">AVERAGE(J2:J27)</f>
        <v>85.042291741091674</v>
      </c>
      <c r="K28" s="8">
        <f t="shared" si="3"/>
        <v>19.863040544584599</v>
      </c>
    </row>
    <row r="29" spans="1:18">
      <c r="N29" s="16" t="s">
        <v>41</v>
      </c>
      <c r="Q29">
        <v>92.741935483870961</v>
      </c>
      <c r="R29">
        <v>46.333333333333329</v>
      </c>
    </row>
    <row r="30" spans="1:18">
      <c r="N30" s="16" t="s">
        <v>43</v>
      </c>
      <c r="O30">
        <v>47.448979591836725</v>
      </c>
      <c r="P30">
        <v>57.666666666666664</v>
      </c>
      <c r="Q30">
        <v>7.6923076923076925</v>
      </c>
      <c r="R30">
        <v>57.666666666666664</v>
      </c>
    </row>
    <row r="31" spans="1:18">
      <c r="N31" s="16" t="s">
        <v>45</v>
      </c>
      <c r="O31">
        <v>126.25</v>
      </c>
      <c r="P31">
        <v>94.666666666666671</v>
      </c>
      <c r="Q31">
        <v>100</v>
      </c>
      <c r="R31">
        <v>94.666666666666671</v>
      </c>
    </row>
    <row r="32" spans="1:18">
      <c r="N32" s="16" t="s">
        <v>47</v>
      </c>
      <c r="O32">
        <v>92.035398230088489</v>
      </c>
      <c r="P32">
        <v>28.999999999999996</v>
      </c>
      <c r="Q32">
        <v>66.666666666666657</v>
      </c>
      <c r="R32">
        <v>28.999999999999996</v>
      </c>
    </row>
    <row r="33" spans="1:18">
      <c r="N33" s="16" t="s">
        <v>49</v>
      </c>
      <c r="O33">
        <v>13.043478260869568</v>
      </c>
      <c r="P33">
        <v>86</v>
      </c>
      <c r="Q33">
        <v>27.27272727272727</v>
      </c>
      <c r="R33">
        <v>86</v>
      </c>
    </row>
    <row r="34" spans="1:18">
      <c r="N34" s="16" t="s">
        <v>50</v>
      </c>
      <c r="O34">
        <v>59.574468085106368</v>
      </c>
      <c r="P34">
        <v>93</v>
      </c>
      <c r="Q34">
        <v>45.945945945945951</v>
      </c>
      <c r="R34">
        <v>93</v>
      </c>
    </row>
    <row r="35" spans="1:18">
      <c r="N35" s="16" t="s">
        <v>51</v>
      </c>
      <c r="O35">
        <v>50.65789473684211</v>
      </c>
      <c r="P35">
        <v>12.666666666666664</v>
      </c>
      <c r="Q35">
        <v>-227.27272727272728</v>
      </c>
      <c r="R35">
        <v>12.666666666666664</v>
      </c>
    </row>
    <row r="36" spans="1:18">
      <c r="N36" s="16" t="s">
        <v>52</v>
      </c>
      <c r="O36">
        <v>56.122448979591823</v>
      </c>
      <c r="P36">
        <v>77.999999999999986</v>
      </c>
      <c r="Q36">
        <v>100</v>
      </c>
      <c r="R36">
        <v>77.999999999999986</v>
      </c>
    </row>
    <row r="37" spans="1:18">
      <c r="N37" s="16" t="s">
        <v>53</v>
      </c>
      <c r="O37">
        <v>50.431034482758619</v>
      </c>
      <c r="P37">
        <v>57.666666666666664</v>
      </c>
      <c r="Q37">
        <v>80</v>
      </c>
      <c r="R37">
        <v>57.666666666666664</v>
      </c>
    </row>
    <row r="38" spans="1:18">
      <c r="N38" s="16" t="s">
        <v>54</v>
      </c>
      <c r="O38">
        <v>132.08955223880599</v>
      </c>
      <c r="P38">
        <v>84.333333333333343</v>
      </c>
      <c r="Q38">
        <v>73.333333333333329</v>
      </c>
      <c r="R38">
        <v>84.333333333333343</v>
      </c>
    </row>
    <row r="39" spans="1:18">
      <c r="N39" s="16" t="s">
        <v>55</v>
      </c>
      <c r="O39">
        <v>43.103448275862064</v>
      </c>
      <c r="P39">
        <v>76.666666666666671</v>
      </c>
      <c r="Q39">
        <v>80.952380952380949</v>
      </c>
      <c r="R39">
        <v>76.666666666666671</v>
      </c>
    </row>
    <row r="40" spans="1:18">
      <c r="N40" s="16" t="s">
        <v>56</v>
      </c>
      <c r="O40">
        <v>196.92307692307693</v>
      </c>
      <c r="P40">
        <v>93</v>
      </c>
      <c r="Q40">
        <v>60</v>
      </c>
      <c r="R40">
        <v>93</v>
      </c>
    </row>
    <row r="41" spans="1:18">
      <c r="N41" s="16" t="s">
        <v>57</v>
      </c>
      <c r="O41">
        <v>65.727699530516418</v>
      </c>
      <c r="P41">
        <v>93</v>
      </c>
      <c r="Q41">
        <v>0</v>
      </c>
      <c r="R41">
        <v>93</v>
      </c>
    </row>
    <row r="42" spans="1:18">
      <c r="N42" s="16" t="s">
        <v>58</v>
      </c>
      <c r="O42">
        <v>114.28571428571426</v>
      </c>
      <c r="P42">
        <v>95.666666666666671</v>
      </c>
      <c r="Q42">
        <v>52.941176470588239</v>
      </c>
      <c r="R42">
        <v>95.666666666666671</v>
      </c>
    </row>
    <row r="43" spans="1:18">
      <c r="N43" s="5" t="s">
        <v>161</v>
      </c>
      <c r="O43">
        <v>7.3394495412844041</v>
      </c>
      <c r="P43">
        <v>80.666666666666657</v>
      </c>
      <c r="Q43">
        <v>-33.333333333333329</v>
      </c>
      <c r="R43">
        <v>80.666666666666657</v>
      </c>
    </row>
    <row r="44" spans="1:18">
      <c r="N44" s="5" t="s">
        <v>162</v>
      </c>
      <c r="O44">
        <v>12.5</v>
      </c>
      <c r="P44">
        <v>45.666666666666664</v>
      </c>
      <c r="Q44">
        <v>32.075471698113205</v>
      </c>
      <c r="R44">
        <v>45.666666666666664</v>
      </c>
    </row>
    <row r="45" spans="1:18">
      <c r="N45" s="5" t="s">
        <v>163</v>
      </c>
      <c r="O45">
        <v>115.625</v>
      </c>
      <c r="P45">
        <v>87</v>
      </c>
      <c r="Q45">
        <v>180</v>
      </c>
      <c r="R45">
        <v>87</v>
      </c>
    </row>
    <row r="46" spans="1:18">
      <c r="N46" s="5" t="s">
        <v>164</v>
      </c>
      <c r="O46">
        <v>83.108108108108098</v>
      </c>
      <c r="P46">
        <v>96.333333333333329</v>
      </c>
      <c r="Q46">
        <v>100</v>
      </c>
      <c r="R46">
        <v>96.333333333333329</v>
      </c>
    </row>
    <row r="47" spans="1:18">
      <c r="N47" s="5" t="s">
        <v>165</v>
      </c>
      <c r="O47">
        <v>7.1428571428571441</v>
      </c>
      <c r="P47">
        <v>18.666666666666664</v>
      </c>
      <c r="Q47">
        <v>23.595505617977526</v>
      </c>
      <c r="R47">
        <v>18.666666666666664</v>
      </c>
    </row>
    <row r="48" spans="1:18">
      <c r="A48" s="17" t="s">
        <v>227</v>
      </c>
      <c r="B48" t="s">
        <v>229</v>
      </c>
      <c r="C48" t="s">
        <v>230</v>
      </c>
      <c r="D48" t="s">
        <v>231</v>
      </c>
      <c r="E48" t="s">
        <v>232</v>
      </c>
      <c r="F48" t="s">
        <v>233</v>
      </c>
      <c r="G48" t="s">
        <v>236</v>
      </c>
      <c r="I48" t="s">
        <v>234</v>
      </c>
      <c r="J48" t="s">
        <v>235</v>
      </c>
      <c r="K48" t="s">
        <v>237</v>
      </c>
      <c r="N48" s="5" t="s">
        <v>166</v>
      </c>
      <c r="O48">
        <v>2.0547945205479454</v>
      </c>
      <c r="P48">
        <v>97.000000000000014</v>
      </c>
      <c r="Q48">
        <v>125</v>
      </c>
      <c r="R48">
        <v>97.000000000000014</v>
      </c>
    </row>
    <row r="49" spans="1:18">
      <c r="A49" s="16" t="s">
        <v>41</v>
      </c>
      <c r="B49">
        <v>46.333333333333329</v>
      </c>
      <c r="C49">
        <v>4.8</v>
      </c>
      <c r="D49" s="10">
        <f>C49/30*100</f>
        <v>16</v>
      </c>
      <c r="E49">
        <v>1</v>
      </c>
      <c r="F49" s="10">
        <f>E49/30*100</f>
        <v>3.3333333333333335</v>
      </c>
      <c r="G49" s="19">
        <f>D49/F49*100</f>
        <v>480</v>
      </c>
      <c r="I49" s="18">
        <v>74.193548387096769</v>
      </c>
      <c r="J49" s="18">
        <v>80</v>
      </c>
      <c r="K49" s="19">
        <f t="shared" ref="K49:K82" si="4">I49/J49*100</f>
        <v>92.741935483870961</v>
      </c>
      <c r="N49" s="5" t="s">
        <v>167</v>
      </c>
      <c r="O49">
        <v>53.061224489795919</v>
      </c>
      <c r="P49">
        <v>69.666666666666671</v>
      </c>
      <c r="Q49">
        <v>46.666666666666657</v>
      </c>
      <c r="R49">
        <v>69.666666666666671</v>
      </c>
    </row>
    <row r="50" spans="1:18">
      <c r="A50" s="16" t="s">
        <v>43</v>
      </c>
      <c r="B50">
        <v>57.666666666666664</v>
      </c>
      <c r="C50">
        <v>9.3000000000000007</v>
      </c>
      <c r="D50" s="10">
        <f t="shared" ref="D50:F82" si="5">C50/30*100</f>
        <v>31</v>
      </c>
      <c r="E50">
        <v>19.600000000000001</v>
      </c>
      <c r="F50" s="10">
        <f t="shared" si="5"/>
        <v>65.333333333333343</v>
      </c>
      <c r="G50" s="19">
        <f t="shared" ref="G50:G82" si="6">D50/F50*100</f>
        <v>47.448979591836725</v>
      </c>
      <c r="I50" s="18">
        <v>7.6923076923076925</v>
      </c>
      <c r="J50" s="18">
        <v>100</v>
      </c>
      <c r="K50" s="19">
        <f t="shared" si="4"/>
        <v>7.6923076923076925</v>
      </c>
      <c r="N50" s="5" t="s">
        <v>168</v>
      </c>
      <c r="O50">
        <v>112.5</v>
      </c>
      <c r="P50">
        <v>22</v>
      </c>
      <c r="Q50">
        <v>-39.130434782608695</v>
      </c>
      <c r="R50">
        <v>22</v>
      </c>
    </row>
    <row r="51" spans="1:18">
      <c r="A51" s="16" t="s">
        <v>45</v>
      </c>
      <c r="B51">
        <v>94.666666666666671</v>
      </c>
      <c r="C51">
        <v>10.1</v>
      </c>
      <c r="D51" s="10">
        <f t="shared" si="5"/>
        <v>33.666666666666664</v>
      </c>
      <c r="E51">
        <v>8</v>
      </c>
      <c r="F51" s="10">
        <f t="shared" si="5"/>
        <v>26.666666666666668</v>
      </c>
      <c r="G51" s="19">
        <f t="shared" si="6"/>
        <v>126.25</v>
      </c>
      <c r="I51" s="18">
        <v>100</v>
      </c>
      <c r="J51" s="18">
        <v>100</v>
      </c>
      <c r="K51" s="19">
        <f t="shared" si="4"/>
        <v>100</v>
      </c>
      <c r="N51" s="5" t="s">
        <v>169</v>
      </c>
      <c r="O51">
        <v>3.4934497816593892</v>
      </c>
      <c r="P51">
        <v>36.666666666666664</v>
      </c>
      <c r="Q51">
        <v>11.111111111111111</v>
      </c>
      <c r="R51">
        <v>36.666666666666664</v>
      </c>
    </row>
    <row r="52" spans="1:18">
      <c r="A52" s="16" t="s">
        <v>47</v>
      </c>
      <c r="B52">
        <v>28.999999999999996</v>
      </c>
      <c r="C52">
        <v>10.4</v>
      </c>
      <c r="D52" s="10">
        <f t="shared" si="5"/>
        <v>34.666666666666671</v>
      </c>
      <c r="E52">
        <v>11.3</v>
      </c>
      <c r="F52" s="10">
        <f t="shared" si="5"/>
        <v>37.666666666666671</v>
      </c>
      <c r="G52" s="19">
        <f t="shared" si="6"/>
        <v>92.035398230088489</v>
      </c>
      <c r="I52" s="18">
        <v>66.666666666666657</v>
      </c>
      <c r="J52" s="18">
        <v>100</v>
      </c>
      <c r="K52" s="19">
        <f t="shared" si="4"/>
        <v>66.666666666666657</v>
      </c>
      <c r="N52" s="5" t="s">
        <v>170</v>
      </c>
      <c r="O52">
        <v>69.747899159663874</v>
      </c>
      <c r="P52">
        <v>78.999999999999986</v>
      </c>
      <c r="Q52">
        <v>100</v>
      </c>
      <c r="R52">
        <v>78.999999999999986</v>
      </c>
    </row>
    <row r="53" spans="1:18">
      <c r="A53" s="16" t="s">
        <v>49</v>
      </c>
      <c r="B53">
        <v>86</v>
      </c>
      <c r="C53">
        <v>0.9</v>
      </c>
      <c r="D53" s="10">
        <f t="shared" si="5"/>
        <v>3.0000000000000004</v>
      </c>
      <c r="E53">
        <v>6.9</v>
      </c>
      <c r="F53" s="10">
        <f t="shared" si="5"/>
        <v>23</v>
      </c>
      <c r="G53" s="19">
        <f t="shared" si="6"/>
        <v>13.043478260869568</v>
      </c>
      <c r="I53" s="18">
        <v>27.27272727272727</v>
      </c>
      <c r="J53" s="18">
        <v>100</v>
      </c>
      <c r="K53" s="19">
        <f t="shared" si="4"/>
        <v>27.27272727272727</v>
      </c>
      <c r="N53" s="5" t="s">
        <v>171</v>
      </c>
      <c r="O53">
        <v>57.391304347826086</v>
      </c>
      <c r="P53">
        <v>98.333333333333329</v>
      </c>
      <c r="Q53">
        <v>125</v>
      </c>
      <c r="R53">
        <v>98.333333333333329</v>
      </c>
    </row>
    <row r="54" spans="1:18">
      <c r="A54" s="16" t="s">
        <v>50</v>
      </c>
      <c r="B54">
        <v>93</v>
      </c>
      <c r="C54">
        <v>11.2</v>
      </c>
      <c r="D54" s="10">
        <f t="shared" si="5"/>
        <v>37.333333333333329</v>
      </c>
      <c r="E54">
        <v>18.8</v>
      </c>
      <c r="F54" s="10">
        <f t="shared" si="5"/>
        <v>62.666666666666671</v>
      </c>
      <c r="G54" s="19">
        <f t="shared" si="6"/>
        <v>59.574468085106368</v>
      </c>
      <c r="I54" s="18">
        <v>45.945945945945951</v>
      </c>
      <c r="J54" s="18">
        <v>100</v>
      </c>
      <c r="K54" s="19">
        <f t="shared" si="4"/>
        <v>45.945945945945951</v>
      </c>
      <c r="N54" s="5" t="s">
        <v>172</v>
      </c>
      <c r="O54">
        <v>34.374999999999993</v>
      </c>
      <c r="P54">
        <v>96.666666666666671</v>
      </c>
      <c r="Q54">
        <v>25</v>
      </c>
      <c r="R54">
        <v>96.666666666666671</v>
      </c>
    </row>
    <row r="55" spans="1:18">
      <c r="A55" s="16" t="s">
        <v>51</v>
      </c>
      <c r="B55">
        <v>12.666666666666664</v>
      </c>
      <c r="C55">
        <v>7.7</v>
      </c>
      <c r="D55" s="10">
        <f t="shared" si="5"/>
        <v>25.666666666666664</v>
      </c>
      <c r="E55">
        <v>15.2</v>
      </c>
      <c r="F55" s="10">
        <f t="shared" si="5"/>
        <v>50.666666666666657</v>
      </c>
      <c r="G55" s="19">
        <f t="shared" si="6"/>
        <v>50.65789473684211</v>
      </c>
      <c r="I55" s="18">
        <v>75.757575757575751</v>
      </c>
      <c r="J55" s="18">
        <v>-33.333333333333329</v>
      </c>
      <c r="K55" s="19">
        <f>I55/J55*100</f>
        <v>-227.27272727272728</v>
      </c>
      <c r="N55" s="16" t="s">
        <v>198</v>
      </c>
      <c r="O55">
        <v>93.421052631578974</v>
      </c>
      <c r="P55">
        <v>75.666666666666657</v>
      </c>
      <c r="Q55">
        <v>69.230769230769226</v>
      </c>
      <c r="R55">
        <v>75.666666666666657</v>
      </c>
    </row>
    <row r="56" spans="1:18">
      <c r="A56" s="16" t="s">
        <v>52</v>
      </c>
      <c r="B56">
        <v>77.999999999999986</v>
      </c>
      <c r="C56">
        <v>11</v>
      </c>
      <c r="D56" s="10">
        <f t="shared" si="5"/>
        <v>36.666666666666664</v>
      </c>
      <c r="E56">
        <v>19.600000000000001</v>
      </c>
      <c r="F56" s="10">
        <f t="shared" si="5"/>
        <v>65.333333333333343</v>
      </c>
      <c r="G56" s="19">
        <f t="shared" si="6"/>
        <v>56.122448979591823</v>
      </c>
      <c r="I56" s="18">
        <v>100</v>
      </c>
      <c r="J56" s="18">
        <v>100</v>
      </c>
      <c r="K56" s="19">
        <f t="shared" si="4"/>
        <v>100</v>
      </c>
      <c r="N56" s="16" t="s">
        <v>199</v>
      </c>
      <c r="O56">
        <v>110.22727272727271</v>
      </c>
      <c r="P56">
        <v>95.333333333333343</v>
      </c>
      <c r="Q56">
        <v>100</v>
      </c>
      <c r="R56">
        <v>95.333333333333343</v>
      </c>
    </row>
    <row r="57" spans="1:18">
      <c r="A57" s="16" t="s">
        <v>53</v>
      </c>
      <c r="B57">
        <v>57.666666666666664</v>
      </c>
      <c r="C57">
        <v>11.7</v>
      </c>
      <c r="D57" s="10">
        <f t="shared" si="5"/>
        <v>38.999999999999993</v>
      </c>
      <c r="E57">
        <v>23.2</v>
      </c>
      <c r="F57" s="10">
        <f t="shared" si="5"/>
        <v>77.333333333333329</v>
      </c>
      <c r="G57" s="19">
        <f t="shared" si="6"/>
        <v>50.431034482758619</v>
      </c>
      <c r="I57" s="18">
        <v>80</v>
      </c>
      <c r="J57" s="18">
        <v>100</v>
      </c>
      <c r="K57" s="19">
        <f t="shared" si="4"/>
        <v>80</v>
      </c>
      <c r="N57" s="16" t="s">
        <v>200</v>
      </c>
      <c r="O57">
        <v>21.951219512195124</v>
      </c>
      <c r="P57">
        <v>96.666666666666671</v>
      </c>
      <c r="Q57">
        <v>31.03448275862069</v>
      </c>
      <c r="R57">
        <v>96.666666666666671</v>
      </c>
    </row>
    <row r="58" spans="1:18">
      <c r="A58" s="16" t="s">
        <v>54</v>
      </c>
      <c r="B58">
        <v>84.333333333333343</v>
      </c>
      <c r="C58">
        <v>17.7</v>
      </c>
      <c r="D58" s="10">
        <f t="shared" si="5"/>
        <v>59</v>
      </c>
      <c r="E58">
        <v>13.4</v>
      </c>
      <c r="F58" s="10">
        <f t="shared" si="5"/>
        <v>44.666666666666664</v>
      </c>
      <c r="G58" s="19">
        <f t="shared" si="6"/>
        <v>132.08955223880599</v>
      </c>
      <c r="I58" s="18">
        <v>73.333333333333329</v>
      </c>
      <c r="J58" s="18">
        <v>100</v>
      </c>
      <c r="K58" s="19">
        <f t="shared" si="4"/>
        <v>73.333333333333329</v>
      </c>
      <c r="N58" s="16" t="s">
        <v>201</v>
      </c>
      <c r="O58">
        <v>69.696969696969688</v>
      </c>
      <c r="P58">
        <v>72.000000000000014</v>
      </c>
      <c r="Q58">
        <v>29.411764705882355</v>
      </c>
      <c r="R58">
        <v>72.000000000000014</v>
      </c>
    </row>
    <row r="59" spans="1:18">
      <c r="A59" s="16" t="s">
        <v>55</v>
      </c>
      <c r="B59">
        <v>76.666666666666671</v>
      </c>
      <c r="C59">
        <v>5</v>
      </c>
      <c r="D59" s="10">
        <f t="shared" si="5"/>
        <v>16.666666666666664</v>
      </c>
      <c r="E59">
        <v>11.6</v>
      </c>
      <c r="F59" s="10">
        <f t="shared" si="5"/>
        <v>38.666666666666664</v>
      </c>
      <c r="G59" s="19">
        <f t="shared" si="6"/>
        <v>43.103448275862064</v>
      </c>
      <c r="I59" s="18">
        <v>61.904761904761905</v>
      </c>
      <c r="J59" s="18">
        <v>76.470588235294116</v>
      </c>
      <c r="K59" s="19">
        <f t="shared" si="4"/>
        <v>80.952380952380949</v>
      </c>
      <c r="N59" s="16" t="s">
        <v>202</v>
      </c>
      <c r="O59">
        <v>0</v>
      </c>
      <c r="P59">
        <v>94.333333333333343</v>
      </c>
      <c r="Q59">
        <v>68</v>
      </c>
      <c r="R59">
        <v>94.333333333333343</v>
      </c>
    </row>
    <row r="60" spans="1:18">
      <c r="A60" s="16" t="s">
        <v>56</v>
      </c>
      <c r="B60">
        <v>93</v>
      </c>
      <c r="C60">
        <v>12.8</v>
      </c>
      <c r="D60" s="10">
        <f t="shared" si="5"/>
        <v>42.666666666666671</v>
      </c>
      <c r="E60">
        <v>6.5</v>
      </c>
      <c r="F60" s="10">
        <f t="shared" si="5"/>
        <v>21.666666666666668</v>
      </c>
      <c r="G60" s="19">
        <f t="shared" si="6"/>
        <v>196.92307692307693</v>
      </c>
      <c r="I60" s="18">
        <v>60</v>
      </c>
      <c r="J60" s="18">
        <v>100</v>
      </c>
      <c r="K60" s="19">
        <f t="shared" si="4"/>
        <v>60</v>
      </c>
      <c r="N60" s="16" t="s">
        <v>203</v>
      </c>
      <c r="O60">
        <v>191.42857142857144</v>
      </c>
      <c r="P60">
        <v>95.666666666666671</v>
      </c>
      <c r="Q60">
        <v>62.5</v>
      </c>
      <c r="R60">
        <v>95.666666666666671</v>
      </c>
    </row>
    <row r="61" spans="1:18">
      <c r="A61" s="16" t="s">
        <v>57</v>
      </c>
      <c r="B61">
        <v>93</v>
      </c>
      <c r="C61">
        <v>14</v>
      </c>
      <c r="D61" s="10">
        <f t="shared" si="5"/>
        <v>46.666666666666664</v>
      </c>
      <c r="E61">
        <v>21.3</v>
      </c>
      <c r="F61" s="10">
        <f t="shared" si="5"/>
        <v>71.000000000000014</v>
      </c>
      <c r="G61" s="19">
        <f t="shared" si="6"/>
        <v>65.727699530516418</v>
      </c>
      <c r="I61" s="18">
        <v>0</v>
      </c>
      <c r="J61" s="18">
        <v>0</v>
      </c>
      <c r="K61" s="19">
        <v>0</v>
      </c>
      <c r="N61" s="16" t="s">
        <v>204</v>
      </c>
      <c r="O61">
        <v>19.548872180451131</v>
      </c>
      <c r="P61">
        <v>95.333333333333343</v>
      </c>
      <c r="Q61">
        <v>100</v>
      </c>
      <c r="R61">
        <v>95.333333333333343</v>
      </c>
    </row>
    <row r="62" spans="1:18">
      <c r="A62" s="16" t="s">
        <v>58</v>
      </c>
      <c r="B62">
        <v>95.666666666666671</v>
      </c>
      <c r="C62">
        <v>15.2</v>
      </c>
      <c r="D62" s="10">
        <f t="shared" si="5"/>
        <v>50.666666666666657</v>
      </c>
      <c r="E62">
        <v>13.3</v>
      </c>
      <c r="F62" s="10">
        <f t="shared" si="5"/>
        <v>44.333333333333336</v>
      </c>
      <c r="G62" s="19">
        <f t="shared" si="6"/>
        <v>114.28571428571426</v>
      </c>
      <c r="I62" s="18">
        <v>52.941176470588239</v>
      </c>
      <c r="J62" s="18">
        <v>100</v>
      </c>
      <c r="K62" s="19">
        <f>I62/J62*100</f>
        <v>52.941176470588239</v>
      </c>
      <c r="N62" s="16" t="s">
        <v>205</v>
      </c>
      <c r="O62">
        <v>143.68932038834953</v>
      </c>
      <c r="P62">
        <v>97.666666666666671</v>
      </c>
      <c r="Q62">
        <v>100</v>
      </c>
      <c r="R62">
        <v>97.666666666666671</v>
      </c>
    </row>
    <row r="63" spans="1:18">
      <c r="A63" s="5" t="s">
        <v>161</v>
      </c>
      <c r="B63">
        <v>80.666666666666657</v>
      </c>
      <c r="C63" s="4">
        <v>0.8</v>
      </c>
      <c r="D63" s="10">
        <f t="shared" si="5"/>
        <v>2.666666666666667</v>
      </c>
      <c r="E63" s="4">
        <v>10.9</v>
      </c>
      <c r="F63" s="10">
        <f t="shared" si="5"/>
        <v>36.333333333333336</v>
      </c>
      <c r="G63" s="19">
        <f t="shared" si="6"/>
        <v>7.3394495412844041</v>
      </c>
      <c r="I63" s="18">
        <v>-33.3333333333333</v>
      </c>
      <c r="J63" s="18">
        <v>100</v>
      </c>
      <c r="K63" s="19">
        <f>I63/J63*100</f>
        <v>-33.3333333333333</v>
      </c>
    </row>
    <row r="64" spans="1:18">
      <c r="A64" s="5" t="s">
        <v>162</v>
      </c>
      <c r="B64">
        <v>45.666666666666664</v>
      </c>
      <c r="C64" s="4">
        <v>0.8</v>
      </c>
      <c r="D64" s="10">
        <f t="shared" si="5"/>
        <v>2.666666666666667</v>
      </c>
      <c r="E64" s="4">
        <v>6.4</v>
      </c>
      <c r="F64" s="10">
        <f t="shared" si="5"/>
        <v>21.333333333333336</v>
      </c>
      <c r="G64" s="19">
        <f t="shared" si="6"/>
        <v>12.5</v>
      </c>
      <c r="I64" s="18">
        <v>32.075471698113205</v>
      </c>
      <c r="J64" s="18">
        <v>100</v>
      </c>
      <c r="K64" s="19">
        <f t="shared" si="4"/>
        <v>32.075471698113205</v>
      </c>
    </row>
    <row r="65" spans="1:11">
      <c r="A65" s="5" t="s">
        <v>163</v>
      </c>
      <c r="B65">
        <v>87</v>
      </c>
      <c r="C65" s="4">
        <v>3.7</v>
      </c>
      <c r="D65" s="10">
        <f t="shared" si="5"/>
        <v>12.333333333333334</v>
      </c>
      <c r="E65" s="4">
        <v>3.2</v>
      </c>
      <c r="F65" s="10">
        <f t="shared" si="5"/>
        <v>10.666666666666668</v>
      </c>
      <c r="G65" s="19">
        <f t="shared" si="6"/>
        <v>115.625</v>
      </c>
      <c r="I65" s="18">
        <v>100</v>
      </c>
      <c r="J65" s="18">
        <v>55.555555555555557</v>
      </c>
      <c r="K65" s="19">
        <f>I65/J65*100</f>
        <v>180</v>
      </c>
    </row>
    <row r="66" spans="1:11">
      <c r="A66" s="5" t="s">
        <v>164</v>
      </c>
      <c r="B66">
        <v>96.333333333333329</v>
      </c>
      <c r="C66" s="4">
        <v>12.3</v>
      </c>
      <c r="D66" s="10">
        <f t="shared" si="5"/>
        <v>41</v>
      </c>
      <c r="E66" s="4">
        <v>14.8</v>
      </c>
      <c r="F66" s="10">
        <f t="shared" si="5"/>
        <v>49.333333333333336</v>
      </c>
      <c r="G66" s="19">
        <f t="shared" si="6"/>
        <v>83.108108108108098</v>
      </c>
      <c r="I66" s="18">
        <v>100</v>
      </c>
      <c r="J66" s="18">
        <v>100</v>
      </c>
      <c r="K66" s="19">
        <f t="shared" si="4"/>
        <v>100</v>
      </c>
    </row>
    <row r="67" spans="1:11">
      <c r="A67" s="5" t="s">
        <v>165</v>
      </c>
      <c r="B67">
        <v>18.666666666666664</v>
      </c>
      <c r="C67" s="4">
        <v>0.5</v>
      </c>
      <c r="D67" s="10">
        <f t="shared" si="5"/>
        <v>1.6666666666666667</v>
      </c>
      <c r="E67" s="4">
        <v>7</v>
      </c>
      <c r="F67" s="10">
        <f t="shared" si="5"/>
        <v>23.333333333333332</v>
      </c>
      <c r="G67" s="19">
        <f t="shared" si="6"/>
        <v>7.1428571428571441</v>
      </c>
      <c r="I67" s="18">
        <v>23.595505617977526</v>
      </c>
      <c r="J67" s="18">
        <v>100</v>
      </c>
      <c r="K67" s="19">
        <f t="shared" si="4"/>
        <v>23.595505617977526</v>
      </c>
    </row>
    <row r="68" spans="1:11">
      <c r="A68" s="5" t="s">
        <v>166</v>
      </c>
      <c r="B68">
        <v>97.000000000000014</v>
      </c>
      <c r="C68" s="4">
        <v>0.3</v>
      </c>
      <c r="D68" s="10">
        <f t="shared" si="5"/>
        <v>1</v>
      </c>
      <c r="E68" s="4">
        <v>14.6</v>
      </c>
      <c r="F68" s="10">
        <f t="shared" si="5"/>
        <v>48.666666666666664</v>
      </c>
      <c r="G68" s="19">
        <f t="shared" si="6"/>
        <v>2.0547945205479454</v>
      </c>
      <c r="I68" s="18">
        <v>75</v>
      </c>
      <c r="J68" s="18">
        <v>60</v>
      </c>
      <c r="K68" s="19">
        <f t="shared" si="4"/>
        <v>125</v>
      </c>
    </row>
    <row r="69" spans="1:11">
      <c r="A69" s="5" t="s">
        <v>167</v>
      </c>
      <c r="B69">
        <v>69.666666666666671</v>
      </c>
      <c r="C69" s="4">
        <v>2.6</v>
      </c>
      <c r="D69" s="10">
        <f t="shared" si="5"/>
        <v>8.6666666666666679</v>
      </c>
      <c r="E69" s="4">
        <v>4.9000000000000004</v>
      </c>
      <c r="F69" s="10">
        <f t="shared" si="5"/>
        <v>16.333333333333336</v>
      </c>
      <c r="G69" s="19">
        <f t="shared" si="6"/>
        <v>53.061224489795919</v>
      </c>
      <c r="I69" s="18">
        <v>33.333333333333329</v>
      </c>
      <c r="J69" s="18">
        <v>71.428571428571431</v>
      </c>
      <c r="K69" s="19">
        <f>I69/J69*100</f>
        <v>46.666666666666657</v>
      </c>
    </row>
    <row r="70" spans="1:11">
      <c r="A70" s="5" t="s">
        <v>168</v>
      </c>
      <c r="B70">
        <v>22</v>
      </c>
      <c r="C70" s="4">
        <v>1.8</v>
      </c>
      <c r="D70" s="10">
        <f t="shared" si="5"/>
        <v>6.0000000000000009</v>
      </c>
      <c r="E70" s="4">
        <v>1.6</v>
      </c>
      <c r="F70" s="10">
        <f t="shared" si="5"/>
        <v>5.3333333333333339</v>
      </c>
      <c r="G70" s="19">
        <f t="shared" si="6"/>
        <v>112.5</v>
      </c>
      <c r="I70" s="18">
        <v>-39.130434782608695</v>
      </c>
      <c r="J70" s="18">
        <v>100</v>
      </c>
      <c r="K70" s="19">
        <f t="shared" si="4"/>
        <v>-39.130434782608695</v>
      </c>
    </row>
    <row r="71" spans="1:11">
      <c r="A71" s="5" t="s">
        <v>169</v>
      </c>
      <c r="B71">
        <v>36.666666666666664</v>
      </c>
      <c r="C71" s="4">
        <v>0.8</v>
      </c>
      <c r="D71" s="10">
        <f t="shared" si="5"/>
        <v>2.666666666666667</v>
      </c>
      <c r="E71" s="4">
        <v>22.9</v>
      </c>
      <c r="F71" s="10">
        <f t="shared" si="5"/>
        <v>76.333333333333329</v>
      </c>
      <c r="G71" s="19">
        <f t="shared" si="6"/>
        <v>3.4934497816593892</v>
      </c>
      <c r="I71" s="18">
        <v>11.111111111111111</v>
      </c>
      <c r="J71" s="18">
        <v>100</v>
      </c>
      <c r="K71" s="19">
        <f t="shared" si="4"/>
        <v>11.111111111111111</v>
      </c>
    </row>
    <row r="72" spans="1:11">
      <c r="A72" s="5" t="s">
        <v>170</v>
      </c>
      <c r="B72">
        <v>78.999999999999986</v>
      </c>
      <c r="C72" s="4">
        <v>8.3000000000000007</v>
      </c>
      <c r="D72" s="10">
        <f t="shared" si="5"/>
        <v>27.666666666666668</v>
      </c>
      <c r="E72" s="4">
        <v>11.9</v>
      </c>
      <c r="F72" s="10">
        <f t="shared" si="5"/>
        <v>39.666666666666664</v>
      </c>
      <c r="G72" s="19">
        <f t="shared" si="6"/>
        <v>69.747899159663874</v>
      </c>
      <c r="I72" s="18">
        <v>100</v>
      </c>
      <c r="J72" s="18">
        <v>100</v>
      </c>
      <c r="K72" s="19">
        <f t="shared" si="4"/>
        <v>100</v>
      </c>
    </row>
    <row r="73" spans="1:11">
      <c r="A73" s="5" t="s">
        <v>171</v>
      </c>
      <c r="B73">
        <v>98.333333333333329</v>
      </c>
      <c r="C73" s="4">
        <v>6.6</v>
      </c>
      <c r="D73" s="10">
        <f t="shared" si="5"/>
        <v>22</v>
      </c>
      <c r="E73" s="4">
        <v>11.5</v>
      </c>
      <c r="F73" s="10">
        <f t="shared" si="5"/>
        <v>38.333333333333336</v>
      </c>
      <c r="G73" s="19">
        <f t="shared" si="6"/>
        <v>57.391304347826086</v>
      </c>
      <c r="I73" s="18">
        <v>100</v>
      </c>
      <c r="J73" s="18">
        <v>80</v>
      </c>
      <c r="K73" s="19">
        <f t="shared" si="4"/>
        <v>125</v>
      </c>
    </row>
    <row r="74" spans="1:11">
      <c r="A74" s="5" t="s">
        <v>172</v>
      </c>
      <c r="B74">
        <v>96.666666666666671</v>
      </c>
      <c r="C74" s="4">
        <v>1.1000000000000001</v>
      </c>
      <c r="D74" s="10">
        <f t="shared" si="5"/>
        <v>3.6666666666666665</v>
      </c>
      <c r="E74" s="4">
        <v>3.2</v>
      </c>
      <c r="F74" s="10">
        <f t="shared" si="5"/>
        <v>10.666666666666668</v>
      </c>
      <c r="G74" s="19">
        <f t="shared" si="6"/>
        <v>34.374999999999993</v>
      </c>
      <c r="I74" s="18">
        <v>25</v>
      </c>
      <c r="J74" s="18">
        <v>100</v>
      </c>
      <c r="K74" s="19">
        <f t="shared" si="4"/>
        <v>25</v>
      </c>
    </row>
    <row r="75" spans="1:11">
      <c r="A75" s="16" t="s">
        <v>198</v>
      </c>
      <c r="B75">
        <v>75.666666666666657</v>
      </c>
      <c r="C75">
        <v>14.2</v>
      </c>
      <c r="D75" s="10">
        <f t="shared" si="5"/>
        <v>47.333333333333336</v>
      </c>
      <c r="E75">
        <v>15.2</v>
      </c>
      <c r="F75" s="10">
        <f t="shared" si="5"/>
        <v>50.666666666666657</v>
      </c>
      <c r="G75" s="19">
        <f t="shared" si="6"/>
        <v>93.421052631578974</v>
      </c>
      <c r="I75" s="18">
        <v>69.230769230769226</v>
      </c>
      <c r="J75" s="18">
        <v>100</v>
      </c>
      <c r="K75" s="19">
        <f t="shared" si="4"/>
        <v>69.230769230769226</v>
      </c>
    </row>
    <row r="76" spans="1:11">
      <c r="A76" s="16" t="s">
        <v>199</v>
      </c>
      <c r="B76">
        <v>95.333333333333343</v>
      </c>
      <c r="C76">
        <v>19.399999999999999</v>
      </c>
      <c r="D76" s="10">
        <f t="shared" si="5"/>
        <v>64.666666666666657</v>
      </c>
      <c r="E76">
        <v>17.600000000000001</v>
      </c>
      <c r="F76" s="10">
        <f t="shared" si="5"/>
        <v>58.666666666666664</v>
      </c>
      <c r="G76" s="19">
        <f t="shared" si="6"/>
        <v>110.22727272727271</v>
      </c>
      <c r="I76" s="18">
        <v>100</v>
      </c>
      <c r="J76" s="18">
        <v>100</v>
      </c>
      <c r="K76" s="19">
        <f t="shared" si="4"/>
        <v>100</v>
      </c>
    </row>
    <row r="77" spans="1:11">
      <c r="A77" s="16" t="s">
        <v>200</v>
      </c>
      <c r="B77">
        <v>96.666666666666671</v>
      </c>
      <c r="C77">
        <v>3.6</v>
      </c>
      <c r="D77" s="10">
        <f t="shared" si="5"/>
        <v>12.000000000000002</v>
      </c>
      <c r="E77">
        <v>16.399999999999999</v>
      </c>
      <c r="F77" s="10">
        <f t="shared" si="5"/>
        <v>54.666666666666664</v>
      </c>
      <c r="G77" s="19">
        <f t="shared" si="6"/>
        <v>21.951219512195124</v>
      </c>
      <c r="I77" s="18">
        <v>31.03448275862069</v>
      </c>
      <c r="J77" s="18">
        <v>100</v>
      </c>
      <c r="K77" s="19">
        <f t="shared" si="4"/>
        <v>31.03448275862069</v>
      </c>
    </row>
    <row r="78" spans="1:11">
      <c r="A78" s="16" t="s">
        <v>201</v>
      </c>
      <c r="B78">
        <v>72.000000000000014</v>
      </c>
      <c r="C78">
        <v>2.2999999999999998</v>
      </c>
      <c r="D78" s="10">
        <f t="shared" si="5"/>
        <v>7.6666666666666661</v>
      </c>
      <c r="E78">
        <v>3.3</v>
      </c>
      <c r="F78" s="10">
        <f t="shared" si="5"/>
        <v>11</v>
      </c>
      <c r="G78" s="19">
        <f t="shared" si="6"/>
        <v>69.696969696969688</v>
      </c>
      <c r="I78" s="18">
        <v>29.411764705882355</v>
      </c>
      <c r="J78" s="18">
        <v>100</v>
      </c>
      <c r="K78" s="19">
        <f t="shared" si="4"/>
        <v>29.411764705882355</v>
      </c>
    </row>
    <row r="79" spans="1:11">
      <c r="A79" s="16" t="s">
        <v>202</v>
      </c>
      <c r="B79">
        <v>94.333333333333343</v>
      </c>
      <c r="C79">
        <v>0</v>
      </c>
      <c r="D79" s="10">
        <f t="shared" si="5"/>
        <v>0</v>
      </c>
      <c r="E79">
        <v>17.899999999999999</v>
      </c>
      <c r="F79" s="10">
        <f t="shared" si="5"/>
        <v>59.666666666666657</v>
      </c>
      <c r="G79" s="19">
        <f t="shared" si="6"/>
        <v>0</v>
      </c>
      <c r="I79" s="18">
        <v>68</v>
      </c>
      <c r="J79" s="18">
        <v>100</v>
      </c>
      <c r="K79" s="19">
        <f t="shared" si="4"/>
        <v>68</v>
      </c>
    </row>
    <row r="80" spans="1:11">
      <c r="A80" s="16" t="s">
        <v>203</v>
      </c>
      <c r="B80">
        <v>95.666666666666671</v>
      </c>
      <c r="C80">
        <v>6.7</v>
      </c>
      <c r="D80" s="10">
        <f t="shared" si="5"/>
        <v>22.333333333333332</v>
      </c>
      <c r="E80">
        <v>3.5</v>
      </c>
      <c r="F80" s="10">
        <f t="shared" si="5"/>
        <v>11.666666666666666</v>
      </c>
      <c r="G80" s="19">
        <f t="shared" si="6"/>
        <v>191.42857142857144</v>
      </c>
      <c r="I80" s="18">
        <v>62.5</v>
      </c>
      <c r="J80" s="18">
        <v>100</v>
      </c>
      <c r="K80" s="19">
        <f t="shared" si="4"/>
        <v>62.5</v>
      </c>
    </row>
    <row r="81" spans="1:11">
      <c r="A81" s="16" t="s">
        <v>204</v>
      </c>
      <c r="B81">
        <v>95.333333333333343</v>
      </c>
      <c r="C81">
        <v>2.6</v>
      </c>
      <c r="D81" s="10">
        <f t="shared" si="5"/>
        <v>8.6666666666666679</v>
      </c>
      <c r="E81">
        <v>13.3</v>
      </c>
      <c r="F81" s="10">
        <f t="shared" si="5"/>
        <v>44.333333333333336</v>
      </c>
      <c r="G81" s="19">
        <f t="shared" si="6"/>
        <v>19.548872180451131</v>
      </c>
      <c r="I81" s="18">
        <v>100</v>
      </c>
      <c r="J81" s="18">
        <v>100</v>
      </c>
      <c r="K81" s="19">
        <f t="shared" si="4"/>
        <v>100</v>
      </c>
    </row>
    <row r="82" spans="1:11">
      <c r="A82" s="16" t="s">
        <v>205</v>
      </c>
      <c r="B82">
        <v>97.666666666666671</v>
      </c>
      <c r="C82">
        <v>14.8</v>
      </c>
      <c r="D82" s="10">
        <f t="shared" si="5"/>
        <v>49.333333333333336</v>
      </c>
      <c r="E82">
        <v>10.3</v>
      </c>
      <c r="F82" s="10">
        <f t="shared" si="5"/>
        <v>34.333333333333336</v>
      </c>
      <c r="G82" s="19">
        <f t="shared" si="6"/>
        <v>143.68932038834953</v>
      </c>
      <c r="I82" s="18">
        <v>100</v>
      </c>
      <c r="J82" s="18">
        <v>100</v>
      </c>
      <c r="K82" s="19">
        <f t="shared" si="4"/>
        <v>100</v>
      </c>
    </row>
    <row r="83" spans="1:11">
      <c r="D83" s="8">
        <f>AVERAGE(D49:D82)</f>
        <v>24.019607843137248</v>
      </c>
      <c r="F83" s="8">
        <f>AVERAGE(F49:F82)</f>
        <v>39.225490196078447</v>
      </c>
      <c r="G83" s="8">
        <f>AVERAGE(G49:G82)</f>
        <v>80.470457625829454</v>
      </c>
      <c r="I83" s="8">
        <f>AVERAGE(I49:I82)</f>
        <v>56.28049158149615</v>
      </c>
      <c r="J83" s="8">
        <f t="shared" ref="J83:K83" si="7">AVERAGE(J49:J82)</f>
        <v>87.944746526061408</v>
      </c>
      <c r="K83" s="8">
        <f t="shared" si="7"/>
        <v>53.424580888773313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cond over</vt:lpstr>
      <vt:lpstr>cond-over ave</vt:lpstr>
      <vt:lpstr>cond-over ave (2)</vt:lpstr>
      <vt:lpstr>cond reg</vt:lpstr>
      <vt:lpstr>cond-reg ave</vt:lpstr>
      <vt:lpstr>ext-rp over</vt:lpstr>
      <vt:lpstr>ext-rp reg</vt:lpstr>
      <vt:lpstr>ext-rp freezing</vt:lpstr>
      <vt:lpstr>ext-rp supp</vt:lpstr>
      <vt:lpstr>test</vt:lpstr>
      <vt:lpstr>corre test</vt:lpstr>
      <vt:lpstr>corre ext-rp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Preferred Customer</dc:creator>
  <cp:lastModifiedBy>Microsoft Office User</cp:lastModifiedBy>
  <dcterms:created xsi:type="dcterms:W3CDTF">2016-10-02T22:33:31Z</dcterms:created>
  <dcterms:modified xsi:type="dcterms:W3CDTF">2020-03-21T15:56:04Z</dcterms:modified>
</cp:coreProperties>
</file>