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marcos/Desktop/QNC Data Visualization/Raw data/"/>
    </mc:Choice>
  </mc:AlternateContent>
  <xr:revisionPtr revIDLastSave="0" documentId="13_ncr:1_{F38E0340-08FD-8B44-B881-CF1D824535FC}" xr6:coauthVersionLast="45" xr6:coauthVersionMax="45" xr10:uidLastSave="{00000000-0000-0000-0000-000000000000}"/>
  <bookViews>
    <workbookView xWindow="0" yWindow="460" windowWidth="28800" windowHeight="17460" activeTab="2" xr2:uid="{00000000-000D-0000-FFFF-FFFF00000000}"/>
  </bookViews>
  <sheets>
    <sheet name="cond 8" sheetId="2" r:id="rId1"/>
    <sheet name="Exp test" sheetId="3" r:id="rId2"/>
    <sheet name="Freezing Ext-RP" sheetId="5" r:id="rId3"/>
    <sheet name="Ext test " sheetId="1" r:id="rId4"/>
    <sheet name="Test3 (next day )" sheetId="7" r:id="rId5"/>
    <sheet name="Test4 (1w)" sheetId="8" r:id="rId6"/>
    <sheet name="OFT" sheetId="6" r:id="rId7"/>
  </sheets>
  <externalReferences>
    <externalReference r:id="rId8"/>
  </externalReference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21" i="1" s="1"/>
  <c r="R9" i="1"/>
  <c r="R10" i="1"/>
  <c r="R11" i="1"/>
  <c r="R12" i="1"/>
  <c r="R13" i="1"/>
  <c r="R14" i="1"/>
  <c r="R15" i="1"/>
  <c r="R28" i="1"/>
  <c r="R45" i="1" s="1"/>
  <c r="R29" i="1"/>
  <c r="R30" i="1"/>
  <c r="R31" i="1"/>
  <c r="R32" i="1"/>
  <c r="R33" i="1"/>
  <c r="R34" i="1"/>
  <c r="R35" i="1"/>
  <c r="R36" i="1"/>
  <c r="R37" i="1"/>
  <c r="R38" i="1"/>
  <c r="Q5" i="1"/>
  <c r="Q22" i="1" s="1"/>
  <c r="Q6" i="1"/>
  <c r="Q7" i="1"/>
  <c r="Q8" i="1"/>
  <c r="Q9" i="1"/>
  <c r="Q10" i="1"/>
  <c r="Q11" i="1"/>
  <c r="Q12" i="1"/>
  <c r="Q13" i="1"/>
  <c r="Q14" i="1"/>
  <c r="Q15" i="1"/>
  <c r="Q28" i="1"/>
  <c r="Q43" i="1" s="1"/>
  <c r="Q29" i="1"/>
  <c r="Q30" i="1"/>
  <c r="Q31" i="1"/>
  <c r="Q32" i="1"/>
  <c r="Q33" i="1"/>
  <c r="Q34" i="1"/>
  <c r="Q35" i="1"/>
  <c r="Q36" i="1"/>
  <c r="Q37" i="1"/>
  <c r="Q38" i="1"/>
  <c r="R43" i="1"/>
  <c r="R22" i="1"/>
  <c r="R24" i="8"/>
  <c r="R23" i="8"/>
  <c r="R20" i="8"/>
  <c r="R30" i="8" s="1"/>
  <c r="R21" i="8"/>
  <c r="R22" i="8"/>
  <c r="R25" i="8"/>
  <c r="R32" i="8" s="1"/>
  <c r="R26" i="8"/>
  <c r="Q20" i="8"/>
  <c r="Q21" i="8"/>
  <c r="Q22" i="8"/>
  <c r="Q23" i="8"/>
  <c r="Q24" i="8"/>
  <c r="Q25" i="8"/>
  <c r="Q26" i="8"/>
  <c r="Q30" i="8"/>
  <c r="Q2" i="8"/>
  <c r="Q32" i="8" s="1"/>
  <c r="Q3" i="8"/>
  <c r="Q4" i="8"/>
  <c r="Q5" i="8"/>
  <c r="Q6" i="8"/>
  <c r="Q7" i="8"/>
  <c r="Q8" i="8"/>
  <c r="Q9" i="8"/>
  <c r="Q10" i="8"/>
  <c r="Q11" i="8"/>
  <c r="Q12" i="8"/>
  <c r="F18" i="8"/>
  <c r="Q29" i="8"/>
  <c r="R3" i="8"/>
  <c r="R2" i="8"/>
  <c r="R17" i="8" s="1"/>
  <c r="R4" i="8"/>
  <c r="R5" i="8"/>
  <c r="R6" i="8"/>
  <c r="R7" i="8"/>
  <c r="R8" i="8"/>
  <c r="R9" i="8"/>
  <c r="R10" i="8"/>
  <c r="R11" i="8"/>
  <c r="R12" i="8"/>
  <c r="R18" i="8"/>
  <c r="H20" i="3"/>
  <c r="H19" i="3"/>
  <c r="H40" i="3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1" i="5"/>
  <c r="C40" i="5"/>
  <c r="C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7" i="5"/>
  <c r="AE56" i="2"/>
  <c r="AD56" i="2"/>
  <c r="I32" i="8"/>
  <c r="F32" i="8"/>
  <c r="G32" i="8"/>
  <c r="M32" i="8"/>
  <c r="N32" i="8"/>
  <c r="O32" i="8"/>
  <c r="L32" i="8"/>
  <c r="J30" i="8"/>
  <c r="J18" i="8"/>
  <c r="M37" i="7"/>
  <c r="N37" i="7"/>
  <c r="O37" i="7"/>
  <c r="L37" i="7"/>
  <c r="J37" i="7"/>
  <c r="M34" i="7"/>
  <c r="N34" i="7"/>
  <c r="O34" i="7"/>
  <c r="M35" i="7"/>
  <c r="N35" i="7"/>
  <c r="O35" i="7"/>
  <c r="L35" i="7"/>
  <c r="L34" i="7"/>
  <c r="I37" i="7"/>
  <c r="G37" i="7"/>
  <c r="F37" i="7"/>
  <c r="J35" i="7"/>
  <c r="I35" i="7"/>
  <c r="J34" i="7"/>
  <c r="I34" i="7"/>
  <c r="G34" i="7"/>
  <c r="G35" i="7"/>
  <c r="F35" i="7"/>
  <c r="F34" i="7"/>
  <c r="L18" i="7"/>
  <c r="L17" i="7"/>
  <c r="G18" i="7"/>
  <c r="G17" i="7"/>
  <c r="I18" i="7"/>
  <c r="I17" i="7"/>
  <c r="I43" i="1"/>
  <c r="F45" i="1"/>
  <c r="E45" i="1"/>
  <c r="M45" i="1"/>
  <c r="N45" i="1"/>
  <c r="O45" i="1"/>
  <c r="L45" i="1"/>
  <c r="L43" i="1"/>
  <c r="L42" i="1"/>
  <c r="F43" i="1"/>
  <c r="E43" i="1"/>
  <c r="F42" i="1"/>
  <c r="E42" i="1"/>
  <c r="J42" i="1"/>
  <c r="J43" i="1"/>
  <c r="I42" i="1"/>
  <c r="L21" i="1"/>
  <c r="J22" i="1"/>
  <c r="I22" i="1"/>
  <c r="J21" i="1"/>
  <c r="I21" i="1"/>
  <c r="F21" i="1"/>
  <c r="F22" i="1"/>
  <c r="J45" i="1"/>
  <c r="I45" i="1"/>
  <c r="E22" i="1"/>
  <c r="E21" i="1"/>
  <c r="K40" i="3"/>
  <c r="K41" i="3"/>
  <c r="E41" i="3"/>
  <c r="E40" i="3"/>
  <c r="H44" i="3"/>
  <c r="I44" i="3"/>
  <c r="H41" i="3"/>
  <c r="L19" i="3"/>
  <c r="M19" i="3"/>
  <c r="N19" i="3"/>
  <c r="L20" i="3"/>
  <c r="M20" i="3"/>
  <c r="N20" i="3"/>
  <c r="K20" i="3"/>
  <c r="K19" i="3"/>
  <c r="E20" i="3"/>
  <c r="D20" i="3"/>
  <c r="E19" i="3"/>
  <c r="D19" i="3"/>
  <c r="I19" i="3"/>
  <c r="I20" i="3"/>
  <c r="AE57" i="2"/>
  <c r="AD57" i="2"/>
  <c r="Z56" i="2"/>
  <c r="Z57" i="2"/>
  <c r="Y57" i="2"/>
  <c r="Y56" i="2"/>
  <c r="J32" i="8"/>
  <c r="L29" i="8"/>
  <c r="I30" i="8"/>
  <c r="J29" i="8"/>
  <c r="I29" i="8"/>
  <c r="G29" i="8"/>
  <c r="G30" i="8"/>
  <c r="F30" i="8"/>
  <c r="F29" i="8"/>
  <c r="M29" i="8"/>
  <c r="N29" i="8"/>
  <c r="O29" i="8"/>
  <c r="M30" i="8"/>
  <c r="N30" i="8"/>
  <c r="O30" i="8"/>
  <c r="L30" i="8"/>
  <c r="M17" i="8"/>
  <c r="N17" i="8"/>
  <c r="O17" i="8"/>
  <c r="M18" i="8"/>
  <c r="N18" i="8"/>
  <c r="O18" i="8"/>
  <c r="L18" i="8"/>
  <c r="L17" i="8"/>
  <c r="I18" i="8"/>
  <c r="J17" i="8"/>
  <c r="I17" i="8"/>
  <c r="G17" i="8"/>
  <c r="G18" i="8"/>
  <c r="F17" i="8"/>
  <c r="J18" i="7"/>
  <c r="M17" i="7"/>
  <c r="N17" i="7"/>
  <c r="O17" i="7"/>
  <c r="M18" i="7"/>
  <c r="N18" i="7"/>
  <c r="O18" i="7"/>
  <c r="J17" i="7"/>
  <c r="F18" i="7"/>
  <c r="F17" i="7"/>
  <c r="M42" i="1"/>
  <c r="N42" i="1"/>
  <c r="O42" i="1"/>
  <c r="M43" i="1"/>
  <c r="N43" i="1"/>
  <c r="O43" i="1"/>
  <c r="M21" i="1"/>
  <c r="N21" i="1"/>
  <c r="O21" i="1"/>
  <c r="M22" i="1"/>
  <c r="N22" i="1"/>
  <c r="O22" i="1"/>
  <c r="L22" i="1"/>
  <c r="E44" i="3"/>
  <c r="D44" i="3"/>
  <c r="L40" i="3"/>
  <c r="M40" i="3"/>
  <c r="N40" i="3"/>
  <c r="L41" i="3"/>
  <c r="M41" i="3"/>
  <c r="N41" i="3"/>
  <c r="I41" i="3"/>
  <c r="I40" i="3"/>
  <c r="D41" i="3"/>
  <c r="D40" i="3"/>
  <c r="AH2" i="2"/>
  <c r="AH7" i="2" s="1"/>
  <c r="AH3" i="2"/>
  <c r="AH4" i="2"/>
  <c r="M14" i="2"/>
  <c r="M15" i="2"/>
  <c r="M12" i="2"/>
  <c r="M13" i="2"/>
  <c r="M18" i="2"/>
  <c r="M17" i="2"/>
  <c r="M2" i="2"/>
  <c r="M7" i="2" s="1"/>
  <c r="M3" i="2"/>
  <c r="M4" i="2"/>
  <c r="AH12" i="2"/>
  <c r="AH13" i="2"/>
  <c r="AH14" i="2"/>
  <c r="AH15" i="2"/>
  <c r="AH18" i="2"/>
  <c r="AH17" i="2"/>
  <c r="AK17" i="2"/>
  <c r="AL17" i="2"/>
  <c r="AM17" i="2"/>
  <c r="AN17" i="2"/>
  <c r="AO17" i="2"/>
  <c r="AP17" i="2"/>
  <c r="AQ17" i="2"/>
  <c r="AR17" i="2"/>
  <c r="AK18" i="2"/>
  <c r="AL18" i="2"/>
  <c r="AM18" i="2"/>
  <c r="AN18" i="2"/>
  <c r="AO18" i="2"/>
  <c r="AP18" i="2"/>
  <c r="AQ18" i="2"/>
  <c r="AR18" i="2"/>
  <c r="AJ18" i="2"/>
  <c r="AJ17" i="2"/>
  <c r="AJ7" i="2"/>
  <c r="AJ6" i="2"/>
  <c r="AG18" i="2"/>
  <c r="AG17" i="2"/>
  <c r="AG7" i="2"/>
  <c r="AG6" i="2"/>
  <c r="W18" i="2"/>
  <c r="W17" i="2"/>
  <c r="W7" i="2"/>
  <c r="W6" i="2"/>
  <c r="L18" i="2"/>
  <c r="L17" i="2"/>
  <c r="L6" i="2"/>
  <c r="L7" i="2"/>
  <c r="AK6" i="2"/>
  <c r="AL6" i="2"/>
  <c r="AM6" i="2"/>
  <c r="AN6" i="2"/>
  <c r="AO6" i="2"/>
  <c r="AP6" i="2"/>
  <c r="AQ6" i="2"/>
  <c r="AR6" i="2"/>
  <c r="AK7" i="2"/>
  <c r="AL7" i="2"/>
  <c r="AM7" i="2"/>
  <c r="AN7" i="2"/>
  <c r="AO7" i="2"/>
  <c r="AP7" i="2"/>
  <c r="AQ7" i="2"/>
  <c r="AR7" i="2"/>
  <c r="Z17" i="2"/>
  <c r="AA17" i="2"/>
  <c r="AB17" i="2"/>
  <c r="AC17" i="2"/>
  <c r="AD17" i="2"/>
  <c r="AE17" i="2"/>
  <c r="AF17" i="2"/>
  <c r="Z18" i="2"/>
  <c r="AA18" i="2"/>
  <c r="AB18" i="2"/>
  <c r="AC18" i="2"/>
  <c r="AD18" i="2"/>
  <c r="AE18" i="2"/>
  <c r="AF18" i="2"/>
  <c r="Z6" i="2"/>
  <c r="AA6" i="2"/>
  <c r="AB6" i="2"/>
  <c r="AC6" i="2"/>
  <c r="AD6" i="2"/>
  <c r="AE6" i="2"/>
  <c r="AF6" i="2"/>
  <c r="Z7" i="2"/>
  <c r="AA7" i="2"/>
  <c r="AB7" i="2"/>
  <c r="AC7" i="2"/>
  <c r="AD7" i="2"/>
  <c r="AE7" i="2"/>
  <c r="AF7" i="2"/>
  <c r="Y18" i="2"/>
  <c r="Y17" i="2"/>
  <c r="Y7" i="2"/>
  <c r="Y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O17" i="2"/>
  <c r="O18" i="2"/>
  <c r="P6" i="2"/>
  <c r="Q6" i="2"/>
  <c r="R6" i="2"/>
  <c r="S6" i="2"/>
  <c r="T6" i="2"/>
  <c r="U6" i="2"/>
  <c r="V6" i="2"/>
  <c r="P7" i="2"/>
  <c r="Q7" i="2"/>
  <c r="R7" i="2"/>
  <c r="S7" i="2"/>
  <c r="T7" i="2"/>
  <c r="U7" i="2"/>
  <c r="V7" i="2"/>
  <c r="O7" i="2"/>
  <c r="O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D18" i="2"/>
  <c r="D17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D7" i="2"/>
  <c r="D6" i="2"/>
  <c r="R42" i="1" l="1"/>
  <c r="Q18" i="8"/>
  <c r="Q45" i="1"/>
  <c r="Q21" i="1"/>
  <c r="AH6" i="2"/>
  <c r="Q17" i="8"/>
  <c r="M6" i="2"/>
  <c r="R29" i="8"/>
  <c r="Q42" i="1"/>
</calcChain>
</file>

<file path=xl/sharedStrings.xml><?xml version="1.0" encoding="utf-8"?>
<sst xmlns="http://schemas.openxmlformats.org/spreadsheetml/2006/main" count="541" uniqueCount="161">
  <si>
    <t>Test</t>
  </si>
  <si>
    <t>Animal</t>
  </si>
  <si>
    <t>Apparatus</t>
  </si>
  <si>
    <t>Tone 1; Time freezing</t>
  </si>
  <si>
    <t>Tone 2; Time freezing</t>
  </si>
  <si>
    <t>Pretone 1; Time freezing</t>
  </si>
  <si>
    <t>Pretone 2; Time freezing</t>
  </si>
  <si>
    <t>Tone 1; Platform : time</t>
  </si>
  <si>
    <t>Tone 2; Platform : time</t>
  </si>
  <si>
    <t>Pretone 1; Platform : time</t>
  </si>
  <si>
    <t>Pretone 2; Platform : time</t>
  </si>
  <si>
    <t>Tone 1; Presses/min</t>
  </si>
  <si>
    <t>Tone 2; Presses/min</t>
  </si>
  <si>
    <t>Pretone 1; Presses/min</t>
  </si>
  <si>
    <t>Pretone 2; Presses/min</t>
  </si>
  <si>
    <t>Box 1</t>
  </si>
  <si>
    <t>Box 3</t>
  </si>
  <si>
    <t>Box 4</t>
  </si>
  <si>
    <t>Box 2</t>
  </si>
  <si>
    <t>2m45</t>
  </si>
  <si>
    <t>6k45</t>
  </si>
  <si>
    <t>3m45</t>
  </si>
  <si>
    <t>7k45</t>
  </si>
  <si>
    <t>9k45</t>
  </si>
  <si>
    <t>10m45</t>
  </si>
  <si>
    <t>10m45-2</t>
  </si>
  <si>
    <t>Tone 3; Time freezing</t>
  </si>
  <si>
    <t>Tone 4; Time freezing</t>
  </si>
  <si>
    <t>Tone 5; Time freezing</t>
  </si>
  <si>
    <t>Tone 6; Time freezing</t>
  </si>
  <si>
    <t>Tone 7; Time freezing</t>
  </si>
  <si>
    <t>Tone 8; Time freezing</t>
  </si>
  <si>
    <t>Tone 9; Time freezing</t>
  </si>
  <si>
    <t>Pretone 3; Time freezing</t>
  </si>
  <si>
    <t>Pretone 4; Time freezing</t>
  </si>
  <si>
    <t>Pretone 5; Time freezing</t>
  </si>
  <si>
    <t>Pretone 6; Time freezing</t>
  </si>
  <si>
    <t>Pretone 7; Time freezing</t>
  </si>
  <si>
    <t>Pretone 8; Time freezing</t>
  </si>
  <si>
    <t>Pretone 9; Time freezing</t>
  </si>
  <si>
    <t>Tone 3; Platform : time</t>
  </si>
  <si>
    <t>Tone 4; Platform : time</t>
  </si>
  <si>
    <t>Tone 5; Platform : time</t>
  </si>
  <si>
    <t>Tone 6; Platform : time</t>
  </si>
  <si>
    <t>Tone 7; Platform : time</t>
  </si>
  <si>
    <t>Tone 8; Platform : time</t>
  </si>
  <si>
    <t>Tone 9; Platform : time</t>
  </si>
  <si>
    <t>Pretone 3; Platform : time</t>
  </si>
  <si>
    <t>Pretone 4; Platform : time</t>
  </si>
  <si>
    <t>Pretone 5; Platform : time</t>
  </si>
  <si>
    <t>Pretone 6; Platform : time</t>
  </si>
  <si>
    <t>Pretone 7; Platform : time</t>
  </si>
  <si>
    <t>Pretone 8; Platform : time</t>
  </si>
  <si>
    <t>Pretone 9; Platform : time</t>
  </si>
  <si>
    <t>2M45</t>
  </si>
  <si>
    <t>3M45</t>
  </si>
  <si>
    <t>7K45</t>
  </si>
  <si>
    <t>Box 5</t>
  </si>
  <si>
    <t>9K45</t>
  </si>
  <si>
    <t>Box 6</t>
  </si>
  <si>
    <t>10M45</t>
  </si>
  <si>
    <t>Box 8</t>
  </si>
  <si>
    <t>11M45</t>
  </si>
  <si>
    <t>6K45</t>
  </si>
  <si>
    <t>Treatment</t>
  </si>
  <si>
    <t>Trial 1/1 - Apparatus</t>
  </si>
  <si>
    <t>Trial 1/1; Tone 1; Time freezing</t>
  </si>
  <si>
    <t>Trial 1/1; Tone 2; Time freezing</t>
  </si>
  <si>
    <t>Trial 1/1; Tone 1; Platform : time</t>
  </si>
  <si>
    <t>Trial 1/1; Tone 2; Platform : time</t>
  </si>
  <si>
    <t>halo</t>
  </si>
  <si>
    <t>box 5</t>
  </si>
  <si>
    <t>box 7</t>
  </si>
  <si>
    <t>EYFP</t>
  </si>
  <si>
    <t>box 9</t>
  </si>
  <si>
    <t>box 10</t>
  </si>
  <si>
    <t>6K46</t>
  </si>
  <si>
    <t>7K46</t>
  </si>
  <si>
    <t>8K46</t>
  </si>
  <si>
    <t>9K46</t>
  </si>
  <si>
    <t>tone 1; Press/min</t>
  </si>
  <si>
    <t>tone 2; Press/min</t>
  </si>
  <si>
    <t>pretone1; Press/min</t>
  </si>
  <si>
    <t>pretone2; Press/min</t>
  </si>
  <si>
    <t>6k46</t>
  </si>
  <si>
    <t>7k46</t>
  </si>
  <si>
    <t>8k46</t>
  </si>
  <si>
    <t>9k46</t>
  </si>
  <si>
    <t>control</t>
  </si>
  <si>
    <t>Box1</t>
  </si>
  <si>
    <t>Box3</t>
  </si>
  <si>
    <t>group</t>
  </si>
  <si>
    <t>Halo</t>
  </si>
  <si>
    <t>Box2</t>
  </si>
  <si>
    <t>Box4</t>
  </si>
  <si>
    <t>Trial</t>
  </si>
  <si>
    <t>Tone 1</t>
  </si>
  <si>
    <t>Tone 2</t>
  </si>
  <si>
    <t>Tone 3</t>
  </si>
  <si>
    <t>Tone 4</t>
  </si>
  <si>
    <t>Tone 5</t>
  </si>
  <si>
    <t>Tone 6</t>
  </si>
  <si>
    <t>Tone 7</t>
  </si>
  <si>
    <t>Tone 8</t>
  </si>
  <si>
    <t>Tone 9</t>
  </si>
  <si>
    <t>Tone 10</t>
  </si>
  <si>
    <t>Tone 11</t>
  </si>
  <si>
    <t>Tone 12</t>
  </si>
  <si>
    <t>Tone 13</t>
  </si>
  <si>
    <t>Tone 14</t>
  </si>
  <si>
    <t>Tone 15</t>
  </si>
  <si>
    <t>eyfp</t>
  </si>
  <si>
    <t>7k45 eyfp</t>
  </si>
  <si>
    <t>9K45 eyfp</t>
  </si>
  <si>
    <t>2M45 halo</t>
  </si>
  <si>
    <t>3M45 halo</t>
  </si>
  <si>
    <t>6K45 halo</t>
  </si>
  <si>
    <t>5N46</t>
  </si>
  <si>
    <t>3n46</t>
  </si>
  <si>
    <t>4n46</t>
  </si>
  <si>
    <t>7n46</t>
  </si>
  <si>
    <t>8n46</t>
  </si>
  <si>
    <t>10n46</t>
  </si>
  <si>
    <t>5n46</t>
  </si>
  <si>
    <t>3N46</t>
  </si>
  <si>
    <t>4N46</t>
  </si>
  <si>
    <t>7N46</t>
  </si>
  <si>
    <t>8N46</t>
  </si>
  <si>
    <t>10N46</t>
  </si>
  <si>
    <t>Ave</t>
  </si>
  <si>
    <t xml:space="preserve">Tone 1 </t>
  </si>
  <si>
    <t>tone 1; Time freezing</t>
  </si>
  <si>
    <t>tone 2; Time freezing</t>
  </si>
  <si>
    <t>tone 1; Platform : time</t>
  </si>
  <si>
    <t>tone 2; Platform : time</t>
  </si>
  <si>
    <t xml:space="preserve">Animal </t>
  </si>
  <si>
    <t>grroup</t>
  </si>
  <si>
    <t>4Y47</t>
  </si>
  <si>
    <t>7Y47</t>
  </si>
  <si>
    <t>10Y47</t>
  </si>
  <si>
    <t>2X47</t>
  </si>
  <si>
    <t>6X47</t>
  </si>
  <si>
    <t>1U48</t>
  </si>
  <si>
    <t>3U48</t>
  </si>
  <si>
    <t>4U48</t>
  </si>
  <si>
    <t>5U48</t>
  </si>
  <si>
    <t>9U48</t>
  </si>
  <si>
    <t>10U48</t>
  </si>
  <si>
    <t>12U48</t>
  </si>
  <si>
    <t>6Z48</t>
  </si>
  <si>
    <t>8Z48</t>
  </si>
  <si>
    <t>12 U48</t>
  </si>
  <si>
    <t>6 Z48</t>
  </si>
  <si>
    <t>8 Z48</t>
  </si>
  <si>
    <t>1 U48</t>
  </si>
  <si>
    <t>3 U48</t>
  </si>
  <si>
    <t>4 U48</t>
  </si>
  <si>
    <t>9 U48</t>
  </si>
  <si>
    <t>10 U48</t>
  </si>
  <si>
    <t xml:space="preserve">Supp 1 </t>
  </si>
  <si>
    <t xml:space="preserve">Supp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</si>
</sst>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1" applyFont="1" applyAlignment="1" applyProtection="1">
      <alignment horizontal="left" vertical="top"/>
      <protection locked="0"/>
    </xf>
    <xf numFmtId="0" fontId="0" fillId="2" borderId="0" xfId="0" applyFill="1"/>
    <xf numFmtId="1" fontId="2" fillId="0" borderId="0" xfId="1" applyNumberFormat="1" applyFont="1" applyAlignment="1" applyProtection="1">
      <alignment horizontal="right" vertical="top"/>
      <protection locked="0"/>
    </xf>
    <xf numFmtId="164" fontId="2" fillId="0" borderId="0" xfId="1" applyNumberFormat="1" applyFont="1" applyAlignment="1" applyProtection="1">
      <alignment horizontal="right" vertical="top"/>
      <protection locked="0"/>
    </xf>
    <xf numFmtId="0" fontId="6" fillId="0" borderId="0" xfId="1" applyProtection="1">
      <protection locked="0"/>
    </xf>
    <xf numFmtId="0" fontId="1" fillId="0" borderId="0" xfId="1" applyFont="1" applyAlignment="1" applyProtection="1">
      <alignment horizontal="left" vertical="top"/>
      <protection locked="0"/>
    </xf>
    <xf numFmtId="164" fontId="1" fillId="0" borderId="0" xfId="1" applyNumberFormat="1" applyFont="1" applyAlignment="1" applyProtection="1">
      <alignment horizontal="right"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Freezing Cond day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'cond 8'!$D$7:$L$7</c:f>
                <c:numCache>
                  <c:formatCode>General</c:formatCode>
                  <c:ptCount val="9"/>
                  <c:pt idx="0">
                    <c:v>1.492780982504935</c:v>
                  </c:pt>
                  <c:pt idx="1">
                    <c:v>2.9700147565830362</c:v>
                  </c:pt>
                  <c:pt idx="2">
                    <c:v>8.7563028445898787</c:v>
                  </c:pt>
                  <c:pt idx="3">
                    <c:v>15.607650862064364</c:v>
                  </c:pt>
                  <c:pt idx="4">
                    <c:v>12.341838908943872</c:v>
                  </c:pt>
                  <c:pt idx="5">
                    <c:v>15.447241952873567</c:v>
                  </c:pt>
                  <c:pt idx="6">
                    <c:v>14.099076232763769</c:v>
                  </c:pt>
                  <c:pt idx="7">
                    <c:v>2.6281947050033052</c:v>
                  </c:pt>
                  <c:pt idx="8">
                    <c:v>0.7973722274670737</c:v>
                  </c:pt>
                </c:numCache>
              </c:numRef>
            </c:plus>
            <c:minus>
              <c:numRef>
                <c:f>'cond 8'!$D$7:$L$7</c:f>
                <c:numCache>
                  <c:formatCode>General</c:formatCode>
                  <c:ptCount val="9"/>
                  <c:pt idx="0">
                    <c:v>1.492780982504935</c:v>
                  </c:pt>
                  <c:pt idx="1">
                    <c:v>2.9700147565830362</c:v>
                  </c:pt>
                  <c:pt idx="2">
                    <c:v>8.7563028445898787</c:v>
                  </c:pt>
                  <c:pt idx="3">
                    <c:v>15.607650862064364</c:v>
                  </c:pt>
                  <c:pt idx="4">
                    <c:v>12.341838908943872</c:v>
                  </c:pt>
                  <c:pt idx="5">
                    <c:v>15.447241952873567</c:v>
                  </c:pt>
                  <c:pt idx="6">
                    <c:v>14.099076232763769</c:v>
                  </c:pt>
                  <c:pt idx="7">
                    <c:v>2.6281947050033052</c:v>
                  </c:pt>
                  <c:pt idx="8">
                    <c:v>0.7973722274670737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'cond 8'!$D$6:$L$6</c:f>
              <c:numCache>
                <c:formatCode>General</c:formatCode>
                <c:ptCount val="9"/>
                <c:pt idx="0">
                  <c:v>95.888888888888886</c:v>
                </c:pt>
                <c:pt idx="1">
                  <c:v>93.555555555555557</c:v>
                </c:pt>
                <c:pt idx="2">
                  <c:v>75.222222222222229</c:v>
                </c:pt>
                <c:pt idx="3">
                  <c:v>62.111111111111114</c:v>
                </c:pt>
                <c:pt idx="4">
                  <c:v>52.555555555555557</c:v>
                </c:pt>
                <c:pt idx="5">
                  <c:v>50.888888888888886</c:v>
                </c:pt>
                <c:pt idx="6">
                  <c:v>45.777777777777771</c:v>
                </c:pt>
                <c:pt idx="7">
                  <c:v>54.666666666666671</c:v>
                </c:pt>
                <c:pt idx="8">
                  <c:v>43.111111111111107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7-E34B-9672-AD9E08AF34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'cond 8'!$D$18:$L$18</c:f>
                <c:numCache>
                  <c:formatCode>General</c:formatCode>
                  <c:ptCount val="9"/>
                  <c:pt idx="0">
                    <c:v>7.8751837133186138</c:v>
                  </c:pt>
                  <c:pt idx="1">
                    <c:v>10.577207325887818</c:v>
                  </c:pt>
                  <c:pt idx="2">
                    <c:v>9.1665404031708135</c:v>
                  </c:pt>
                  <c:pt idx="3">
                    <c:v>13.105960617356654</c:v>
                  </c:pt>
                  <c:pt idx="4">
                    <c:v>12.072696467649632</c:v>
                  </c:pt>
                  <c:pt idx="5">
                    <c:v>12.986014556979129</c:v>
                  </c:pt>
                  <c:pt idx="6">
                    <c:v>13.962499378295027</c:v>
                  </c:pt>
                  <c:pt idx="7">
                    <c:v>12.470984843345887</c:v>
                  </c:pt>
                  <c:pt idx="8">
                    <c:v>16.960193045721734</c:v>
                  </c:pt>
                </c:numCache>
              </c:numRef>
            </c:plus>
            <c:minus>
              <c:numRef>
                <c:f>'cond 8'!$D$18:$L$18</c:f>
                <c:numCache>
                  <c:formatCode>General</c:formatCode>
                  <c:ptCount val="9"/>
                  <c:pt idx="0">
                    <c:v>7.8751837133186138</c:v>
                  </c:pt>
                  <c:pt idx="1">
                    <c:v>10.577207325887818</c:v>
                  </c:pt>
                  <c:pt idx="2">
                    <c:v>9.1665404031708135</c:v>
                  </c:pt>
                  <c:pt idx="3">
                    <c:v>13.105960617356654</c:v>
                  </c:pt>
                  <c:pt idx="4">
                    <c:v>12.072696467649632</c:v>
                  </c:pt>
                  <c:pt idx="5">
                    <c:v>12.986014556979129</c:v>
                  </c:pt>
                  <c:pt idx="6">
                    <c:v>13.962499378295027</c:v>
                  </c:pt>
                  <c:pt idx="7">
                    <c:v>12.470984843345887</c:v>
                  </c:pt>
                  <c:pt idx="8">
                    <c:v>16.960193045721734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'cond 8'!$D$17:$L$17</c:f>
              <c:numCache>
                <c:formatCode>General</c:formatCode>
                <c:ptCount val="9"/>
                <c:pt idx="0">
                  <c:v>74.666666666666657</c:v>
                </c:pt>
                <c:pt idx="1">
                  <c:v>66.916666666666671</c:v>
                </c:pt>
                <c:pt idx="2">
                  <c:v>56.083333333333329</c:v>
                </c:pt>
                <c:pt idx="3">
                  <c:v>53.916666666666671</c:v>
                </c:pt>
                <c:pt idx="4">
                  <c:v>45.166666666666671</c:v>
                </c:pt>
                <c:pt idx="5">
                  <c:v>46.250000000000007</c:v>
                </c:pt>
                <c:pt idx="6">
                  <c:v>45.083333333333329</c:v>
                </c:pt>
                <c:pt idx="7">
                  <c:v>48.583333333333343</c:v>
                </c:pt>
                <c:pt idx="8">
                  <c:v>60.333333333333336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7-E34B-9672-AD9E08AF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52464"/>
        <c:axId val="1206149728"/>
      </c:lineChart>
      <c:catAx>
        <c:axId val="120345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49728"/>
        <c:crosses val="autoZero"/>
        <c:auto val="1"/>
        <c:lblAlgn val="ctr"/>
        <c:lblOffset val="100"/>
        <c:noMultiLvlLbl val="0"/>
      </c:catAx>
      <c:valAx>
        <c:axId val="12061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% time avoidance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EYFP</c:v>
          </c:tx>
          <c:errBars>
            <c:errDir val="y"/>
            <c:errBarType val="both"/>
            <c:errValType val="cust"/>
            <c:noEndCap val="0"/>
            <c:plus>
              <c:numRef>
                <c:f>'[1]Group data'!$F$32:$BS$32</c:f>
                <c:numCache>
                  <c:formatCode>General</c:formatCode>
                  <c:ptCount val="66"/>
                  <c:pt idx="0">
                    <c:v>2.8232664297464631</c:v>
                  </c:pt>
                  <c:pt idx="1">
                    <c:v>3.2766853170035568</c:v>
                  </c:pt>
                  <c:pt idx="2">
                    <c:v>5.027486946775694</c:v>
                  </c:pt>
                  <c:pt idx="3">
                    <c:v>5.0900843149532733</c:v>
                  </c:pt>
                  <c:pt idx="4">
                    <c:v>4.9545433694741252</c:v>
                  </c:pt>
                  <c:pt idx="5">
                    <c:v>5.1314999431615194</c:v>
                  </c:pt>
                  <c:pt idx="6">
                    <c:v>5.876134642205991</c:v>
                  </c:pt>
                  <c:pt idx="7">
                    <c:v>6.2525161601817025</c:v>
                  </c:pt>
                  <c:pt idx="8">
                    <c:v>6.3099128361650125</c:v>
                  </c:pt>
                  <c:pt idx="9">
                    <c:v>4.8871429963391364</c:v>
                  </c:pt>
                  <c:pt idx="10">
                    <c:v>5.444033431197866</c:v>
                  </c:pt>
                  <c:pt idx="11">
                    <c:v>5.562598313737924</c:v>
                  </c:pt>
                  <c:pt idx="12">
                    <c:v>5.8569758977365334</c:v>
                  </c:pt>
                  <c:pt idx="13">
                    <c:v>5.3062070571485744</c:v>
                  </c:pt>
                  <c:pt idx="14">
                    <c:v>3.4572086524632364</c:v>
                  </c:pt>
                  <c:pt idx="17">
                    <c:v>2.716423813276077</c:v>
                  </c:pt>
                  <c:pt idx="18">
                    <c:v>2.3949164912372183</c:v>
                  </c:pt>
                  <c:pt idx="19">
                    <c:v>5.616697576571724</c:v>
                  </c:pt>
                  <c:pt idx="20">
                    <c:v>6.4940998863070565</c:v>
                  </c:pt>
                  <c:pt idx="21">
                    <c:v>6.1754048450283809</c:v>
                  </c:pt>
                  <c:pt idx="22">
                    <c:v>6.5199054185368874</c:v>
                  </c:pt>
                  <c:pt idx="23">
                    <c:v>6.1699540787053948</c:v>
                  </c:pt>
                  <c:pt idx="24">
                    <c:v>6.0151717902871793</c:v>
                  </c:pt>
                  <c:pt idx="25">
                    <c:v>4.9445887931488635</c:v>
                  </c:pt>
                  <c:pt idx="26">
                    <c:v>4.0854161354750635</c:v>
                  </c:pt>
                  <c:pt idx="27">
                    <c:v>3.111905900462502</c:v>
                  </c:pt>
                  <c:pt idx="28">
                    <c:v>4.4173898778954674</c:v>
                  </c:pt>
                  <c:pt idx="29">
                    <c:v>3.2306797530344391</c:v>
                  </c:pt>
                  <c:pt idx="30">
                    <c:v>2.3815261213488017</c:v>
                  </c:pt>
                  <c:pt idx="31">
                    <c:v>4.466355710569113</c:v>
                  </c:pt>
                  <c:pt idx="34">
                    <c:v>3.5103121893453655</c:v>
                  </c:pt>
                  <c:pt idx="35">
                    <c:v>5.179989543103992</c:v>
                  </c:pt>
                  <c:pt idx="36">
                    <c:v>6.2373204716982977</c:v>
                  </c:pt>
                  <c:pt idx="37">
                    <c:v>4.5793694980859536</c:v>
                  </c:pt>
                  <c:pt idx="38">
                    <c:v>3.9977858455233291</c:v>
                  </c:pt>
                  <c:pt idx="39">
                    <c:v>4.1451527917154838</c:v>
                  </c:pt>
                  <c:pt idx="40">
                    <c:v>4.1375062940536216</c:v>
                  </c:pt>
                  <c:pt idx="41">
                    <c:v>3.318226182766931</c:v>
                  </c:pt>
                  <c:pt idx="42">
                    <c:v>2.9870205333520339</c:v>
                  </c:pt>
                  <c:pt idx="43">
                    <c:v>3.2723589860119771</c:v>
                  </c:pt>
                  <c:pt idx="44">
                    <c:v>2.0802644062714721</c:v>
                  </c:pt>
                  <c:pt idx="45">
                    <c:v>1.5636495771111889</c:v>
                  </c:pt>
                  <c:pt idx="46">
                    <c:v>3.0211407889515294</c:v>
                  </c:pt>
                  <c:pt idx="47">
                    <c:v>4.5464959034403627</c:v>
                  </c:pt>
                  <c:pt idx="48">
                    <c:v>1.3804437692278508</c:v>
                  </c:pt>
                  <c:pt idx="51">
                    <c:v>2.0060325686953995</c:v>
                  </c:pt>
                  <c:pt idx="52">
                    <c:v>4.815772696740023</c:v>
                  </c:pt>
                  <c:pt idx="53">
                    <c:v>5.5697845559770078</c:v>
                  </c:pt>
                  <c:pt idx="54">
                    <c:v>4.7442069937978051</c:v>
                  </c:pt>
                  <c:pt idx="55">
                    <c:v>2.555508755610123</c:v>
                  </c:pt>
                  <c:pt idx="56">
                    <c:v>1.9222382786741081</c:v>
                  </c:pt>
                  <c:pt idx="57">
                    <c:v>2.9052753742115387</c:v>
                  </c:pt>
                  <c:pt idx="58">
                    <c:v>2.0379728490177027</c:v>
                  </c:pt>
                  <c:pt idx="59">
                    <c:v>4.4302699315805425</c:v>
                  </c:pt>
                  <c:pt idx="60">
                    <c:v>2.5189283435620005</c:v>
                  </c:pt>
                  <c:pt idx="61">
                    <c:v>3.1784102420340052</c:v>
                  </c:pt>
                  <c:pt idx="62">
                    <c:v>3.602776706930364</c:v>
                  </c:pt>
                  <c:pt idx="63">
                    <c:v>5.6551414659582129</c:v>
                  </c:pt>
                  <c:pt idx="64">
                    <c:v>1.6378339354159204</c:v>
                  </c:pt>
                  <c:pt idx="65">
                    <c:v>2.5289572950131047</c:v>
                  </c:pt>
                </c:numCache>
              </c:numRef>
            </c:plus>
            <c:minus>
              <c:numRef>
                <c:f>'[1]Group data'!$F$32:$BS$32</c:f>
                <c:numCache>
                  <c:formatCode>General</c:formatCode>
                  <c:ptCount val="66"/>
                  <c:pt idx="0">
                    <c:v>2.8232664297464631</c:v>
                  </c:pt>
                  <c:pt idx="1">
                    <c:v>3.2766853170035568</c:v>
                  </c:pt>
                  <c:pt idx="2">
                    <c:v>5.027486946775694</c:v>
                  </c:pt>
                  <c:pt idx="3">
                    <c:v>5.0900843149532733</c:v>
                  </c:pt>
                  <c:pt idx="4">
                    <c:v>4.9545433694741252</c:v>
                  </c:pt>
                  <c:pt idx="5">
                    <c:v>5.1314999431615194</c:v>
                  </c:pt>
                  <c:pt idx="6">
                    <c:v>5.876134642205991</c:v>
                  </c:pt>
                  <c:pt idx="7">
                    <c:v>6.2525161601817025</c:v>
                  </c:pt>
                  <c:pt idx="8">
                    <c:v>6.3099128361650125</c:v>
                  </c:pt>
                  <c:pt idx="9">
                    <c:v>4.8871429963391364</c:v>
                  </c:pt>
                  <c:pt idx="10">
                    <c:v>5.444033431197866</c:v>
                  </c:pt>
                  <c:pt idx="11">
                    <c:v>5.562598313737924</c:v>
                  </c:pt>
                  <c:pt idx="12">
                    <c:v>5.8569758977365334</c:v>
                  </c:pt>
                  <c:pt idx="13">
                    <c:v>5.3062070571485744</c:v>
                  </c:pt>
                  <c:pt idx="14">
                    <c:v>3.4572086524632364</c:v>
                  </c:pt>
                  <c:pt idx="17">
                    <c:v>2.716423813276077</c:v>
                  </c:pt>
                  <c:pt idx="18">
                    <c:v>2.3949164912372183</c:v>
                  </c:pt>
                  <c:pt idx="19">
                    <c:v>5.616697576571724</c:v>
                  </c:pt>
                  <c:pt idx="20">
                    <c:v>6.4940998863070565</c:v>
                  </c:pt>
                  <c:pt idx="21">
                    <c:v>6.1754048450283809</c:v>
                  </c:pt>
                  <c:pt idx="22">
                    <c:v>6.5199054185368874</c:v>
                  </c:pt>
                  <c:pt idx="23">
                    <c:v>6.1699540787053948</c:v>
                  </c:pt>
                  <c:pt idx="24">
                    <c:v>6.0151717902871793</c:v>
                  </c:pt>
                  <c:pt idx="25">
                    <c:v>4.9445887931488635</c:v>
                  </c:pt>
                  <c:pt idx="26">
                    <c:v>4.0854161354750635</c:v>
                  </c:pt>
                  <c:pt idx="27">
                    <c:v>3.111905900462502</c:v>
                  </c:pt>
                  <c:pt idx="28">
                    <c:v>4.4173898778954674</c:v>
                  </c:pt>
                  <c:pt idx="29">
                    <c:v>3.2306797530344391</c:v>
                  </c:pt>
                  <c:pt idx="30">
                    <c:v>2.3815261213488017</c:v>
                  </c:pt>
                  <c:pt idx="31">
                    <c:v>4.466355710569113</c:v>
                  </c:pt>
                  <c:pt idx="34">
                    <c:v>3.5103121893453655</c:v>
                  </c:pt>
                  <c:pt idx="35">
                    <c:v>5.179989543103992</c:v>
                  </c:pt>
                  <c:pt idx="36">
                    <c:v>6.2373204716982977</c:v>
                  </c:pt>
                  <c:pt idx="37">
                    <c:v>4.5793694980859536</c:v>
                  </c:pt>
                  <c:pt idx="38">
                    <c:v>3.9977858455233291</c:v>
                  </c:pt>
                  <c:pt idx="39">
                    <c:v>4.1451527917154838</c:v>
                  </c:pt>
                  <c:pt idx="40">
                    <c:v>4.1375062940536216</c:v>
                  </c:pt>
                  <c:pt idx="41">
                    <c:v>3.318226182766931</c:v>
                  </c:pt>
                  <c:pt idx="42">
                    <c:v>2.9870205333520339</c:v>
                  </c:pt>
                  <c:pt idx="43">
                    <c:v>3.2723589860119771</c:v>
                  </c:pt>
                  <c:pt idx="44">
                    <c:v>2.0802644062714721</c:v>
                  </c:pt>
                  <c:pt idx="45">
                    <c:v>1.5636495771111889</c:v>
                  </c:pt>
                  <c:pt idx="46">
                    <c:v>3.0211407889515294</c:v>
                  </c:pt>
                  <c:pt idx="47">
                    <c:v>4.5464959034403627</c:v>
                  </c:pt>
                  <c:pt idx="48">
                    <c:v>1.3804437692278508</c:v>
                  </c:pt>
                  <c:pt idx="51">
                    <c:v>2.0060325686953995</c:v>
                  </c:pt>
                  <c:pt idx="52">
                    <c:v>4.815772696740023</c:v>
                  </c:pt>
                  <c:pt idx="53">
                    <c:v>5.5697845559770078</c:v>
                  </c:pt>
                  <c:pt idx="54">
                    <c:v>4.7442069937978051</c:v>
                  </c:pt>
                  <c:pt idx="55">
                    <c:v>2.555508755610123</c:v>
                  </c:pt>
                  <c:pt idx="56">
                    <c:v>1.9222382786741081</c:v>
                  </c:pt>
                  <c:pt idx="57">
                    <c:v>2.9052753742115387</c:v>
                  </c:pt>
                  <c:pt idx="58">
                    <c:v>2.0379728490177027</c:v>
                  </c:pt>
                  <c:pt idx="59">
                    <c:v>4.4302699315805425</c:v>
                  </c:pt>
                  <c:pt idx="60">
                    <c:v>2.5189283435620005</c:v>
                  </c:pt>
                  <c:pt idx="61">
                    <c:v>3.1784102420340052</c:v>
                  </c:pt>
                  <c:pt idx="62">
                    <c:v>3.602776706930364</c:v>
                  </c:pt>
                  <c:pt idx="63">
                    <c:v>5.6551414659582129</c:v>
                  </c:pt>
                  <c:pt idx="64">
                    <c:v>1.6378339354159204</c:v>
                  </c:pt>
                  <c:pt idx="65">
                    <c:v>2.5289572950131047</c:v>
                  </c:pt>
                </c:numCache>
              </c:numRef>
            </c:minus>
          </c:errBars>
          <c:cat>
            <c:strRef>
              <c:f>'[1]Group data'!$F$1:$BS$1</c:f>
              <c:strCache>
                <c:ptCount val="66"/>
                <c:pt idx="0">
                  <c:v>Tone 1</c:v>
                </c:pt>
                <c:pt idx="1">
                  <c:v>Tone 2</c:v>
                </c:pt>
                <c:pt idx="2">
                  <c:v>Tone 3</c:v>
                </c:pt>
                <c:pt idx="3">
                  <c:v>Tone 4</c:v>
                </c:pt>
                <c:pt idx="4">
                  <c:v>Tone 5</c:v>
                </c:pt>
                <c:pt idx="5">
                  <c:v>Tone 6</c:v>
                </c:pt>
                <c:pt idx="6">
                  <c:v>Tone 7</c:v>
                </c:pt>
                <c:pt idx="7">
                  <c:v>Tone 8</c:v>
                </c:pt>
                <c:pt idx="8">
                  <c:v>Tone 9</c:v>
                </c:pt>
                <c:pt idx="9">
                  <c:v>Tone 10</c:v>
                </c:pt>
                <c:pt idx="10">
                  <c:v>Tone 11</c:v>
                </c:pt>
                <c:pt idx="11">
                  <c:v>Tone 12</c:v>
                </c:pt>
                <c:pt idx="12">
                  <c:v>Tone 13</c:v>
                </c:pt>
                <c:pt idx="13">
                  <c:v>Tone 14</c:v>
                </c:pt>
                <c:pt idx="14">
                  <c:v>Tone 15</c:v>
                </c:pt>
                <c:pt idx="17">
                  <c:v>Tone 1</c:v>
                </c:pt>
                <c:pt idx="18">
                  <c:v>Tone 2</c:v>
                </c:pt>
                <c:pt idx="19">
                  <c:v>Tone 3</c:v>
                </c:pt>
                <c:pt idx="20">
                  <c:v>Tone 4</c:v>
                </c:pt>
                <c:pt idx="21">
                  <c:v>Tone 5</c:v>
                </c:pt>
                <c:pt idx="22">
                  <c:v>Tone 6</c:v>
                </c:pt>
                <c:pt idx="23">
                  <c:v>Tone 7</c:v>
                </c:pt>
                <c:pt idx="24">
                  <c:v>Tone 8</c:v>
                </c:pt>
                <c:pt idx="25">
                  <c:v>Tone 9</c:v>
                </c:pt>
                <c:pt idx="26">
                  <c:v>Tone 10</c:v>
                </c:pt>
                <c:pt idx="27">
                  <c:v>Tone 11</c:v>
                </c:pt>
                <c:pt idx="28">
                  <c:v>Tone 12</c:v>
                </c:pt>
                <c:pt idx="29">
                  <c:v>Tone 13</c:v>
                </c:pt>
                <c:pt idx="30">
                  <c:v>Tone 14</c:v>
                </c:pt>
                <c:pt idx="31">
                  <c:v>Tone 15</c:v>
                </c:pt>
                <c:pt idx="34">
                  <c:v>Tone 1</c:v>
                </c:pt>
                <c:pt idx="35">
                  <c:v>Tone 2</c:v>
                </c:pt>
                <c:pt idx="36">
                  <c:v>Tone 3</c:v>
                </c:pt>
                <c:pt idx="37">
                  <c:v>Tone 4</c:v>
                </c:pt>
                <c:pt idx="38">
                  <c:v>Tone 5</c:v>
                </c:pt>
                <c:pt idx="39">
                  <c:v>Tone 6</c:v>
                </c:pt>
                <c:pt idx="40">
                  <c:v>Tone 7</c:v>
                </c:pt>
                <c:pt idx="41">
                  <c:v>Tone 8</c:v>
                </c:pt>
                <c:pt idx="42">
                  <c:v>Tone 9</c:v>
                </c:pt>
                <c:pt idx="43">
                  <c:v>Tone 10</c:v>
                </c:pt>
                <c:pt idx="44">
                  <c:v>Tone 11</c:v>
                </c:pt>
                <c:pt idx="45">
                  <c:v>Tone 12</c:v>
                </c:pt>
                <c:pt idx="46">
                  <c:v>Tone 13</c:v>
                </c:pt>
                <c:pt idx="47">
                  <c:v>Tone 14</c:v>
                </c:pt>
                <c:pt idx="48">
                  <c:v>Tone 15</c:v>
                </c:pt>
                <c:pt idx="51">
                  <c:v>Tone 1</c:v>
                </c:pt>
                <c:pt idx="52">
                  <c:v>Tone 2</c:v>
                </c:pt>
                <c:pt idx="53">
                  <c:v>Tone 3</c:v>
                </c:pt>
                <c:pt idx="54">
                  <c:v>Tone 4</c:v>
                </c:pt>
                <c:pt idx="55">
                  <c:v>Tone 5</c:v>
                </c:pt>
                <c:pt idx="56">
                  <c:v>Tone 6</c:v>
                </c:pt>
                <c:pt idx="57">
                  <c:v>Tone 7</c:v>
                </c:pt>
                <c:pt idx="58">
                  <c:v>Tone 8</c:v>
                </c:pt>
                <c:pt idx="59">
                  <c:v>Tone 9</c:v>
                </c:pt>
                <c:pt idx="60">
                  <c:v>Tone 10</c:v>
                </c:pt>
                <c:pt idx="61">
                  <c:v>Tone 11</c:v>
                </c:pt>
                <c:pt idx="62">
                  <c:v>Tone 12</c:v>
                </c:pt>
                <c:pt idx="63">
                  <c:v>Tone 13</c:v>
                </c:pt>
                <c:pt idx="64">
                  <c:v>Tone 14</c:v>
                </c:pt>
                <c:pt idx="65">
                  <c:v>Tone 15</c:v>
                </c:pt>
              </c:strCache>
            </c:strRef>
          </c:cat>
          <c:val>
            <c:numRef>
              <c:f>'[1]Group data'!$F$31:$BS$31</c:f>
              <c:numCache>
                <c:formatCode>General</c:formatCode>
                <c:ptCount val="66"/>
                <c:pt idx="0">
                  <c:v>22.75</c:v>
                </c:pt>
                <c:pt idx="1">
                  <c:v>20.9</c:v>
                </c:pt>
                <c:pt idx="2">
                  <c:v>17.875</c:v>
                </c:pt>
                <c:pt idx="3">
                  <c:v>17.375</c:v>
                </c:pt>
                <c:pt idx="4">
                  <c:v>16.649999999999999</c:v>
                </c:pt>
                <c:pt idx="5">
                  <c:v>15.724999999999998</c:v>
                </c:pt>
                <c:pt idx="6">
                  <c:v>13.674999999999999</c:v>
                </c:pt>
                <c:pt idx="7">
                  <c:v>11.875</c:v>
                </c:pt>
                <c:pt idx="8">
                  <c:v>11.6</c:v>
                </c:pt>
                <c:pt idx="9">
                  <c:v>8.85</c:v>
                </c:pt>
                <c:pt idx="10">
                  <c:v>9.5499999999999989</c:v>
                </c:pt>
                <c:pt idx="11">
                  <c:v>10.25</c:v>
                </c:pt>
                <c:pt idx="12">
                  <c:v>6.65</c:v>
                </c:pt>
                <c:pt idx="13">
                  <c:v>8.35</c:v>
                </c:pt>
                <c:pt idx="14">
                  <c:v>8.125</c:v>
                </c:pt>
                <c:pt idx="17">
                  <c:v>24.875</c:v>
                </c:pt>
                <c:pt idx="18">
                  <c:v>25.075000000000003</c:v>
                </c:pt>
                <c:pt idx="19">
                  <c:v>19.574999999999999</c:v>
                </c:pt>
                <c:pt idx="20">
                  <c:v>12.2</c:v>
                </c:pt>
                <c:pt idx="21">
                  <c:v>12.475</c:v>
                </c:pt>
                <c:pt idx="22">
                  <c:v>10.050000000000001</c:v>
                </c:pt>
                <c:pt idx="23">
                  <c:v>10.1</c:v>
                </c:pt>
                <c:pt idx="24">
                  <c:v>8.7750000000000004</c:v>
                </c:pt>
                <c:pt idx="25">
                  <c:v>9.6750000000000007</c:v>
                </c:pt>
                <c:pt idx="26">
                  <c:v>7.2750000000000004</c:v>
                </c:pt>
                <c:pt idx="27">
                  <c:v>7.0750000000000002</c:v>
                </c:pt>
                <c:pt idx="28">
                  <c:v>7</c:v>
                </c:pt>
                <c:pt idx="29">
                  <c:v>5.5750000000000002</c:v>
                </c:pt>
                <c:pt idx="30">
                  <c:v>3.5</c:v>
                </c:pt>
                <c:pt idx="31">
                  <c:v>8.8000000000000007</c:v>
                </c:pt>
                <c:pt idx="34">
                  <c:v>24.125</c:v>
                </c:pt>
                <c:pt idx="35">
                  <c:v>20.374999999999996</c:v>
                </c:pt>
                <c:pt idx="36">
                  <c:v>17.149999999999999</c:v>
                </c:pt>
                <c:pt idx="37">
                  <c:v>14.125</c:v>
                </c:pt>
                <c:pt idx="38">
                  <c:v>11.324999999999999</c:v>
                </c:pt>
                <c:pt idx="39">
                  <c:v>8.9250000000000007</c:v>
                </c:pt>
                <c:pt idx="40">
                  <c:v>7.5250000000000004</c:v>
                </c:pt>
                <c:pt idx="41">
                  <c:v>5.7750000000000004</c:v>
                </c:pt>
                <c:pt idx="42">
                  <c:v>5.7750000000000004</c:v>
                </c:pt>
                <c:pt idx="43">
                  <c:v>6.6999999999999993</c:v>
                </c:pt>
                <c:pt idx="44">
                  <c:v>3.75</c:v>
                </c:pt>
                <c:pt idx="45">
                  <c:v>3.1</c:v>
                </c:pt>
                <c:pt idx="46">
                  <c:v>6.5250000000000004</c:v>
                </c:pt>
                <c:pt idx="47">
                  <c:v>6.2749999999999995</c:v>
                </c:pt>
                <c:pt idx="48">
                  <c:v>7.4250000000000007</c:v>
                </c:pt>
                <c:pt idx="51">
                  <c:v>19.55</c:v>
                </c:pt>
                <c:pt idx="52">
                  <c:v>12.299999999999999</c:v>
                </c:pt>
                <c:pt idx="53">
                  <c:v>9.75</c:v>
                </c:pt>
                <c:pt idx="54">
                  <c:v>12.35</c:v>
                </c:pt>
                <c:pt idx="55">
                  <c:v>4.4249999999999998</c:v>
                </c:pt>
                <c:pt idx="56">
                  <c:v>4.9000000000000004</c:v>
                </c:pt>
                <c:pt idx="57">
                  <c:v>6.7250000000000005</c:v>
                </c:pt>
                <c:pt idx="58">
                  <c:v>5.7</c:v>
                </c:pt>
                <c:pt idx="59">
                  <c:v>6.9250000000000007</c:v>
                </c:pt>
                <c:pt idx="60">
                  <c:v>6.8</c:v>
                </c:pt>
                <c:pt idx="61">
                  <c:v>6.5250000000000004</c:v>
                </c:pt>
                <c:pt idx="62">
                  <c:v>7.2</c:v>
                </c:pt>
                <c:pt idx="63">
                  <c:v>13.074999999999999</c:v>
                </c:pt>
                <c:pt idx="64">
                  <c:v>4.8499999999999996</c:v>
                </c:pt>
                <c:pt idx="65">
                  <c:v>4.2750000000000004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D84F-BECD-726BE0BB2631}"/>
            </c:ext>
          </c:extLst>
        </c:ser>
        <c:ser>
          <c:idx val="1"/>
          <c:order val="1"/>
          <c:tx>
            <c:v>HALO</c:v>
          </c:tx>
          <c:errBars>
            <c:errDir val="y"/>
            <c:errBarType val="both"/>
            <c:errValType val="cust"/>
            <c:noEndCap val="0"/>
            <c:plus>
              <c:numRef>
                <c:f>'[1]Group data'!$F$36:$BS$36</c:f>
                <c:numCache>
                  <c:formatCode>General</c:formatCode>
                  <c:ptCount val="66"/>
                  <c:pt idx="0">
                    <c:v>2.4015619917045621</c:v>
                  </c:pt>
                  <c:pt idx="1">
                    <c:v>3.8431757701151321</c:v>
                  </c:pt>
                  <c:pt idx="2">
                    <c:v>5.0341334904827448</c:v>
                  </c:pt>
                  <c:pt idx="3">
                    <c:v>5.4037795415184497</c:v>
                  </c:pt>
                  <c:pt idx="4">
                    <c:v>6.6806312077028585</c:v>
                  </c:pt>
                  <c:pt idx="5">
                    <c:v>5.063924696649166</c:v>
                  </c:pt>
                  <c:pt idx="6">
                    <c:v>4.2074338972822858</c:v>
                  </c:pt>
                  <c:pt idx="7">
                    <c:v>5.2690922684399197</c:v>
                  </c:pt>
                  <c:pt idx="8">
                    <c:v>6.9322314829593878</c:v>
                  </c:pt>
                  <c:pt idx="9">
                    <c:v>3.7048391777961611</c:v>
                  </c:pt>
                  <c:pt idx="10">
                    <c:v>3.0717801570641967</c:v>
                  </c:pt>
                  <c:pt idx="11">
                    <c:v>0.32787192621510131</c:v>
                  </c:pt>
                  <c:pt idx="12">
                    <c:v>3.1868218232799483</c:v>
                  </c:pt>
                  <c:pt idx="13">
                    <c:v>2.9121870361179298</c:v>
                  </c:pt>
                  <c:pt idx="14">
                    <c:v>1.6780444968275812</c:v>
                  </c:pt>
                  <c:pt idx="17">
                    <c:v>2.8023799409311585</c:v>
                  </c:pt>
                  <c:pt idx="18">
                    <c:v>4.2477444995354094</c:v>
                  </c:pt>
                  <c:pt idx="19">
                    <c:v>3.6086701151532266</c:v>
                  </c:pt>
                  <c:pt idx="20">
                    <c:v>2.5006665778014736</c:v>
                  </c:pt>
                  <c:pt idx="21">
                    <c:v>4.0289576815846546</c:v>
                  </c:pt>
                  <c:pt idx="22">
                    <c:v>1.5548311805466215</c:v>
                  </c:pt>
                  <c:pt idx="23">
                    <c:v>2.3713568549109882</c:v>
                  </c:pt>
                  <c:pt idx="24">
                    <c:v>3.0347981810987039</c:v>
                  </c:pt>
                  <c:pt idx="25">
                    <c:v>1.7881554742247665</c:v>
                  </c:pt>
                  <c:pt idx="26">
                    <c:v>0.85049005481153839</c:v>
                  </c:pt>
                  <c:pt idx="27">
                    <c:v>1.9534158116830462</c:v>
                  </c:pt>
                  <c:pt idx="28">
                    <c:v>1.7839562774911273</c:v>
                  </c:pt>
                  <c:pt idx="29">
                    <c:v>2.6781523481684166</c:v>
                  </c:pt>
                  <c:pt idx="30">
                    <c:v>3.2715949219506584</c:v>
                  </c:pt>
                  <c:pt idx="31">
                    <c:v>2.5134637455113609</c:v>
                  </c:pt>
                  <c:pt idx="34">
                    <c:v>4.3511492734678701</c:v>
                  </c:pt>
                  <c:pt idx="35">
                    <c:v>2.2787057730211688</c:v>
                  </c:pt>
                  <c:pt idx="36">
                    <c:v>2.9483045975611142</c:v>
                  </c:pt>
                  <c:pt idx="37">
                    <c:v>2.1049544729835215</c:v>
                  </c:pt>
                  <c:pt idx="38">
                    <c:v>1.6750621879002983</c:v>
                  </c:pt>
                  <c:pt idx="39">
                    <c:v>1.6645820296198481</c:v>
                  </c:pt>
                  <c:pt idx="40">
                    <c:v>2.9892864254422538</c:v>
                  </c:pt>
                  <c:pt idx="41">
                    <c:v>1.601041327803044</c:v>
                  </c:pt>
                  <c:pt idx="42">
                    <c:v>1.3316656236958773</c:v>
                  </c:pt>
                  <c:pt idx="43">
                    <c:v>1.5044378795195672</c:v>
                  </c:pt>
                  <c:pt idx="44">
                    <c:v>1.2413030787576933</c:v>
                  </c:pt>
                  <c:pt idx="45">
                    <c:v>3.4774272098780137</c:v>
                  </c:pt>
                  <c:pt idx="46">
                    <c:v>2.1931712199461315</c:v>
                  </c:pt>
                  <c:pt idx="47">
                    <c:v>2.3180451534284936</c:v>
                  </c:pt>
                  <c:pt idx="48">
                    <c:v>1.9067861267938087</c:v>
                  </c:pt>
                  <c:pt idx="51">
                    <c:v>3.1895663237081759</c:v>
                  </c:pt>
                  <c:pt idx="52">
                    <c:v>4.4229515032385329</c:v>
                  </c:pt>
                  <c:pt idx="53">
                    <c:v>1.2423096769056154</c:v>
                  </c:pt>
                  <c:pt idx="54">
                    <c:v>3.0807196129043186</c:v>
                  </c:pt>
                  <c:pt idx="55">
                    <c:v>1.8701604209265035</c:v>
                  </c:pt>
                  <c:pt idx="56">
                    <c:v>2.3304148414677868</c:v>
                  </c:pt>
                  <c:pt idx="57">
                    <c:v>3.6264077726220108</c:v>
                  </c:pt>
                  <c:pt idx="58">
                    <c:v>2.474368606331725</c:v>
                  </c:pt>
                  <c:pt idx="59">
                    <c:v>3.5791060336346558</c:v>
                  </c:pt>
                  <c:pt idx="60">
                    <c:v>2.742413778650723</c:v>
                  </c:pt>
                  <c:pt idx="61">
                    <c:v>2.3949599857478487</c:v>
                  </c:pt>
                  <c:pt idx="62">
                    <c:v>0.75055534994651363</c:v>
                  </c:pt>
                  <c:pt idx="63">
                    <c:v>2.2827249797847595</c:v>
                  </c:pt>
                  <c:pt idx="64">
                    <c:v>5.755504611529151</c:v>
                  </c:pt>
                  <c:pt idx="65">
                    <c:v>3.2250322995798562</c:v>
                  </c:pt>
                </c:numCache>
              </c:numRef>
            </c:plus>
            <c:minus>
              <c:numRef>
                <c:f>'[1]Group data'!$F$36:$BS$36</c:f>
                <c:numCache>
                  <c:formatCode>General</c:formatCode>
                  <c:ptCount val="66"/>
                  <c:pt idx="0">
                    <c:v>2.4015619917045621</c:v>
                  </c:pt>
                  <c:pt idx="1">
                    <c:v>3.8431757701151321</c:v>
                  </c:pt>
                  <c:pt idx="2">
                    <c:v>5.0341334904827448</c:v>
                  </c:pt>
                  <c:pt idx="3">
                    <c:v>5.4037795415184497</c:v>
                  </c:pt>
                  <c:pt idx="4">
                    <c:v>6.6806312077028585</c:v>
                  </c:pt>
                  <c:pt idx="5">
                    <c:v>5.063924696649166</c:v>
                  </c:pt>
                  <c:pt idx="6">
                    <c:v>4.2074338972822858</c:v>
                  </c:pt>
                  <c:pt idx="7">
                    <c:v>5.2690922684399197</c:v>
                  </c:pt>
                  <c:pt idx="8">
                    <c:v>6.9322314829593878</c:v>
                  </c:pt>
                  <c:pt idx="9">
                    <c:v>3.7048391777961611</c:v>
                  </c:pt>
                  <c:pt idx="10">
                    <c:v>3.0717801570641967</c:v>
                  </c:pt>
                  <c:pt idx="11">
                    <c:v>0.32787192621510131</c:v>
                  </c:pt>
                  <c:pt idx="12">
                    <c:v>3.1868218232799483</c:v>
                  </c:pt>
                  <c:pt idx="13">
                    <c:v>2.9121870361179298</c:v>
                  </c:pt>
                  <c:pt idx="14">
                    <c:v>1.6780444968275812</c:v>
                  </c:pt>
                  <c:pt idx="17">
                    <c:v>2.8023799409311585</c:v>
                  </c:pt>
                  <c:pt idx="18">
                    <c:v>4.2477444995354094</c:v>
                  </c:pt>
                  <c:pt idx="19">
                    <c:v>3.6086701151532266</c:v>
                  </c:pt>
                  <c:pt idx="20">
                    <c:v>2.5006665778014736</c:v>
                  </c:pt>
                  <c:pt idx="21">
                    <c:v>4.0289576815846546</c:v>
                  </c:pt>
                  <c:pt idx="22">
                    <c:v>1.5548311805466215</c:v>
                  </c:pt>
                  <c:pt idx="23">
                    <c:v>2.3713568549109882</c:v>
                  </c:pt>
                  <c:pt idx="24">
                    <c:v>3.0347981810987039</c:v>
                  </c:pt>
                  <c:pt idx="25">
                    <c:v>1.7881554742247665</c:v>
                  </c:pt>
                  <c:pt idx="26">
                    <c:v>0.85049005481153839</c:v>
                  </c:pt>
                  <c:pt idx="27">
                    <c:v>1.9534158116830462</c:v>
                  </c:pt>
                  <c:pt idx="28">
                    <c:v>1.7839562774911273</c:v>
                  </c:pt>
                  <c:pt idx="29">
                    <c:v>2.6781523481684166</c:v>
                  </c:pt>
                  <c:pt idx="30">
                    <c:v>3.2715949219506584</c:v>
                  </c:pt>
                  <c:pt idx="31">
                    <c:v>2.5134637455113609</c:v>
                  </c:pt>
                  <c:pt idx="34">
                    <c:v>4.3511492734678701</c:v>
                  </c:pt>
                  <c:pt idx="35">
                    <c:v>2.2787057730211688</c:v>
                  </c:pt>
                  <c:pt idx="36">
                    <c:v>2.9483045975611142</c:v>
                  </c:pt>
                  <c:pt idx="37">
                    <c:v>2.1049544729835215</c:v>
                  </c:pt>
                  <c:pt idx="38">
                    <c:v>1.6750621879002983</c:v>
                  </c:pt>
                  <c:pt idx="39">
                    <c:v>1.6645820296198481</c:v>
                  </c:pt>
                  <c:pt idx="40">
                    <c:v>2.9892864254422538</c:v>
                  </c:pt>
                  <c:pt idx="41">
                    <c:v>1.601041327803044</c:v>
                  </c:pt>
                  <c:pt idx="42">
                    <c:v>1.3316656236958773</c:v>
                  </c:pt>
                  <c:pt idx="43">
                    <c:v>1.5044378795195672</c:v>
                  </c:pt>
                  <c:pt idx="44">
                    <c:v>1.2413030787576933</c:v>
                  </c:pt>
                  <c:pt idx="45">
                    <c:v>3.4774272098780137</c:v>
                  </c:pt>
                  <c:pt idx="46">
                    <c:v>2.1931712199461315</c:v>
                  </c:pt>
                  <c:pt idx="47">
                    <c:v>2.3180451534284936</c:v>
                  </c:pt>
                  <c:pt idx="48">
                    <c:v>1.9067861267938087</c:v>
                  </c:pt>
                  <c:pt idx="51">
                    <c:v>3.1895663237081759</c:v>
                  </c:pt>
                  <c:pt idx="52">
                    <c:v>4.4229515032385329</c:v>
                  </c:pt>
                  <c:pt idx="53">
                    <c:v>1.2423096769056154</c:v>
                  </c:pt>
                  <c:pt idx="54">
                    <c:v>3.0807196129043186</c:v>
                  </c:pt>
                  <c:pt idx="55">
                    <c:v>1.8701604209265035</c:v>
                  </c:pt>
                  <c:pt idx="56">
                    <c:v>2.3304148414677868</c:v>
                  </c:pt>
                  <c:pt idx="57">
                    <c:v>3.6264077726220108</c:v>
                  </c:pt>
                  <c:pt idx="58">
                    <c:v>2.474368606331725</c:v>
                  </c:pt>
                  <c:pt idx="59">
                    <c:v>3.5791060336346558</c:v>
                  </c:pt>
                  <c:pt idx="60">
                    <c:v>2.742413778650723</c:v>
                  </c:pt>
                  <c:pt idx="61">
                    <c:v>2.3949599857478487</c:v>
                  </c:pt>
                  <c:pt idx="62">
                    <c:v>0.75055534994651363</c:v>
                  </c:pt>
                  <c:pt idx="63">
                    <c:v>2.2827249797847595</c:v>
                  </c:pt>
                  <c:pt idx="64">
                    <c:v>5.755504611529151</c:v>
                  </c:pt>
                  <c:pt idx="65">
                    <c:v>3.2250322995798562</c:v>
                  </c:pt>
                </c:numCache>
              </c:numRef>
            </c:minus>
          </c:errBars>
          <c:cat>
            <c:strRef>
              <c:f>'[1]Group data'!$F$1:$BS$1</c:f>
              <c:strCache>
                <c:ptCount val="66"/>
                <c:pt idx="0">
                  <c:v>Tone 1</c:v>
                </c:pt>
                <c:pt idx="1">
                  <c:v>Tone 2</c:v>
                </c:pt>
                <c:pt idx="2">
                  <c:v>Tone 3</c:v>
                </c:pt>
                <c:pt idx="3">
                  <c:v>Tone 4</c:v>
                </c:pt>
                <c:pt idx="4">
                  <c:v>Tone 5</c:v>
                </c:pt>
                <c:pt idx="5">
                  <c:v>Tone 6</c:v>
                </c:pt>
                <c:pt idx="6">
                  <c:v>Tone 7</c:v>
                </c:pt>
                <c:pt idx="7">
                  <c:v>Tone 8</c:v>
                </c:pt>
                <c:pt idx="8">
                  <c:v>Tone 9</c:v>
                </c:pt>
                <c:pt idx="9">
                  <c:v>Tone 10</c:v>
                </c:pt>
                <c:pt idx="10">
                  <c:v>Tone 11</c:v>
                </c:pt>
                <c:pt idx="11">
                  <c:v>Tone 12</c:v>
                </c:pt>
                <c:pt idx="12">
                  <c:v>Tone 13</c:v>
                </c:pt>
                <c:pt idx="13">
                  <c:v>Tone 14</c:v>
                </c:pt>
                <c:pt idx="14">
                  <c:v>Tone 15</c:v>
                </c:pt>
                <c:pt idx="17">
                  <c:v>Tone 1</c:v>
                </c:pt>
                <c:pt idx="18">
                  <c:v>Tone 2</c:v>
                </c:pt>
                <c:pt idx="19">
                  <c:v>Tone 3</c:v>
                </c:pt>
                <c:pt idx="20">
                  <c:v>Tone 4</c:v>
                </c:pt>
                <c:pt idx="21">
                  <c:v>Tone 5</c:v>
                </c:pt>
                <c:pt idx="22">
                  <c:v>Tone 6</c:v>
                </c:pt>
                <c:pt idx="23">
                  <c:v>Tone 7</c:v>
                </c:pt>
                <c:pt idx="24">
                  <c:v>Tone 8</c:v>
                </c:pt>
                <c:pt idx="25">
                  <c:v>Tone 9</c:v>
                </c:pt>
                <c:pt idx="26">
                  <c:v>Tone 10</c:v>
                </c:pt>
                <c:pt idx="27">
                  <c:v>Tone 11</c:v>
                </c:pt>
                <c:pt idx="28">
                  <c:v>Tone 12</c:v>
                </c:pt>
                <c:pt idx="29">
                  <c:v>Tone 13</c:v>
                </c:pt>
                <c:pt idx="30">
                  <c:v>Tone 14</c:v>
                </c:pt>
                <c:pt idx="31">
                  <c:v>Tone 15</c:v>
                </c:pt>
                <c:pt idx="34">
                  <c:v>Tone 1</c:v>
                </c:pt>
                <c:pt idx="35">
                  <c:v>Tone 2</c:v>
                </c:pt>
                <c:pt idx="36">
                  <c:v>Tone 3</c:v>
                </c:pt>
                <c:pt idx="37">
                  <c:v>Tone 4</c:v>
                </c:pt>
                <c:pt idx="38">
                  <c:v>Tone 5</c:v>
                </c:pt>
                <c:pt idx="39">
                  <c:v>Tone 6</c:v>
                </c:pt>
                <c:pt idx="40">
                  <c:v>Tone 7</c:v>
                </c:pt>
                <c:pt idx="41">
                  <c:v>Tone 8</c:v>
                </c:pt>
                <c:pt idx="42">
                  <c:v>Tone 9</c:v>
                </c:pt>
                <c:pt idx="43">
                  <c:v>Tone 10</c:v>
                </c:pt>
                <c:pt idx="44">
                  <c:v>Tone 11</c:v>
                </c:pt>
                <c:pt idx="45">
                  <c:v>Tone 12</c:v>
                </c:pt>
                <c:pt idx="46">
                  <c:v>Tone 13</c:v>
                </c:pt>
                <c:pt idx="47">
                  <c:v>Tone 14</c:v>
                </c:pt>
                <c:pt idx="48">
                  <c:v>Tone 15</c:v>
                </c:pt>
                <c:pt idx="51">
                  <c:v>Tone 1</c:v>
                </c:pt>
                <c:pt idx="52">
                  <c:v>Tone 2</c:v>
                </c:pt>
                <c:pt idx="53">
                  <c:v>Tone 3</c:v>
                </c:pt>
                <c:pt idx="54">
                  <c:v>Tone 4</c:v>
                </c:pt>
                <c:pt idx="55">
                  <c:v>Tone 5</c:v>
                </c:pt>
                <c:pt idx="56">
                  <c:v>Tone 6</c:v>
                </c:pt>
                <c:pt idx="57">
                  <c:v>Tone 7</c:v>
                </c:pt>
                <c:pt idx="58">
                  <c:v>Tone 8</c:v>
                </c:pt>
                <c:pt idx="59">
                  <c:v>Tone 9</c:v>
                </c:pt>
                <c:pt idx="60">
                  <c:v>Tone 10</c:v>
                </c:pt>
                <c:pt idx="61">
                  <c:v>Tone 11</c:v>
                </c:pt>
                <c:pt idx="62">
                  <c:v>Tone 12</c:v>
                </c:pt>
                <c:pt idx="63">
                  <c:v>Tone 13</c:v>
                </c:pt>
                <c:pt idx="64">
                  <c:v>Tone 14</c:v>
                </c:pt>
                <c:pt idx="65">
                  <c:v>Tone 15</c:v>
                </c:pt>
              </c:strCache>
            </c:strRef>
          </c:cat>
          <c:val>
            <c:numRef>
              <c:f>'[1]Group data'!$F$35:$BS$35</c:f>
              <c:numCache>
                <c:formatCode>General</c:formatCode>
                <c:ptCount val="66"/>
                <c:pt idx="0">
                  <c:v>25</c:v>
                </c:pt>
                <c:pt idx="1">
                  <c:v>24.599999999999998</c:v>
                </c:pt>
                <c:pt idx="2">
                  <c:v>18.400000000000002</c:v>
                </c:pt>
                <c:pt idx="3">
                  <c:v>18.566666666666666</c:v>
                </c:pt>
                <c:pt idx="4">
                  <c:v>18.466666666666665</c:v>
                </c:pt>
                <c:pt idx="5">
                  <c:v>14.966666666666667</c:v>
                </c:pt>
                <c:pt idx="6">
                  <c:v>10.1</c:v>
                </c:pt>
                <c:pt idx="7">
                  <c:v>13.233333333333334</c:v>
                </c:pt>
                <c:pt idx="8">
                  <c:v>12.866666666666667</c:v>
                </c:pt>
                <c:pt idx="9">
                  <c:v>9.8666666666666671</c:v>
                </c:pt>
                <c:pt idx="10">
                  <c:v>10.133333333333335</c:v>
                </c:pt>
                <c:pt idx="11">
                  <c:v>4.3</c:v>
                </c:pt>
                <c:pt idx="12">
                  <c:v>8.6333333333333346</c:v>
                </c:pt>
                <c:pt idx="13">
                  <c:v>7.2666666666666666</c:v>
                </c:pt>
                <c:pt idx="14">
                  <c:v>8.3333333333333339</c:v>
                </c:pt>
                <c:pt idx="17">
                  <c:v>20.266666666666666</c:v>
                </c:pt>
                <c:pt idx="18">
                  <c:v>10.266666666666666</c:v>
                </c:pt>
                <c:pt idx="19">
                  <c:v>9.9</c:v>
                </c:pt>
                <c:pt idx="20">
                  <c:v>9.1333333333333329</c:v>
                </c:pt>
                <c:pt idx="21">
                  <c:v>7.5</c:v>
                </c:pt>
                <c:pt idx="22">
                  <c:v>5</c:v>
                </c:pt>
                <c:pt idx="23">
                  <c:v>4.6333333333333337</c:v>
                </c:pt>
                <c:pt idx="24">
                  <c:v>7</c:v>
                </c:pt>
                <c:pt idx="25">
                  <c:v>3.7999999999999994</c:v>
                </c:pt>
                <c:pt idx="26">
                  <c:v>2.7333333333333329</c:v>
                </c:pt>
                <c:pt idx="27">
                  <c:v>4.2333333333333334</c:v>
                </c:pt>
                <c:pt idx="28">
                  <c:v>4.2</c:v>
                </c:pt>
                <c:pt idx="29">
                  <c:v>6</c:v>
                </c:pt>
                <c:pt idx="30">
                  <c:v>7.4333333333333336</c:v>
                </c:pt>
                <c:pt idx="31">
                  <c:v>4.3999999999999995</c:v>
                </c:pt>
                <c:pt idx="34">
                  <c:v>20.400000000000002</c:v>
                </c:pt>
                <c:pt idx="35">
                  <c:v>10.799999999999999</c:v>
                </c:pt>
                <c:pt idx="36">
                  <c:v>10.299999999999999</c:v>
                </c:pt>
                <c:pt idx="37">
                  <c:v>4.833333333333333</c:v>
                </c:pt>
                <c:pt idx="38">
                  <c:v>5.9666666666666659</c:v>
                </c:pt>
                <c:pt idx="39">
                  <c:v>4.2333333333333334</c:v>
                </c:pt>
                <c:pt idx="40">
                  <c:v>9.9333333333333336</c:v>
                </c:pt>
                <c:pt idx="41">
                  <c:v>5.0333333333333341</c:v>
                </c:pt>
                <c:pt idx="42">
                  <c:v>6.8666666666666671</c:v>
                </c:pt>
                <c:pt idx="43">
                  <c:v>6.666666666666667</c:v>
                </c:pt>
                <c:pt idx="44">
                  <c:v>6.5333333333333341</c:v>
                </c:pt>
                <c:pt idx="45">
                  <c:v>11</c:v>
                </c:pt>
                <c:pt idx="46">
                  <c:v>5.5</c:v>
                </c:pt>
                <c:pt idx="47">
                  <c:v>6.7333333333333343</c:v>
                </c:pt>
                <c:pt idx="48">
                  <c:v>5.0666666666666673</c:v>
                </c:pt>
                <c:pt idx="51">
                  <c:v>15.966666666666669</c:v>
                </c:pt>
                <c:pt idx="52">
                  <c:v>11.5</c:v>
                </c:pt>
                <c:pt idx="53">
                  <c:v>3.4666666666666663</c:v>
                </c:pt>
                <c:pt idx="54">
                  <c:v>6.3666666666666671</c:v>
                </c:pt>
                <c:pt idx="55">
                  <c:v>5.7</c:v>
                </c:pt>
                <c:pt idx="56">
                  <c:v>5.8666666666666671</c:v>
                </c:pt>
                <c:pt idx="57">
                  <c:v>8.2666666666666675</c:v>
                </c:pt>
                <c:pt idx="58">
                  <c:v>6.3999999999999995</c:v>
                </c:pt>
                <c:pt idx="59">
                  <c:v>6.2</c:v>
                </c:pt>
                <c:pt idx="60">
                  <c:v>5.0666666666666673</c:v>
                </c:pt>
                <c:pt idx="61">
                  <c:v>5.3666666666666663</c:v>
                </c:pt>
                <c:pt idx="62">
                  <c:v>4.333333333333333</c:v>
                </c:pt>
                <c:pt idx="63">
                  <c:v>6.2333333333333343</c:v>
                </c:pt>
                <c:pt idx="64">
                  <c:v>12.566666666666668</c:v>
                </c:pt>
                <c:pt idx="65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2-D84F-BECD-726BE0BB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22656"/>
        <c:axId val="1206425680"/>
      </c:lineChart>
      <c:catAx>
        <c:axId val="12064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425680"/>
        <c:crosses val="autoZero"/>
        <c:auto val="1"/>
        <c:lblAlgn val="ctr"/>
        <c:lblOffset val="100"/>
        <c:noMultiLvlLbl val="0"/>
      </c:catAx>
      <c:valAx>
        <c:axId val="120642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64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'Freezing Ext-RP'!$C$18:$BP$18</c:f>
                <c:numCache>
                  <c:formatCode>General</c:formatCode>
                  <c:ptCount val="66"/>
                  <c:pt idx="0">
                    <c:v>8.3700421201639941</c:v>
                  </c:pt>
                  <c:pt idx="1">
                    <c:v>7.7983285475386817</c:v>
                  </c:pt>
                  <c:pt idx="2">
                    <c:v>5.8469975269566534</c:v>
                  </c:pt>
                  <c:pt idx="3">
                    <c:v>7.3509137065841417</c:v>
                  </c:pt>
                  <c:pt idx="4">
                    <c:v>6.2968599153309688</c:v>
                  </c:pt>
                  <c:pt idx="5">
                    <c:v>6.0215179008374955</c:v>
                  </c:pt>
                  <c:pt idx="6">
                    <c:v>5.5298848742522537</c:v>
                  </c:pt>
                  <c:pt idx="7">
                    <c:v>3.6684739373654538</c:v>
                  </c:pt>
                  <c:pt idx="8">
                    <c:v>6.2566622436836665</c:v>
                  </c:pt>
                  <c:pt idx="9">
                    <c:v>4.3737448674286492</c:v>
                  </c:pt>
                  <c:pt idx="10">
                    <c:v>3.2089631688246585</c:v>
                  </c:pt>
                  <c:pt idx="11">
                    <c:v>5.1171561374739127</c:v>
                  </c:pt>
                  <c:pt idx="12">
                    <c:v>4.3077020414282883</c:v>
                  </c:pt>
                  <c:pt idx="13">
                    <c:v>7.7705518251402168</c:v>
                  </c:pt>
                  <c:pt idx="14">
                    <c:v>6.3374391109156267</c:v>
                  </c:pt>
                  <c:pt idx="17">
                    <c:v>9.3150939370834784</c:v>
                  </c:pt>
                  <c:pt idx="18">
                    <c:v>9.1481974635648307</c:v>
                  </c:pt>
                  <c:pt idx="19">
                    <c:v>8.9747134937825344</c:v>
                  </c:pt>
                  <c:pt idx="20">
                    <c:v>7.1190598698854499</c:v>
                  </c:pt>
                  <c:pt idx="21">
                    <c:v>6.3391866146444178</c:v>
                  </c:pt>
                  <c:pt idx="22">
                    <c:v>6.791004300061493</c:v>
                  </c:pt>
                  <c:pt idx="23">
                    <c:v>6.4393648367780667</c:v>
                  </c:pt>
                  <c:pt idx="24">
                    <c:v>4.1173957601626041</c:v>
                  </c:pt>
                  <c:pt idx="25">
                    <c:v>4.011044624700169</c:v>
                  </c:pt>
                  <c:pt idx="26">
                    <c:v>5.536079589348927</c:v>
                  </c:pt>
                  <c:pt idx="27">
                    <c:v>7.8989922233205263</c:v>
                  </c:pt>
                  <c:pt idx="28">
                    <c:v>2.9094719514811631</c:v>
                  </c:pt>
                  <c:pt idx="29">
                    <c:v>5.4311614218665545</c:v>
                  </c:pt>
                  <c:pt idx="30">
                    <c:v>6.7751411747839052</c:v>
                  </c:pt>
                  <c:pt idx="31">
                    <c:v>6.2031990981353822</c:v>
                  </c:pt>
                  <c:pt idx="34">
                    <c:v>8.91943366350832</c:v>
                  </c:pt>
                  <c:pt idx="35">
                    <c:v>8.6652904152206638</c:v>
                  </c:pt>
                  <c:pt idx="36">
                    <c:v>7.1852132450811359</c:v>
                  </c:pt>
                  <c:pt idx="37">
                    <c:v>7.306779024334066</c:v>
                  </c:pt>
                  <c:pt idx="38">
                    <c:v>4.3232987708855877</c:v>
                  </c:pt>
                  <c:pt idx="39">
                    <c:v>5.6269268653520133</c:v>
                  </c:pt>
                  <c:pt idx="40">
                    <c:v>5.6338392571903455</c:v>
                  </c:pt>
                  <c:pt idx="41">
                    <c:v>3.8689560428722887</c:v>
                  </c:pt>
                  <c:pt idx="42">
                    <c:v>6.9156665187002755</c:v>
                  </c:pt>
                  <c:pt idx="43">
                    <c:v>5.6260898318231591</c:v>
                  </c:pt>
                  <c:pt idx="44">
                    <c:v>3.7599162454347921</c:v>
                  </c:pt>
                  <c:pt idx="45">
                    <c:v>3.7042988213080283</c:v>
                  </c:pt>
                  <c:pt idx="46">
                    <c:v>6.6601092815936545</c:v>
                  </c:pt>
                  <c:pt idx="47">
                    <c:v>4.2461544149431969</c:v>
                  </c:pt>
                  <c:pt idx="48">
                    <c:v>4.0807147275871873</c:v>
                  </c:pt>
                  <c:pt idx="51">
                    <c:v>8.1376608744306154</c:v>
                  </c:pt>
                  <c:pt idx="52">
                    <c:v>5.4444373248991429</c:v>
                  </c:pt>
                  <c:pt idx="53">
                    <c:v>3.7768516528274647</c:v>
                  </c:pt>
                  <c:pt idx="54">
                    <c:v>4.8524765705727466</c:v>
                  </c:pt>
                  <c:pt idx="55">
                    <c:v>4.8715759128960539</c:v>
                  </c:pt>
                  <c:pt idx="56">
                    <c:v>6.0107359325106788</c:v>
                  </c:pt>
                  <c:pt idx="57">
                    <c:v>6.9580738396231983</c:v>
                  </c:pt>
                  <c:pt idx="58">
                    <c:v>4.4108116063472496</c:v>
                  </c:pt>
                  <c:pt idx="59">
                    <c:v>5.8148694855633432</c:v>
                  </c:pt>
                  <c:pt idx="60">
                    <c:v>7.5039642991113267</c:v>
                  </c:pt>
                  <c:pt idx="61">
                    <c:v>3.0907053313631487</c:v>
                  </c:pt>
                  <c:pt idx="62">
                    <c:v>6.545670705791891</c:v>
                  </c:pt>
                  <c:pt idx="63">
                    <c:v>8.2753081890394107</c:v>
                  </c:pt>
                  <c:pt idx="64">
                    <c:v>7.6164744968183111</c:v>
                  </c:pt>
                  <c:pt idx="65">
                    <c:v>2.9813069573436177</c:v>
                  </c:pt>
                </c:numCache>
              </c:numRef>
            </c:plus>
            <c:minus>
              <c:numRef>
                <c:f>'Freezing Ext-RP'!$C$18:$BP$18</c:f>
                <c:numCache>
                  <c:formatCode>General</c:formatCode>
                  <c:ptCount val="66"/>
                  <c:pt idx="0">
                    <c:v>8.3700421201639941</c:v>
                  </c:pt>
                  <c:pt idx="1">
                    <c:v>7.7983285475386817</c:v>
                  </c:pt>
                  <c:pt idx="2">
                    <c:v>5.8469975269566534</c:v>
                  </c:pt>
                  <c:pt idx="3">
                    <c:v>7.3509137065841417</c:v>
                  </c:pt>
                  <c:pt idx="4">
                    <c:v>6.2968599153309688</c:v>
                  </c:pt>
                  <c:pt idx="5">
                    <c:v>6.0215179008374955</c:v>
                  </c:pt>
                  <c:pt idx="6">
                    <c:v>5.5298848742522537</c:v>
                  </c:pt>
                  <c:pt idx="7">
                    <c:v>3.6684739373654538</c:v>
                  </c:pt>
                  <c:pt idx="8">
                    <c:v>6.2566622436836665</c:v>
                  </c:pt>
                  <c:pt idx="9">
                    <c:v>4.3737448674286492</c:v>
                  </c:pt>
                  <c:pt idx="10">
                    <c:v>3.2089631688246585</c:v>
                  </c:pt>
                  <c:pt idx="11">
                    <c:v>5.1171561374739127</c:v>
                  </c:pt>
                  <c:pt idx="12">
                    <c:v>4.3077020414282883</c:v>
                  </c:pt>
                  <c:pt idx="13">
                    <c:v>7.7705518251402168</c:v>
                  </c:pt>
                  <c:pt idx="14">
                    <c:v>6.3374391109156267</c:v>
                  </c:pt>
                  <c:pt idx="17">
                    <c:v>9.3150939370834784</c:v>
                  </c:pt>
                  <c:pt idx="18">
                    <c:v>9.1481974635648307</c:v>
                  </c:pt>
                  <c:pt idx="19">
                    <c:v>8.9747134937825344</c:v>
                  </c:pt>
                  <c:pt idx="20">
                    <c:v>7.1190598698854499</c:v>
                  </c:pt>
                  <c:pt idx="21">
                    <c:v>6.3391866146444178</c:v>
                  </c:pt>
                  <c:pt idx="22">
                    <c:v>6.791004300061493</c:v>
                  </c:pt>
                  <c:pt idx="23">
                    <c:v>6.4393648367780667</c:v>
                  </c:pt>
                  <c:pt idx="24">
                    <c:v>4.1173957601626041</c:v>
                  </c:pt>
                  <c:pt idx="25">
                    <c:v>4.011044624700169</c:v>
                  </c:pt>
                  <c:pt idx="26">
                    <c:v>5.536079589348927</c:v>
                  </c:pt>
                  <c:pt idx="27">
                    <c:v>7.8989922233205263</c:v>
                  </c:pt>
                  <c:pt idx="28">
                    <c:v>2.9094719514811631</c:v>
                  </c:pt>
                  <c:pt idx="29">
                    <c:v>5.4311614218665545</c:v>
                  </c:pt>
                  <c:pt idx="30">
                    <c:v>6.7751411747839052</c:v>
                  </c:pt>
                  <c:pt idx="31">
                    <c:v>6.2031990981353822</c:v>
                  </c:pt>
                  <c:pt idx="34">
                    <c:v>8.91943366350832</c:v>
                  </c:pt>
                  <c:pt idx="35">
                    <c:v>8.6652904152206638</c:v>
                  </c:pt>
                  <c:pt idx="36">
                    <c:v>7.1852132450811359</c:v>
                  </c:pt>
                  <c:pt idx="37">
                    <c:v>7.306779024334066</c:v>
                  </c:pt>
                  <c:pt idx="38">
                    <c:v>4.3232987708855877</c:v>
                  </c:pt>
                  <c:pt idx="39">
                    <c:v>5.6269268653520133</c:v>
                  </c:pt>
                  <c:pt idx="40">
                    <c:v>5.6338392571903455</c:v>
                  </c:pt>
                  <c:pt idx="41">
                    <c:v>3.8689560428722887</c:v>
                  </c:pt>
                  <c:pt idx="42">
                    <c:v>6.9156665187002755</c:v>
                  </c:pt>
                  <c:pt idx="43">
                    <c:v>5.6260898318231591</c:v>
                  </c:pt>
                  <c:pt idx="44">
                    <c:v>3.7599162454347921</c:v>
                  </c:pt>
                  <c:pt idx="45">
                    <c:v>3.7042988213080283</c:v>
                  </c:pt>
                  <c:pt idx="46">
                    <c:v>6.6601092815936545</c:v>
                  </c:pt>
                  <c:pt idx="47">
                    <c:v>4.2461544149431969</c:v>
                  </c:pt>
                  <c:pt idx="48">
                    <c:v>4.0807147275871873</c:v>
                  </c:pt>
                  <c:pt idx="51">
                    <c:v>8.1376608744306154</c:v>
                  </c:pt>
                  <c:pt idx="52">
                    <c:v>5.4444373248991429</c:v>
                  </c:pt>
                  <c:pt idx="53">
                    <c:v>3.7768516528274647</c:v>
                  </c:pt>
                  <c:pt idx="54">
                    <c:v>4.8524765705727466</c:v>
                  </c:pt>
                  <c:pt idx="55">
                    <c:v>4.8715759128960539</c:v>
                  </c:pt>
                  <c:pt idx="56">
                    <c:v>6.0107359325106788</c:v>
                  </c:pt>
                  <c:pt idx="57">
                    <c:v>6.9580738396231983</c:v>
                  </c:pt>
                  <c:pt idx="58">
                    <c:v>4.4108116063472496</c:v>
                  </c:pt>
                  <c:pt idx="59">
                    <c:v>5.8148694855633432</c:v>
                  </c:pt>
                  <c:pt idx="60">
                    <c:v>7.5039642991113267</c:v>
                  </c:pt>
                  <c:pt idx="61">
                    <c:v>3.0907053313631487</c:v>
                  </c:pt>
                  <c:pt idx="62">
                    <c:v>6.545670705791891</c:v>
                  </c:pt>
                  <c:pt idx="63">
                    <c:v>8.2753081890394107</c:v>
                  </c:pt>
                  <c:pt idx="64">
                    <c:v>7.6164744968183111</c:v>
                  </c:pt>
                  <c:pt idx="65">
                    <c:v>2.9813069573436177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'Freezing Ext-RP'!$C$17:$BP$17</c:f>
              <c:numCache>
                <c:formatCode>General</c:formatCode>
                <c:ptCount val="66"/>
                <c:pt idx="0">
                  <c:v>38.261904761904759</c:v>
                </c:pt>
                <c:pt idx="1">
                  <c:v>32.88095238095238</c:v>
                </c:pt>
                <c:pt idx="2">
                  <c:v>22.30952380952381</c:v>
                </c:pt>
                <c:pt idx="3">
                  <c:v>23.904761904761909</c:v>
                </c:pt>
                <c:pt idx="4">
                  <c:v>21.476190476190478</c:v>
                </c:pt>
                <c:pt idx="5">
                  <c:v>19.285714285714288</c:v>
                </c:pt>
                <c:pt idx="6">
                  <c:v>20.476190476190478</c:v>
                </c:pt>
                <c:pt idx="7">
                  <c:v>14.619047619047617</c:v>
                </c:pt>
                <c:pt idx="8">
                  <c:v>16.095238095238091</c:v>
                </c:pt>
                <c:pt idx="9">
                  <c:v>12.928571428571429</c:v>
                </c:pt>
                <c:pt idx="10">
                  <c:v>9.2142857142857117</c:v>
                </c:pt>
                <c:pt idx="11">
                  <c:v>14.833333333333334</c:v>
                </c:pt>
                <c:pt idx="12">
                  <c:v>9.1190476190476186</c:v>
                </c:pt>
                <c:pt idx="13">
                  <c:v>17.571428571428573</c:v>
                </c:pt>
                <c:pt idx="14">
                  <c:v>15.880952380952381</c:v>
                </c:pt>
                <c:pt idx="17">
                  <c:v>42.095238095238088</c:v>
                </c:pt>
                <c:pt idx="18">
                  <c:v>35.476190476190474</c:v>
                </c:pt>
                <c:pt idx="19">
                  <c:v>27.166666666666668</c:v>
                </c:pt>
                <c:pt idx="20">
                  <c:v>19.833333333333332</c:v>
                </c:pt>
                <c:pt idx="21">
                  <c:v>17.499999999999996</c:v>
                </c:pt>
                <c:pt idx="22">
                  <c:v>16.238095238095241</c:v>
                </c:pt>
                <c:pt idx="23">
                  <c:v>13.404761904761905</c:v>
                </c:pt>
                <c:pt idx="24">
                  <c:v>10.976190476190474</c:v>
                </c:pt>
                <c:pt idx="25">
                  <c:v>10.642857142857144</c:v>
                </c:pt>
                <c:pt idx="26">
                  <c:v>11.952380952380953</c:v>
                </c:pt>
                <c:pt idx="27">
                  <c:v>18.833333333333332</c:v>
                </c:pt>
                <c:pt idx="28">
                  <c:v>7.3809523809523796</c:v>
                </c:pt>
                <c:pt idx="29">
                  <c:v>13.023809523809524</c:v>
                </c:pt>
                <c:pt idx="30">
                  <c:v>14.928571428571431</c:v>
                </c:pt>
                <c:pt idx="31">
                  <c:v>13.714285714285715</c:v>
                </c:pt>
                <c:pt idx="34">
                  <c:v>36.214285714285715</c:v>
                </c:pt>
                <c:pt idx="35">
                  <c:v>25.023809523809526</c:v>
                </c:pt>
                <c:pt idx="36">
                  <c:v>18.166666666666668</c:v>
                </c:pt>
                <c:pt idx="37">
                  <c:v>18.785714285714285</c:v>
                </c:pt>
                <c:pt idx="38">
                  <c:v>10.047619047619046</c:v>
                </c:pt>
                <c:pt idx="39">
                  <c:v>12.761904761904761</c:v>
                </c:pt>
                <c:pt idx="40">
                  <c:v>15.738095238095234</c:v>
                </c:pt>
                <c:pt idx="41">
                  <c:v>6.9761904761904763</c:v>
                </c:pt>
                <c:pt idx="42">
                  <c:v>14.714285714285714</c:v>
                </c:pt>
                <c:pt idx="43">
                  <c:v>13.857142857142854</c:v>
                </c:pt>
                <c:pt idx="44">
                  <c:v>7.404761904761906</c:v>
                </c:pt>
                <c:pt idx="45">
                  <c:v>6.595238095238094</c:v>
                </c:pt>
                <c:pt idx="46">
                  <c:v>13.904761904761905</c:v>
                </c:pt>
                <c:pt idx="47">
                  <c:v>8.238095238095239</c:v>
                </c:pt>
                <c:pt idx="48">
                  <c:v>11.595238095238097</c:v>
                </c:pt>
                <c:pt idx="51">
                  <c:v>32.571428571428569</c:v>
                </c:pt>
                <c:pt idx="52">
                  <c:v>16.476190476190478</c:v>
                </c:pt>
                <c:pt idx="53">
                  <c:v>8.1904761904761898</c:v>
                </c:pt>
                <c:pt idx="54">
                  <c:v>13.452380952380953</c:v>
                </c:pt>
                <c:pt idx="55">
                  <c:v>10.476190476190476</c:v>
                </c:pt>
                <c:pt idx="56">
                  <c:v>12.547619047619049</c:v>
                </c:pt>
                <c:pt idx="57">
                  <c:v>16.142857142857142</c:v>
                </c:pt>
                <c:pt idx="58">
                  <c:v>11.38095238095238</c:v>
                </c:pt>
                <c:pt idx="59">
                  <c:v>9.1190476190476204</c:v>
                </c:pt>
                <c:pt idx="60">
                  <c:v>16.690476190476193</c:v>
                </c:pt>
                <c:pt idx="61">
                  <c:v>8.3571428571428577</c:v>
                </c:pt>
                <c:pt idx="62">
                  <c:v>13.80952380952381</c:v>
                </c:pt>
                <c:pt idx="63">
                  <c:v>17.476190476190474</c:v>
                </c:pt>
                <c:pt idx="64">
                  <c:v>14.833333333333334</c:v>
                </c:pt>
                <c:pt idx="65">
                  <c:v>5.9047619047619033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C-7742-96E4-327E59A94C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'Freezing Ext-RP'!$C$41:$BP$41</c:f>
                <c:numCache>
                  <c:formatCode>General</c:formatCode>
                  <c:ptCount val="66"/>
                  <c:pt idx="0">
                    <c:v>6.6124825797716138</c:v>
                  </c:pt>
                  <c:pt idx="1">
                    <c:v>8.6381333017484501</c:v>
                  </c:pt>
                  <c:pt idx="2">
                    <c:v>6.539088682331438</c:v>
                  </c:pt>
                  <c:pt idx="3">
                    <c:v>6.2379274646789655</c:v>
                  </c:pt>
                  <c:pt idx="4">
                    <c:v>8.6141689792984213</c:v>
                  </c:pt>
                  <c:pt idx="5">
                    <c:v>6.738752087478364</c:v>
                  </c:pt>
                  <c:pt idx="6">
                    <c:v>5.1378689687996797</c:v>
                  </c:pt>
                  <c:pt idx="7">
                    <c:v>6.7578181171011122</c:v>
                  </c:pt>
                  <c:pt idx="8">
                    <c:v>6.4465492752322575</c:v>
                  </c:pt>
                  <c:pt idx="9">
                    <c:v>4.6788731739136162</c:v>
                  </c:pt>
                  <c:pt idx="10">
                    <c:v>8.1451622596806121</c:v>
                  </c:pt>
                  <c:pt idx="11">
                    <c:v>8.2016838090316284</c:v>
                  </c:pt>
                  <c:pt idx="12">
                    <c:v>6.8067215474349601</c:v>
                  </c:pt>
                  <c:pt idx="13">
                    <c:v>8.5238632408727497</c:v>
                  </c:pt>
                  <c:pt idx="14">
                    <c:v>8.808919888219533</c:v>
                  </c:pt>
                  <c:pt idx="17">
                    <c:v>6.5069566551432843</c:v>
                  </c:pt>
                  <c:pt idx="18">
                    <c:v>6.4852339357278677</c:v>
                  </c:pt>
                  <c:pt idx="19">
                    <c:v>5.9202686907783111</c:v>
                  </c:pt>
                  <c:pt idx="20">
                    <c:v>8.6046796033452271</c:v>
                  </c:pt>
                  <c:pt idx="21">
                    <c:v>6.4341042531617942</c:v>
                  </c:pt>
                  <c:pt idx="22">
                    <c:v>6.8426822748946821</c:v>
                  </c:pt>
                  <c:pt idx="23">
                    <c:v>7.4863093836472796</c:v>
                  </c:pt>
                  <c:pt idx="24">
                    <c:v>7.2114290938854948</c:v>
                  </c:pt>
                  <c:pt idx="25">
                    <c:v>5.5633492341263908</c:v>
                  </c:pt>
                  <c:pt idx="26">
                    <c:v>6.4931399885469059</c:v>
                  </c:pt>
                  <c:pt idx="27">
                    <c:v>8.0002834416908204</c:v>
                  </c:pt>
                  <c:pt idx="28">
                    <c:v>8.0211569402666125</c:v>
                  </c:pt>
                  <c:pt idx="29">
                    <c:v>6.6409236095275688</c:v>
                  </c:pt>
                  <c:pt idx="30">
                    <c:v>8.797546555536119</c:v>
                  </c:pt>
                  <c:pt idx="31">
                    <c:v>9.2931148306066031</c:v>
                  </c:pt>
                  <c:pt idx="34">
                    <c:v>7.429818740967713</c:v>
                  </c:pt>
                  <c:pt idx="35">
                    <c:v>4.8696644244227674</c:v>
                  </c:pt>
                  <c:pt idx="36">
                    <c:v>6.550615365029584</c:v>
                  </c:pt>
                  <c:pt idx="37">
                    <c:v>6.2200897768741239</c:v>
                  </c:pt>
                  <c:pt idx="38">
                    <c:v>5.3684130534745442</c:v>
                  </c:pt>
                  <c:pt idx="39">
                    <c:v>5.2037502074824245</c:v>
                  </c:pt>
                  <c:pt idx="40">
                    <c:v>7.4504146079333342</c:v>
                  </c:pt>
                  <c:pt idx="41">
                    <c:v>6.8064652830524475</c:v>
                  </c:pt>
                  <c:pt idx="42">
                    <c:v>7.1507557061489297</c:v>
                  </c:pt>
                  <c:pt idx="43">
                    <c:v>7.9451860369468665</c:v>
                  </c:pt>
                  <c:pt idx="44">
                    <c:v>7.6398782322399423</c:v>
                  </c:pt>
                  <c:pt idx="45">
                    <c:v>9.1295404393771626</c:v>
                  </c:pt>
                  <c:pt idx="46">
                    <c:v>9.2468803815400928</c:v>
                  </c:pt>
                  <c:pt idx="47">
                    <c:v>9.4766345359537159</c:v>
                  </c:pt>
                  <c:pt idx="48">
                    <c:v>5.231330963773746</c:v>
                  </c:pt>
                  <c:pt idx="51">
                    <c:v>6.8432143847242877</c:v>
                  </c:pt>
                  <c:pt idx="52">
                    <c:v>7.554396028446857</c:v>
                  </c:pt>
                  <c:pt idx="53">
                    <c:v>7.4844713943622185</c:v>
                  </c:pt>
                  <c:pt idx="54">
                    <c:v>7.0817440578644826</c:v>
                  </c:pt>
                  <c:pt idx="55">
                    <c:v>5.5239713567300326</c:v>
                  </c:pt>
                  <c:pt idx="56">
                    <c:v>4.7851265288846747</c:v>
                  </c:pt>
                  <c:pt idx="57">
                    <c:v>4.8211922792909849</c:v>
                  </c:pt>
                  <c:pt idx="58">
                    <c:v>6.6386643719420864</c:v>
                  </c:pt>
                  <c:pt idx="59">
                    <c:v>5.749726026584046</c:v>
                  </c:pt>
                  <c:pt idx="60">
                    <c:v>7.2997213865767936</c:v>
                  </c:pt>
                  <c:pt idx="61">
                    <c:v>8.981358001864125</c:v>
                  </c:pt>
                  <c:pt idx="62">
                    <c:v>7.1618459441509659</c:v>
                  </c:pt>
                  <c:pt idx="63">
                    <c:v>9.2302395699543514</c:v>
                  </c:pt>
                  <c:pt idx="64">
                    <c:v>7.6705021916637364</c:v>
                  </c:pt>
                  <c:pt idx="65">
                    <c:v>8.2492170156330555</c:v>
                  </c:pt>
                </c:numCache>
              </c:numRef>
            </c:plus>
            <c:minus>
              <c:numRef>
                <c:f>'Freezing Ext-RP'!$C$41:$BP$41</c:f>
                <c:numCache>
                  <c:formatCode>General</c:formatCode>
                  <c:ptCount val="66"/>
                  <c:pt idx="0">
                    <c:v>6.6124825797716138</c:v>
                  </c:pt>
                  <c:pt idx="1">
                    <c:v>8.6381333017484501</c:v>
                  </c:pt>
                  <c:pt idx="2">
                    <c:v>6.539088682331438</c:v>
                  </c:pt>
                  <c:pt idx="3">
                    <c:v>6.2379274646789655</c:v>
                  </c:pt>
                  <c:pt idx="4">
                    <c:v>8.6141689792984213</c:v>
                  </c:pt>
                  <c:pt idx="5">
                    <c:v>6.738752087478364</c:v>
                  </c:pt>
                  <c:pt idx="6">
                    <c:v>5.1378689687996797</c:v>
                  </c:pt>
                  <c:pt idx="7">
                    <c:v>6.7578181171011122</c:v>
                  </c:pt>
                  <c:pt idx="8">
                    <c:v>6.4465492752322575</c:v>
                  </c:pt>
                  <c:pt idx="9">
                    <c:v>4.6788731739136162</c:v>
                  </c:pt>
                  <c:pt idx="10">
                    <c:v>8.1451622596806121</c:v>
                  </c:pt>
                  <c:pt idx="11">
                    <c:v>8.2016838090316284</c:v>
                  </c:pt>
                  <c:pt idx="12">
                    <c:v>6.8067215474349601</c:v>
                  </c:pt>
                  <c:pt idx="13">
                    <c:v>8.5238632408727497</c:v>
                  </c:pt>
                  <c:pt idx="14">
                    <c:v>8.808919888219533</c:v>
                  </c:pt>
                  <c:pt idx="17">
                    <c:v>6.5069566551432843</c:v>
                  </c:pt>
                  <c:pt idx="18">
                    <c:v>6.4852339357278677</c:v>
                  </c:pt>
                  <c:pt idx="19">
                    <c:v>5.9202686907783111</c:v>
                  </c:pt>
                  <c:pt idx="20">
                    <c:v>8.6046796033452271</c:v>
                  </c:pt>
                  <c:pt idx="21">
                    <c:v>6.4341042531617942</c:v>
                  </c:pt>
                  <c:pt idx="22">
                    <c:v>6.8426822748946821</c:v>
                  </c:pt>
                  <c:pt idx="23">
                    <c:v>7.4863093836472796</c:v>
                  </c:pt>
                  <c:pt idx="24">
                    <c:v>7.2114290938854948</c:v>
                  </c:pt>
                  <c:pt idx="25">
                    <c:v>5.5633492341263908</c:v>
                  </c:pt>
                  <c:pt idx="26">
                    <c:v>6.4931399885469059</c:v>
                  </c:pt>
                  <c:pt idx="27">
                    <c:v>8.0002834416908204</c:v>
                  </c:pt>
                  <c:pt idx="28">
                    <c:v>8.0211569402666125</c:v>
                  </c:pt>
                  <c:pt idx="29">
                    <c:v>6.6409236095275688</c:v>
                  </c:pt>
                  <c:pt idx="30">
                    <c:v>8.797546555536119</c:v>
                  </c:pt>
                  <c:pt idx="31">
                    <c:v>9.2931148306066031</c:v>
                  </c:pt>
                  <c:pt idx="34">
                    <c:v>7.429818740967713</c:v>
                  </c:pt>
                  <c:pt idx="35">
                    <c:v>4.8696644244227674</c:v>
                  </c:pt>
                  <c:pt idx="36">
                    <c:v>6.550615365029584</c:v>
                  </c:pt>
                  <c:pt idx="37">
                    <c:v>6.2200897768741239</c:v>
                  </c:pt>
                  <c:pt idx="38">
                    <c:v>5.3684130534745442</c:v>
                  </c:pt>
                  <c:pt idx="39">
                    <c:v>5.2037502074824245</c:v>
                  </c:pt>
                  <c:pt idx="40">
                    <c:v>7.4504146079333342</c:v>
                  </c:pt>
                  <c:pt idx="41">
                    <c:v>6.8064652830524475</c:v>
                  </c:pt>
                  <c:pt idx="42">
                    <c:v>7.1507557061489297</c:v>
                  </c:pt>
                  <c:pt idx="43">
                    <c:v>7.9451860369468665</c:v>
                  </c:pt>
                  <c:pt idx="44">
                    <c:v>7.6398782322399423</c:v>
                  </c:pt>
                  <c:pt idx="45">
                    <c:v>9.1295404393771626</c:v>
                  </c:pt>
                  <c:pt idx="46">
                    <c:v>9.2468803815400928</c:v>
                  </c:pt>
                  <c:pt idx="47">
                    <c:v>9.4766345359537159</c:v>
                  </c:pt>
                  <c:pt idx="48">
                    <c:v>5.231330963773746</c:v>
                  </c:pt>
                  <c:pt idx="51">
                    <c:v>6.8432143847242877</c:v>
                  </c:pt>
                  <c:pt idx="52">
                    <c:v>7.554396028446857</c:v>
                  </c:pt>
                  <c:pt idx="53">
                    <c:v>7.4844713943622185</c:v>
                  </c:pt>
                  <c:pt idx="54">
                    <c:v>7.0817440578644826</c:v>
                  </c:pt>
                  <c:pt idx="55">
                    <c:v>5.5239713567300326</c:v>
                  </c:pt>
                  <c:pt idx="56">
                    <c:v>4.7851265288846747</c:v>
                  </c:pt>
                  <c:pt idx="57">
                    <c:v>4.8211922792909849</c:v>
                  </c:pt>
                  <c:pt idx="58">
                    <c:v>6.6386643719420864</c:v>
                  </c:pt>
                  <c:pt idx="59">
                    <c:v>5.749726026584046</c:v>
                  </c:pt>
                  <c:pt idx="60">
                    <c:v>7.2997213865767936</c:v>
                  </c:pt>
                  <c:pt idx="61">
                    <c:v>8.981358001864125</c:v>
                  </c:pt>
                  <c:pt idx="62">
                    <c:v>7.1618459441509659</c:v>
                  </c:pt>
                  <c:pt idx="63">
                    <c:v>9.2302395699543514</c:v>
                  </c:pt>
                  <c:pt idx="64">
                    <c:v>7.6705021916637364</c:v>
                  </c:pt>
                  <c:pt idx="65">
                    <c:v>8.2492170156330555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'Freezing Ext-RP'!$C$40:$BP$40</c:f>
              <c:numCache>
                <c:formatCode>General</c:formatCode>
                <c:ptCount val="66"/>
                <c:pt idx="0">
                  <c:v>54.523809523809533</c:v>
                </c:pt>
                <c:pt idx="1">
                  <c:v>49.880952380952372</c:v>
                </c:pt>
                <c:pt idx="2">
                  <c:v>41.404761904761912</c:v>
                </c:pt>
                <c:pt idx="3">
                  <c:v>36.142857142857146</c:v>
                </c:pt>
                <c:pt idx="4">
                  <c:v>35.333333333333336</c:v>
                </c:pt>
                <c:pt idx="5">
                  <c:v>24.095238095238091</c:v>
                </c:pt>
                <c:pt idx="6">
                  <c:v>20.523809523809526</c:v>
                </c:pt>
                <c:pt idx="7">
                  <c:v>29.404761904761902</c:v>
                </c:pt>
                <c:pt idx="8">
                  <c:v>23.333333333333332</c:v>
                </c:pt>
                <c:pt idx="9">
                  <c:v>20.238095238095237</c:v>
                </c:pt>
                <c:pt idx="10">
                  <c:v>33.023809523809526</c:v>
                </c:pt>
                <c:pt idx="11">
                  <c:v>28.928571428571427</c:v>
                </c:pt>
                <c:pt idx="12">
                  <c:v>25.30952380952381</c:v>
                </c:pt>
                <c:pt idx="13">
                  <c:v>34.309523809523803</c:v>
                </c:pt>
                <c:pt idx="14">
                  <c:v>36.999999999999993</c:v>
                </c:pt>
                <c:pt idx="17">
                  <c:v>48.714285714285722</c:v>
                </c:pt>
                <c:pt idx="18">
                  <c:v>29.809523809523803</c:v>
                </c:pt>
                <c:pt idx="19">
                  <c:v>28.547619047619051</c:v>
                </c:pt>
                <c:pt idx="20">
                  <c:v>30.261904761904756</c:v>
                </c:pt>
                <c:pt idx="21">
                  <c:v>23.142857142857142</c:v>
                </c:pt>
                <c:pt idx="22">
                  <c:v>24.357142857142851</c:v>
                </c:pt>
                <c:pt idx="23">
                  <c:v>26.523809523809522</c:v>
                </c:pt>
                <c:pt idx="24">
                  <c:v>28.38095238095238</c:v>
                </c:pt>
                <c:pt idx="25">
                  <c:v>21.500000000000004</c:v>
                </c:pt>
                <c:pt idx="26">
                  <c:v>20.166666666666664</c:v>
                </c:pt>
                <c:pt idx="27">
                  <c:v>30.80952380952381</c:v>
                </c:pt>
                <c:pt idx="28">
                  <c:v>27.119047619047613</c:v>
                </c:pt>
                <c:pt idx="29">
                  <c:v>22.904761904761902</c:v>
                </c:pt>
                <c:pt idx="30">
                  <c:v>28.000000000000004</c:v>
                </c:pt>
                <c:pt idx="31">
                  <c:v>23.023809523809526</c:v>
                </c:pt>
                <c:pt idx="34">
                  <c:v>41.785714285714292</c:v>
                </c:pt>
                <c:pt idx="35">
                  <c:v>25.642857142857146</c:v>
                </c:pt>
                <c:pt idx="36">
                  <c:v>24.5</c:v>
                </c:pt>
                <c:pt idx="37">
                  <c:v>22.857142857142858</c:v>
                </c:pt>
                <c:pt idx="38">
                  <c:v>25.30952380952381</c:v>
                </c:pt>
                <c:pt idx="39">
                  <c:v>17.80952380952381</c:v>
                </c:pt>
                <c:pt idx="40">
                  <c:v>28.11904761904762</c:v>
                </c:pt>
                <c:pt idx="41">
                  <c:v>24.214285714285712</c:v>
                </c:pt>
                <c:pt idx="42">
                  <c:v>23.404761904761902</c:v>
                </c:pt>
                <c:pt idx="43">
                  <c:v>25.404761904761902</c:v>
                </c:pt>
                <c:pt idx="44">
                  <c:v>23.928571428571431</c:v>
                </c:pt>
                <c:pt idx="45">
                  <c:v>30.904761904761909</c:v>
                </c:pt>
                <c:pt idx="46">
                  <c:v>31.238095238095237</c:v>
                </c:pt>
                <c:pt idx="47">
                  <c:v>28.214285714285715</c:v>
                </c:pt>
                <c:pt idx="48">
                  <c:v>15.428571428571427</c:v>
                </c:pt>
                <c:pt idx="51">
                  <c:v>26.238095238095237</c:v>
                </c:pt>
                <c:pt idx="52">
                  <c:v>19.571428571428573</c:v>
                </c:pt>
                <c:pt idx="53">
                  <c:v>15.928571428571425</c:v>
                </c:pt>
                <c:pt idx="54">
                  <c:v>14.499999999999998</c:v>
                </c:pt>
                <c:pt idx="55">
                  <c:v>14.738095238095239</c:v>
                </c:pt>
                <c:pt idx="56">
                  <c:v>13.666666666666666</c:v>
                </c:pt>
                <c:pt idx="57">
                  <c:v>14.166666666666666</c:v>
                </c:pt>
                <c:pt idx="58">
                  <c:v>18.714285714285715</c:v>
                </c:pt>
                <c:pt idx="59">
                  <c:v>18.214285714285712</c:v>
                </c:pt>
                <c:pt idx="60">
                  <c:v>16.928571428571431</c:v>
                </c:pt>
                <c:pt idx="61">
                  <c:v>22.69047619047619</c:v>
                </c:pt>
                <c:pt idx="62">
                  <c:v>16.595238095238095</c:v>
                </c:pt>
                <c:pt idx="63">
                  <c:v>29.214285714285715</c:v>
                </c:pt>
                <c:pt idx="64">
                  <c:v>24.404761904761905</c:v>
                </c:pt>
                <c:pt idx="65">
                  <c:v>22.214285714285715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C-7742-96E4-327E59A9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57536"/>
        <c:axId val="1206460288"/>
      </c:lineChart>
      <c:catAx>
        <c:axId val="12064575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60288"/>
        <c:crosses val="autoZero"/>
        <c:auto val="1"/>
        <c:lblAlgn val="ctr"/>
        <c:lblOffset val="100"/>
        <c:noMultiLvlLbl val="0"/>
      </c:catAx>
      <c:valAx>
        <c:axId val="12064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Eyfp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'Freezing Ext-RP'!$B$2</c:f>
              <c:strCache>
                <c:ptCount val="1"/>
                <c:pt idx="0">
                  <c:v>10m45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'Freezing Ext-RP'!$C$2:$BP$2</c:f>
              <c:numCache>
                <c:formatCode>General</c:formatCode>
                <c:ptCount val="66"/>
                <c:pt idx="0">
                  <c:v>24.3</c:v>
                </c:pt>
                <c:pt idx="1">
                  <c:v>20.6</c:v>
                </c:pt>
                <c:pt idx="2">
                  <c:v>5.4</c:v>
                </c:pt>
                <c:pt idx="3">
                  <c:v>5.4</c:v>
                </c:pt>
                <c:pt idx="4">
                  <c:v>6.1</c:v>
                </c:pt>
                <c:pt idx="5">
                  <c:v>8.3000000000000007</c:v>
                </c:pt>
                <c:pt idx="6">
                  <c:v>2.9</c:v>
                </c:pt>
                <c:pt idx="7">
                  <c:v>1.7</c:v>
                </c:pt>
                <c:pt idx="8">
                  <c:v>4.4000000000000004</c:v>
                </c:pt>
                <c:pt idx="9">
                  <c:v>5.7</c:v>
                </c:pt>
                <c:pt idx="10">
                  <c:v>2</c:v>
                </c:pt>
                <c:pt idx="11">
                  <c:v>1.2</c:v>
                </c:pt>
                <c:pt idx="12">
                  <c:v>0</c:v>
                </c:pt>
                <c:pt idx="13">
                  <c:v>1.8</c:v>
                </c:pt>
                <c:pt idx="14">
                  <c:v>2.8</c:v>
                </c:pt>
                <c:pt idx="17">
                  <c:v>19.600000000000001</c:v>
                </c:pt>
                <c:pt idx="18">
                  <c:v>18.7</c:v>
                </c:pt>
                <c:pt idx="19">
                  <c:v>4</c:v>
                </c:pt>
                <c:pt idx="20">
                  <c:v>0.4</c:v>
                </c:pt>
                <c:pt idx="21">
                  <c:v>1.6</c:v>
                </c:pt>
                <c:pt idx="22">
                  <c:v>0.8</c:v>
                </c:pt>
                <c:pt idx="23">
                  <c:v>0</c:v>
                </c:pt>
                <c:pt idx="24">
                  <c:v>0.7</c:v>
                </c:pt>
                <c:pt idx="25">
                  <c:v>0.4</c:v>
                </c:pt>
                <c:pt idx="26">
                  <c:v>2.1</c:v>
                </c:pt>
                <c:pt idx="27">
                  <c:v>1.7</c:v>
                </c:pt>
                <c:pt idx="28">
                  <c:v>0</c:v>
                </c:pt>
                <c:pt idx="29">
                  <c:v>1.3</c:v>
                </c:pt>
                <c:pt idx="30">
                  <c:v>0.7</c:v>
                </c:pt>
                <c:pt idx="31">
                  <c:v>2.6</c:v>
                </c:pt>
                <c:pt idx="34">
                  <c:v>14.2</c:v>
                </c:pt>
                <c:pt idx="35">
                  <c:v>7.1</c:v>
                </c:pt>
                <c:pt idx="36">
                  <c:v>0.6</c:v>
                </c:pt>
                <c:pt idx="37">
                  <c:v>0.8</c:v>
                </c:pt>
                <c:pt idx="38">
                  <c:v>2.9</c:v>
                </c:pt>
                <c:pt idx="39">
                  <c:v>2.4</c:v>
                </c:pt>
                <c:pt idx="40">
                  <c:v>0</c:v>
                </c:pt>
                <c:pt idx="41">
                  <c:v>0</c:v>
                </c:pt>
                <c:pt idx="42">
                  <c:v>1.1000000000000001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</c:v>
                </c:pt>
                <c:pt idx="47">
                  <c:v>0</c:v>
                </c:pt>
                <c:pt idx="48">
                  <c:v>9.5</c:v>
                </c:pt>
                <c:pt idx="51">
                  <c:v>19.100000000000001</c:v>
                </c:pt>
                <c:pt idx="52">
                  <c:v>11.6</c:v>
                </c:pt>
                <c:pt idx="53">
                  <c:v>1.6</c:v>
                </c:pt>
                <c:pt idx="54">
                  <c:v>4.0999999999999996</c:v>
                </c:pt>
                <c:pt idx="55">
                  <c:v>1</c:v>
                </c:pt>
                <c:pt idx="56">
                  <c:v>1.2</c:v>
                </c:pt>
                <c:pt idx="57">
                  <c:v>0.9</c:v>
                </c:pt>
                <c:pt idx="58">
                  <c:v>1.9</c:v>
                </c:pt>
                <c:pt idx="59">
                  <c:v>0.6</c:v>
                </c:pt>
                <c:pt idx="60">
                  <c:v>2.9</c:v>
                </c:pt>
                <c:pt idx="61">
                  <c:v>2.4</c:v>
                </c:pt>
                <c:pt idx="62">
                  <c:v>0</c:v>
                </c:pt>
                <c:pt idx="63">
                  <c:v>2.1</c:v>
                </c:pt>
                <c:pt idx="64">
                  <c:v>1.2</c:v>
                </c:pt>
                <c:pt idx="6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0545-A3E6-A2006B4CBDFF}"/>
            </c:ext>
          </c:extLst>
        </c:ser>
        <c:ser>
          <c:idx val="1"/>
          <c:order val="1"/>
          <c:tx>
            <c:strRef>
              <c:f>'Freezing Ext-RP'!$B$3</c:f>
              <c:strCache>
                <c:ptCount val="1"/>
                <c:pt idx="0">
                  <c:v>7k45 eyfp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'Freezing Ext-RP'!$C$3:$BP$3</c:f>
              <c:numCache>
                <c:formatCode>General</c:formatCode>
                <c:ptCount val="66"/>
                <c:pt idx="0">
                  <c:v>20.6</c:v>
                </c:pt>
                <c:pt idx="1">
                  <c:v>18.399999999999999</c:v>
                </c:pt>
                <c:pt idx="2">
                  <c:v>17.5</c:v>
                </c:pt>
                <c:pt idx="3">
                  <c:v>14.1</c:v>
                </c:pt>
                <c:pt idx="4">
                  <c:v>14.5</c:v>
                </c:pt>
                <c:pt idx="5">
                  <c:v>16.399999999999999</c:v>
                </c:pt>
                <c:pt idx="6">
                  <c:v>15.6</c:v>
                </c:pt>
                <c:pt idx="7">
                  <c:v>11.1</c:v>
                </c:pt>
                <c:pt idx="8">
                  <c:v>12.7</c:v>
                </c:pt>
                <c:pt idx="9">
                  <c:v>3.2</c:v>
                </c:pt>
                <c:pt idx="10">
                  <c:v>4.5999999999999996</c:v>
                </c:pt>
                <c:pt idx="11">
                  <c:v>5.4</c:v>
                </c:pt>
                <c:pt idx="12">
                  <c:v>1.1000000000000001</c:v>
                </c:pt>
                <c:pt idx="13">
                  <c:v>4.2</c:v>
                </c:pt>
                <c:pt idx="14">
                  <c:v>8.4</c:v>
                </c:pt>
                <c:pt idx="17">
                  <c:v>29.1</c:v>
                </c:pt>
                <c:pt idx="18">
                  <c:v>27</c:v>
                </c:pt>
                <c:pt idx="19">
                  <c:v>24.8</c:v>
                </c:pt>
                <c:pt idx="20">
                  <c:v>5.2</c:v>
                </c:pt>
                <c:pt idx="21">
                  <c:v>6.9</c:v>
                </c:pt>
                <c:pt idx="22">
                  <c:v>3</c:v>
                </c:pt>
                <c:pt idx="23">
                  <c:v>1.9</c:v>
                </c:pt>
                <c:pt idx="24">
                  <c:v>0.3</c:v>
                </c:pt>
                <c:pt idx="25">
                  <c:v>8.5</c:v>
                </c:pt>
                <c:pt idx="26">
                  <c:v>1.3</c:v>
                </c:pt>
                <c:pt idx="27">
                  <c:v>3.3</c:v>
                </c:pt>
                <c:pt idx="28">
                  <c:v>2.6</c:v>
                </c:pt>
                <c:pt idx="29">
                  <c:v>0</c:v>
                </c:pt>
                <c:pt idx="30">
                  <c:v>0</c:v>
                </c:pt>
                <c:pt idx="31">
                  <c:v>3.3</c:v>
                </c:pt>
                <c:pt idx="34">
                  <c:v>28.4</c:v>
                </c:pt>
                <c:pt idx="35">
                  <c:v>27.4</c:v>
                </c:pt>
                <c:pt idx="36">
                  <c:v>24.5</c:v>
                </c:pt>
                <c:pt idx="37">
                  <c:v>17.3</c:v>
                </c:pt>
                <c:pt idx="38">
                  <c:v>7.8</c:v>
                </c:pt>
                <c:pt idx="39">
                  <c:v>3.7</c:v>
                </c:pt>
                <c:pt idx="40">
                  <c:v>2.6</c:v>
                </c:pt>
                <c:pt idx="41">
                  <c:v>0.8</c:v>
                </c:pt>
                <c:pt idx="42">
                  <c:v>1.8</c:v>
                </c:pt>
                <c:pt idx="43">
                  <c:v>2.2999999999999998</c:v>
                </c:pt>
                <c:pt idx="44">
                  <c:v>0.3</c:v>
                </c:pt>
                <c:pt idx="45">
                  <c:v>0.9</c:v>
                </c:pt>
                <c:pt idx="46">
                  <c:v>4.5</c:v>
                </c:pt>
                <c:pt idx="47">
                  <c:v>1.5</c:v>
                </c:pt>
                <c:pt idx="48">
                  <c:v>4.8</c:v>
                </c:pt>
                <c:pt idx="51">
                  <c:v>19.7</c:v>
                </c:pt>
                <c:pt idx="52">
                  <c:v>1.9</c:v>
                </c:pt>
                <c:pt idx="53">
                  <c:v>1.6</c:v>
                </c:pt>
                <c:pt idx="54">
                  <c:v>4.4000000000000004</c:v>
                </c:pt>
                <c:pt idx="55">
                  <c:v>0</c:v>
                </c:pt>
                <c:pt idx="56">
                  <c:v>2.7</c:v>
                </c:pt>
                <c:pt idx="57">
                  <c:v>6.5</c:v>
                </c:pt>
                <c:pt idx="58">
                  <c:v>2.9</c:v>
                </c:pt>
                <c:pt idx="59">
                  <c:v>1.3</c:v>
                </c:pt>
                <c:pt idx="60">
                  <c:v>3.8</c:v>
                </c:pt>
                <c:pt idx="61">
                  <c:v>3.6</c:v>
                </c:pt>
                <c:pt idx="62">
                  <c:v>2</c:v>
                </c:pt>
                <c:pt idx="63">
                  <c:v>28.9</c:v>
                </c:pt>
                <c:pt idx="64">
                  <c:v>3</c:v>
                </c:pt>
                <c:pt idx="6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0545-A3E6-A2006B4CBDFF}"/>
            </c:ext>
          </c:extLst>
        </c:ser>
        <c:ser>
          <c:idx val="2"/>
          <c:order val="2"/>
          <c:tx>
            <c:strRef>
              <c:f>'Freezing Ext-RP'!$B$4</c:f>
              <c:strCache>
                <c:ptCount val="1"/>
                <c:pt idx="0">
                  <c:v>9K45 eyfp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'Freezing Ext-RP'!$C$4:$BP$4</c:f>
              <c:numCache>
                <c:formatCode>General</c:formatCode>
                <c:ptCount val="66"/>
                <c:pt idx="0">
                  <c:v>16.399999999999999</c:v>
                </c:pt>
                <c:pt idx="1">
                  <c:v>14.6</c:v>
                </c:pt>
                <c:pt idx="2">
                  <c:v>18.600000000000001</c:v>
                </c:pt>
                <c:pt idx="3">
                  <c:v>20.5</c:v>
                </c:pt>
                <c:pt idx="4">
                  <c:v>16</c:v>
                </c:pt>
                <c:pt idx="5">
                  <c:v>8.1999999999999993</c:v>
                </c:pt>
                <c:pt idx="6">
                  <c:v>6.8</c:v>
                </c:pt>
                <c:pt idx="7">
                  <c:v>5</c:v>
                </c:pt>
                <c:pt idx="8">
                  <c:v>0.4</c:v>
                </c:pt>
                <c:pt idx="9">
                  <c:v>3.1</c:v>
                </c:pt>
                <c:pt idx="10">
                  <c:v>5.9</c:v>
                </c:pt>
                <c:pt idx="11">
                  <c:v>8</c:v>
                </c:pt>
                <c:pt idx="12">
                  <c:v>1.3</c:v>
                </c:pt>
                <c:pt idx="13">
                  <c:v>3.2</c:v>
                </c:pt>
                <c:pt idx="14">
                  <c:v>3.5</c:v>
                </c:pt>
                <c:pt idx="17">
                  <c:v>20.8</c:v>
                </c:pt>
                <c:pt idx="18">
                  <c:v>24.6</c:v>
                </c:pt>
                <c:pt idx="19">
                  <c:v>19.5</c:v>
                </c:pt>
                <c:pt idx="20">
                  <c:v>13.2</c:v>
                </c:pt>
                <c:pt idx="21">
                  <c:v>11.4</c:v>
                </c:pt>
                <c:pt idx="22">
                  <c:v>7.2</c:v>
                </c:pt>
                <c:pt idx="23">
                  <c:v>11.5</c:v>
                </c:pt>
                <c:pt idx="24">
                  <c:v>8.1</c:v>
                </c:pt>
                <c:pt idx="25">
                  <c:v>6.2</c:v>
                </c:pt>
                <c:pt idx="26">
                  <c:v>6.7</c:v>
                </c:pt>
                <c:pt idx="27">
                  <c:v>7.7</c:v>
                </c:pt>
                <c:pt idx="28">
                  <c:v>5.6</c:v>
                </c:pt>
                <c:pt idx="29">
                  <c:v>6.8</c:v>
                </c:pt>
                <c:pt idx="30">
                  <c:v>2.9</c:v>
                </c:pt>
                <c:pt idx="31">
                  <c:v>7.5</c:v>
                </c:pt>
                <c:pt idx="34">
                  <c:v>24.2</c:v>
                </c:pt>
                <c:pt idx="35">
                  <c:v>17.3</c:v>
                </c:pt>
                <c:pt idx="36">
                  <c:v>14.8</c:v>
                </c:pt>
                <c:pt idx="37">
                  <c:v>16.7</c:v>
                </c:pt>
                <c:pt idx="38">
                  <c:v>13</c:v>
                </c:pt>
                <c:pt idx="39">
                  <c:v>9</c:v>
                </c:pt>
                <c:pt idx="40">
                  <c:v>8.9</c:v>
                </c:pt>
                <c:pt idx="41">
                  <c:v>8.3000000000000007</c:v>
                </c:pt>
                <c:pt idx="42">
                  <c:v>6.1</c:v>
                </c:pt>
                <c:pt idx="43">
                  <c:v>13.4</c:v>
                </c:pt>
                <c:pt idx="44">
                  <c:v>7.2</c:v>
                </c:pt>
                <c:pt idx="45">
                  <c:v>5.0999999999999996</c:v>
                </c:pt>
                <c:pt idx="46">
                  <c:v>14.9</c:v>
                </c:pt>
                <c:pt idx="47">
                  <c:v>3.9</c:v>
                </c:pt>
                <c:pt idx="48">
                  <c:v>5.3</c:v>
                </c:pt>
                <c:pt idx="51">
                  <c:v>14.8</c:v>
                </c:pt>
                <c:pt idx="52">
                  <c:v>10.5</c:v>
                </c:pt>
                <c:pt idx="53">
                  <c:v>10.6</c:v>
                </c:pt>
                <c:pt idx="54">
                  <c:v>18.5</c:v>
                </c:pt>
                <c:pt idx="55">
                  <c:v>5.5</c:v>
                </c:pt>
                <c:pt idx="56">
                  <c:v>9.9</c:v>
                </c:pt>
                <c:pt idx="57">
                  <c:v>4.8</c:v>
                </c:pt>
                <c:pt idx="58">
                  <c:v>7.3</c:v>
                </c:pt>
                <c:pt idx="59">
                  <c:v>6.1</c:v>
                </c:pt>
                <c:pt idx="60">
                  <c:v>6.5</c:v>
                </c:pt>
                <c:pt idx="61">
                  <c:v>4.0999999999999996</c:v>
                </c:pt>
                <c:pt idx="62">
                  <c:v>13.4</c:v>
                </c:pt>
                <c:pt idx="63">
                  <c:v>9.9</c:v>
                </c:pt>
                <c:pt idx="64">
                  <c:v>8</c:v>
                </c:pt>
                <c:pt idx="6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0545-A3E6-A2006B4CBDFF}"/>
            </c:ext>
          </c:extLst>
        </c:ser>
        <c:ser>
          <c:idx val="3"/>
          <c:order val="3"/>
          <c:tx>
            <c:strRef>
              <c:f>'Freezing Ext-RP'!$B$5</c:f>
              <c:strCache>
                <c:ptCount val="1"/>
                <c:pt idx="0">
                  <c:v>6K46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'Freezing Ext-RP'!$C$5:$BP$5</c:f>
              <c:numCache>
                <c:formatCode>General</c:formatCode>
                <c:ptCount val="66"/>
                <c:pt idx="0">
                  <c:v>1.1000000000000001</c:v>
                </c:pt>
                <c:pt idx="1">
                  <c:v>5.9</c:v>
                </c:pt>
                <c:pt idx="2">
                  <c:v>4.4000000000000004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3.7</c:v>
                </c:pt>
                <c:pt idx="18">
                  <c:v>6.9</c:v>
                </c:pt>
                <c:pt idx="19">
                  <c:v>2.6</c:v>
                </c:pt>
                <c:pt idx="20">
                  <c:v>2.4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6.5</c:v>
                </c:pt>
                <c:pt idx="35">
                  <c:v>6.6</c:v>
                </c:pt>
                <c:pt idx="36">
                  <c:v>0.5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1.9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C-0545-A3E6-A2006B4CBDFF}"/>
            </c:ext>
          </c:extLst>
        </c:ser>
        <c:ser>
          <c:idx val="4"/>
          <c:order val="4"/>
          <c:tx>
            <c:strRef>
              <c:f>'Freezing Ext-RP'!$B$6</c:f>
              <c:strCache>
                <c:ptCount val="1"/>
                <c:pt idx="0">
                  <c:v>7K46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'Freezing Ext-RP'!$C$6:$BP$6</c:f>
              <c:numCache>
                <c:formatCode>General</c:formatCode>
                <c:ptCount val="66"/>
                <c:pt idx="0">
                  <c:v>1.1000000000000001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16.899999999999999</c:v>
                </c:pt>
                <c:pt idx="18">
                  <c:v>6.1</c:v>
                </c:pt>
                <c:pt idx="19">
                  <c:v>3.6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0.8</c:v>
                </c:pt>
                <c:pt idx="24">
                  <c:v>1.3</c:v>
                </c:pt>
                <c:pt idx="25">
                  <c:v>1.3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8.6</c:v>
                </c:pt>
                <c:pt idx="35">
                  <c:v>1.6</c:v>
                </c:pt>
                <c:pt idx="36">
                  <c:v>1</c:v>
                </c:pt>
                <c:pt idx="37">
                  <c:v>4.8</c:v>
                </c:pt>
                <c:pt idx="38">
                  <c:v>0</c:v>
                </c:pt>
                <c:pt idx="39">
                  <c:v>2.4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9.4</c:v>
                </c:pt>
                <c:pt idx="52">
                  <c:v>0.7</c:v>
                </c:pt>
                <c:pt idx="53">
                  <c:v>0</c:v>
                </c:pt>
                <c:pt idx="54">
                  <c:v>1.6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C-0545-A3E6-A2006B4CBDFF}"/>
            </c:ext>
          </c:extLst>
        </c:ser>
        <c:ser>
          <c:idx val="5"/>
          <c:order val="5"/>
          <c:tx>
            <c:strRef>
              <c:f>'Freezing Ext-RP'!$B$7</c:f>
              <c:strCache>
                <c:ptCount val="1"/>
                <c:pt idx="0">
                  <c:v>8K46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'Freezing Ext-RP'!$C$7:$BP$7</c:f>
              <c:numCache>
                <c:formatCode>General</c:formatCode>
                <c:ptCount val="66"/>
                <c:pt idx="0">
                  <c:v>12.2</c:v>
                </c:pt>
                <c:pt idx="1">
                  <c:v>9</c:v>
                </c:pt>
                <c:pt idx="2">
                  <c:v>16.399999999999999</c:v>
                </c:pt>
                <c:pt idx="3">
                  <c:v>5.6</c:v>
                </c:pt>
                <c:pt idx="4">
                  <c:v>14</c:v>
                </c:pt>
                <c:pt idx="5">
                  <c:v>9.1</c:v>
                </c:pt>
                <c:pt idx="6">
                  <c:v>18.3</c:v>
                </c:pt>
                <c:pt idx="7">
                  <c:v>6.7</c:v>
                </c:pt>
                <c:pt idx="8">
                  <c:v>4</c:v>
                </c:pt>
                <c:pt idx="9">
                  <c:v>9.1999999999999993</c:v>
                </c:pt>
                <c:pt idx="10">
                  <c:v>6.7</c:v>
                </c:pt>
                <c:pt idx="11">
                  <c:v>8.4</c:v>
                </c:pt>
                <c:pt idx="12">
                  <c:v>11.2</c:v>
                </c:pt>
                <c:pt idx="13">
                  <c:v>2.8</c:v>
                </c:pt>
                <c:pt idx="14">
                  <c:v>5.7</c:v>
                </c:pt>
                <c:pt idx="17">
                  <c:v>4.5999999999999996</c:v>
                </c:pt>
                <c:pt idx="18">
                  <c:v>5.3</c:v>
                </c:pt>
                <c:pt idx="19">
                  <c:v>6.3</c:v>
                </c:pt>
                <c:pt idx="20">
                  <c:v>12.6</c:v>
                </c:pt>
                <c:pt idx="21">
                  <c:v>3.7</c:v>
                </c:pt>
                <c:pt idx="22">
                  <c:v>7.8</c:v>
                </c:pt>
                <c:pt idx="23">
                  <c:v>0.7</c:v>
                </c:pt>
                <c:pt idx="24">
                  <c:v>0.8</c:v>
                </c:pt>
                <c:pt idx="25">
                  <c:v>1.6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4.3</c:v>
                </c:pt>
                <c:pt idx="31">
                  <c:v>0</c:v>
                </c:pt>
                <c:pt idx="34">
                  <c:v>14.3</c:v>
                </c:pt>
                <c:pt idx="35">
                  <c:v>4.0999999999999996</c:v>
                </c:pt>
                <c:pt idx="36">
                  <c:v>13.3</c:v>
                </c:pt>
                <c:pt idx="37">
                  <c:v>1.7</c:v>
                </c:pt>
                <c:pt idx="38">
                  <c:v>0.9</c:v>
                </c:pt>
                <c:pt idx="39">
                  <c:v>0.5</c:v>
                </c:pt>
                <c:pt idx="40">
                  <c:v>7.9</c:v>
                </c:pt>
                <c:pt idx="41">
                  <c:v>0.4</c:v>
                </c:pt>
                <c:pt idx="42">
                  <c:v>0.7</c:v>
                </c:pt>
                <c:pt idx="43">
                  <c:v>0.5</c:v>
                </c:pt>
                <c:pt idx="44">
                  <c:v>0</c:v>
                </c:pt>
                <c:pt idx="45">
                  <c:v>0.7</c:v>
                </c:pt>
                <c:pt idx="46">
                  <c:v>0.5</c:v>
                </c:pt>
                <c:pt idx="47">
                  <c:v>0.7</c:v>
                </c:pt>
                <c:pt idx="48">
                  <c:v>1</c:v>
                </c:pt>
                <c:pt idx="51">
                  <c:v>15.6</c:v>
                </c:pt>
                <c:pt idx="52">
                  <c:v>2.1</c:v>
                </c:pt>
                <c:pt idx="53">
                  <c:v>0.7</c:v>
                </c:pt>
                <c:pt idx="54">
                  <c:v>3.6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C-0545-A3E6-A2006B4CBDFF}"/>
            </c:ext>
          </c:extLst>
        </c:ser>
        <c:ser>
          <c:idx val="6"/>
          <c:order val="6"/>
          <c:tx>
            <c:strRef>
              <c:f>'Freezing Ext-RP'!$B$8</c:f>
              <c:strCache>
                <c:ptCount val="1"/>
                <c:pt idx="0">
                  <c:v>9K46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'Freezing Ext-RP'!$C$8:$BP$8</c:f>
              <c:numCache>
                <c:formatCode>General</c:formatCode>
                <c:ptCount val="66"/>
                <c:pt idx="0">
                  <c:v>13.4</c:v>
                </c:pt>
                <c:pt idx="1">
                  <c:v>2.5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6.7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4">
                  <c:v>5.2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C-0545-A3E6-A2006B4CBDFF}"/>
            </c:ext>
          </c:extLst>
        </c:ser>
        <c:ser>
          <c:idx val="7"/>
          <c:order val="7"/>
          <c:tx>
            <c:strRef>
              <c:f>'Freezing Ext-RP'!$B$9</c:f>
              <c:strCache>
                <c:ptCount val="1"/>
                <c:pt idx="0">
                  <c:v>8n46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'Freezing Ext-RP'!$C$9:$BP$9</c:f>
              <c:numCache>
                <c:formatCode>General</c:formatCode>
                <c:ptCount val="66"/>
                <c:pt idx="0">
                  <c:v>18.7</c:v>
                </c:pt>
                <c:pt idx="1">
                  <c:v>19</c:v>
                </c:pt>
                <c:pt idx="2">
                  <c:v>2.7</c:v>
                </c:pt>
                <c:pt idx="3">
                  <c:v>0</c:v>
                </c:pt>
                <c:pt idx="4">
                  <c:v>3.6</c:v>
                </c:pt>
                <c:pt idx="5">
                  <c:v>3.8</c:v>
                </c:pt>
                <c:pt idx="6">
                  <c:v>1.9</c:v>
                </c:pt>
                <c:pt idx="7">
                  <c:v>7.8</c:v>
                </c:pt>
                <c:pt idx="8">
                  <c:v>0.9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</c:v>
                </c:pt>
                <c:pt idx="13">
                  <c:v>0</c:v>
                </c:pt>
                <c:pt idx="14">
                  <c:v>0</c:v>
                </c:pt>
                <c:pt idx="17">
                  <c:v>19.7</c:v>
                </c:pt>
                <c:pt idx="18">
                  <c:v>17.7</c:v>
                </c:pt>
                <c:pt idx="19">
                  <c:v>4.5999999999999996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0.9</c:v>
                </c:pt>
                <c:pt idx="24">
                  <c:v>2.4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9.5</c:v>
                </c:pt>
                <c:pt idx="35">
                  <c:v>2.4</c:v>
                </c:pt>
                <c:pt idx="36">
                  <c:v>0</c:v>
                </c:pt>
                <c:pt idx="37">
                  <c:v>0.4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0.7</c:v>
                </c:pt>
                <c:pt idx="42">
                  <c:v>0</c:v>
                </c:pt>
                <c:pt idx="43">
                  <c:v>0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14.2</c:v>
                </c:pt>
                <c:pt idx="52">
                  <c:v>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C-0545-A3E6-A2006B4CBDFF}"/>
            </c:ext>
          </c:extLst>
        </c:ser>
        <c:ser>
          <c:idx val="8"/>
          <c:order val="8"/>
          <c:tx>
            <c:strRef>
              <c:f>'Freezing Ext-RP'!$B$10</c:f>
              <c:strCache>
                <c:ptCount val="1"/>
                <c:pt idx="0">
                  <c:v>10n46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'Freezing Ext-RP'!$C$10:$BP$10</c:f>
              <c:numCache>
                <c:formatCode>General</c:formatCode>
                <c:ptCount val="66"/>
                <c:pt idx="0">
                  <c:v>6.1</c:v>
                </c:pt>
                <c:pt idx="1">
                  <c:v>7.1</c:v>
                </c:pt>
                <c:pt idx="2">
                  <c:v>6.3</c:v>
                </c:pt>
                <c:pt idx="3">
                  <c:v>7.2</c:v>
                </c:pt>
                <c:pt idx="4">
                  <c:v>7.5</c:v>
                </c:pt>
                <c:pt idx="5">
                  <c:v>5.8</c:v>
                </c:pt>
                <c:pt idx="6">
                  <c:v>9.6</c:v>
                </c:pt>
                <c:pt idx="7">
                  <c:v>6.8</c:v>
                </c:pt>
                <c:pt idx="8">
                  <c:v>0</c:v>
                </c:pt>
                <c:pt idx="9">
                  <c:v>4</c:v>
                </c:pt>
                <c:pt idx="10">
                  <c:v>0.4</c:v>
                </c:pt>
                <c:pt idx="11">
                  <c:v>2.4</c:v>
                </c:pt>
                <c:pt idx="12">
                  <c:v>0.8</c:v>
                </c:pt>
                <c:pt idx="13">
                  <c:v>1.7</c:v>
                </c:pt>
                <c:pt idx="14">
                  <c:v>0.4</c:v>
                </c:pt>
                <c:pt idx="17">
                  <c:v>6.8</c:v>
                </c:pt>
                <c:pt idx="18">
                  <c:v>1.1000000000000001</c:v>
                </c:pt>
                <c:pt idx="19">
                  <c:v>1.7</c:v>
                </c:pt>
                <c:pt idx="20">
                  <c:v>0</c:v>
                </c:pt>
                <c:pt idx="21">
                  <c:v>1.2</c:v>
                </c:pt>
                <c:pt idx="22">
                  <c:v>0.4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0.7</c:v>
                </c:pt>
                <c:pt idx="29">
                  <c:v>3.3</c:v>
                </c:pt>
                <c:pt idx="30">
                  <c:v>4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</c:v>
                </c:pt>
                <c:pt idx="40">
                  <c:v>1.4</c:v>
                </c:pt>
                <c:pt idx="41">
                  <c:v>0</c:v>
                </c:pt>
                <c:pt idx="42">
                  <c:v>0.4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2.2999999999999998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9C-0545-A3E6-A2006B4C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22592"/>
        <c:axId val="1206525072"/>
      </c:lineChart>
      <c:catAx>
        <c:axId val="120652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25072"/>
        <c:crosses val="autoZero"/>
        <c:auto val="1"/>
        <c:lblAlgn val="ctr"/>
        <c:lblOffset val="100"/>
        <c:noMultiLvlLbl val="0"/>
      </c:catAx>
      <c:valAx>
        <c:axId val="12065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'Freezing Ext-RP'!$B$25</c:f>
              <c:strCache>
                <c:ptCount val="1"/>
                <c:pt idx="0">
                  <c:v>2M45 halo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'Freezing Ext-RP'!$C$25:$BP$25</c:f>
              <c:numCache>
                <c:formatCode>General</c:formatCode>
                <c:ptCount val="66"/>
                <c:pt idx="0">
                  <c:v>29.7</c:v>
                </c:pt>
                <c:pt idx="1">
                  <c:v>30</c:v>
                </c:pt>
                <c:pt idx="2">
                  <c:v>28.8</c:v>
                </c:pt>
                <c:pt idx="3">
                  <c:v>29.6</c:v>
                </c:pt>
                <c:pt idx="4">
                  <c:v>28.5</c:v>
                </c:pt>
                <c:pt idx="5">
                  <c:v>25.5</c:v>
                </c:pt>
                <c:pt idx="6">
                  <c:v>16.2</c:v>
                </c:pt>
                <c:pt idx="7">
                  <c:v>20.100000000000001</c:v>
                </c:pt>
                <c:pt idx="8">
                  <c:v>28.7</c:v>
                </c:pt>
                <c:pt idx="9">
                  <c:v>18</c:v>
                </c:pt>
                <c:pt idx="10">
                  <c:v>12.3</c:v>
                </c:pt>
                <c:pt idx="11">
                  <c:v>5</c:v>
                </c:pt>
                <c:pt idx="12">
                  <c:v>8</c:v>
                </c:pt>
                <c:pt idx="13">
                  <c:v>8.9</c:v>
                </c:pt>
                <c:pt idx="14">
                  <c:v>11.1</c:v>
                </c:pt>
                <c:pt idx="17">
                  <c:v>14</c:v>
                </c:pt>
                <c:pt idx="18">
                  <c:v>2.6</c:v>
                </c:pt>
                <c:pt idx="19">
                  <c:v>1.6</c:v>
                </c:pt>
                <c:pt idx="20">
                  <c:v>3.4</c:v>
                </c:pt>
                <c:pt idx="21">
                  <c:v>0.7</c:v>
                </c:pt>
                <c:pt idx="22">
                  <c:v>1.6</c:v>
                </c:pt>
                <c:pt idx="23">
                  <c:v>0.7</c:v>
                </c:pt>
                <c:pt idx="24">
                  <c:v>0</c:v>
                </c:pt>
                <c:pt idx="25">
                  <c:v>0.5</c:v>
                </c:pt>
                <c:pt idx="26">
                  <c:v>0.8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2.7</c:v>
                </c:pt>
                <c:pt idx="31">
                  <c:v>1.3</c:v>
                </c:pt>
                <c:pt idx="34">
                  <c:v>11.2</c:v>
                </c:pt>
                <c:pt idx="35">
                  <c:v>10.5</c:v>
                </c:pt>
                <c:pt idx="36">
                  <c:v>3.5</c:v>
                </c:pt>
                <c:pt idx="37">
                  <c:v>0</c:v>
                </c:pt>
                <c:pt idx="38">
                  <c:v>2.6</c:v>
                </c:pt>
                <c:pt idx="39">
                  <c:v>6.4</c:v>
                </c:pt>
                <c:pt idx="40">
                  <c:v>3.1</c:v>
                </c:pt>
                <c:pt idx="41">
                  <c:v>4.9000000000000004</c:v>
                </c:pt>
                <c:pt idx="42">
                  <c:v>3.8</c:v>
                </c:pt>
                <c:pt idx="43">
                  <c:v>3.2</c:v>
                </c:pt>
                <c:pt idx="44">
                  <c:v>5.8</c:v>
                </c:pt>
                <c:pt idx="45">
                  <c:v>5.8</c:v>
                </c:pt>
                <c:pt idx="46">
                  <c:v>1.7</c:v>
                </c:pt>
                <c:pt idx="47">
                  <c:v>1.4</c:v>
                </c:pt>
                <c:pt idx="48">
                  <c:v>1.9</c:v>
                </c:pt>
                <c:pt idx="51">
                  <c:v>12.9</c:v>
                </c:pt>
                <c:pt idx="52">
                  <c:v>3.5</c:v>
                </c:pt>
                <c:pt idx="53">
                  <c:v>0.6</c:v>
                </c:pt>
                <c:pt idx="54">
                  <c:v>0</c:v>
                </c:pt>
                <c:pt idx="55">
                  <c:v>1.4</c:v>
                </c:pt>
                <c:pt idx="56">
                  <c:v>1.7</c:v>
                </c:pt>
                <c:pt idx="57">
                  <c:v>0.9</c:v>
                </c:pt>
                <c:pt idx="58">
                  <c:v>0.7</c:v>
                </c:pt>
                <c:pt idx="59">
                  <c:v>0.4</c:v>
                </c:pt>
                <c:pt idx="60">
                  <c:v>1.9</c:v>
                </c:pt>
                <c:pt idx="61">
                  <c:v>1.2</c:v>
                </c:pt>
                <c:pt idx="62">
                  <c:v>2.6</c:v>
                </c:pt>
                <c:pt idx="63">
                  <c:v>1</c:v>
                </c:pt>
                <c:pt idx="64">
                  <c:v>0</c:v>
                </c:pt>
                <c:pt idx="6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D-7945-8FAF-6C110B3D133D}"/>
            </c:ext>
          </c:extLst>
        </c:ser>
        <c:ser>
          <c:idx val="1"/>
          <c:order val="1"/>
          <c:tx>
            <c:strRef>
              <c:f>'Freezing Ext-RP'!$B$26</c:f>
              <c:strCache>
                <c:ptCount val="1"/>
                <c:pt idx="0">
                  <c:v>3M45 halo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'Freezing Ext-RP'!$C$26:$BP$26</c:f>
              <c:numCache>
                <c:formatCode>General</c:formatCode>
                <c:ptCount val="66"/>
                <c:pt idx="0">
                  <c:v>25.2</c:v>
                </c:pt>
                <c:pt idx="1">
                  <c:v>28</c:v>
                </c:pt>
                <c:pt idx="2">
                  <c:v>17.7</c:v>
                </c:pt>
                <c:pt idx="3">
                  <c:v>18.100000000000001</c:v>
                </c:pt>
                <c:pt idx="4">
                  <c:v>23.6</c:v>
                </c:pt>
                <c:pt idx="5">
                  <c:v>14.1</c:v>
                </c:pt>
                <c:pt idx="6">
                  <c:v>13.6</c:v>
                </c:pt>
                <c:pt idx="7">
                  <c:v>18.5</c:v>
                </c:pt>
                <c:pt idx="8">
                  <c:v>7</c:v>
                </c:pt>
                <c:pt idx="9">
                  <c:v>8.1</c:v>
                </c:pt>
                <c:pt idx="10">
                  <c:v>14.9</c:v>
                </c:pt>
                <c:pt idx="11">
                  <c:v>3.7</c:v>
                </c:pt>
                <c:pt idx="12">
                  <c:v>15.3</c:v>
                </c:pt>
                <c:pt idx="13">
                  <c:v>12.1</c:v>
                </c:pt>
                <c:pt idx="14">
                  <c:v>9.3000000000000007</c:v>
                </c:pt>
                <c:pt idx="17">
                  <c:v>22</c:v>
                </c:pt>
                <c:pt idx="18">
                  <c:v>8.8000000000000007</c:v>
                </c:pt>
                <c:pt idx="19">
                  <c:v>13.4</c:v>
                </c:pt>
                <c:pt idx="20">
                  <c:v>11.4</c:v>
                </c:pt>
                <c:pt idx="21">
                  <c:v>5.4</c:v>
                </c:pt>
                <c:pt idx="22">
                  <c:v>5.7</c:v>
                </c:pt>
                <c:pt idx="23">
                  <c:v>3.3</c:v>
                </c:pt>
                <c:pt idx="24">
                  <c:v>10.8</c:v>
                </c:pt>
                <c:pt idx="25">
                  <c:v>3.3</c:v>
                </c:pt>
                <c:pt idx="26">
                  <c:v>4</c:v>
                </c:pt>
                <c:pt idx="27">
                  <c:v>7.7</c:v>
                </c:pt>
                <c:pt idx="28">
                  <c:v>7.3</c:v>
                </c:pt>
                <c:pt idx="29">
                  <c:v>10.3</c:v>
                </c:pt>
                <c:pt idx="30">
                  <c:v>14.9</c:v>
                </c:pt>
                <c:pt idx="31">
                  <c:v>10.199999999999999</c:v>
                </c:pt>
                <c:pt idx="34">
                  <c:v>21.5</c:v>
                </c:pt>
                <c:pt idx="35">
                  <c:v>6.4</c:v>
                </c:pt>
                <c:pt idx="36">
                  <c:v>14</c:v>
                </c:pt>
                <c:pt idx="37">
                  <c:v>7.7</c:v>
                </c:pt>
                <c:pt idx="38">
                  <c:v>6</c:v>
                </c:pt>
                <c:pt idx="39">
                  <c:v>5.9</c:v>
                </c:pt>
                <c:pt idx="40">
                  <c:v>14.2</c:v>
                </c:pt>
                <c:pt idx="41">
                  <c:v>1.9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4.5</c:v>
                </c:pt>
                <c:pt idx="45">
                  <c:v>18.899999999999999</c:v>
                </c:pt>
                <c:pt idx="46">
                  <c:v>10.3</c:v>
                </c:pt>
                <c:pt idx="47">
                  <c:v>9</c:v>
                </c:pt>
                <c:pt idx="48">
                  <c:v>4</c:v>
                </c:pt>
                <c:pt idx="51">
                  <c:v>23.3</c:v>
                </c:pt>
                <c:pt idx="52">
                  <c:v>10</c:v>
                </c:pt>
                <c:pt idx="53">
                  <c:v>4.8</c:v>
                </c:pt>
                <c:pt idx="54">
                  <c:v>12.3</c:v>
                </c:pt>
                <c:pt idx="55">
                  <c:v>8.1999999999999993</c:v>
                </c:pt>
                <c:pt idx="56">
                  <c:v>10.9</c:v>
                </c:pt>
                <c:pt idx="57">
                  <c:v>15.4</c:v>
                </c:pt>
                <c:pt idx="58">
                  <c:v>9.6</c:v>
                </c:pt>
                <c:pt idx="59">
                  <c:v>14.2</c:v>
                </c:pt>
                <c:pt idx="60">
                  <c:v>11.4</c:v>
                </c:pt>
                <c:pt idx="61">
                  <c:v>10.6</c:v>
                </c:pt>
                <c:pt idx="62">
                  <c:v>5.2</c:v>
                </c:pt>
                <c:pt idx="63">
                  <c:v>9.4</c:v>
                </c:pt>
                <c:pt idx="64">
                  <c:v>22.6</c:v>
                </c:pt>
                <c:pt idx="65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D-7945-8FAF-6C110B3D133D}"/>
            </c:ext>
          </c:extLst>
        </c:ser>
        <c:ser>
          <c:idx val="2"/>
          <c:order val="2"/>
          <c:tx>
            <c:strRef>
              <c:f>'Freezing Ext-RP'!$B$27</c:f>
              <c:strCache>
                <c:ptCount val="1"/>
                <c:pt idx="0">
                  <c:v>6K45 halo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'Freezing Ext-RP'!$C$27:$BP$27</c:f>
              <c:numCache>
                <c:formatCode>General</c:formatCode>
                <c:ptCount val="66"/>
                <c:pt idx="0">
                  <c:v>20.100000000000001</c:v>
                </c:pt>
                <c:pt idx="1">
                  <c:v>15.8</c:v>
                </c:pt>
                <c:pt idx="2">
                  <c:v>8.6999999999999993</c:v>
                </c:pt>
                <c:pt idx="3">
                  <c:v>8</c:v>
                </c:pt>
                <c:pt idx="4">
                  <c:v>3.3</c:v>
                </c:pt>
                <c:pt idx="5">
                  <c:v>5.3</c:v>
                </c:pt>
                <c:pt idx="6">
                  <c:v>0.5</c:v>
                </c:pt>
                <c:pt idx="7">
                  <c:v>1.1000000000000001</c:v>
                </c:pt>
                <c:pt idx="8">
                  <c:v>2.9</c:v>
                </c:pt>
                <c:pt idx="9">
                  <c:v>3.5</c:v>
                </c:pt>
                <c:pt idx="10">
                  <c:v>3.2</c:v>
                </c:pt>
                <c:pt idx="11">
                  <c:v>4.2</c:v>
                </c:pt>
                <c:pt idx="12">
                  <c:v>2.6</c:v>
                </c:pt>
                <c:pt idx="13">
                  <c:v>0.8</c:v>
                </c:pt>
                <c:pt idx="14">
                  <c:v>4.5999999999999996</c:v>
                </c:pt>
                <c:pt idx="17">
                  <c:v>24.8</c:v>
                </c:pt>
                <c:pt idx="18">
                  <c:v>19.399999999999999</c:v>
                </c:pt>
                <c:pt idx="19">
                  <c:v>14.7</c:v>
                </c:pt>
                <c:pt idx="20">
                  <c:v>12.6</c:v>
                </c:pt>
                <c:pt idx="21">
                  <c:v>16.399999999999999</c:v>
                </c:pt>
                <c:pt idx="22">
                  <c:v>7.7</c:v>
                </c:pt>
                <c:pt idx="23">
                  <c:v>9.9</c:v>
                </c:pt>
                <c:pt idx="24">
                  <c:v>10.199999999999999</c:v>
                </c:pt>
                <c:pt idx="25">
                  <c:v>7.6</c:v>
                </c:pt>
                <c:pt idx="26">
                  <c:v>3.4</c:v>
                </c:pt>
                <c:pt idx="27">
                  <c:v>5</c:v>
                </c:pt>
                <c:pt idx="28">
                  <c:v>5</c:v>
                </c:pt>
                <c:pt idx="29">
                  <c:v>7.7</c:v>
                </c:pt>
                <c:pt idx="30">
                  <c:v>4.7</c:v>
                </c:pt>
                <c:pt idx="31">
                  <c:v>1.7</c:v>
                </c:pt>
                <c:pt idx="34">
                  <c:v>28.5</c:v>
                </c:pt>
                <c:pt idx="35">
                  <c:v>15.5</c:v>
                </c:pt>
                <c:pt idx="36">
                  <c:v>13.4</c:v>
                </c:pt>
                <c:pt idx="37">
                  <c:v>6.8</c:v>
                </c:pt>
                <c:pt idx="38">
                  <c:v>9.3000000000000007</c:v>
                </c:pt>
                <c:pt idx="39">
                  <c:v>0.4</c:v>
                </c:pt>
                <c:pt idx="40">
                  <c:v>12.5</c:v>
                </c:pt>
                <c:pt idx="41">
                  <c:v>8.3000000000000007</c:v>
                </c:pt>
                <c:pt idx="42">
                  <c:v>8.6</c:v>
                </c:pt>
                <c:pt idx="43">
                  <c:v>8.6</c:v>
                </c:pt>
                <c:pt idx="44">
                  <c:v>9.3000000000000007</c:v>
                </c:pt>
                <c:pt idx="45">
                  <c:v>8.3000000000000007</c:v>
                </c:pt>
                <c:pt idx="46">
                  <c:v>4.5</c:v>
                </c:pt>
                <c:pt idx="47">
                  <c:v>9.8000000000000007</c:v>
                </c:pt>
                <c:pt idx="48">
                  <c:v>9.3000000000000007</c:v>
                </c:pt>
                <c:pt idx="51">
                  <c:v>11.7</c:v>
                </c:pt>
                <c:pt idx="52">
                  <c:v>21</c:v>
                </c:pt>
                <c:pt idx="53">
                  <c:v>5</c:v>
                </c:pt>
                <c:pt idx="54">
                  <c:v>6.8</c:v>
                </c:pt>
                <c:pt idx="55">
                  <c:v>7.5</c:v>
                </c:pt>
                <c:pt idx="56">
                  <c:v>5</c:v>
                </c:pt>
                <c:pt idx="57">
                  <c:v>8.5</c:v>
                </c:pt>
                <c:pt idx="58">
                  <c:v>8.9</c:v>
                </c:pt>
                <c:pt idx="59">
                  <c:v>4</c:v>
                </c:pt>
                <c:pt idx="60">
                  <c:v>1.9</c:v>
                </c:pt>
                <c:pt idx="61">
                  <c:v>4.3</c:v>
                </c:pt>
                <c:pt idx="62">
                  <c:v>5.2</c:v>
                </c:pt>
                <c:pt idx="63">
                  <c:v>8.3000000000000007</c:v>
                </c:pt>
                <c:pt idx="64">
                  <c:v>15.1</c:v>
                </c:pt>
                <c:pt idx="65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D-7945-8FAF-6C110B3D133D}"/>
            </c:ext>
          </c:extLst>
        </c:ser>
        <c:ser>
          <c:idx val="3"/>
          <c:order val="3"/>
          <c:tx>
            <c:strRef>
              <c:f>'Freezing Ext-RP'!$B$28</c:f>
              <c:strCache>
                <c:ptCount val="1"/>
                <c:pt idx="0">
                  <c:v>3n46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'Freezing Ext-RP'!$C$28:$BP$28</c:f>
              <c:numCache>
                <c:formatCode>General</c:formatCode>
                <c:ptCount val="66"/>
                <c:pt idx="0">
                  <c:v>1.6</c:v>
                </c:pt>
                <c:pt idx="1">
                  <c:v>0</c:v>
                </c:pt>
                <c:pt idx="2">
                  <c:v>0.7</c:v>
                </c:pt>
                <c:pt idx="3">
                  <c:v>2.4</c:v>
                </c:pt>
                <c:pt idx="4">
                  <c:v>0.5</c:v>
                </c:pt>
                <c:pt idx="5">
                  <c:v>0.4</c:v>
                </c:pt>
                <c:pt idx="6">
                  <c:v>2.4</c:v>
                </c:pt>
                <c:pt idx="7">
                  <c:v>0</c:v>
                </c:pt>
                <c:pt idx="8">
                  <c:v>5.5</c:v>
                </c:pt>
                <c:pt idx="9">
                  <c:v>0</c:v>
                </c:pt>
                <c:pt idx="10">
                  <c:v>0.4</c:v>
                </c:pt>
                <c:pt idx="11">
                  <c:v>2</c:v>
                </c:pt>
                <c:pt idx="12">
                  <c:v>5.2</c:v>
                </c:pt>
                <c:pt idx="13">
                  <c:v>2.2000000000000002</c:v>
                </c:pt>
                <c:pt idx="14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D-7945-8FAF-6C110B3D133D}"/>
            </c:ext>
          </c:extLst>
        </c:ser>
        <c:ser>
          <c:idx val="4"/>
          <c:order val="4"/>
          <c:tx>
            <c:strRef>
              <c:f>'Freezing Ext-RP'!$B$29</c:f>
              <c:strCache>
                <c:ptCount val="1"/>
                <c:pt idx="0">
                  <c:v>4n46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'Freezing Ext-RP'!$C$29:$BP$29</c:f>
              <c:numCache>
                <c:formatCode>General</c:formatCode>
                <c:ptCount val="66"/>
                <c:pt idx="0">
                  <c:v>12.7</c:v>
                </c:pt>
                <c:pt idx="1">
                  <c:v>27.2</c:v>
                </c:pt>
                <c:pt idx="2">
                  <c:v>15.5</c:v>
                </c:pt>
                <c:pt idx="3">
                  <c:v>6</c:v>
                </c:pt>
                <c:pt idx="4">
                  <c:v>9.1</c:v>
                </c:pt>
                <c:pt idx="5">
                  <c:v>0</c:v>
                </c:pt>
                <c:pt idx="6">
                  <c:v>2.2000000000000002</c:v>
                </c:pt>
                <c:pt idx="7">
                  <c:v>9.8000000000000007</c:v>
                </c:pt>
                <c:pt idx="8">
                  <c:v>1</c:v>
                </c:pt>
                <c:pt idx="9">
                  <c:v>6.2</c:v>
                </c:pt>
                <c:pt idx="10">
                  <c:v>12.3</c:v>
                </c:pt>
                <c:pt idx="11">
                  <c:v>0</c:v>
                </c:pt>
                <c:pt idx="12">
                  <c:v>4.3</c:v>
                </c:pt>
                <c:pt idx="13">
                  <c:v>11.2</c:v>
                </c:pt>
                <c:pt idx="14">
                  <c:v>12.7</c:v>
                </c:pt>
                <c:pt idx="17">
                  <c:v>10.5</c:v>
                </c:pt>
                <c:pt idx="18">
                  <c:v>1.4</c:v>
                </c:pt>
                <c:pt idx="19">
                  <c:v>2.6</c:v>
                </c:pt>
                <c:pt idx="20">
                  <c:v>7.4</c:v>
                </c:pt>
                <c:pt idx="21">
                  <c:v>1.1000000000000001</c:v>
                </c:pt>
                <c:pt idx="22">
                  <c:v>3.4</c:v>
                </c:pt>
                <c:pt idx="23">
                  <c:v>5.6</c:v>
                </c:pt>
                <c:pt idx="24">
                  <c:v>0.8</c:v>
                </c:pt>
                <c:pt idx="25">
                  <c:v>0</c:v>
                </c:pt>
                <c:pt idx="26">
                  <c:v>1.7</c:v>
                </c:pt>
                <c:pt idx="27">
                  <c:v>0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8.8000000000000007</c:v>
                </c:pt>
                <c:pt idx="35">
                  <c:v>7.6</c:v>
                </c:pt>
                <c:pt idx="36">
                  <c:v>2</c:v>
                </c:pt>
                <c:pt idx="37">
                  <c:v>4.0999999999999996</c:v>
                </c:pt>
                <c:pt idx="38">
                  <c:v>10</c:v>
                </c:pt>
                <c:pt idx="39">
                  <c:v>3.1</c:v>
                </c:pt>
                <c:pt idx="40">
                  <c:v>0</c:v>
                </c:pt>
                <c:pt idx="41">
                  <c:v>0.6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0</c:v>
                </c:pt>
                <c:pt idx="52">
                  <c:v>0.8</c:v>
                </c:pt>
                <c:pt idx="53">
                  <c:v>0</c:v>
                </c:pt>
                <c:pt idx="54">
                  <c:v>1.4</c:v>
                </c:pt>
                <c:pt idx="55">
                  <c:v>1.9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24.5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D-7945-8FAF-6C110B3D133D}"/>
            </c:ext>
          </c:extLst>
        </c:ser>
        <c:ser>
          <c:idx val="5"/>
          <c:order val="5"/>
          <c:tx>
            <c:strRef>
              <c:f>'Freezing Ext-RP'!$B$30</c:f>
              <c:strCache>
                <c:ptCount val="1"/>
                <c:pt idx="0">
                  <c:v>5n46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'Freezing Ext-RP'!$C$30:$BP$30</c:f>
              <c:numCache>
                <c:formatCode>General</c:formatCode>
                <c:ptCount val="66"/>
                <c:pt idx="0">
                  <c:v>19.7</c:v>
                </c:pt>
                <c:pt idx="1">
                  <c:v>20.3</c:v>
                </c:pt>
                <c:pt idx="2">
                  <c:v>15.4</c:v>
                </c:pt>
                <c:pt idx="3">
                  <c:v>11.4</c:v>
                </c:pt>
                <c:pt idx="4">
                  <c:v>15.3</c:v>
                </c:pt>
                <c:pt idx="5">
                  <c:v>11.5</c:v>
                </c:pt>
                <c:pt idx="6">
                  <c:v>10.1</c:v>
                </c:pt>
                <c:pt idx="7">
                  <c:v>12.5</c:v>
                </c:pt>
                <c:pt idx="8">
                  <c:v>8.4</c:v>
                </c:pt>
                <c:pt idx="9">
                  <c:v>12.9</c:v>
                </c:pt>
                <c:pt idx="10">
                  <c:v>19.899999999999999</c:v>
                </c:pt>
                <c:pt idx="11">
                  <c:v>14.4</c:v>
                </c:pt>
                <c:pt idx="12">
                  <c:v>15.6</c:v>
                </c:pt>
                <c:pt idx="13">
                  <c:v>8.6999999999999993</c:v>
                </c:pt>
                <c:pt idx="14">
                  <c:v>13.2</c:v>
                </c:pt>
                <c:pt idx="17">
                  <c:v>18.8</c:v>
                </c:pt>
                <c:pt idx="18">
                  <c:v>20.8</c:v>
                </c:pt>
                <c:pt idx="19">
                  <c:v>12.3</c:v>
                </c:pt>
                <c:pt idx="20">
                  <c:v>10.9</c:v>
                </c:pt>
                <c:pt idx="21">
                  <c:v>18.100000000000001</c:v>
                </c:pt>
                <c:pt idx="22">
                  <c:v>9.5</c:v>
                </c:pt>
                <c:pt idx="23">
                  <c:v>8.6</c:v>
                </c:pt>
                <c:pt idx="24">
                  <c:v>22.8</c:v>
                </c:pt>
                <c:pt idx="25">
                  <c:v>17.399999999999999</c:v>
                </c:pt>
                <c:pt idx="26">
                  <c:v>19.5</c:v>
                </c:pt>
                <c:pt idx="27">
                  <c:v>13.1</c:v>
                </c:pt>
                <c:pt idx="28">
                  <c:v>16.8</c:v>
                </c:pt>
                <c:pt idx="29">
                  <c:v>13.2</c:v>
                </c:pt>
                <c:pt idx="30">
                  <c:v>2.2000000000000002</c:v>
                </c:pt>
                <c:pt idx="31">
                  <c:v>8.3000000000000007</c:v>
                </c:pt>
                <c:pt idx="34">
                  <c:v>17.3</c:v>
                </c:pt>
                <c:pt idx="35">
                  <c:v>12.3</c:v>
                </c:pt>
                <c:pt idx="36">
                  <c:v>12.2</c:v>
                </c:pt>
                <c:pt idx="37">
                  <c:v>9.1</c:v>
                </c:pt>
                <c:pt idx="38">
                  <c:v>17.3</c:v>
                </c:pt>
                <c:pt idx="39">
                  <c:v>9.4</c:v>
                </c:pt>
                <c:pt idx="40">
                  <c:v>9.8000000000000007</c:v>
                </c:pt>
                <c:pt idx="41">
                  <c:v>15.4</c:v>
                </c:pt>
                <c:pt idx="42">
                  <c:v>10.199999999999999</c:v>
                </c:pt>
                <c:pt idx="43">
                  <c:v>8.9</c:v>
                </c:pt>
                <c:pt idx="44">
                  <c:v>15.1</c:v>
                </c:pt>
                <c:pt idx="45">
                  <c:v>9</c:v>
                </c:pt>
                <c:pt idx="46">
                  <c:v>9.4</c:v>
                </c:pt>
                <c:pt idx="47">
                  <c:v>5.0999999999999996</c:v>
                </c:pt>
                <c:pt idx="48">
                  <c:v>8.8000000000000007</c:v>
                </c:pt>
                <c:pt idx="51">
                  <c:v>13.9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3.5</c:v>
                </c:pt>
                <c:pt idx="56">
                  <c:v>0</c:v>
                </c:pt>
                <c:pt idx="57">
                  <c:v>1.8</c:v>
                </c:pt>
                <c:pt idx="58">
                  <c:v>4.3</c:v>
                </c:pt>
                <c:pt idx="59">
                  <c:v>0</c:v>
                </c:pt>
                <c:pt idx="60">
                  <c:v>0.7</c:v>
                </c:pt>
                <c:pt idx="61">
                  <c:v>0.4</c:v>
                </c:pt>
                <c:pt idx="62">
                  <c:v>0</c:v>
                </c:pt>
                <c:pt idx="63">
                  <c:v>1.1000000000000001</c:v>
                </c:pt>
                <c:pt idx="64">
                  <c:v>0</c:v>
                </c:pt>
                <c:pt idx="6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FD-7945-8FAF-6C110B3D133D}"/>
            </c:ext>
          </c:extLst>
        </c:ser>
        <c:ser>
          <c:idx val="6"/>
          <c:order val="6"/>
          <c:tx>
            <c:strRef>
              <c:f>'Freezing Ext-RP'!$B$31</c:f>
              <c:strCache>
                <c:ptCount val="1"/>
                <c:pt idx="0">
                  <c:v>7n46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'Freezing Ext-RP'!$C$31:$BP$31</c:f>
              <c:numCache>
                <c:formatCode>General</c:formatCode>
                <c:ptCount val="66"/>
                <c:pt idx="0">
                  <c:v>11.1</c:v>
                </c:pt>
                <c:pt idx="1">
                  <c:v>7.3</c:v>
                </c:pt>
                <c:pt idx="2">
                  <c:v>13.2</c:v>
                </c:pt>
                <c:pt idx="3">
                  <c:v>4.5</c:v>
                </c:pt>
                <c:pt idx="4">
                  <c:v>0</c:v>
                </c:pt>
                <c:pt idx="5">
                  <c:v>1.2</c:v>
                </c:pt>
                <c:pt idx="6">
                  <c:v>3.8</c:v>
                </c:pt>
                <c:pt idx="7">
                  <c:v>4.3</c:v>
                </c:pt>
                <c:pt idx="8">
                  <c:v>3.3</c:v>
                </c:pt>
                <c:pt idx="9">
                  <c:v>1.1000000000000001</c:v>
                </c:pt>
                <c:pt idx="10">
                  <c:v>0.7</c:v>
                </c:pt>
                <c:pt idx="11">
                  <c:v>0.8</c:v>
                </c:pt>
                <c:pt idx="12">
                  <c:v>0</c:v>
                </c:pt>
                <c:pt idx="13">
                  <c:v>0</c:v>
                </c:pt>
                <c:pt idx="14">
                  <c:v>4.4000000000000004</c:v>
                </c:pt>
                <c:pt idx="17">
                  <c:v>15.7</c:v>
                </c:pt>
                <c:pt idx="18">
                  <c:v>14.1</c:v>
                </c:pt>
                <c:pt idx="19">
                  <c:v>14.4</c:v>
                </c:pt>
                <c:pt idx="20">
                  <c:v>3.2</c:v>
                </c:pt>
                <c:pt idx="21">
                  <c:v>5.2</c:v>
                </c:pt>
                <c:pt idx="22">
                  <c:v>1.4</c:v>
                </c:pt>
                <c:pt idx="23">
                  <c:v>1.8</c:v>
                </c:pt>
                <c:pt idx="24">
                  <c:v>0</c:v>
                </c:pt>
                <c:pt idx="25">
                  <c:v>0.7</c:v>
                </c:pt>
                <c:pt idx="26">
                  <c:v>1.5</c:v>
                </c:pt>
                <c:pt idx="27">
                  <c:v>2.9</c:v>
                </c:pt>
                <c:pt idx="28">
                  <c:v>1.3</c:v>
                </c:pt>
                <c:pt idx="29">
                  <c:v>5.4</c:v>
                </c:pt>
                <c:pt idx="30">
                  <c:v>0.7</c:v>
                </c:pt>
                <c:pt idx="31">
                  <c:v>2.2999999999999998</c:v>
                </c:pt>
                <c:pt idx="34">
                  <c:v>10.9</c:v>
                </c:pt>
                <c:pt idx="35">
                  <c:v>2.4</c:v>
                </c:pt>
                <c:pt idx="36">
                  <c:v>1.4</c:v>
                </c:pt>
                <c:pt idx="37">
                  <c:v>3.8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0.6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0.4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FD-7945-8FAF-6C110B3D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75952"/>
        <c:axId val="1206578432"/>
      </c:lineChart>
      <c:catAx>
        <c:axId val="120657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8432"/>
        <c:crosses val="autoZero"/>
        <c:auto val="1"/>
        <c:lblAlgn val="ctr"/>
        <c:lblOffset val="100"/>
        <c:noMultiLvlLbl val="0"/>
      </c:catAx>
      <c:valAx>
        <c:axId val="1206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'!$I$43:$J$43</c:f>
                <c:numCache>
                  <c:formatCode>General</c:formatCode>
                  <c:ptCount val="2"/>
                  <c:pt idx="0">
                    <c:v>6.9087395389026129</c:v>
                  </c:pt>
                  <c:pt idx="1">
                    <c:v>5.6353870896722604</c:v>
                  </c:pt>
                </c:numCache>
              </c:numRef>
            </c:plus>
            <c:minus>
              <c:numRef>
                <c:f>'Ext test '!$I$43:$J$43</c:f>
                <c:numCache>
                  <c:formatCode>General</c:formatCode>
                  <c:ptCount val="2"/>
                  <c:pt idx="0">
                    <c:v>6.9087395389026129</c:v>
                  </c:pt>
                  <c:pt idx="1">
                    <c:v>5.6353870896722604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'!$I$42:$J$42</c:f>
              <c:numCache>
                <c:formatCode>0.0</c:formatCode>
                <c:ptCount val="2"/>
                <c:pt idx="0">
                  <c:v>23.095238095238095</c:v>
                </c:pt>
                <c:pt idx="1">
                  <c:v>16.357142857142858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C94C-AD54-A7AD688C8864}"/>
            </c:ext>
          </c:extLst>
        </c:ser>
        <c:ser>
          <c:idx val="1"/>
          <c:order val="1"/>
          <c:tx>
            <c:v>Halo n=4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'!$I$22:$J$22</c:f>
                <c:numCache>
                  <c:formatCode>General</c:formatCode>
                  <c:ptCount val="2"/>
                  <c:pt idx="0">
                    <c:v>9.333111401263622</c:v>
                  </c:pt>
                  <c:pt idx="1">
                    <c:v>9.8238208874594921</c:v>
                  </c:pt>
                </c:numCache>
              </c:numRef>
            </c:plus>
            <c:minus>
              <c:numRef>
                <c:f>'Ext test '!$I$22:$J$22</c:f>
                <c:numCache>
                  <c:formatCode>General</c:formatCode>
                  <c:ptCount val="2"/>
                  <c:pt idx="0">
                    <c:v>9.333111401263622</c:v>
                  </c:pt>
                  <c:pt idx="1">
                    <c:v>9.8238208874594921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'!$I$21:$J$21</c:f>
              <c:numCache>
                <c:formatCode>0.0</c:formatCode>
                <c:ptCount val="2"/>
                <c:pt idx="0">
                  <c:v>51.11904761904762</c:v>
                </c:pt>
                <c:pt idx="1">
                  <c:v>52.214285714285715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C94C-AD54-A7AD688C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557408"/>
        <c:axId val="1203560160"/>
      </c:barChart>
      <c:catAx>
        <c:axId val="12035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60160"/>
        <c:crosses val="autoZero"/>
        <c:auto val="1"/>
        <c:lblAlgn val="ctr"/>
        <c:lblOffset val="100"/>
        <c:noMultiLvlLbl val="0"/>
      </c:catAx>
      <c:valAx>
        <c:axId val="1203560160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Avoidance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57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'!$E$43:$F$43</c:f>
                <c:numCache>
                  <c:formatCode>General</c:formatCode>
                  <c:ptCount val="2"/>
                  <c:pt idx="0">
                    <c:v>3.2620317613842729</c:v>
                  </c:pt>
                  <c:pt idx="1">
                    <c:v>3.721774408056175</c:v>
                  </c:pt>
                </c:numCache>
              </c:numRef>
            </c:plus>
            <c:minus>
              <c:numRef>
                <c:f>'Ext test '!$E$43:$F$43</c:f>
                <c:numCache>
                  <c:formatCode>General</c:formatCode>
                  <c:ptCount val="2"/>
                  <c:pt idx="0">
                    <c:v>3.2620317613842729</c:v>
                  </c:pt>
                  <c:pt idx="1">
                    <c:v>3.721774408056175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'!$E$42:$F$42</c:f>
              <c:numCache>
                <c:formatCode>0.0</c:formatCode>
                <c:ptCount val="2"/>
                <c:pt idx="0">
                  <c:v>4.0476190476190474</c:v>
                </c:pt>
                <c:pt idx="1">
                  <c:v>7.3571428571428577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C94C-AD54-A7AD688C88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'!$E$22:$F$22</c:f>
                <c:numCache>
                  <c:formatCode>General</c:formatCode>
                  <c:ptCount val="2"/>
                  <c:pt idx="0">
                    <c:v>4.1264675172102496</c:v>
                  </c:pt>
                  <c:pt idx="1">
                    <c:v>5.210320133872381</c:v>
                  </c:pt>
                </c:numCache>
              </c:numRef>
            </c:plus>
            <c:minus>
              <c:numRef>
                <c:f>'Ext test '!$E$22:$F$22</c:f>
                <c:numCache>
                  <c:formatCode>General</c:formatCode>
                  <c:ptCount val="2"/>
                  <c:pt idx="0">
                    <c:v>4.1264675172102496</c:v>
                  </c:pt>
                  <c:pt idx="1">
                    <c:v>5.210320133872381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'!$E$21:$F$21</c:f>
              <c:numCache>
                <c:formatCode>0.0</c:formatCode>
                <c:ptCount val="2"/>
                <c:pt idx="0">
                  <c:v>7.4761904761904763</c:v>
                </c:pt>
                <c:pt idx="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C94C-AD54-A7AD688C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588624"/>
        <c:axId val="1203591376"/>
      </c:barChart>
      <c:catAx>
        <c:axId val="12035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1376"/>
        <c:crosses val="autoZero"/>
        <c:auto val="1"/>
        <c:lblAlgn val="ctr"/>
        <c:lblOffset val="100"/>
        <c:noMultiLvlLbl val="0"/>
      </c:catAx>
      <c:valAx>
        <c:axId val="1203591376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Freezing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886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'!$Q$43:$R$43</c:f>
                <c:numCache>
                  <c:formatCode>General</c:formatCode>
                  <c:ptCount val="2"/>
                  <c:pt idx="0">
                    <c:v>6.8141690096802749</c:v>
                  </c:pt>
                  <c:pt idx="1">
                    <c:v>11.728578649275788</c:v>
                  </c:pt>
                </c:numCache>
              </c:numRef>
            </c:plus>
            <c:minus>
              <c:numRef>
                <c:f>'Ext test '!$Q$43:$R$43</c:f>
                <c:numCache>
                  <c:formatCode>General</c:formatCode>
                  <c:ptCount val="2"/>
                  <c:pt idx="0">
                    <c:v>6.8141690096802749</c:v>
                  </c:pt>
                  <c:pt idx="1">
                    <c:v>11.728578649275788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'!$Q$42:$R$42</c:f>
              <c:numCache>
                <c:formatCode>0.0</c:formatCode>
                <c:ptCount val="2"/>
                <c:pt idx="0">
                  <c:v>47.253235453653957</c:v>
                </c:pt>
                <c:pt idx="1">
                  <c:v>45.794918094383334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F-C94C-AD54-A7AD688C88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'Ext test '!$Q$22:$R$22</c:f>
                <c:numCache>
                  <c:formatCode>General</c:formatCode>
                  <c:ptCount val="2"/>
                  <c:pt idx="0">
                    <c:v>10.949878335084627</c:v>
                  </c:pt>
                  <c:pt idx="1">
                    <c:v>13.473612121521688</c:v>
                  </c:pt>
                </c:numCache>
              </c:numRef>
            </c:plus>
            <c:minus>
              <c:numRef>
                <c:f>'Ext test '!$Q$22:$R$22</c:f>
                <c:numCache>
                  <c:formatCode>General</c:formatCode>
                  <c:ptCount val="2"/>
                  <c:pt idx="0">
                    <c:v>10.949878335084627</c:v>
                  </c:pt>
                  <c:pt idx="1">
                    <c:v>13.473612121521688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'Ext test '!$Q$21:$R$21</c:f>
              <c:numCache>
                <c:formatCode>0.0</c:formatCode>
                <c:ptCount val="2"/>
                <c:pt idx="0">
                  <c:v>49.000933706816063</c:v>
                </c:pt>
                <c:pt idx="1">
                  <c:v>67.579175210754158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F-C94C-AD54-A7AD688C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19312"/>
        <c:axId val="1203622064"/>
      </c:barChart>
      <c:catAx>
        <c:axId val="12036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22064"/>
        <c:crosses val="autoZero"/>
        <c:auto val="1"/>
        <c:lblAlgn val="ctr"/>
        <c:lblOffset val="100"/>
        <c:noMultiLvlLbl val="0"/>
      </c:catAx>
      <c:valAx>
        <c:axId val="1203622064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Suppression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93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'Test3 (next day )'!$I$35:$J$35</c:f>
                <c:numCache>
                  <c:formatCode>General</c:formatCode>
                  <c:ptCount val="2"/>
                  <c:pt idx="0">
                    <c:v>9.0693279192702221</c:v>
                  </c:pt>
                  <c:pt idx="1">
                    <c:v>3.8696625612480351</c:v>
                  </c:pt>
                </c:numCache>
              </c:numRef>
            </c:plus>
            <c:minus>
              <c:numRef>
                <c:f>'Test3 (next day )'!$I$35:$J$35</c:f>
                <c:numCache>
                  <c:formatCode>General</c:formatCode>
                  <c:ptCount val="2"/>
                  <c:pt idx="0">
                    <c:v>9.0693279192702221</c:v>
                  </c:pt>
                  <c:pt idx="1">
                    <c:v>3.8696625612480351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'Test3 (next day )'!$I$34:$J$34</c:f>
              <c:numCache>
                <c:formatCode>0.0</c:formatCode>
                <c:ptCount val="2"/>
                <c:pt idx="0">
                  <c:v>27.090909090909086</c:v>
                </c:pt>
                <c:pt idx="1">
                  <c:v>11.121212121212123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174B-A580-98F6D46B4951}"/>
            </c:ext>
          </c:extLst>
        </c:ser>
        <c:ser>
          <c:idx val="1"/>
          <c:order val="1"/>
          <c:tx>
            <c:v>Halo n=4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'Test3 (next day )'!$I$18:$J$18</c:f>
                <c:numCache>
                  <c:formatCode>General</c:formatCode>
                  <c:ptCount val="2"/>
                  <c:pt idx="0">
                    <c:v>12.224116223563945</c:v>
                  </c:pt>
                  <c:pt idx="1">
                    <c:v>11.429827426719589</c:v>
                  </c:pt>
                </c:numCache>
              </c:numRef>
            </c:plus>
            <c:minus>
              <c:numRef>
                <c:f>'Test3 (next day )'!$I$18:$J$18</c:f>
                <c:numCache>
                  <c:formatCode>General</c:formatCode>
                  <c:ptCount val="2"/>
                  <c:pt idx="0">
                    <c:v>12.224116223563945</c:v>
                  </c:pt>
                  <c:pt idx="1">
                    <c:v>11.429827426719589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'Test3 (next day )'!$I$17:$J$17</c:f>
              <c:numCache>
                <c:formatCode>0.0</c:formatCode>
                <c:ptCount val="2"/>
                <c:pt idx="0">
                  <c:v>44.848484848484851</c:v>
                </c:pt>
                <c:pt idx="1">
                  <c:v>43.454545454545453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D-174B-A580-98F6D46B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56336"/>
        <c:axId val="1203659088"/>
      </c:barChart>
      <c:catAx>
        <c:axId val="1203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9088"/>
        <c:crosses val="autoZero"/>
        <c:auto val="1"/>
        <c:lblAlgn val="ctr"/>
        <c:lblOffset val="100"/>
        <c:noMultiLvlLbl val="0"/>
      </c:catAx>
      <c:valAx>
        <c:axId val="1203659088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Avoidance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5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(1w)'!$I$30:$J$30</c:f>
                <c:numCache>
                  <c:formatCode>General</c:formatCode>
                  <c:ptCount val="2"/>
                  <c:pt idx="0">
                    <c:v>12.815216767624705</c:v>
                  </c:pt>
                  <c:pt idx="1">
                    <c:v>7.7031567774922207</c:v>
                  </c:pt>
                </c:numCache>
              </c:numRef>
            </c:plus>
            <c:minus>
              <c:numRef>
                <c:f>'Test4 (1w)'!$I$30:$J$30</c:f>
                <c:numCache>
                  <c:formatCode>General</c:formatCode>
                  <c:ptCount val="2"/>
                  <c:pt idx="0">
                    <c:v>12.815216767624705</c:v>
                  </c:pt>
                  <c:pt idx="1">
                    <c:v>7.7031567774922207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(1w)'!$I$29:$J$29</c:f>
              <c:numCache>
                <c:formatCode>0.0</c:formatCode>
                <c:ptCount val="2"/>
                <c:pt idx="0">
                  <c:v>23.285714285714285</c:v>
                </c:pt>
                <c:pt idx="1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2-C04B-99BC-3DDB115CFB8B}"/>
            </c:ext>
          </c:extLst>
        </c:ser>
        <c:ser>
          <c:idx val="1"/>
          <c:order val="1"/>
          <c:tx>
            <c:v>Halo n=4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(1w)'!$I$18:$J$18</c:f>
                <c:numCache>
                  <c:formatCode>General</c:formatCode>
                  <c:ptCount val="2"/>
                  <c:pt idx="0">
                    <c:v>8.8139112849845276</c:v>
                  </c:pt>
                  <c:pt idx="1">
                    <c:v>12.355203600697653</c:v>
                  </c:pt>
                </c:numCache>
              </c:numRef>
            </c:plus>
            <c:minus>
              <c:numRef>
                <c:f>'Test4 (1w)'!$I$18:$J$18</c:f>
                <c:numCache>
                  <c:formatCode>General</c:formatCode>
                  <c:ptCount val="2"/>
                  <c:pt idx="0">
                    <c:v>8.8139112849845276</c:v>
                  </c:pt>
                  <c:pt idx="1">
                    <c:v>12.355203600697653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(1w)'!$I$17:$J$17</c:f>
              <c:numCache>
                <c:formatCode>0.0</c:formatCode>
                <c:ptCount val="2"/>
                <c:pt idx="0">
                  <c:v>74.242424242424249</c:v>
                </c:pt>
                <c:pt idx="1">
                  <c:v>56.121212121212125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2-C04B-99BC-3DDB115C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93616"/>
        <c:axId val="1203696368"/>
      </c:barChart>
      <c:catAx>
        <c:axId val="12036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96368"/>
        <c:crosses val="autoZero"/>
        <c:auto val="1"/>
        <c:lblAlgn val="ctr"/>
        <c:lblOffset val="100"/>
        <c:noMultiLvlLbl val="0"/>
      </c:catAx>
      <c:valAx>
        <c:axId val="1203696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Avoidance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936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(1w)'!$F$30:$G$30</c:f>
                <c:numCache>
                  <c:formatCode>General</c:formatCode>
                  <c:ptCount val="2"/>
                  <c:pt idx="0">
                    <c:v>8.672464483158187</c:v>
                  </c:pt>
                  <c:pt idx="1">
                    <c:v>2.0234827000346161</c:v>
                  </c:pt>
                </c:numCache>
              </c:numRef>
            </c:plus>
            <c:minus>
              <c:numRef>
                <c:f>'Test4 (1w)'!$F$30:$G$30</c:f>
                <c:numCache>
                  <c:formatCode>General</c:formatCode>
                  <c:ptCount val="2"/>
                  <c:pt idx="0">
                    <c:v>8.672464483158187</c:v>
                  </c:pt>
                  <c:pt idx="1">
                    <c:v>2.0234827000346161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(1w)'!$F$29:$G$29</c:f>
              <c:numCache>
                <c:formatCode>0.0</c:formatCode>
                <c:ptCount val="2"/>
                <c:pt idx="0">
                  <c:v>12.999999999999998</c:v>
                </c:pt>
                <c:pt idx="1">
                  <c:v>2.5238095238095237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2-C04B-99BC-3DDB115CFB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(1w)'!$F$18:$G$18</c:f>
                <c:numCache>
                  <c:formatCode>General</c:formatCode>
                  <c:ptCount val="2"/>
                  <c:pt idx="0">
                    <c:v>8.5432191359448932</c:v>
                  </c:pt>
                  <c:pt idx="1">
                    <c:v>5.5650589057462891</c:v>
                  </c:pt>
                </c:numCache>
              </c:numRef>
            </c:plus>
            <c:minus>
              <c:numRef>
                <c:f>'Test4 (1w)'!$F$18:$G$18</c:f>
                <c:numCache>
                  <c:formatCode>General</c:formatCode>
                  <c:ptCount val="2"/>
                  <c:pt idx="0">
                    <c:v>8.5432191359448932</c:v>
                  </c:pt>
                  <c:pt idx="1">
                    <c:v>5.5650589057462891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(1w)'!$F$17:$G$17</c:f>
              <c:numCache>
                <c:formatCode>0.0</c:formatCode>
                <c:ptCount val="2"/>
                <c:pt idx="0">
                  <c:v>24.515151515151512</c:v>
                </c:pt>
                <c:pt idx="1">
                  <c:v>11.424242424242422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2-C04B-99BC-3DDB115C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25472"/>
        <c:axId val="1203728224"/>
      </c:barChart>
      <c:catAx>
        <c:axId val="1203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8224"/>
        <c:crosses val="autoZero"/>
        <c:auto val="1"/>
        <c:lblAlgn val="ctr"/>
        <c:lblOffset val="100"/>
        <c:noMultiLvlLbl val="0"/>
      </c:catAx>
      <c:valAx>
        <c:axId val="12037282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Freezing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25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Freezing Cond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'cond 8'!$M$7</c:f>
                <c:numCache>
                  <c:formatCode>General</c:formatCode>
                  <c:ptCount val="1"/>
                  <c:pt idx="0">
                    <c:v>11.36444397235484</c:v>
                  </c:pt>
                </c:numCache>
              </c:numRef>
            </c:plus>
            <c:minus>
              <c:numRef>
                <c:f>'cond 8'!$M$7</c:f>
                <c:numCache>
                  <c:formatCode>General</c:formatCode>
                  <c:ptCount val="1"/>
                  <c:pt idx="0">
                    <c:v>11.36444397235484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'cond 8'!$M$6</c:f>
              <c:numCache>
                <c:formatCode>General</c:formatCode>
                <c:ptCount val="1"/>
                <c:pt idx="0">
                  <c:v>63.753086419753096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F841-B1AB-607CDCEDAC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'cond 8'!$M$18</c:f>
                <c:numCache>
                  <c:formatCode>General</c:formatCode>
                  <c:ptCount val="1"/>
                  <c:pt idx="0">
                    <c:v>7.5729043136660144</c:v>
                  </c:pt>
                </c:numCache>
              </c:numRef>
            </c:plus>
            <c:minus>
              <c:numRef>
                <c:f>'cond 8'!$M$18</c:f>
                <c:numCache>
                  <c:formatCode>General</c:formatCode>
                  <c:ptCount val="1"/>
                  <c:pt idx="0">
                    <c:v>7.5729043136660144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'cond 8'!$M$17</c:f>
              <c:numCache>
                <c:formatCode>General</c:formatCode>
                <c:ptCount val="1"/>
                <c:pt idx="0">
                  <c:v>55.222222222222229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C-F841-B1AB-607CDCED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180800"/>
        <c:axId val="1206183552"/>
      </c:barChart>
      <c:catAx>
        <c:axId val="1206180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6183552"/>
        <c:crosses val="autoZero"/>
        <c:auto val="1"/>
        <c:lblAlgn val="ctr"/>
        <c:lblOffset val="100"/>
        <c:noMultiLvlLbl val="0"/>
      </c:catAx>
      <c:valAx>
        <c:axId val="120618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Freezing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808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(1w)'!$Q$30:$R$30</c:f>
                <c:numCache>
                  <c:formatCode>General</c:formatCode>
                  <c:ptCount val="2"/>
                  <c:pt idx="0">
                    <c:v>10.69266328588105</c:v>
                  </c:pt>
                  <c:pt idx="1">
                    <c:v>21.879583293868642</c:v>
                  </c:pt>
                </c:numCache>
              </c:numRef>
            </c:plus>
            <c:minus>
              <c:numRef>
                <c:f>'Test4 (1w)'!$Q$30:$R$30</c:f>
                <c:numCache>
                  <c:formatCode>General</c:formatCode>
                  <c:ptCount val="2"/>
                  <c:pt idx="0">
                    <c:v>10.69266328588105</c:v>
                  </c:pt>
                  <c:pt idx="1">
                    <c:v>21.879583293868642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(1w)'!$Q$29:$R$29</c:f>
              <c:numCache>
                <c:formatCode>0.0</c:formatCode>
                <c:ptCount val="2"/>
                <c:pt idx="0">
                  <c:v>47.205548886221152</c:v>
                </c:pt>
                <c:pt idx="1">
                  <c:v>30.792953964157928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2-C04B-99BC-3DDB115CFB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'Test4 (1w)'!$Q$18:$R$18</c:f>
                <c:numCache>
                  <c:formatCode>General</c:formatCode>
                  <c:ptCount val="2"/>
                  <c:pt idx="0">
                    <c:v>8.2243053434211362</c:v>
                  </c:pt>
                  <c:pt idx="1">
                    <c:v>10.33362963516803</c:v>
                  </c:pt>
                </c:numCache>
              </c:numRef>
            </c:plus>
            <c:minus>
              <c:numRef>
                <c:f>'Test4 (1w)'!$Q$18:$R$18</c:f>
                <c:numCache>
                  <c:formatCode>General</c:formatCode>
                  <c:ptCount val="2"/>
                  <c:pt idx="0">
                    <c:v>8.2243053434211362</c:v>
                  </c:pt>
                  <c:pt idx="1">
                    <c:v>10.33362963516803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'Ext test '!$I$1:$J$1</c:f>
              <c:strCache>
                <c:ptCount val="2"/>
                <c:pt idx="0">
                  <c:v>Tone 1; Platform : time</c:v>
                </c:pt>
                <c:pt idx="1">
                  <c:v>Tone 2; Platform : time</c:v>
                </c:pt>
              </c:strCache>
            </c:strRef>
          </c:cat>
          <c:val>
            <c:numRef>
              <c:f>'Test4 (1w)'!$Q$17:$R$17</c:f>
              <c:numCache>
                <c:formatCode>0.0</c:formatCode>
                <c:ptCount val="2"/>
                <c:pt idx="0">
                  <c:v>48.417944063105352</c:v>
                </c:pt>
                <c:pt idx="1">
                  <c:v>79.98400426552918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2-C04B-99BC-3DDB115C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521632"/>
        <c:axId val="1241524384"/>
      </c:barChart>
      <c:catAx>
        <c:axId val="12415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24384"/>
        <c:crosses val="autoZero"/>
        <c:auto val="1"/>
        <c:lblAlgn val="ctr"/>
        <c:lblOffset val="100"/>
        <c:noMultiLvlLbl val="0"/>
      </c:catAx>
      <c:valAx>
        <c:axId val="12415243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Suppression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216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Avoidance Day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7"/>
          <c:spPr>
            <a:solidFill>
              <a:schemeClr val="bg1"/>
            </a:solidFill>
            <a:ln w="25400">
              <a:solidFill>
                <a:srgbClr val="0080FF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AC-D344-AB06-44840EF9897B}"/>
              </c:ext>
            </c:extLst>
          </c:dPt>
          <c:errBars>
            <c:errBarType val="both"/>
            <c:errValType val="cust"/>
            <c:noEndCap val="0"/>
            <c:plus>
              <c:numRef>
                <c:f>'cond 8'!$Y$57:$Z$57</c:f>
                <c:numCache>
                  <c:formatCode>General</c:formatCode>
                  <c:ptCount val="2"/>
                  <c:pt idx="0">
                    <c:v>6.7951610680017742</c:v>
                  </c:pt>
                  <c:pt idx="1">
                    <c:v>2.6720751541392458</c:v>
                  </c:pt>
                </c:numCache>
              </c:numRef>
            </c:plus>
            <c:minus>
              <c:numRef>
                <c:f>'cond 8'!$Y$57:$Z$57</c:f>
                <c:numCache>
                  <c:formatCode>General</c:formatCode>
                  <c:ptCount val="2"/>
                  <c:pt idx="0">
                    <c:v>6.7951610680017742</c:v>
                  </c:pt>
                  <c:pt idx="1">
                    <c:v>2.6720751541392458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 8'!$Y$36:$Z$36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cat>
          <c:val>
            <c:numRef>
              <c:f>'cond 8'!$Y$56:$Z$56</c:f>
              <c:numCache>
                <c:formatCode>General</c:formatCode>
                <c:ptCount val="2"/>
                <c:pt idx="0">
                  <c:v>81.88095238095238</c:v>
                </c:pt>
                <c:pt idx="1">
                  <c:v>86.844444444444449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C-D344-AB06-44840EF9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3510832"/>
        <c:axId val="120351331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'cond 8'!$Y$36:$Z$36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8'!$Y$37:$Z$37</c:f>
              <c:numCache>
                <c:formatCode>General</c:formatCode>
                <c:ptCount val="2"/>
                <c:pt idx="0">
                  <c:v>93.074074074074062</c:v>
                </c:pt>
                <c:pt idx="1">
                  <c:v>98.666666666666657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C-D344-AB06-44840EF989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'cond 8'!$Y$38:$Z$38</c:f>
              <c:numCache>
                <c:formatCode>General</c:formatCode>
                <c:ptCount val="2"/>
                <c:pt idx="0">
                  <c:v>99.962962962962948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C-D344-AB06-44840EF989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'cond 8'!$Y$39:$Z$39</c:f>
              <c:numCache>
                <c:formatCode>General</c:formatCode>
                <c:ptCount val="2"/>
                <c:pt idx="0">
                  <c:v>99.1111111111111</c:v>
                </c:pt>
                <c:pt idx="1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C-D344-AB06-44840EF989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'cond 8'!$Y$40:$Y$40</c:f>
              <c:numCache>
                <c:formatCode>General</c:formatCode>
                <c:ptCount val="1"/>
                <c:pt idx="0">
                  <c:v>71.333333333333329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C-D344-AB06-44840EF9897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'cond 8'!$Y$41:$Z$41</c:f>
              <c:numCache>
                <c:formatCode>General</c:formatCode>
                <c:ptCount val="2"/>
                <c:pt idx="0">
                  <c:v>78.481481481481481</c:v>
                </c:pt>
                <c:pt idx="1">
                  <c:v>85.555555555555557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C-D344-AB06-44840EF9897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'cond 8'!$Y$42:$Z$42</c:f>
              <c:numCache>
                <c:formatCode>General</c:formatCode>
                <c:ptCount val="2"/>
                <c:pt idx="0">
                  <c:v>88.333333333333314</c:v>
                </c:pt>
                <c:pt idx="1">
                  <c:v>89.444444444444443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C-D344-AB06-44840EF9897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'cond 8'!$Y$43:$Y$43</c:f>
              <c:numCache>
                <c:formatCode>General</c:formatCode>
                <c:ptCount val="1"/>
                <c:pt idx="0">
                  <c:v>86.8888888888889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AC-D344-AB06-44840EF9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10832"/>
        <c:axId val="1203513312"/>
      </c:scatterChart>
      <c:catAx>
        <c:axId val="12035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13312"/>
        <c:crosses val="autoZero"/>
        <c:auto val="1"/>
        <c:lblAlgn val="ctr"/>
        <c:lblOffset val="100"/>
        <c:noMultiLvlLbl val="0"/>
      </c:catAx>
      <c:valAx>
        <c:axId val="120351331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Avoidance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108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1-9846-B986-B28BC917F85F}"/>
              </c:ext>
            </c:extLst>
          </c:dPt>
          <c:dPt>
            <c:idx val="1"/>
            <c:invertIfNegative val="0"/>
            <c:bubble3D val="0"/>
            <c:spPr>
              <a:noFill/>
              <a:ln w="2540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1-9846-B986-B28BC917F85F}"/>
              </c:ext>
            </c:extLst>
          </c:dPt>
          <c:errBars>
            <c:errBarType val="both"/>
            <c:errValType val="cust"/>
            <c:noEndCap val="0"/>
            <c:plus>
              <c:numRef>
                <c:f>'cond 8'!$AD$57:$AE$57</c:f>
                <c:numCache>
                  <c:formatCode>General</c:formatCode>
                  <c:ptCount val="2"/>
                  <c:pt idx="0">
                    <c:v>3.1918757489188789</c:v>
                  </c:pt>
                  <c:pt idx="1">
                    <c:v>5.9771549613007275</c:v>
                  </c:pt>
                </c:numCache>
              </c:numRef>
            </c:plus>
            <c:minus>
              <c:numRef>
                <c:f>'cond 8'!$AD$57:$AE$57</c:f>
                <c:numCache>
                  <c:formatCode>General</c:formatCode>
                  <c:ptCount val="2"/>
                  <c:pt idx="0">
                    <c:v>3.1918757489188789</c:v>
                  </c:pt>
                  <c:pt idx="1">
                    <c:v>5.9771549613007275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cat>
          <c:val>
            <c:numRef>
              <c:f>'cond 8'!$AD$56:$AE$56</c:f>
              <c:numCache>
                <c:formatCode>General</c:formatCode>
                <c:ptCount val="2"/>
                <c:pt idx="0">
                  <c:v>89.211640211640201</c:v>
                </c:pt>
                <c:pt idx="1">
                  <c:v>83.019753086419769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61-9846-B986-B28BC917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028864"/>
        <c:axId val="1164029808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8'!$AD$37:$AE$37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61-9846-B986-B28BC917F8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8'!$AD$38:$AE$38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61-9846-B986-B28BC917F85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8'!$AD$39:$AE$39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61-9846-B986-B28BC917F85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8'!$AD$40:$AE$40</c:f>
              <c:numCache>
                <c:formatCode>General</c:formatCode>
                <c:ptCount val="2"/>
                <c:pt idx="0">
                  <c:v>89.333333333333329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61-9846-B986-B28BC917F85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8'!$AD$41:$AE$41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61-9846-B986-B28BC917F85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8'!$AD$42:$AE$42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61-9846-B986-B28BC917F85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8'!$AD$43:$AE$43</c:f>
              <c:numCache>
                <c:formatCode>General</c:formatCode>
                <c:ptCount val="2"/>
                <c:pt idx="0">
                  <c:v>94.333333333333343</c:v>
                </c:pt>
                <c:pt idx="1">
                  <c:v>24.666666666666668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61-9846-B986-B28BC917F85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8'!$AD$44:$AE$44</c:f>
              <c:numCache>
                <c:formatCode>General</c:formatCode>
                <c:ptCount val="2"/>
                <c:pt idx="0">
                  <c:v>100</c:v>
                </c:pt>
                <c:pt idx="1">
                  <c:v>78.333333333333329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61-9846-B986-B28BC917F85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8'!$AD$45:$AE$45</c:f>
              <c:numCache>
                <c:formatCode>General</c:formatCode>
                <c:ptCount val="2"/>
                <c:pt idx="0">
                  <c:v>100</c:v>
                </c:pt>
                <c:pt idx="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61-9846-B986-B28BC917F85F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'cond 8'!$AD$36:$AE$36</c:f>
              <c:strCache>
                <c:ptCount val="2"/>
                <c:pt idx="0">
                  <c:v>control</c:v>
                </c:pt>
                <c:pt idx="1">
                  <c:v>halo</c:v>
                </c:pt>
              </c:strCache>
            </c:strRef>
          </c:xVal>
          <c:yVal>
            <c:numRef>
              <c:f>'cond 8'!$AD$46:$AE$46</c:f>
              <c:numCache>
                <c:formatCode>General</c:formatCode>
                <c:ptCount val="2"/>
                <c:pt idx="0">
                  <c:v>78.999999999999986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61-9846-B986-B28BC917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28864"/>
        <c:axId val="1164029808"/>
      </c:scatterChart>
      <c:catAx>
        <c:axId val="11640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29808"/>
        <c:crosses val="autoZero"/>
        <c:auto val="1"/>
        <c:lblAlgn val="ctr"/>
        <c:lblOffset val="100"/>
        <c:noMultiLvlLbl val="0"/>
      </c:catAx>
      <c:valAx>
        <c:axId val="11640298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Avoidance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28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Avoidance Expression test Day 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EYFP n=9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test'!$H$20:$I$20</c:f>
                <c:numCache>
                  <c:formatCode>General</c:formatCode>
                  <c:ptCount val="2"/>
                  <c:pt idx="0">
                    <c:v>7.3986199985156054</c:v>
                  </c:pt>
                  <c:pt idx="1">
                    <c:v>9.1398828533615664</c:v>
                  </c:pt>
                </c:numCache>
              </c:numRef>
            </c:plus>
            <c:minus>
              <c:numRef>
                <c:f>'Exp test'!$H$20:$I$20</c:f>
                <c:numCache>
                  <c:formatCode>General</c:formatCode>
                  <c:ptCount val="2"/>
                  <c:pt idx="0">
                    <c:v>7.3986199985156054</c:v>
                  </c:pt>
                  <c:pt idx="1">
                    <c:v>9.1398828533615664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test'!$H$19:$I$19</c:f>
              <c:numCache>
                <c:formatCode>0.0</c:formatCode>
                <c:ptCount val="2"/>
                <c:pt idx="0">
                  <c:v>70.809523809523796</c:v>
                </c:pt>
                <c:pt idx="1">
                  <c:v>74.928571428571416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0-C64F-A7D5-09D21E84D5B1}"/>
            </c:ext>
          </c:extLst>
        </c:ser>
        <c:ser>
          <c:idx val="1"/>
          <c:order val="1"/>
          <c:tx>
            <c:v>Halo n=7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test'!$H$41:$I$41</c:f>
                <c:numCache>
                  <c:formatCode>General</c:formatCode>
                  <c:ptCount val="2"/>
                  <c:pt idx="0">
                    <c:v>8.225717832653503</c:v>
                  </c:pt>
                  <c:pt idx="1">
                    <c:v>8.7770544206670387</c:v>
                  </c:pt>
                </c:numCache>
              </c:numRef>
            </c:plus>
            <c:minus>
              <c:numRef>
                <c:f>'Exp test'!$H$41:$I$41</c:f>
                <c:numCache>
                  <c:formatCode>General</c:formatCode>
                  <c:ptCount val="2"/>
                  <c:pt idx="0">
                    <c:v>8.225717832653503</c:v>
                  </c:pt>
                  <c:pt idx="1">
                    <c:v>8.7770544206670387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test'!$H$40:$I$40</c:f>
              <c:numCache>
                <c:formatCode>0.0</c:formatCode>
                <c:ptCount val="2"/>
                <c:pt idx="0">
                  <c:v>67.666666666666657</c:v>
                </c:pt>
                <c:pt idx="1">
                  <c:v>69.444444444444457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0-C64F-A7D5-09D21E84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218528"/>
        <c:axId val="1206221280"/>
      </c:barChart>
      <c:catAx>
        <c:axId val="12062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21280"/>
        <c:crosses val="autoZero"/>
        <c:auto val="1"/>
        <c:lblAlgn val="ctr"/>
        <c:lblOffset val="100"/>
        <c:noMultiLvlLbl val="0"/>
      </c:catAx>
      <c:valAx>
        <c:axId val="12062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on 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Freezing</a:t>
            </a:r>
            <a:r>
              <a:rPr lang="en-US" baseline="0"/>
              <a:t>  Expression test Day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test'!$D$20:$E$20</c:f>
                <c:numCache>
                  <c:formatCode>General</c:formatCode>
                  <c:ptCount val="2"/>
                  <c:pt idx="0">
                    <c:v>6.6598342801534409</c:v>
                  </c:pt>
                  <c:pt idx="1">
                    <c:v>6.4321249166709684</c:v>
                  </c:pt>
                </c:numCache>
              </c:numRef>
            </c:plus>
            <c:minus>
              <c:numRef>
                <c:f>'Exp test'!$D$20:$E$20</c:f>
                <c:numCache>
                  <c:formatCode>General</c:formatCode>
                  <c:ptCount val="2"/>
                  <c:pt idx="0">
                    <c:v>6.6598342801534409</c:v>
                  </c:pt>
                  <c:pt idx="1">
                    <c:v>6.4321249166709684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test'!$D$19:$E$19</c:f>
              <c:numCache>
                <c:formatCode>0.0</c:formatCode>
                <c:ptCount val="2"/>
                <c:pt idx="0">
                  <c:v>14.238095238095239</c:v>
                </c:pt>
                <c:pt idx="1">
                  <c:v>15.285714285714288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0B48-A277-C8794C5656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test'!$D$41:$E$41</c:f>
                <c:numCache>
                  <c:formatCode>General</c:formatCode>
                  <c:ptCount val="2"/>
                  <c:pt idx="0">
                    <c:v>5.8511398669408354</c:v>
                  </c:pt>
                  <c:pt idx="1">
                    <c:v>6.8798814640541313</c:v>
                  </c:pt>
                </c:numCache>
              </c:numRef>
            </c:plus>
            <c:minus>
              <c:numRef>
                <c:f>'Exp test'!$D$41:$E$41</c:f>
                <c:numCache>
                  <c:formatCode>General</c:formatCode>
                  <c:ptCount val="2"/>
                  <c:pt idx="0">
                    <c:v>5.8511398669408354</c:v>
                  </c:pt>
                  <c:pt idx="1">
                    <c:v>6.8798814640541313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test'!$D$40:$E$40</c:f>
              <c:numCache>
                <c:formatCode>0.0</c:formatCode>
                <c:ptCount val="2"/>
                <c:pt idx="0">
                  <c:v>13.488888888888887</c:v>
                </c:pt>
                <c:pt idx="1">
                  <c:v>23.577777777777779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2-0B48-A277-C8794C56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251104"/>
        <c:axId val="1206253856"/>
      </c:barChart>
      <c:catAx>
        <c:axId val="120625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3856"/>
        <c:crosses val="autoZero"/>
        <c:auto val="1"/>
        <c:lblAlgn val="ctr"/>
        <c:lblOffset val="100"/>
        <c:noMultiLvlLbl val="0"/>
      </c:catAx>
      <c:valAx>
        <c:axId val="1206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freezing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test'!$G$2</c:f>
              <c:strCache>
                <c:ptCount val="1"/>
                <c:pt idx="0">
                  <c:v>7k45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 test'!$H$2:$I$2</c:f>
              <c:numCache>
                <c:formatCode>General</c:formatCode>
                <c:ptCount val="2"/>
                <c:pt idx="0">
                  <c:v>25.9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F-D445-ACD7-E81CB7880EED}"/>
            </c:ext>
          </c:extLst>
        </c:ser>
        <c:ser>
          <c:idx val="1"/>
          <c:order val="1"/>
          <c:tx>
            <c:strRef>
              <c:f>'Exp test'!$G$3</c:f>
              <c:strCache>
                <c:ptCount val="1"/>
                <c:pt idx="0">
                  <c:v>9k45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 test'!$H$3:$I$3</c:f>
              <c:numCache>
                <c:formatCode>General</c:formatCode>
                <c:ptCount val="2"/>
                <c:pt idx="0">
                  <c:v>28.7</c:v>
                </c:pt>
                <c:pt idx="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D445-ACD7-E81CB7880EED}"/>
            </c:ext>
          </c:extLst>
        </c:ser>
        <c:ser>
          <c:idx val="2"/>
          <c:order val="2"/>
          <c:tx>
            <c:strRef>
              <c:f>'Exp test'!$G$4</c:f>
              <c:strCache>
                <c:ptCount val="1"/>
                <c:pt idx="0">
                  <c:v>10m45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 test'!$H$4:$I$4</c:f>
              <c:numCache>
                <c:formatCode>General</c:formatCode>
                <c:ptCount val="2"/>
                <c:pt idx="0">
                  <c:v>28</c:v>
                </c:pt>
                <c:pt idx="1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F-D445-ACD7-E81CB7880EED}"/>
            </c:ext>
          </c:extLst>
        </c:ser>
        <c:ser>
          <c:idx val="3"/>
          <c:order val="3"/>
          <c:tx>
            <c:strRef>
              <c:f>'Exp test'!$G$5</c:f>
              <c:strCache>
                <c:ptCount val="1"/>
                <c:pt idx="0">
                  <c:v>6k46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 test'!$H$5:$I$5</c:f>
              <c:numCache>
                <c:formatCode>General</c:formatCode>
                <c:ptCount val="2"/>
                <c:pt idx="0">
                  <c:v>21.5</c:v>
                </c:pt>
                <c:pt idx="1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F-D445-ACD7-E81CB7880EED}"/>
            </c:ext>
          </c:extLst>
        </c:ser>
        <c:ser>
          <c:idx val="4"/>
          <c:order val="4"/>
          <c:tx>
            <c:strRef>
              <c:f>'Exp test'!$G$6</c:f>
              <c:strCache>
                <c:ptCount val="1"/>
                <c:pt idx="0">
                  <c:v>7k46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'Exp test'!$H$6:$I$6</c:f>
              <c:numCache>
                <c:formatCode>General</c:formatCode>
                <c:ptCount val="2"/>
                <c:pt idx="0">
                  <c:v>15.5</c:v>
                </c:pt>
                <c:pt idx="1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F-D445-ACD7-E81CB7880EED}"/>
            </c:ext>
          </c:extLst>
        </c:ser>
        <c:ser>
          <c:idx val="5"/>
          <c:order val="5"/>
          <c:tx>
            <c:strRef>
              <c:f>'Exp test'!$G$7</c:f>
              <c:strCache>
                <c:ptCount val="1"/>
                <c:pt idx="0">
                  <c:v>8k46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 test'!$H$7:$I$7</c:f>
              <c:numCache>
                <c:formatCode>General</c:formatCode>
                <c:ptCount val="2"/>
                <c:pt idx="0">
                  <c:v>18.8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F-D445-ACD7-E81CB7880EED}"/>
            </c:ext>
          </c:extLst>
        </c:ser>
        <c:ser>
          <c:idx val="6"/>
          <c:order val="6"/>
          <c:tx>
            <c:strRef>
              <c:f>'Exp test'!$G$8</c:f>
              <c:strCache>
                <c:ptCount val="1"/>
                <c:pt idx="0">
                  <c:v>9k46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test'!$H$8:$I$8</c:f>
              <c:numCache>
                <c:formatCode>General</c:formatCode>
                <c:ptCount val="2"/>
                <c:pt idx="0">
                  <c:v>26.3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F-D445-ACD7-E81CB7880EED}"/>
            </c:ext>
          </c:extLst>
        </c:ser>
        <c:ser>
          <c:idx val="7"/>
          <c:order val="7"/>
          <c:tx>
            <c:strRef>
              <c:f>'Exp test'!$G$9</c:f>
              <c:strCache>
                <c:ptCount val="1"/>
                <c:pt idx="0">
                  <c:v>8n46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test'!$H$9:$I$9</c:f>
              <c:numCache>
                <c:formatCode>General</c:formatCode>
                <c:ptCount val="2"/>
                <c:pt idx="0">
                  <c:v>26.2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CF-D445-ACD7-E81CB7880EED}"/>
            </c:ext>
          </c:extLst>
        </c:ser>
        <c:ser>
          <c:idx val="8"/>
          <c:order val="8"/>
          <c:tx>
            <c:strRef>
              <c:f>'Exp test'!$G$10</c:f>
              <c:strCache>
                <c:ptCount val="1"/>
                <c:pt idx="0">
                  <c:v>10n46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test'!$H$10:$I$10</c:f>
              <c:numCache>
                <c:formatCode>General</c:formatCode>
                <c:ptCount val="2"/>
                <c:pt idx="0">
                  <c:v>18.399999999999999</c:v>
                </c:pt>
                <c:pt idx="1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CF-D445-ACD7-E81CB7880EED}"/>
            </c:ext>
          </c:extLst>
        </c:ser>
        <c:ser>
          <c:idx val="9"/>
          <c:order val="9"/>
          <c:tx>
            <c:strRef>
              <c:f>'Exp test'!$G$11</c:f>
              <c:strCache>
                <c:ptCount val="1"/>
                <c:pt idx="0">
                  <c:v>2X47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test'!$H$11:$I$11</c:f>
              <c:numCache>
                <c:formatCode>General</c:formatCode>
                <c:ptCount val="2"/>
                <c:pt idx="0">
                  <c:v>25.2</c:v>
                </c:pt>
                <c:pt idx="1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CF-D445-ACD7-E81CB7880EED}"/>
            </c:ext>
          </c:extLst>
        </c:ser>
        <c:ser>
          <c:idx val="10"/>
          <c:order val="10"/>
          <c:tx>
            <c:strRef>
              <c:f>'Exp test'!$G$12</c:f>
              <c:strCache>
                <c:ptCount val="1"/>
                <c:pt idx="0">
                  <c:v>6X47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test'!$H$12:$I$12</c:f>
              <c:numCache>
                <c:formatCode>General</c:formatCode>
                <c:ptCount val="2"/>
                <c:pt idx="0">
                  <c:v>28.4</c:v>
                </c:pt>
                <c:pt idx="1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CF-D445-ACD7-E81CB788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315296"/>
        <c:axId val="1206317776"/>
      </c:lineChart>
      <c:catAx>
        <c:axId val="12063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7776"/>
        <c:crosses val="autoZero"/>
        <c:auto val="1"/>
        <c:lblAlgn val="ctr"/>
        <c:lblOffset val="100"/>
        <c:noMultiLvlLbl val="0"/>
      </c:catAx>
      <c:valAx>
        <c:axId val="12063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test'!$G$23</c:f>
              <c:strCache>
                <c:ptCount val="1"/>
                <c:pt idx="0">
                  <c:v>2m45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 test'!$H$23:$I$23</c:f>
              <c:numCache>
                <c:formatCode>General</c:formatCode>
                <c:ptCount val="2"/>
                <c:pt idx="0">
                  <c:v>27.3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3-7742-AC7D-08CC3574CA91}"/>
            </c:ext>
          </c:extLst>
        </c:ser>
        <c:ser>
          <c:idx val="1"/>
          <c:order val="1"/>
          <c:tx>
            <c:strRef>
              <c:f>'Exp test'!$G$24</c:f>
              <c:strCache>
                <c:ptCount val="1"/>
                <c:pt idx="0">
                  <c:v>3m45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 test'!$H$24:$I$24</c:f>
              <c:numCache>
                <c:formatCode>General</c:formatCode>
                <c:ptCount val="2"/>
                <c:pt idx="0">
                  <c:v>27.5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3-7742-AC7D-08CC3574CA91}"/>
            </c:ext>
          </c:extLst>
        </c:ser>
        <c:ser>
          <c:idx val="2"/>
          <c:order val="2"/>
          <c:tx>
            <c:strRef>
              <c:f>'Exp test'!$G$25</c:f>
              <c:strCache>
                <c:ptCount val="1"/>
                <c:pt idx="0">
                  <c:v>6k45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 test'!$H$25:$I$25</c:f>
              <c:numCache>
                <c:formatCode>General</c:formatCode>
                <c:ptCount val="2"/>
                <c:pt idx="0">
                  <c:v>26.8</c:v>
                </c:pt>
                <c:pt idx="1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3-7742-AC7D-08CC3574CA91}"/>
            </c:ext>
          </c:extLst>
        </c:ser>
        <c:ser>
          <c:idx val="3"/>
          <c:order val="3"/>
          <c:tx>
            <c:strRef>
              <c:f>'Exp test'!$G$26</c:f>
              <c:strCache>
                <c:ptCount val="1"/>
                <c:pt idx="0">
                  <c:v>3n46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 test'!$H$26:$I$26</c:f>
              <c:numCache>
                <c:formatCode>General</c:formatCode>
                <c:ptCount val="2"/>
                <c:pt idx="0">
                  <c:v>26.8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3-7742-AC7D-08CC3574CA91}"/>
            </c:ext>
          </c:extLst>
        </c:ser>
        <c:ser>
          <c:idx val="4"/>
          <c:order val="4"/>
          <c:tx>
            <c:strRef>
              <c:f>'Exp test'!$G$27</c:f>
              <c:strCache>
                <c:ptCount val="1"/>
                <c:pt idx="0">
                  <c:v>4n46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'Exp test'!$H$27:$I$27</c:f>
              <c:numCache>
                <c:formatCode>General</c:formatCode>
                <c:ptCount val="2"/>
                <c:pt idx="0">
                  <c:v>25.6</c:v>
                </c:pt>
                <c:pt idx="1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3-7742-AC7D-08CC3574CA91}"/>
            </c:ext>
          </c:extLst>
        </c:ser>
        <c:ser>
          <c:idx val="5"/>
          <c:order val="5"/>
          <c:tx>
            <c:strRef>
              <c:f>'Exp test'!$G$28</c:f>
              <c:strCache>
                <c:ptCount val="1"/>
                <c:pt idx="0">
                  <c:v>5N46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 test'!$H$28:$I$28</c:f>
              <c:numCache>
                <c:formatCode>General</c:formatCode>
                <c:ptCount val="2"/>
                <c:pt idx="0">
                  <c:v>25.2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3-7742-AC7D-08CC3574CA91}"/>
            </c:ext>
          </c:extLst>
        </c:ser>
        <c:ser>
          <c:idx val="6"/>
          <c:order val="6"/>
          <c:tx>
            <c:strRef>
              <c:f>'Exp test'!$G$29</c:f>
              <c:strCache>
                <c:ptCount val="1"/>
                <c:pt idx="0">
                  <c:v>7n46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test'!$H$29:$I$29</c:f>
              <c:numCache>
                <c:formatCode>General</c:formatCode>
                <c:ptCount val="2"/>
                <c:pt idx="0">
                  <c:v>26.2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3-7742-AC7D-08CC3574CA91}"/>
            </c:ext>
          </c:extLst>
        </c:ser>
        <c:ser>
          <c:idx val="7"/>
          <c:order val="7"/>
          <c:tx>
            <c:strRef>
              <c:f>'Exp test'!$G$30</c:f>
              <c:strCache>
                <c:ptCount val="1"/>
                <c:pt idx="0">
                  <c:v>4Y47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test'!$H$30:$I$30</c:f>
              <c:numCache>
                <c:formatCode>General</c:formatCode>
                <c:ptCount val="2"/>
                <c:pt idx="0">
                  <c:v>27.2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3-7742-AC7D-08CC3574CA91}"/>
            </c:ext>
          </c:extLst>
        </c:ser>
        <c:ser>
          <c:idx val="8"/>
          <c:order val="8"/>
          <c:tx>
            <c:strRef>
              <c:f>'Exp test'!$G$31</c:f>
              <c:strCache>
                <c:ptCount val="1"/>
                <c:pt idx="0">
                  <c:v>10Y47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test'!$H$31:$I$31</c:f>
              <c:numCache>
                <c:formatCode>General</c:formatCode>
                <c:ptCount val="2"/>
                <c:pt idx="0">
                  <c:v>12.5</c:v>
                </c:pt>
                <c:pt idx="1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3-7742-AC7D-08CC3574CA91}"/>
            </c:ext>
          </c:extLst>
        </c:ser>
        <c:ser>
          <c:idx val="9"/>
          <c:order val="9"/>
          <c:tx>
            <c:strRef>
              <c:f>'Exp test'!$G$35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test'!$H$35:$I$35</c:f>
              <c:numCache>
                <c:formatCode>0.0</c:formatCode>
                <c:ptCount val="2"/>
                <c:pt idx="0">
                  <c:v>2</c:v>
                </c:pt>
                <c:pt idx="1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3-7742-AC7D-08CC3574CA91}"/>
            </c:ext>
          </c:extLst>
        </c:ser>
        <c:ser>
          <c:idx val="10"/>
          <c:order val="10"/>
          <c:tx>
            <c:strRef>
              <c:f>'Exp test'!$G$36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'Exp test'!$H$36:$I$36</c:f>
              <c:numCache>
                <c:formatCode>0.0</c:formatCode>
                <c:ptCount val="2"/>
                <c:pt idx="0">
                  <c:v>5.4</c:v>
                </c:pt>
                <c:pt idx="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3-7742-AC7D-08CC3574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383776"/>
        <c:axId val="1206386256"/>
      </c:lineChart>
      <c:catAx>
        <c:axId val="12063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86256"/>
        <c:crosses val="autoZero"/>
        <c:auto val="1"/>
        <c:lblAlgn val="ctr"/>
        <c:lblOffset val="100"/>
        <c:noMultiLvlLbl val="0"/>
      </c:catAx>
      <c:valAx>
        <c:axId val="12063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test'!$H$20:$I$20</c:f>
                <c:numCache>
                  <c:formatCode>General</c:formatCode>
                  <c:ptCount val="2"/>
                  <c:pt idx="0">
                    <c:v>7.3986199985156054</c:v>
                  </c:pt>
                  <c:pt idx="1">
                    <c:v>9.1398828533615664</c:v>
                  </c:pt>
                </c:numCache>
              </c:numRef>
            </c:plus>
            <c:minus>
              <c:numRef>
                <c:f>'Exp test'!$H$20:$I$20</c:f>
                <c:numCache>
                  <c:formatCode>General</c:formatCode>
                  <c:ptCount val="2"/>
                  <c:pt idx="0">
                    <c:v>7.3986199985156054</c:v>
                  </c:pt>
                  <c:pt idx="1">
                    <c:v>9.1398828533615664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test'!$H$19</c:f>
              <c:numCache>
                <c:formatCode>0.0</c:formatCode>
                <c:ptCount val="1"/>
                <c:pt idx="0">
                  <c:v>70.809523809523796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0-C64F-A7D5-09D21E84D5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 test'!$H$41:$I$41</c:f>
                <c:numCache>
                  <c:formatCode>General</c:formatCode>
                  <c:ptCount val="2"/>
                  <c:pt idx="0">
                    <c:v>8.225717832653503</c:v>
                  </c:pt>
                  <c:pt idx="1">
                    <c:v>8.7770544206670387</c:v>
                  </c:pt>
                </c:numCache>
              </c:numRef>
            </c:plus>
            <c:minus>
              <c:numRef>
                <c:f>'Exp test'!$H$41:$I$41</c:f>
                <c:numCache>
                  <c:formatCode>General</c:formatCode>
                  <c:ptCount val="2"/>
                  <c:pt idx="0">
                    <c:v>8.225717832653503</c:v>
                  </c:pt>
                  <c:pt idx="1">
                    <c:v>8.7770544206670387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 test'!$H$40</c:f>
              <c:numCache>
                <c:formatCode>0.0</c:formatCode>
                <c:ptCount val="1"/>
                <c:pt idx="0">
                  <c:v>67.666666666666657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0-C64F-A7D5-09D21E84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0021232"/>
        <c:axId val="1164981888"/>
      </c:barChart>
      <c:catAx>
        <c:axId val="12700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81888"/>
        <c:crosses val="autoZero"/>
        <c:auto val="1"/>
        <c:lblAlgn val="ctr"/>
        <c:lblOffset val="100"/>
        <c:noMultiLvlLbl val="0"/>
      </c:catAx>
      <c:valAx>
        <c:axId val="116498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on 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21</xdr:row>
      <xdr:rowOff>158750</xdr:rowOff>
    </xdr:from>
    <xdr:to>
      <xdr:col>8</xdr:col>
      <xdr:colOff>1498600</xdr:colOff>
      <xdr:row>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14111</xdr:colOff>
      <xdr:row>21</xdr:row>
      <xdr:rowOff>142522</xdr:rowOff>
    </xdr:from>
    <xdr:to>
      <xdr:col>11</xdr:col>
      <xdr:colOff>1481667</xdr:colOff>
      <xdr:row>35</xdr:row>
      <xdr:rowOff>119944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1128888</xdr:colOff>
      <xdr:row>58</xdr:row>
      <xdr:rowOff>32455</xdr:rowOff>
    </xdr:from>
    <xdr:to>
      <xdr:col>26</xdr:col>
      <xdr:colOff>663222</xdr:colOff>
      <xdr:row>72</xdr:row>
      <xdr:rowOff>9877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867833</xdr:colOff>
      <xdr:row>58</xdr:row>
      <xdr:rowOff>25399</xdr:rowOff>
    </xdr:from>
    <xdr:to>
      <xdr:col>31</xdr:col>
      <xdr:colOff>529166</xdr:colOff>
      <xdr:row>72</xdr:row>
      <xdr:rowOff>2821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1701800</xdr:colOff>
      <xdr:row>44</xdr:row>
      <xdr:rowOff>133350</xdr:rowOff>
    </xdr:from>
    <xdr:to>
      <xdr:col>9</xdr:col>
      <xdr:colOff>0</xdr:colOff>
      <xdr:row>59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46</xdr:row>
      <xdr:rowOff>57150</xdr:rowOff>
    </xdr:from>
    <xdr:to>
      <xdr:col>5</xdr:col>
      <xdr:colOff>0</xdr:colOff>
      <xdr:row>60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206375</xdr:colOff>
      <xdr:row>59</xdr:row>
      <xdr:rowOff>104775</xdr:rowOff>
    </xdr:from>
    <xdr:to>
      <xdr:col>13</xdr:col>
      <xdr:colOff>1127125</xdr:colOff>
      <xdr:row>73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</xdr:colOff>
      <xdr:row>44</xdr:row>
      <xdr:rowOff>104775</xdr:rowOff>
    </xdr:from>
    <xdr:to>
      <xdr:col>13</xdr:col>
      <xdr:colOff>1158875</xdr:colOff>
      <xdr:row>58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501650</xdr:colOff>
      <xdr:row>60</xdr:row>
      <xdr:rowOff>0</xdr:rowOff>
    </xdr:from>
    <xdr:to>
      <xdr:col>8</xdr:col>
      <xdr:colOff>95250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516467</xdr:colOff>
      <xdr:row>77</xdr:row>
      <xdr:rowOff>25400</xdr:rowOff>
    </xdr:from>
    <xdr:to>
      <xdr:col>67</xdr:col>
      <xdr:colOff>146050</xdr:colOff>
      <xdr:row>82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42</xdr:row>
      <xdr:rowOff>114300</xdr:rowOff>
    </xdr:from>
    <xdr:to>
      <xdr:col>17</xdr:col>
      <xdr:colOff>469900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42</xdr:row>
      <xdr:rowOff>88900</xdr:rowOff>
    </xdr:from>
    <xdr:to>
      <xdr:col>27</xdr:col>
      <xdr:colOff>660400</xdr:colOff>
      <xdr:row>62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25400</xdr:colOff>
      <xdr:row>42</xdr:row>
      <xdr:rowOff>88900</xdr:rowOff>
    </xdr:from>
    <xdr:to>
      <xdr:col>36</xdr:col>
      <xdr:colOff>152400</xdr:colOff>
      <xdr:row>62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1162373</xdr:colOff>
      <xdr:row>51</xdr:row>
      <xdr:rowOff>150678</xdr:rowOff>
    </xdr:from>
    <xdr:to>
      <xdr:col>10</xdr:col>
      <xdr:colOff>1575123</xdr:colOff>
      <xdr:row>65</xdr:row>
      <xdr:rowOff>188778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111071</xdr:colOff>
      <xdr:row>51</xdr:row>
      <xdr:rowOff>175647</xdr:rowOff>
    </xdr:from>
    <xdr:to>
      <xdr:col>6</xdr:col>
      <xdr:colOff>459244</xdr:colOff>
      <xdr:row>66</xdr:row>
      <xdr:rowOff>20018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435675</xdr:colOff>
      <xdr:row>53</xdr:row>
      <xdr:rowOff>91267</xdr:rowOff>
    </xdr:from>
    <xdr:to>
      <xdr:col>17</xdr:col>
      <xdr:colOff>202661</xdr:colOff>
      <xdr:row>67</xdr:row>
      <xdr:rowOff>129367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39</xdr:row>
      <xdr:rowOff>76200</xdr:rowOff>
    </xdr:from>
    <xdr:to>
      <xdr:col>11</xdr:col>
      <xdr:colOff>495300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37</xdr:row>
      <xdr:rowOff>0</xdr:rowOff>
    </xdr:from>
    <xdr:to>
      <xdr:col>11</xdr:col>
      <xdr:colOff>711200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35</xdr:row>
      <xdr:rowOff>127000</xdr:rowOff>
    </xdr:from>
    <xdr:to>
      <xdr:col>7</xdr:col>
      <xdr:colOff>546100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609599</xdr:colOff>
      <xdr:row>38</xdr:row>
      <xdr:rowOff>84666</xdr:rowOff>
    </xdr:from>
    <xdr:to>
      <xdr:col>17</xdr:col>
      <xdr:colOff>169333</xdr:colOff>
      <xdr:row>52</xdr:row>
      <xdr:rowOff>122767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jmr/Google%20Drive/Quirk%20Lab%20Shared%20Folder/Freddyson/Projects%20/Conte%20Project/Experiments%20/Opto%20/LO-PL/K45/analisis%20de%20videos%20Ext%20rp%20op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"/>
      <sheetName val="INdlividual"/>
      <sheetName val="Group data"/>
    </sheetNames>
    <sheetDataSet>
      <sheetData sheetId="0" refreshError="1"/>
      <sheetData sheetId="1" refreshError="1"/>
      <sheetData sheetId="2">
        <row r="1">
          <cell r="F1" t="str">
            <v>Tone 1</v>
          </cell>
          <cell r="G1" t="str">
            <v>Tone 2</v>
          </cell>
          <cell r="H1" t="str">
            <v>Tone 3</v>
          </cell>
          <cell r="I1" t="str">
            <v>Tone 4</v>
          </cell>
          <cell r="J1" t="str">
            <v>Tone 5</v>
          </cell>
          <cell r="K1" t="str">
            <v>Tone 6</v>
          </cell>
          <cell r="L1" t="str">
            <v>Tone 7</v>
          </cell>
          <cell r="M1" t="str">
            <v>Tone 8</v>
          </cell>
          <cell r="N1" t="str">
            <v>Tone 9</v>
          </cell>
          <cell r="O1" t="str">
            <v>Tone 10</v>
          </cell>
          <cell r="P1" t="str">
            <v>Tone 11</v>
          </cell>
          <cell r="Q1" t="str">
            <v>Tone 12</v>
          </cell>
          <cell r="R1" t="str">
            <v>Tone 13</v>
          </cell>
          <cell r="S1" t="str">
            <v>Tone 14</v>
          </cell>
          <cell r="T1" t="str">
            <v>Tone 15</v>
          </cell>
          <cell r="W1" t="str">
            <v>Tone 1</v>
          </cell>
          <cell r="X1" t="str">
            <v>Tone 2</v>
          </cell>
          <cell r="Y1" t="str">
            <v>Tone 3</v>
          </cell>
          <cell r="Z1" t="str">
            <v>Tone 4</v>
          </cell>
          <cell r="AA1" t="str">
            <v>Tone 5</v>
          </cell>
          <cell r="AB1" t="str">
            <v>Tone 6</v>
          </cell>
          <cell r="AC1" t="str">
            <v>Tone 7</v>
          </cell>
          <cell r="AD1" t="str">
            <v>Tone 8</v>
          </cell>
          <cell r="AE1" t="str">
            <v>Tone 9</v>
          </cell>
          <cell r="AF1" t="str">
            <v>Tone 10</v>
          </cell>
          <cell r="AG1" t="str">
            <v>Tone 11</v>
          </cell>
          <cell r="AH1" t="str">
            <v>Tone 12</v>
          </cell>
          <cell r="AI1" t="str">
            <v>Tone 13</v>
          </cell>
          <cell r="AJ1" t="str">
            <v>Tone 14</v>
          </cell>
          <cell r="AK1" t="str">
            <v>Tone 15</v>
          </cell>
          <cell r="AN1" t="str">
            <v>Tone 1</v>
          </cell>
          <cell r="AO1" t="str">
            <v>Tone 2</v>
          </cell>
          <cell r="AP1" t="str">
            <v>Tone 3</v>
          </cell>
          <cell r="AQ1" t="str">
            <v>Tone 4</v>
          </cell>
          <cell r="AR1" t="str">
            <v>Tone 5</v>
          </cell>
          <cell r="AS1" t="str">
            <v>Tone 6</v>
          </cell>
          <cell r="AT1" t="str">
            <v>Tone 7</v>
          </cell>
          <cell r="AU1" t="str">
            <v>Tone 8</v>
          </cell>
          <cell r="AV1" t="str">
            <v>Tone 9</v>
          </cell>
          <cell r="AW1" t="str">
            <v>Tone 10</v>
          </cell>
          <cell r="AX1" t="str">
            <v>Tone 11</v>
          </cell>
          <cell r="AY1" t="str">
            <v>Tone 12</v>
          </cell>
          <cell r="AZ1" t="str">
            <v>Tone 13</v>
          </cell>
          <cell r="BA1" t="str">
            <v>Tone 14</v>
          </cell>
          <cell r="BB1" t="str">
            <v>Tone 15</v>
          </cell>
          <cell r="BE1" t="str">
            <v>Tone 1</v>
          </cell>
          <cell r="BF1" t="str">
            <v>Tone 2</v>
          </cell>
          <cell r="BG1" t="str">
            <v>Tone 3</v>
          </cell>
          <cell r="BH1" t="str">
            <v>Tone 4</v>
          </cell>
          <cell r="BI1" t="str">
            <v>Tone 5</v>
          </cell>
          <cell r="BJ1" t="str">
            <v>Tone 6</v>
          </cell>
          <cell r="BK1" t="str">
            <v>Tone 7</v>
          </cell>
          <cell r="BL1" t="str">
            <v>Tone 8</v>
          </cell>
          <cell r="BM1" t="str">
            <v>Tone 9</v>
          </cell>
          <cell r="BN1" t="str">
            <v>Tone 10</v>
          </cell>
          <cell r="BO1" t="str">
            <v>Tone 11</v>
          </cell>
          <cell r="BP1" t="str">
            <v>Tone 12</v>
          </cell>
          <cell r="BQ1" t="str">
            <v>Tone 13</v>
          </cell>
          <cell r="BR1" t="str">
            <v>Tone 14</v>
          </cell>
          <cell r="BS1" t="str">
            <v>Tone 15</v>
          </cell>
        </row>
        <row r="31">
          <cell r="F31">
            <v>22.75</v>
          </cell>
          <cell r="G31">
            <v>20.9</v>
          </cell>
          <cell r="H31">
            <v>17.875</v>
          </cell>
          <cell r="I31">
            <v>17.375</v>
          </cell>
          <cell r="J31">
            <v>16.649999999999999</v>
          </cell>
          <cell r="K31">
            <v>15.724999999999998</v>
          </cell>
          <cell r="L31">
            <v>13.674999999999999</v>
          </cell>
          <cell r="M31">
            <v>11.875</v>
          </cell>
          <cell r="N31">
            <v>11.6</v>
          </cell>
          <cell r="O31">
            <v>8.85</v>
          </cell>
          <cell r="P31">
            <v>9.5499999999999989</v>
          </cell>
          <cell r="Q31">
            <v>10.25</v>
          </cell>
          <cell r="R31">
            <v>6.65</v>
          </cell>
          <cell r="S31">
            <v>8.35</v>
          </cell>
          <cell r="T31">
            <v>8.125</v>
          </cell>
          <cell r="W31">
            <v>24.875</v>
          </cell>
          <cell r="X31">
            <v>25.075000000000003</v>
          </cell>
          <cell r="Y31">
            <v>19.574999999999999</v>
          </cell>
          <cell r="Z31">
            <v>12.2</v>
          </cell>
          <cell r="AA31">
            <v>12.475</v>
          </cell>
          <cell r="AB31">
            <v>10.050000000000001</v>
          </cell>
          <cell r="AC31">
            <v>10.1</v>
          </cell>
          <cell r="AD31">
            <v>8.7750000000000004</v>
          </cell>
          <cell r="AE31">
            <v>9.6750000000000007</v>
          </cell>
          <cell r="AF31">
            <v>7.2750000000000004</v>
          </cell>
          <cell r="AG31">
            <v>7.0750000000000002</v>
          </cell>
          <cell r="AH31">
            <v>7</v>
          </cell>
          <cell r="AI31">
            <v>5.5750000000000002</v>
          </cell>
          <cell r="AJ31">
            <v>3.5</v>
          </cell>
          <cell r="AK31">
            <v>8.8000000000000007</v>
          </cell>
          <cell r="AN31">
            <v>24.125</v>
          </cell>
          <cell r="AO31">
            <v>20.374999999999996</v>
          </cell>
          <cell r="AP31">
            <v>17.149999999999999</v>
          </cell>
          <cell r="AQ31">
            <v>14.125</v>
          </cell>
          <cell r="AR31">
            <v>11.324999999999999</v>
          </cell>
          <cell r="AS31">
            <v>8.9250000000000007</v>
          </cell>
          <cell r="AT31">
            <v>7.5250000000000004</v>
          </cell>
          <cell r="AU31">
            <v>5.7750000000000004</v>
          </cell>
          <cell r="AV31">
            <v>5.7750000000000004</v>
          </cell>
          <cell r="AW31">
            <v>6.6999999999999993</v>
          </cell>
          <cell r="AX31">
            <v>3.75</v>
          </cell>
          <cell r="AY31">
            <v>3.1</v>
          </cell>
          <cell r="AZ31">
            <v>6.5250000000000004</v>
          </cell>
          <cell r="BA31">
            <v>6.2749999999999995</v>
          </cell>
          <cell r="BB31">
            <v>7.4250000000000007</v>
          </cell>
          <cell r="BE31">
            <v>19.55</v>
          </cell>
          <cell r="BF31">
            <v>12.299999999999999</v>
          </cell>
          <cell r="BG31">
            <v>9.75</v>
          </cell>
          <cell r="BH31">
            <v>12.35</v>
          </cell>
          <cell r="BI31">
            <v>4.4249999999999998</v>
          </cell>
          <cell r="BJ31">
            <v>4.9000000000000004</v>
          </cell>
          <cell r="BK31">
            <v>6.7250000000000005</v>
          </cell>
          <cell r="BL31">
            <v>5.7</v>
          </cell>
          <cell r="BM31">
            <v>6.9250000000000007</v>
          </cell>
          <cell r="BN31">
            <v>6.8</v>
          </cell>
          <cell r="BO31">
            <v>6.5250000000000004</v>
          </cell>
          <cell r="BP31">
            <v>7.2</v>
          </cell>
          <cell r="BQ31">
            <v>13.074999999999999</v>
          </cell>
          <cell r="BR31">
            <v>4.8499999999999996</v>
          </cell>
          <cell r="BS31">
            <v>4.2750000000000004</v>
          </cell>
        </row>
        <row r="32">
          <cell r="F32">
            <v>2.8232664297464631</v>
          </cell>
          <cell r="G32">
            <v>3.2766853170035568</v>
          </cell>
          <cell r="H32">
            <v>5.027486946775694</v>
          </cell>
          <cell r="I32">
            <v>5.0900843149532733</v>
          </cell>
          <cell r="J32">
            <v>4.9545433694741252</v>
          </cell>
          <cell r="K32">
            <v>5.1314999431615194</v>
          </cell>
          <cell r="L32">
            <v>5.876134642205991</v>
          </cell>
          <cell r="M32">
            <v>6.2525161601817025</v>
          </cell>
          <cell r="N32">
            <v>6.3099128361650125</v>
          </cell>
          <cell r="O32">
            <v>4.8871429963391364</v>
          </cell>
          <cell r="P32">
            <v>5.444033431197866</v>
          </cell>
          <cell r="Q32">
            <v>5.562598313737924</v>
          </cell>
          <cell r="R32">
            <v>5.8569758977365334</v>
          </cell>
          <cell r="S32">
            <v>5.3062070571485744</v>
          </cell>
          <cell r="T32">
            <v>3.4572086524632364</v>
          </cell>
          <cell r="W32">
            <v>2.716423813276077</v>
          </cell>
          <cell r="X32">
            <v>2.3949164912372183</v>
          </cell>
          <cell r="Y32">
            <v>5.616697576571724</v>
          </cell>
          <cell r="Z32">
            <v>6.4940998863070565</v>
          </cell>
          <cell r="AA32">
            <v>6.1754048450283809</v>
          </cell>
          <cell r="AB32">
            <v>6.5199054185368874</v>
          </cell>
          <cell r="AC32">
            <v>6.1699540787053948</v>
          </cell>
          <cell r="AD32">
            <v>6.0151717902871793</v>
          </cell>
          <cell r="AE32">
            <v>4.9445887931488635</v>
          </cell>
          <cell r="AF32">
            <v>4.0854161354750635</v>
          </cell>
          <cell r="AG32">
            <v>3.111905900462502</v>
          </cell>
          <cell r="AH32">
            <v>4.4173898778954674</v>
          </cell>
          <cell r="AI32">
            <v>3.2306797530344391</v>
          </cell>
          <cell r="AJ32">
            <v>2.3815261213488017</v>
          </cell>
          <cell r="AK32">
            <v>4.466355710569113</v>
          </cell>
          <cell r="AN32">
            <v>3.5103121893453655</v>
          </cell>
          <cell r="AO32">
            <v>5.179989543103992</v>
          </cell>
          <cell r="AP32">
            <v>6.2373204716982977</v>
          </cell>
          <cell r="AQ32">
            <v>4.5793694980859536</v>
          </cell>
          <cell r="AR32">
            <v>3.9977858455233291</v>
          </cell>
          <cell r="AS32">
            <v>4.1451527917154838</v>
          </cell>
          <cell r="AT32">
            <v>4.1375062940536216</v>
          </cell>
          <cell r="AU32">
            <v>3.318226182766931</v>
          </cell>
          <cell r="AV32">
            <v>2.9870205333520339</v>
          </cell>
          <cell r="AW32">
            <v>3.2723589860119771</v>
          </cell>
          <cell r="AX32">
            <v>2.0802644062714721</v>
          </cell>
          <cell r="AY32">
            <v>1.5636495771111889</v>
          </cell>
          <cell r="AZ32">
            <v>3.0211407889515294</v>
          </cell>
          <cell r="BA32">
            <v>4.5464959034403627</v>
          </cell>
          <cell r="BB32">
            <v>1.3804437692278508</v>
          </cell>
          <cell r="BE32">
            <v>2.0060325686953995</v>
          </cell>
          <cell r="BF32">
            <v>4.815772696740023</v>
          </cell>
          <cell r="BG32">
            <v>5.5697845559770078</v>
          </cell>
          <cell r="BH32">
            <v>4.7442069937978051</v>
          </cell>
          <cell r="BI32">
            <v>2.555508755610123</v>
          </cell>
          <cell r="BJ32">
            <v>1.9222382786741081</v>
          </cell>
          <cell r="BK32">
            <v>2.9052753742115387</v>
          </cell>
          <cell r="BL32">
            <v>2.0379728490177027</v>
          </cell>
          <cell r="BM32">
            <v>4.4302699315805425</v>
          </cell>
          <cell r="BN32">
            <v>2.5189283435620005</v>
          </cell>
          <cell r="BO32">
            <v>3.1784102420340052</v>
          </cell>
          <cell r="BP32">
            <v>3.602776706930364</v>
          </cell>
          <cell r="BQ32">
            <v>5.6551414659582129</v>
          </cell>
          <cell r="BR32">
            <v>1.6378339354159204</v>
          </cell>
          <cell r="BS32">
            <v>2.5289572950131047</v>
          </cell>
        </row>
        <row r="35">
          <cell r="F35">
            <v>25</v>
          </cell>
          <cell r="G35">
            <v>24.599999999999998</v>
          </cell>
          <cell r="H35">
            <v>18.400000000000002</v>
          </cell>
          <cell r="I35">
            <v>18.566666666666666</v>
          </cell>
          <cell r="J35">
            <v>18.466666666666665</v>
          </cell>
          <cell r="K35">
            <v>14.966666666666667</v>
          </cell>
          <cell r="L35">
            <v>10.1</v>
          </cell>
          <cell r="M35">
            <v>13.233333333333334</v>
          </cell>
          <cell r="N35">
            <v>12.866666666666667</v>
          </cell>
          <cell r="O35">
            <v>9.8666666666666671</v>
          </cell>
          <cell r="P35">
            <v>10.133333333333335</v>
          </cell>
          <cell r="Q35">
            <v>4.3</v>
          </cell>
          <cell r="R35">
            <v>8.6333333333333346</v>
          </cell>
          <cell r="S35">
            <v>7.2666666666666666</v>
          </cell>
          <cell r="T35">
            <v>8.3333333333333339</v>
          </cell>
          <cell r="W35">
            <v>20.266666666666666</v>
          </cell>
          <cell r="X35">
            <v>10.266666666666666</v>
          </cell>
          <cell r="Y35">
            <v>9.9</v>
          </cell>
          <cell r="Z35">
            <v>9.1333333333333329</v>
          </cell>
          <cell r="AA35">
            <v>7.5</v>
          </cell>
          <cell r="AB35">
            <v>5</v>
          </cell>
          <cell r="AC35">
            <v>4.6333333333333337</v>
          </cell>
          <cell r="AD35">
            <v>7</v>
          </cell>
          <cell r="AE35">
            <v>3.7999999999999994</v>
          </cell>
          <cell r="AF35">
            <v>2.7333333333333329</v>
          </cell>
          <cell r="AG35">
            <v>4.2333333333333334</v>
          </cell>
          <cell r="AH35">
            <v>4.2</v>
          </cell>
          <cell r="AI35">
            <v>6</v>
          </cell>
          <cell r="AJ35">
            <v>7.4333333333333336</v>
          </cell>
          <cell r="AK35">
            <v>4.3999999999999995</v>
          </cell>
          <cell r="AN35">
            <v>20.400000000000002</v>
          </cell>
          <cell r="AO35">
            <v>10.799999999999999</v>
          </cell>
          <cell r="AP35">
            <v>10.299999999999999</v>
          </cell>
          <cell r="AQ35">
            <v>4.833333333333333</v>
          </cell>
          <cell r="AR35">
            <v>5.9666666666666659</v>
          </cell>
          <cell r="AS35">
            <v>4.2333333333333334</v>
          </cell>
          <cell r="AT35">
            <v>9.9333333333333336</v>
          </cell>
          <cell r="AU35">
            <v>5.0333333333333341</v>
          </cell>
          <cell r="AV35">
            <v>6.8666666666666671</v>
          </cell>
          <cell r="AW35">
            <v>6.666666666666667</v>
          </cell>
          <cell r="AX35">
            <v>6.5333333333333341</v>
          </cell>
          <cell r="AY35">
            <v>11</v>
          </cell>
          <cell r="AZ35">
            <v>5.5</v>
          </cell>
          <cell r="BA35">
            <v>6.7333333333333343</v>
          </cell>
          <cell r="BB35">
            <v>5.0666666666666673</v>
          </cell>
          <cell r="BE35">
            <v>15.966666666666669</v>
          </cell>
          <cell r="BF35">
            <v>11.5</v>
          </cell>
          <cell r="BG35">
            <v>3.4666666666666663</v>
          </cell>
          <cell r="BH35">
            <v>6.3666666666666671</v>
          </cell>
          <cell r="BI35">
            <v>5.7</v>
          </cell>
          <cell r="BJ35">
            <v>5.8666666666666671</v>
          </cell>
          <cell r="BK35">
            <v>8.2666666666666675</v>
          </cell>
          <cell r="BL35">
            <v>6.3999999999999995</v>
          </cell>
          <cell r="BM35">
            <v>6.2</v>
          </cell>
          <cell r="BN35">
            <v>5.0666666666666673</v>
          </cell>
          <cell r="BO35">
            <v>5.3666666666666663</v>
          </cell>
          <cell r="BP35">
            <v>4.333333333333333</v>
          </cell>
          <cell r="BQ35">
            <v>6.2333333333333343</v>
          </cell>
          <cell r="BR35">
            <v>12.566666666666668</v>
          </cell>
          <cell r="BS35">
            <v>6.833333333333333</v>
          </cell>
        </row>
        <row r="36">
          <cell r="F36">
            <v>2.4015619917045621</v>
          </cell>
          <cell r="G36">
            <v>3.8431757701151321</v>
          </cell>
          <cell r="H36">
            <v>5.0341334904827448</v>
          </cell>
          <cell r="I36">
            <v>5.4037795415184497</v>
          </cell>
          <cell r="J36">
            <v>6.6806312077028585</v>
          </cell>
          <cell r="K36">
            <v>5.063924696649166</v>
          </cell>
          <cell r="L36">
            <v>4.2074338972822858</v>
          </cell>
          <cell r="M36">
            <v>5.2690922684399197</v>
          </cell>
          <cell r="N36">
            <v>6.9322314829593878</v>
          </cell>
          <cell r="O36">
            <v>3.7048391777961611</v>
          </cell>
          <cell r="P36">
            <v>3.0717801570641967</v>
          </cell>
          <cell r="Q36">
            <v>0.32787192621510131</v>
          </cell>
          <cell r="R36">
            <v>3.1868218232799483</v>
          </cell>
          <cell r="S36">
            <v>2.9121870361179298</v>
          </cell>
          <cell r="T36">
            <v>1.6780444968275812</v>
          </cell>
          <cell r="W36">
            <v>2.8023799409311585</v>
          </cell>
          <cell r="X36">
            <v>4.2477444995354094</v>
          </cell>
          <cell r="Y36">
            <v>3.6086701151532266</v>
          </cell>
          <cell r="Z36">
            <v>2.5006665778014736</v>
          </cell>
          <cell r="AA36">
            <v>4.0289576815846546</v>
          </cell>
          <cell r="AB36">
            <v>1.5548311805466215</v>
          </cell>
          <cell r="AC36">
            <v>2.3713568549109882</v>
          </cell>
          <cell r="AD36">
            <v>3.0347981810987039</v>
          </cell>
          <cell r="AE36">
            <v>1.7881554742247665</v>
          </cell>
          <cell r="AF36">
            <v>0.85049005481153839</v>
          </cell>
          <cell r="AG36">
            <v>1.9534158116830462</v>
          </cell>
          <cell r="AH36">
            <v>1.7839562774911273</v>
          </cell>
          <cell r="AI36">
            <v>2.6781523481684166</v>
          </cell>
          <cell r="AJ36">
            <v>3.2715949219506584</v>
          </cell>
          <cell r="AK36">
            <v>2.5134637455113609</v>
          </cell>
          <cell r="AN36">
            <v>4.3511492734678701</v>
          </cell>
          <cell r="AO36">
            <v>2.2787057730211688</v>
          </cell>
          <cell r="AP36">
            <v>2.9483045975611142</v>
          </cell>
          <cell r="AQ36">
            <v>2.1049544729835215</v>
          </cell>
          <cell r="AR36">
            <v>1.6750621879002983</v>
          </cell>
          <cell r="AS36">
            <v>1.6645820296198481</v>
          </cell>
          <cell r="AT36">
            <v>2.9892864254422538</v>
          </cell>
          <cell r="AU36">
            <v>1.601041327803044</v>
          </cell>
          <cell r="AV36">
            <v>1.3316656236958773</v>
          </cell>
          <cell r="AW36">
            <v>1.5044378795195672</v>
          </cell>
          <cell r="AX36">
            <v>1.2413030787576933</v>
          </cell>
          <cell r="AY36">
            <v>3.4774272098780137</v>
          </cell>
          <cell r="AZ36">
            <v>2.1931712199461315</v>
          </cell>
          <cell r="BA36">
            <v>2.3180451534284936</v>
          </cell>
          <cell r="BB36">
            <v>1.9067861267938087</v>
          </cell>
          <cell r="BE36">
            <v>3.1895663237081759</v>
          </cell>
          <cell r="BF36">
            <v>4.4229515032385329</v>
          </cell>
          <cell r="BG36">
            <v>1.2423096769056154</v>
          </cell>
          <cell r="BH36">
            <v>3.0807196129043186</v>
          </cell>
          <cell r="BI36">
            <v>1.8701604209265035</v>
          </cell>
          <cell r="BJ36">
            <v>2.3304148414677868</v>
          </cell>
          <cell r="BK36">
            <v>3.6264077726220108</v>
          </cell>
          <cell r="BL36">
            <v>2.474368606331725</v>
          </cell>
          <cell r="BM36">
            <v>3.5791060336346558</v>
          </cell>
          <cell r="BN36">
            <v>2.742413778650723</v>
          </cell>
          <cell r="BO36">
            <v>2.3949599857478487</v>
          </cell>
          <cell r="BP36">
            <v>0.75055534994651363</v>
          </cell>
          <cell r="BQ36">
            <v>2.2827249797847595</v>
          </cell>
          <cell r="BR36">
            <v>5.755504611529151</v>
          </cell>
          <cell r="BS36">
            <v>3.2250322995798562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"/>
  <sheetViews>
    <sheetView topLeftCell="W31" zoomScale="90" zoomScaleNormal="90" zoomScalePageLayoutView="90" workbookViewId="0">
      <selection activeCell="AE57" sqref="AE57"/>
    </sheetView>
  </sheetViews>
  <sheetFormatPr baseColWidth="10" defaultColWidth="8.83203125" defaultRowHeight="15" x14ac:dyDescent="0.2"/>
  <cols>
    <col min="1" max="1" width="4.6640625" bestFit="1" customWidth="1"/>
    <col min="2" max="2" width="7.33203125" bestFit="1" customWidth="1"/>
    <col min="3" max="3" width="10" bestFit="1" customWidth="1"/>
    <col min="4" max="12" width="20.33203125" bestFit="1" customWidth="1"/>
    <col min="13" max="14" width="20.33203125" customWidth="1"/>
    <col min="15" max="23" width="23.1640625" bestFit="1" customWidth="1"/>
    <col min="24" max="24" width="23.1640625" customWidth="1"/>
    <col min="25" max="33" width="21.5" bestFit="1" customWidth="1"/>
    <col min="34" max="35" width="21.5" customWidth="1"/>
    <col min="36" max="44" width="24.3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O1" t="s">
        <v>5</v>
      </c>
      <c r="P1" t="s">
        <v>6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Y1" t="s">
        <v>7</v>
      </c>
      <c r="Z1" t="s">
        <v>8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J1" t="s">
        <v>9</v>
      </c>
      <c r="AK1" t="s">
        <v>10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</row>
    <row r="2" spans="1:44" x14ac:dyDescent="0.2">
      <c r="A2">
        <v>6</v>
      </c>
      <c r="B2" t="s">
        <v>54</v>
      </c>
      <c r="C2" t="s">
        <v>15</v>
      </c>
      <c r="D2">
        <v>30</v>
      </c>
      <c r="E2">
        <v>30</v>
      </c>
      <c r="F2">
        <v>29.7</v>
      </c>
      <c r="G2">
        <v>28.8</v>
      </c>
      <c r="H2">
        <v>23.3</v>
      </c>
      <c r="I2">
        <v>25.4</v>
      </c>
      <c r="J2">
        <v>22.5</v>
      </c>
      <c r="K2">
        <v>16.8</v>
      </c>
      <c r="L2">
        <v>13.6</v>
      </c>
      <c r="M2">
        <f t="shared" ref="M2:M4" si="0">AVERAGE(D2:L2)/30*100</f>
        <v>81.518518518518533</v>
      </c>
      <c r="O2">
        <v>56.3</v>
      </c>
      <c r="P2">
        <v>59.5</v>
      </c>
      <c r="Q2">
        <v>45.6</v>
      </c>
      <c r="R2">
        <v>38.200000000000003</v>
      </c>
      <c r="S2">
        <v>6.7</v>
      </c>
      <c r="T2">
        <v>7.9</v>
      </c>
      <c r="U2">
        <v>6</v>
      </c>
      <c r="V2">
        <v>5.0999999999999996</v>
      </c>
      <c r="W2">
        <v>22.8</v>
      </c>
      <c r="X2" s="2" t="s">
        <v>54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26.4</v>
      </c>
      <c r="AH2">
        <f t="shared" ref="AH2:AH4" si="1">AVERAGE(Y2:AG2)/30*100</f>
        <v>98.666666666666657</v>
      </c>
      <c r="AJ2">
        <v>60</v>
      </c>
      <c r="AK2">
        <v>60</v>
      </c>
      <c r="AL2">
        <v>60</v>
      </c>
      <c r="AM2">
        <v>60</v>
      </c>
      <c r="AN2">
        <v>23.5</v>
      </c>
      <c r="AO2">
        <v>34.4</v>
      </c>
      <c r="AP2">
        <v>4.3</v>
      </c>
      <c r="AQ2">
        <v>5.7</v>
      </c>
      <c r="AR2">
        <v>26.8</v>
      </c>
    </row>
    <row r="3" spans="1:44" x14ac:dyDescent="0.2">
      <c r="A3">
        <v>7</v>
      </c>
      <c r="B3" t="s">
        <v>55</v>
      </c>
      <c r="C3" t="s">
        <v>18</v>
      </c>
      <c r="D3">
        <v>28.4</v>
      </c>
      <c r="E3">
        <v>28.5</v>
      </c>
      <c r="F3">
        <v>20.8</v>
      </c>
      <c r="G3">
        <v>20.9</v>
      </c>
      <c r="H3">
        <v>18.3</v>
      </c>
      <c r="I3">
        <v>17.399999999999999</v>
      </c>
      <c r="J3">
        <v>16.399999999999999</v>
      </c>
      <c r="K3">
        <v>18.100000000000001</v>
      </c>
      <c r="L3">
        <v>12.5</v>
      </c>
      <c r="M3">
        <f t="shared" si="0"/>
        <v>67.148148148148152</v>
      </c>
      <c r="O3">
        <v>39.200000000000003</v>
      </c>
      <c r="P3">
        <v>52.1</v>
      </c>
      <c r="Q3">
        <v>34.4</v>
      </c>
      <c r="R3">
        <v>19.3</v>
      </c>
      <c r="S3">
        <v>14.9</v>
      </c>
      <c r="T3">
        <v>13.5</v>
      </c>
      <c r="U3">
        <v>15.4</v>
      </c>
      <c r="V3">
        <v>32.299999999999997</v>
      </c>
      <c r="W3">
        <v>14.5</v>
      </c>
      <c r="X3" s="2" t="s">
        <v>55</v>
      </c>
      <c r="Y3">
        <v>30</v>
      </c>
      <c r="Z3">
        <v>30</v>
      </c>
      <c r="AA3">
        <v>30</v>
      </c>
      <c r="AB3">
        <v>30</v>
      </c>
      <c r="AC3">
        <v>30</v>
      </c>
      <c r="AD3">
        <v>30</v>
      </c>
      <c r="AE3">
        <v>30</v>
      </c>
      <c r="AF3">
        <v>30</v>
      </c>
      <c r="AG3">
        <v>30</v>
      </c>
      <c r="AH3">
        <f t="shared" si="1"/>
        <v>100</v>
      </c>
      <c r="AJ3">
        <v>60</v>
      </c>
      <c r="AK3">
        <v>60</v>
      </c>
      <c r="AL3">
        <v>60</v>
      </c>
      <c r="AM3">
        <v>59.8</v>
      </c>
      <c r="AN3">
        <v>52.9</v>
      </c>
      <c r="AO3">
        <v>49.4</v>
      </c>
      <c r="AP3">
        <v>49.8</v>
      </c>
      <c r="AQ3">
        <v>60</v>
      </c>
      <c r="AR3">
        <v>55.5</v>
      </c>
    </row>
    <row r="4" spans="1:44" x14ac:dyDescent="0.2">
      <c r="A4">
        <v>2</v>
      </c>
      <c r="B4" t="s">
        <v>63</v>
      </c>
      <c r="C4" t="s">
        <v>18</v>
      </c>
      <c r="D4">
        <v>27.9</v>
      </c>
      <c r="E4">
        <v>25.7</v>
      </c>
      <c r="F4">
        <v>17.2</v>
      </c>
      <c r="G4">
        <v>6.2</v>
      </c>
      <c r="H4">
        <v>5.7</v>
      </c>
      <c r="I4">
        <v>3</v>
      </c>
      <c r="J4">
        <v>2.2999999999999998</v>
      </c>
      <c r="K4">
        <v>14.3</v>
      </c>
      <c r="L4">
        <v>12.7</v>
      </c>
      <c r="M4">
        <f t="shared" si="0"/>
        <v>42.592592592592595</v>
      </c>
      <c r="O4">
        <v>59.5</v>
      </c>
      <c r="P4">
        <v>50.1</v>
      </c>
      <c r="Q4">
        <v>37.5</v>
      </c>
      <c r="R4">
        <v>35.200000000000003</v>
      </c>
      <c r="S4">
        <v>18.3</v>
      </c>
      <c r="T4">
        <v>11.2</v>
      </c>
      <c r="U4">
        <v>8.9</v>
      </c>
      <c r="V4">
        <v>4</v>
      </c>
      <c r="W4">
        <v>14.7</v>
      </c>
      <c r="X4" s="2" t="s">
        <v>63</v>
      </c>
      <c r="Y4">
        <v>30</v>
      </c>
      <c r="Z4">
        <v>30</v>
      </c>
      <c r="AA4">
        <v>30</v>
      </c>
      <c r="AB4">
        <v>28.7</v>
      </c>
      <c r="AC4">
        <v>27.2</v>
      </c>
      <c r="AD4">
        <v>3.2</v>
      </c>
      <c r="AE4">
        <v>0</v>
      </c>
      <c r="AF4">
        <v>28.8</v>
      </c>
      <c r="AG4">
        <v>30</v>
      </c>
      <c r="AH4">
        <f t="shared" si="1"/>
        <v>77</v>
      </c>
      <c r="AJ4">
        <v>60</v>
      </c>
      <c r="AK4">
        <v>60</v>
      </c>
      <c r="AL4">
        <v>60</v>
      </c>
      <c r="AM4">
        <v>60</v>
      </c>
      <c r="AN4">
        <v>57.1</v>
      </c>
      <c r="AO4">
        <v>24.1</v>
      </c>
      <c r="AP4">
        <v>0</v>
      </c>
      <c r="AQ4">
        <v>4.2</v>
      </c>
      <c r="AR4">
        <v>57.9</v>
      </c>
    </row>
    <row r="5" spans="1:44" x14ac:dyDescent="0.2">
      <c r="X5" s="2"/>
    </row>
    <row r="6" spans="1:44" x14ac:dyDescent="0.2">
      <c r="D6">
        <f t="shared" ref="D6:L6" si="2">AVERAGE(D2:D4)/30*100</f>
        <v>95.888888888888886</v>
      </c>
      <c r="E6">
        <f t="shared" si="2"/>
        <v>93.555555555555557</v>
      </c>
      <c r="F6">
        <f t="shared" si="2"/>
        <v>75.222222222222229</v>
      </c>
      <c r="G6">
        <f t="shared" si="2"/>
        <v>62.111111111111114</v>
      </c>
      <c r="H6">
        <f t="shared" si="2"/>
        <v>52.555555555555557</v>
      </c>
      <c r="I6">
        <f t="shared" si="2"/>
        <v>50.888888888888886</v>
      </c>
      <c r="J6">
        <f t="shared" si="2"/>
        <v>45.777777777777771</v>
      </c>
      <c r="K6">
        <f t="shared" si="2"/>
        <v>54.666666666666671</v>
      </c>
      <c r="L6">
        <f t="shared" si="2"/>
        <v>43.111111111111107</v>
      </c>
      <c r="M6">
        <f>AVERAGE(M2:M4)</f>
        <v>63.753086419753096</v>
      </c>
      <c r="O6">
        <f t="shared" ref="O6:W6" si="3">AVERAGE(O2:O4)/60*100</f>
        <v>86.1111111111111</v>
      </c>
      <c r="P6">
        <f t="shared" si="3"/>
        <v>89.833333333333329</v>
      </c>
      <c r="Q6">
        <f t="shared" si="3"/>
        <v>65.277777777777786</v>
      </c>
      <c r="R6">
        <f t="shared" si="3"/>
        <v>51.5</v>
      </c>
      <c r="S6">
        <f t="shared" si="3"/>
        <v>22.166666666666671</v>
      </c>
      <c r="T6">
        <f t="shared" si="3"/>
        <v>18.111111111111107</v>
      </c>
      <c r="U6">
        <f t="shared" si="3"/>
        <v>16.833333333333332</v>
      </c>
      <c r="V6">
        <f t="shared" si="3"/>
        <v>23</v>
      </c>
      <c r="W6">
        <f t="shared" si="3"/>
        <v>28.888888888888886</v>
      </c>
      <c r="X6" s="2"/>
      <c r="Y6">
        <f t="shared" ref="Y6:AG6" si="4">AVERAGE(Y2:Y4)/30*100</f>
        <v>100</v>
      </c>
      <c r="Z6">
        <f t="shared" si="4"/>
        <v>100</v>
      </c>
      <c r="AA6">
        <f t="shared" si="4"/>
        <v>100</v>
      </c>
      <c r="AB6">
        <f t="shared" si="4"/>
        <v>98.555555555555557</v>
      </c>
      <c r="AC6">
        <f t="shared" si="4"/>
        <v>96.888888888888886</v>
      </c>
      <c r="AD6">
        <f t="shared" si="4"/>
        <v>70.222222222222214</v>
      </c>
      <c r="AE6">
        <f t="shared" si="4"/>
        <v>66.666666666666657</v>
      </c>
      <c r="AF6">
        <f t="shared" si="4"/>
        <v>98.666666666666657</v>
      </c>
      <c r="AG6">
        <f t="shared" si="4"/>
        <v>96.000000000000014</v>
      </c>
      <c r="AH6">
        <f>AVERAGE(AH2:AH4)</f>
        <v>91.888888888888872</v>
      </c>
      <c r="AJ6">
        <f t="shared" ref="AJ6:AR6" si="5">AVERAGE(AJ2:AJ4)/60*100</f>
        <v>100</v>
      </c>
      <c r="AK6">
        <f t="shared" si="5"/>
        <v>100</v>
      </c>
      <c r="AL6">
        <f t="shared" si="5"/>
        <v>100</v>
      </c>
      <c r="AM6">
        <f t="shared" si="5"/>
        <v>99.8888888888889</v>
      </c>
      <c r="AN6">
        <f t="shared" si="5"/>
        <v>74.166666666666671</v>
      </c>
      <c r="AO6">
        <f t="shared" si="5"/>
        <v>59.944444444444443</v>
      </c>
      <c r="AP6">
        <f t="shared" si="5"/>
        <v>30.055555555555554</v>
      </c>
      <c r="AQ6">
        <f t="shared" si="5"/>
        <v>38.833333333333336</v>
      </c>
      <c r="AR6">
        <f t="shared" si="5"/>
        <v>77.888888888888872</v>
      </c>
    </row>
    <row r="7" spans="1:44" x14ac:dyDescent="0.2">
      <c r="D7">
        <f t="shared" ref="D7:L7" si="6">STDEV(D2:D4)/SQRT(6)/30*100</f>
        <v>1.492780982504935</v>
      </c>
      <c r="E7">
        <f t="shared" si="6"/>
        <v>2.9700147565830362</v>
      </c>
      <c r="F7">
        <f t="shared" si="6"/>
        <v>8.7563028445898787</v>
      </c>
      <c r="G7">
        <f t="shared" si="6"/>
        <v>15.607650862064364</v>
      </c>
      <c r="H7">
        <f t="shared" si="6"/>
        <v>12.341838908943872</v>
      </c>
      <c r="I7">
        <f t="shared" si="6"/>
        <v>15.447241952873567</v>
      </c>
      <c r="J7">
        <f t="shared" si="6"/>
        <v>14.099076232763769</v>
      </c>
      <c r="K7">
        <f t="shared" si="6"/>
        <v>2.6281947050033052</v>
      </c>
      <c r="L7">
        <f t="shared" si="6"/>
        <v>0.7973722274670737</v>
      </c>
      <c r="M7">
        <f>STDEV(M2:M4)/SQRT(3)</f>
        <v>11.36444397235484</v>
      </c>
      <c r="O7">
        <f t="shared" ref="O7:W7" si="7">STDEV(O2:O4)/SQRT(6)/60*100</f>
        <v>7.4262838188440341</v>
      </c>
      <c r="P7">
        <f t="shared" si="7"/>
        <v>3.3692509333458456</v>
      </c>
      <c r="Q7">
        <f t="shared" si="7"/>
        <v>3.9348474800630013</v>
      </c>
      <c r="R7">
        <f t="shared" si="7"/>
        <v>6.9111423722051128</v>
      </c>
      <c r="S7">
        <f t="shared" si="7"/>
        <v>4.0574576970022669</v>
      </c>
      <c r="T7">
        <f t="shared" si="7"/>
        <v>1.9152571306598083</v>
      </c>
      <c r="U7">
        <f t="shared" si="7"/>
        <v>3.2751873002703027</v>
      </c>
      <c r="V7">
        <f t="shared" si="7"/>
        <v>10.907651069403155</v>
      </c>
      <c r="W7">
        <f t="shared" si="7"/>
        <v>3.2219827497220064</v>
      </c>
      <c r="X7" s="2"/>
      <c r="Y7">
        <f t="shared" ref="Y7:AG7" si="8">STDEV(Y2:Y4)/SQRT(6)/30*100</f>
        <v>0</v>
      </c>
      <c r="Z7">
        <f t="shared" si="8"/>
        <v>0</v>
      </c>
      <c r="AA7">
        <f t="shared" si="8"/>
        <v>0</v>
      </c>
      <c r="AB7">
        <f t="shared" si="8"/>
        <v>1.0213764617139025</v>
      </c>
      <c r="AC7">
        <f t="shared" si="8"/>
        <v>2.199887763691482</v>
      </c>
      <c r="AD7">
        <f t="shared" si="8"/>
        <v>21.05606859533275</v>
      </c>
      <c r="AE7">
        <f t="shared" si="8"/>
        <v>23.570226039551585</v>
      </c>
      <c r="AF7">
        <f t="shared" si="8"/>
        <v>0.9428090415820628</v>
      </c>
      <c r="AG7">
        <f t="shared" si="8"/>
        <v>2.8284271247461921</v>
      </c>
      <c r="AH7">
        <f>STDEV(AH2:AH4)/SQRT(3)</f>
        <v>7.4543880523198371</v>
      </c>
      <c r="AJ7">
        <f t="shared" ref="AJ7:AR7" si="9">STDEV(AJ2:AJ4)/SQRT(6)/60*100</f>
        <v>0</v>
      </c>
      <c r="AK7">
        <f t="shared" si="9"/>
        <v>0</v>
      </c>
      <c r="AL7">
        <f t="shared" si="9"/>
        <v>0</v>
      </c>
      <c r="AM7">
        <f t="shared" si="9"/>
        <v>7.8567420131839746E-2</v>
      </c>
      <c r="AN7">
        <f t="shared" si="9"/>
        <v>12.456591294036528</v>
      </c>
      <c r="AO7">
        <f t="shared" si="9"/>
        <v>8.6566002792702399</v>
      </c>
      <c r="AP7">
        <f t="shared" si="9"/>
        <v>18.775764191841944</v>
      </c>
      <c r="AQ7">
        <f t="shared" si="9"/>
        <v>21.631702557948497</v>
      </c>
      <c r="AR7">
        <f t="shared" si="9"/>
        <v>11.77417397695084</v>
      </c>
    </row>
    <row r="8" spans="1:44" x14ac:dyDescent="0.2">
      <c r="X8" s="2"/>
    </row>
    <row r="9" spans="1:44" x14ac:dyDescent="0.2">
      <c r="X9" s="2"/>
    </row>
    <row r="10" spans="1:44" x14ac:dyDescent="0.2">
      <c r="X10" s="2"/>
    </row>
    <row r="11" spans="1:44" x14ac:dyDescent="0.2">
      <c r="X11" s="2"/>
    </row>
    <row r="12" spans="1:44" x14ac:dyDescent="0.2">
      <c r="A12">
        <v>4</v>
      </c>
      <c r="B12" t="s">
        <v>56</v>
      </c>
      <c r="C12" t="s">
        <v>57</v>
      </c>
      <c r="D12">
        <v>25.1</v>
      </c>
      <c r="E12">
        <v>24.6</v>
      </c>
      <c r="F12">
        <v>21.5</v>
      </c>
      <c r="G12">
        <v>10.3</v>
      </c>
      <c r="H12">
        <v>17.7</v>
      </c>
      <c r="I12">
        <v>9.5</v>
      </c>
      <c r="J12">
        <v>10.4</v>
      </c>
      <c r="K12">
        <v>20.2</v>
      </c>
      <c r="L12">
        <v>13.8</v>
      </c>
      <c r="M12">
        <f>AVERAGE(D12:L12)/30*100</f>
        <v>56.703703703703709</v>
      </c>
      <c r="O12">
        <v>17</v>
      </c>
      <c r="P12">
        <v>27.6</v>
      </c>
      <c r="Q12">
        <v>36.200000000000003</v>
      </c>
      <c r="R12">
        <v>26.8</v>
      </c>
      <c r="S12">
        <v>11</v>
      </c>
      <c r="T12">
        <v>8.9</v>
      </c>
      <c r="U12">
        <v>30.5</v>
      </c>
      <c r="V12">
        <v>42.6</v>
      </c>
      <c r="W12">
        <v>25.7</v>
      </c>
      <c r="X12" s="2" t="s">
        <v>56</v>
      </c>
      <c r="Y12">
        <v>30</v>
      </c>
      <c r="Z12">
        <v>30</v>
      </c>
      <c r="AA12">
        <v>30</v>
      </c>
      <c r="AB12">
        <v>30</v>
      </c>
      <c r="AC12">
        <v>27.7</v>
      </c>
      <c r="AD12">
        <v>13.6</v>
      </c>
      <c r="AE12">
        <v>30</v>
      </c>
      <c r="AF12">
        <v>30</v>
      </c>
      <c r="AG12">
        <v>30</v>
      </c>
      <c r="AH12">
        <f>AVERAGE(Y12:AG12)/30*100</f>
        <v>93.074074074074062</v>
      </c>
      <c r="AJ12">
        <v>56.5</v>
      </c>
      <c r="AK12">
        <v>53.6</v>
      </c>
      <c r="AL12">
        <v>59.5</v>
      </c>
      <c r="AM12">
        <v>52.3</v>
      </c>
      <c r="AN12">
        <v>21.8</v>
      </c>
      <c r="AO12">
        <v>2.2999999999999998</v>
      </c>
      <c r="AP12">
        <v>56.5</v>
      </c>
      <c r="AQ12">
        <v>60</v>
      </c>
      <c r="AR12">
        <v>60</v>
      </c>
    </row>
    <row r="13" spans="1:44" x14ac:dyDescent="0.2">
      <c r="A13">
        <v>5</v>
      </c>
      <c r="B13" t="s">
        <v>58</v>
      </c>
      <c r="C13" t="s">
        <v>59</v>
      </c>
      <c r="D13">
        <v>26.8</v>
      </c>
      <c r="E13">
        <v>16.5</v>
      </c>
      <c r="F13">
        <v>20.8</v>
      </c>
      <c r="G13">
        <v>25.9</v>
      </c>
      <c r="H13">
        <v>21</v>
      </c>
      <c r="I13">
        <v>25.2</v>
      </c>
      <c r="J13">
        <v>26</v>
      </c>
      <c r="K13">
        <v>21</v>
      </c>
      <c r="L13">
        <v>22.1</v>
      </c>
      <c r="M13">
        <f>AVERAGE(D13:L13)/30*100</f>
        <v>76.037037037037038</v>
      </c>
      <c r="O13">
        <v>48.1</v>
      </c>
      <c r="P13">
        <v>27.6</v>
      </c>
      <c r="Q13">
        <v>13.2</v>
      </c>
      <c r="R13">
        <v>48.6</v>
      </c>
      <c r="S13">
        <v>28.5</v>
      </c>
      <c r="T13">
        <v>48.4</v>
      </c>
      <c r="U13">
        <v>47.1</v>
      </c>
      <c r="V13">
        <v>40.6</v>
      </c>
      <c r="W13">
        <v>37.200000000000003</v>
      </c>
      <c r="X13" s="2" t="s">
        <v>58</v>
      </c>
      <c r="Y13">
        <v>30</v>
      </c>
      <c r="Z13">
        <v>29.9</v>
      </c>
      <c r="AA13">
        <v>30</v>
      </c>
      <c r="AB13">
        <v>30</v>
      </c>
      <c r="AC13">
        <v>30</v>
      </c>
      <c r="AD13">
        <v>30</v>
      </c>
      <c r="AE13">
        <v>30</v>
      </c>
      <c r="AF13">
        <v>30</v>
      </c>
      <c r="AG13">
        <v>30</v>
      </c>
      <c r="AH13">
        <f>AVERAGE(Y13:AG13)/30*100</f>
        <v>99.962962962962948</v>
      </c>
      <c r="AJ13">
        <v>60</v>
      </c>
      <c r="AK13">
        <v>58.3</v>
      </c>
      <c r="AL13">
        <v>30.2</v>
      </c>
      <c r="AM13">
        <v>60</v>
      </c>
      <c r="AN13">
        <v>60</v>
      </c>
      <c r="AO13">
        <v>60</v>
      </c>
      <c r="AP13">
        <v>60</v>
      </c>
      <c r="AQ13">
        <v>60</v>
      </c>
      <c r="AR13">
        <v>60</v>
      </c>
    </row>
    <row r="14" spans="1:44" x14ac:dyDescent="0.2">
      <c r="A14">
        <v>2</v>
      </c>
      <c r="B14" t="s">
        <v>60</v>
      </c>
      <c r="C14" t="s">
        <v>61</v>
      </c>
      <c r="D14">
        <v>16.100000000000001</v>
      </c>
      <c r="E14">
        <v>13</v>
      </c>
      <c r="F14">
        <v>15.3</v>
      </c>
      <c r="G14">
        <v>19.2</v>
      </c>
      <c r="H14">
        <v>10.7</v>
      </c>
      <c r="I14">
        <v>12.7</v>
      </c>
      <c r="J14">
        <v>9.6999999999999993</v>
      </c>
      <c r="K14">
        <v>11.9</v>
      </c>
      <c r="L14">
        <v>6.5</v>
      </c>
      <c r="M14">
        <f>AVERAGE(D14:L14)/30*100</f>
        <v>42.62962962962964</v>
      </c>
      <c r="O14">
        <v>12.2</v>
      </c>
      <c r="P14">
        <v>25.7</v>
      </c>
      <c r="Q14">
        <v>40.6</v>
      </c>
      <c r="R14">
        <v>15.1</v>
      </c>
      <c r="S14">
        <v>11.6</v>
      </c>
      <c r="T14">
        <v>25.2</v>
      </c>
      <c r="U14">
        <v>10.8</v>
      </c>
      <c r="V14">
        <v>19.899999999999999</v>
      </c>
      <c r="W14">
        <v>24.6</v>
      </c>
      <c r="X14" s="2" t="s">
        <v>60</v>
      </c>
      <c r="Y14">
        <v>30</v>
      </c>
      <c r="Z14">
        <v>30</v>
      </c>
      <c r="AA14">
        <v>30</v>
      </c>
      <c r="AB14">
        <v>30</v>
      </c>
      <c r="AC14">
        <v>29.7</v>
      </c>
      <c r="AD14">
        <v>29.7</v>
      </c>
      <c r="AE14">
        <v>28.7</v>
      </c>
      <c r="AF14">
        <v>29.5</v>
      </c>
      <c r="AG14">
        <v>30</v>
      </c>
      <c r="AH14">
        <f>AVERAGE(Y14:AG14)/30*100</f>
        <v>99.1111111111111</v>
      </c>
      <c r="AJ14">
        <v>39.700000000000003</v>
      </c>
      <c r="AK14">
        <v>60</v>
      </c>
      <c r="AL14">
        <v>60</v>
      </c>
      <c r="AM14">
        <v>58.5</v>
      </c>
      <c r="AN14">
        <v>50.5</v>
      </c>
      <c r="AO14">
        <v>43.4</v>
      </c>
      <c r="AP14">
        <v>16.899999999999999</v>
      </c>
      <c r="AQ14">
        <v>40.4</v>
      </c>
      <c r="AR14">
        <v>51.5</v>
      </c>
    </row>
    <row r="15" spans="1:44" x14ac:dyDescent="0.2">
      <c r="A15">
        <v>1</v>
      </c>
      <c r="B15" t="s">
        <v>62</v>
      </c>
      <c r="C15" t="s">
        <v>15</v>
      </c>
      <c r="D15">
        <v>21.6</v>
      </c>
      <c r="E15">
        <v>26.2</v>
      </c>
      <c r="F15">
        <v>9.6999999999999993</v>
      </c>
      <c r="G15">
        <v>9.3000000000000007</v>
      </c>
      <c r="H15">
        <v>4.8</v>
      </c>
      <c r="I15">
        <v>8.1</v>
      </c>
      <c r="J15">
        <v>8</v>
      </c>
      <c r="K15">
        <v>5.2</v>
      </c>
      <c r="L15">
        <v>30</v>
      </c>
      <c r="M15">
        <f>AVERAGE(D15:L15)/30*100</f>
        <v>45.518518518518519</v>
      </c>
      <c r="O15">
        <v>49.5</v>
      </c>
      <c r="P15">
        <v>55.4</v>
      </c>
      <c r="Q15">
        <v>31.2</v>
      </c>
      <c r="R15">
        <v>27.1</v>
      </c>
      <c r="S15">
        <v>21.3</v>
      </c>
      <c r="T15">
        <v>29.2</v>
      </c>
      <c r="U15">
        <v>20.100000000000001</v>
      </c>
      <c r="V15">
        <v>20.7</v>
      </c>
      <c r="W15">
        <v>59.7</v>
      </c>
      <c r="X15" s="2" t="s">
        <v>62</v>
      </c>
      <c r="Y15">
        <v>30</v>
      </c>
      <c r="Z15">
        <v>30</v>
      </c>
      <c r="AA15">
        <v>30</v>
      </c>
      <c r="AB15">
        <v>23.4</v>
      </c>
      <c r="AC15">
        <v>16.7</v>
      </c>
      <c r="AD15">
        <v>23.8</v>
      </c>
      <c r="AE15">
        <v>17.600000000000001</v>
      </c>
      <c r="AF15">
        <v>25.5</v>
      </c>
      <c r="AG15">
        <v>30</v>
      </c>
      <c r="AH15">
        <f>AVERAGE(Y15:AG15)/30*100</f>
        <v>84.074074074074062</v>
      </c>
      <c r="AJ15">
        <v>60</v>
      </c>
      <c r="AK15">
        <v>60</v>
      </c>
      <c r="AL15">
        <v>60</v>
      </c>
      <c r="AM15">
        <v>60</v>
      </c>
      <c r="AN15">
        <v>50.5</v>
      </c>
      <c r="AO15">
        <v>53.2</v>
      </c>
      <c r="AP15">
        <v>39.4</v>
      </c>
      <c r="AQ15">
        <v>53.5</v>
      </c>
      <c r="AR15">
        <v>60</v>
      </c>
    </row>
    <row r="17" spans="4:44" x14ac:dyDescent="0.2">
      <c r="D17">
        <f>AVERAGE(D12:D15)/30*100</f>
        <v>74.666666666666657</v>
      </c>
      <c r="E17">
        <f t="shared" ref="E17:K17" si="10">AVERAGE(E12:E15)/30*100</f>
        <v>66.916666666666671</v>
      </c>
      <c r="F17">
        <f t="shared" si="10"/>
        <v>56.083333333333329</v>
      </c>
      <c r="G17">
        <f t="shared" si="10"/>
        <v>53.916666666666671</v>
      </c>
      <c r="H17">
        <f t="shared" si="10"/>
        <v>45.166666666666671</v>
      </c>
      <c r="I17">
        <f t="shared" si="10"/>
        <v>46.250000000000007</v>
      </c>
      <c r="J17">
        <f t="shared" si="10"/>
        <v>45.083333333333329</v>
      </c>
      <c r="K17">
        <f t="shared" si="10"/>
        <v>48.583333333333343</v>
      </c>
      <c r="L17">
        <f>AVERAGE(L12:L15)/30*100</f>
        <v>60.333333333333336</v>
      </c>
      <c r="M17">
        <f>AVERAGE(M12:M15)</f>
        <v>55.222222222222229</v>
      </c>
      <c r="O17">
        <f>AVERAGE(O12:O15)/60*100</f>
        <v>52.833333333333329</v>
      </c>
      <c r="P17">
        <f t="shared" ref="P17:V17" si="11">AVERAGE(P12:P15)/60*100</f>
        <v>56.791666666666671</v>
      </c>
      <c r="Q17">
        <f t="shared" si="11"/>
        <v>50.5</v>
      </c>
      <c r="R17">
        <f t="shared" si="11"/>
        <v>49</v>
      </c>
      <c r="S17">
        <f t="shared" si="11"/>
        <v>30.166666666666668</v>
      </c>
      <c r="T17">
        <f t="shared" si="11"/>
        <v>46.541666666666671</v>
      </c>
      <c r="U17">
        <f t="shared" si="11"/>
        <v>45.208333333333336</v>
      </c>
      <c r="V17">
        <f t="shared" si="11"/>
        <v>51.583333333333336</v>
      </c>
      <c r="W17">
        <f>AVERAGE(W12:W15)/60*100</f>
        <v>61.333333333333329</v>
      </c>
      <c r="Y17">
        <f>AVERAGE(Y12:Y15)/30*100</f>
        <v>100</v>
      </c>
      <c r="Z17">
        <f t="shared" ref="Z17:AF17" si="12">AVERAGE(Z12:Z15)/30*100</f>
        <v>99.916666666666671</v>
      </c>
      <c r="AA17">
        <f t="shared" si="12"/>
        <v>100</v>
      </c>
      <c r="AB17">
        <f t="shared" si="12"/>
        <v>94.5</v>
      </c>
      <c r="AC17">
        <f t="shared" si="12"/>
        <v>86.75</v>
      </c>
      <c r="AD17">
        <f t="shared" si="12"/>
        <v>80.916666666666657</v>
      </c>
      <c r="AE17">
        <f t="shared" si="12"/>
        <v>88.583333333333343</v>
      </c>
      <c r="AF17">
        <f t="shared" si="12"/>
        <v>95.833333333333343</v>
      </c>
      <c r="AG17">
        <f>AVERAGE(AG12:AG15)/30*100</f>
        <v>100</v>
      </c>
      <c r="AH17">
        <f>AVERAGE(AH12:AH15)</f>
        <v>94.055555555555543</v>
      </c>
      <c r="AJ17">
        <f>AVERAGE(AJ12:AJ15)/60*100</f>
        <v>90.083333333333329</v>
      </c>
      <c r="AK17">
        <f t="shared" ref="AK17:AR17" si="13">AVERAGE(AK12:AK15)/60*100</f>
        <v>96.625</v>
      </c>
      <c r="AL17">
        <f t="shared" si="13"/>
        <v>87.374999999999986</v>
      </c>
      <c r="AM17">
        <f t="shared" si="13"/>
        <v>96.166666666666671</v>
      </c>
      <c r="AN17">
        <f t="shared" si="13"/>
        <v>76.166666666666671</v>
      </c>
      <c r="AO17">
        <f t="shared" si="13"/>
        <v>66.208333333333329</v>
      </c>
      <c r="AP17">
        <f t="shared" si="13"/>
        <v>72.000000000000014</v>
      </c>
      <c r="AQ17">
        <f t="shared" si="13"/>
        <v>89.125</v>
      </c>
      <c r="AR17">
        <f t="shared" si="13"/>
        <v>96.458333333333329</v>
      </c>
    </row>
    <row r="18" spans="4:44" x14ac:dyDescent="0.2">
      <c r="D18">
        <f>STDEV(D10:D15)/SQRT(4)/30*100</f>
        <v>7.8751837133186138</v>
      </c>
      <c r="E18">
        <f t="shared" ref="E18:K18" si="14">STDEV(E10:E15)/SQRT(4)/30*100</f>
        <v>10.577207325887818</v>
      </c>
      <c r="F18">
        <f t="shared" si="14"/>
        <v>9.1665404031708135</v>
      </c>
      <c r="G18">
        <f t="shared" si="14"/>
        <v>13.105960617356654</v>
      </c>
      <c r="H18">
        <f t="shared" si="14"/>
        <v>12.072696467649632</v>
      </c>
      <c r="I18">
        <f t="shared" si="14"/>
        <v>12.986014556979129</v>
      </c>
      <c r="J18">
        <f t="shared" si="14"/>
        <v>13.962499378295027</v>
      </c>
      <c r="K18">
        <f t="shared" si="14"/>
        <v>12.470984843345887</v>
      </c>
      <c r="L18">
        <f>STDEV(L10:L15)/SQRT(4)/30*100</f>
        <v>16.960193045721734</v>
      </c>
      <c r="M18">
        <f>STDEV(M10:M15)/SQRT(4)</f>
        <v>7.5729043136660144</v>
      </c>
      <c r="O18">
        <f>STDEV(O10:O15)/SQRT(4)/60*100</f>
        <v>16.54217393568689</v>
      </c>
      <c r="P18">
        <f t="shared" ref="P18:V18" si="15">STDEV(P10:P15)/SQRT(4)/60*100</f>
        <v>11.870710726327554</v>
      </c>
      <c r="Q18">
        <f t="shared" si="15"/>
        <v>10.024507007366539</v>
      </c>
      <c r="R18">
        <f t="shared" si="15"/>
        <v>11.638656852632669</v>
      </c>
      <c r="S18">
        <f t="shared" si="15"/>
        <v>6.9897411598342769</v>
      </c>
      <c r="T18">
        <f t="shared" si="15"/>
        <v>13.524904155202258</v>
      </c>
      <c r="U18">
        <f t="shared" si="15"/>
        <v>12.965833842149232</v>
      </c>
      <c r="V18">
        <f t="shared" si="15"/>
        <v>10.274135991428693</v>
      </c>
      <c r="W18">
        <f>STDEV(W10:W15)/SQRT(4)/60*100</f>
        <v>13.579498436163906</v>
      </c>
      <c r="Y18">
        <f>STDEV(Y10:Y15)/SQRT(4)/30*100</f>
        <v>0</v>
      </c>
      <c r="Z18">
        <f t="shared" ref="Z18:AF18" si="16">STDEV(Z10:Z15)/SQRT(4)/30*100</f>
        <v>8.3333333333334536E-2</v>
      </c>
      <c r="AA18">
        <f t="shared" si="16"/>
        <v>0</v>
      </c>
      <c r="AB18">
        <f t="shared" si="16"/>
        <v>5.499999999999968</v>
      </c>
      <c r="AC18">
        <f t="shared" si="16"/>
        <v>10.499889770144488</v>
      </c>
      <c r="AD18">
        <f t="shared" si="16"/>
        <v>12.779740187470932</v>
      </c>
      <c r="AE18">
        <f t="shared" si="16"/>
        <v>10.024391548913362</v>
      </c>
      <c r="AF18">
        <f t="shared" si="16"/>
        <v>3.6324157862838948</v>
      </c>
      <c r="AG18">
        <f>STDEV(AG10:AG15)/SQRT(4)/30*100</f>
        <v>0</v>
      </c>
      <c r="AH18">
        <f>STDEV(AH10:AH15)/SQRT(4)</f>
        <v>3.6634385340829883</v>
      </c>
      <c r="AJ18">
        <f>STDEV(AJ10:AJ15)/SQRT(4)/60*100</f>
        <v>8.0899171355001886</v>
      </c>
      <c r="AK18">
        <f t="shared" ref="AK18:AR18" si="17">STDEV(AK10:AK15)/SQRT(4)/60*100</f>
        <v>2.5206324529694841</v>
      </c>
      <c r="AL18">
        <f t="shared" si="17"/>
        <v>12.34878442810677</v>
      </c>
      <c r="AM18">
        <f t="shared" si="17"/>
        <v>3.0573227213073579</v>
      </c>
      <c r="AN18">
        <f t="shared" si="17"/>
        <v>13.792275078892951</v>
      </c>
      <c r="AO18">
        <f t="shared" si="17"/>
        <v>21.553054157555469</v>
      </c>
      <c r="AP18">
        <f t="shared" si="17"/>
        <v>16.42364487898806</v>
      </c>
      <c r="AQ18">
        <f t="shared" si="17"/>
        <v>7.6996196996032564</v>
      </c>
      <c r="AR18">
        <f t="shared" si="17"/>
        <v>3.5416666666666665</v>
      </c>
    </row>
    <row r="34" spans="24:32" x14ac:dyDescent="0.2">
      <c r="AC34" t="s">
        <v>130</v>
      </c>
    </row>
    <row r="35" spans="24:32" x14ac:dyDescent="0.2">
      <c r="Y35" t="s">
        <v>129</v>
      </c>
    </row>
    <row r="36" spans="24:32" x14ac:dyDescent="0.2">
      <c r="Y36" t="s">
        <v>88</v>
      </c>
      <c r="Z36" t="s">
        <v>70</v>
      </c>
      <c r="AD36" t="s">
        <v>88</v>
      </c>
      <c r="AE36" t="s">
        <v>70</v>
      </c>
    </row>
    <row r="37" spans="24:32" x14ac:dyDescent="0.2">
      <c r="X37" t="s">
        <v>56</v>
      </c>
      <c r="Y37">
        <v>93.074074074074062</v>
      </c>
      <c r="Z37">
        <v>98.666666666666657</v>
      </c>
      <c r="AA37" t="s">
        <v>54</v>
      </c>
      <c r="AC37" t="s">
        <v>56</v>
      </c>
      <c r="AD37">
        <v>100</v>
      </c>
      <c r="AE37">
        <v>100</v>
      </c>
      <c r="AF37" t="s">
        <v>54</v>
      </c>
    </row>
    <row r="38" spans="24:32" x14ac:dyDescent="0.2">
      <c r="X38" t="s">
        <v>58</v>
      </c>
      <c r="Y38">
        <v>99.962962962962948</v>
      </c>
      <c r="Z38">
        <v>100</v>
      </c>
      <c r="AA38" t="s">
        <v>55</v>
      </c>
      <c r="AC38" t="s">
        <v>58</v>
      </c>
      <c r="AD38">
        <v>100</v>
      </c>
      <c r="AE38">
        <v>100</v>
      </c>
      <c r="AF38" t="s">
        <v>55</v>
      </c>
    </row>
    <row r="39" spans="24:32" x14ac:dyDescent="0.2">
      <c r="X39" t="s">
        <v>60</v>
      </c>
      <c r="Y39">
        <v>99.1111111111111</v>
      </c>
      <c r="Z39">
        <v>77</v>
      </c>
      <c r="AA39" t="s">
        <v>63</v>
      </c>
      <c r="AC39" t="s">
        <v>60</v>
      </c>
      <c r="AD39">
        <v>100</v>
      </c>
      <c r="AE39">
        <v>100</v>
      </c>
      <c r="AF39" t="s">
        <v>63</v>
      </c>
    </row>
    <row r="40" spans="24:32" x14ac:dyDescent="0.2">
      <c r="X40" t="s">
        <v>76</v>
      </c>
      <c r="Y40">
        <v>71.333333333333329</v>
      </c>
      <c r="Z40">
        <v>92.296296296296305</v>
      </c>
      <c r="AA40" t="s">
        <v>124</v>
      </c>
      <c r="AC40" t="s">
        <v>76</v>
      </c>
      <c r="AD40">
        <v>89.333333333333329</v>
      </c>
      <c r="AE40">
        <v>100</v>
      </c>
      <c r="AF40" t="s">
        <v>124</v>
      </c>
    </row>
    <row r="41" spans="24:32" x14ac:dyDescent="0.2">
      <c r="X41" t="s">
        <v>77</v>
      </c>
      <c r="Y41">
        <v>78.481481481481481</v>
      </c>
      <c r="Z41">
        <v>85.555555555555557</v>
      </c>
      <c r="AA41" t="s">
        <v>125</v>
      </c>
      <c r="AC41" t="s">
        <v>77</v>
      </c>
      <c r="AD41">
        <v>100</v>
      </c>
      <c r="AE41">
        <v>100</v>
      </c>
      <c r="AF41" t="s">
        <v>125</v>
      </c>
    </row>
    <row r="42" spans="24:32" x14ac:dyDescent="0.2">
      <c r="X42" t="s">
        <v>78</v>
      </c>
      <c r="Y42">
        <v>88.333333333333314</v>
      </c>
      <c r="Z42">
        <v>89.444444444444443</v>
      </c>
      <c r="AA42" t="s">
        <v>117</v>
      </c>
      <c r="AC42" t="s">
        <v>78</v>
      </c>
      <c r="AD42">
        <v>78.999999999999986</v>
      </c>
      <c r="AE42">
        <v>100</v>
      </c>
      <c r="AF42" t="s">
        <v>117</v>
      </c>
    </row>
    <row r="43" spans="24:32" x14ac:dyDescent="0.2">
      <c r="X43" t="s">
        <v>79</v>
      </c>
      <c r="Y43">
        <v>86.8888888888889</v>
      </c>
      <c r="Z43">
        <v>80.333333333333329</v>
      </c>
      <c r="AA43" t="s">
        <v>126</v>
      </c>
      <c r="AC43" t="s">
        <v>79</v>
      </c>
      <c r="AD43">
        <v>94.333333333333343</v>
      </c>
      <c r="AE43">
        <v>24.666666666666668</v>
      </c>
      <c r="AF43" t="s">
        <v>126</v>
      </c>
    </row>
    <row r="44" spans="24:32" x14ac:dyDescent="0.2">
      <c r="X44" t="s">
        <v>127</v>
      </c>
      <c r="Y44">
        <v>100</v>
      </c>
      <c r="Z44">
        <v>83.925925925925924</v>
      </c>
      <c r="AA44" t="s">
        <v>137</v>
      </c>
      <c r="AC44" t="s">
        <v>127</v>
      </c>
      <c r="AD44">
        <v>100</v>
      </c>
      <c r="AE44">
        <v>78.333333333333329</v>
      </c>
      <c r="AF44" t="s">
        <v>137</v>
      </c>
    </row>
    <row r="45" spans="24:32" x14ac:dyDescent="0.2">
      <c r="X45" t="s">
        <v>128</v>
      </c>
      <c r="Y45">
        <v>98.148148148148138</v>
      </c>
      <c r="Z45">
        <v>63.44444444444445</v>
      </c>
      <c r="AA45" t="s">
        <v>138</v>
      </c>
      <c r="AC45" t="s">
        <v>128</v>
      </c>
      <c r="AD45">
        <v>100</v>
      </c>
      <c r="AE45">
        <v>76</v>
      </c>
      <c r="AF45" t="s">
        <v>138</v>
      </c>
    </row>
    <row r="46" spans="24:32" x14ac:dyDescent="0.2">
      <c r="X46" t="s">
        <v>140</v>
      </c>
      <c r="Y46">
        <v>72.703703703703709</v>
      </c>
      <c r="AC46" t="s">
        <v>140</v>
      </c>
      <c r="AD46">
        <v>78.999999999999986</v>
      </c>
    </row>
    <row r="47" spans="24:32" x14ac:dyDescent="0.2">
      <c r="X47" t="s">
        <v>141</v>
      </c>
      <c r="Y47">
        <v>62.296296296296305</v>
      </c>
      <c r="AC47" t="s">
        <v>141</v>
      </c>
      <c r="AD47">
        <v>85.333333333333343</v>
      </c>
    </row>
    <row r="49" spans="21:32" ht="16" x14ac:dyDescent="0.2">
      <c r="X49" s="9" t="s">
        <v>148</v>
      </c>
      <c r="Y49">
        <v>95</v>
      </c>
      <c r="Z49">
        <v>79.333333333333329</v>
      </c>
      <c r="AA49" s="9" t="s">
        <v>142</v>
      </c>
      <c r="AC49" s="9" t="s">
        <v>148</v>
      </c>
      <c r="AD49">
        <v>76.370370370370352</v>
      </c>
      <c r="AE49">
        <v>72.370370370370381</v>
      </c>
      <c r="AF49" s="9" t="s">
        <v>142</v>
      </c>
    </row>
    <row r="50" spans="21:32" ht="16" x14ac:dyDescent="0.2">
      <c r="X50" s="9" t="s">
        <v>149</v>
      </c>
      <c r="Y50">
        <v>96.666666666666671</v>
      </c>
      <c r="Z50">
        <v>88.333333333333329</v>
      </c>
      <c r="AA50" s="9" t="s">
        <v>143</v>
      </c>
      <c r="AC50" s="9" t="s">
        <v>149</v>
      </c>
      <c r="AD50">
        <v>82.851851851851848</v>
      </c>
      <c r="AE50">
        <v>40.592592592592588</v>
      </c>
      <c r="AF50" s="9" t="s">
        <v>143</v>
      </c>
    </row>
    <row r="51" spans="21:32" ht="16" x14ac:dyDescent="0.2">
      <c r="X51" s="9" t="s">
        <v>150</v>
      </c>
      <c r="Y51">
        <v>4.3333333333333339</v>
      </c>
      <c r="Z51">
        <v>83.666666666666671</v>
      </c>
      <c r="AA51" s="9" t="s">
        <v>144</v>
      </c>
      <c r="AC51" s="9" t="s">
        <v>150</v>
      </c>
      <c r="AD51">
        <v>62.74074074074074</v>
      </c>
      <c r="AE51">
        <v>90.629629629629633</v>
      </c>
      <c r="AF51" s="9" t="s">
        <v>144</v>
      </c>
    </row>
    <row r="52" spans="21:32" ht="16" x14ac:dyDescent="0.2">
      <c r="Z52">
        <v>100</v>
      </c>
      <c r="AA52" s="9" t="s">
        <v>145</v>
      </c>
      <c r="AE52">
        <v>87.629629629629633</v>
      </c>
      <c r="AF52" s="9" t="s">
        <v>145</v>
      </c>
    </row>
    <row r="53" spans="21:32" ht="16" x14ac:dyDescent="0.2">
      <c r="Z53">
        <v>80.666666666666657</v>
      </c>
      <c r="AA53" s="9" t="s">
        <v>146</v>
      </c>
      <c r="AE53">
        <v>76.074074074074076</v>
      </c>
      <c r="AF53" s="9" t="s">
        <v>146</v>
      </c>
    </row>
    <row r="54" spans="21:32" ht="16" x14ac:dyDescent="0.2">
      <c r="Z54">
        <v>100</v>
      </c>
      <c r="AA54" s="9" t="s">
        <v>147</v>
      </c>
      <c r="AE54">
        <v>99.000000000000014</v>
      </c>
      <c r="AF54" s="9" t="s">
        <v>147</v>
      </c>
    </row>
    <row r="56" spans="21:32" x14ac:dyDescent="0.2">
      <c r="Y56">
        <f>AVERAGE(Y37:Y54)</f>
        <v>81.88095238095238</v>
      </c>
      <c r="Z56">
        <f>AVERAGE(Z37:Z54)</f>
        <v>86.844444444444449</v>
      </c>
      <c r="AD56">
        <f>AVERAGE(AD37:AD54)</f>
        <v>89.211640211640201</v>
      </c>
      <c r="AE56">
        <f>AVERAGE(AE37:AE54)</f>
        <v>83.019753086419769</v>
      </c>
    </row>
    <row r="57" spans="21:32" x14ac:dyDescent="0.2">
      <c r="Y57">
        <f>STDEV(Y37:Y54)/SQRT(COUNT(Y37:Y54))</f>
        <v>6.7951610680017742</v>
      </c>
      <c r="Z57">
        <f>STDEV(Z37:Z54)/SQRT(COUNT(Z37:Z54))</f>
        <v>2.6720751541392458</v>
      </c>
      <c r="AD57">
        <f>STDEV(AD37:AD54)/SQRT(COUNT(AD37:AD54))</f>
        <v>3.1918757489188789</v>
      </c>
      <c r="AE57">
        <f>STDEV(AE37:AE54)/SQRT(COUNT(AE37:AE54))</f>
        <v>5.9771549613007275</v>
      </c>
    </row>
    <row r="62" spans="21:32" x14ac:dyDescent="0.2">
      <c r="U62" s="8"/>
      <c r="V62" s="8"/>
      <c r="W62" s="8"/>
    </row>
    <row r="82" spans="21:23" x14ac:dyDescent="0.2">
      <c r="U82" s="8"/>
      <c r="V82" s="8"/>
      <c r="W8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6"/>
  <sheetViews>
    <sheetView zoomScale="80" zoomScaleNormal="80" zoomScalePageLayoutView="80" workbookViewId="0">
      <selection activeCell="I77" sqref="I77"/>
    </sheetView>
  </sheetViews>
  <sheetFormatPr baseColWidth="10" defaultColWidth="8.83203125" defaultRowHeight="15" x14ac:dyDescent="0.2"/>
  <cols>
    <col min="1" max="1" width="6.6640625" bestFit="1" customWidth="1"/>
    <col min="2" max="2" width="9.33203125" bestFit="1" customWidth="1"/>
    <col min="3" max="3" width="17" bestFit="1" customWidth="1"/>
    <col min="4" max="5" width="25" bestFit="1" customWidth="1"/>
    <col min="6" max="6" width="25" customWidth="1"/>
    <col min="7" max="7" width="6.6640625" bestFit="1" customWidth="1"/>
    <col min="8" max="9" width="26.1640625" bestFit="1" customWidth="1"/>
    <col min="10" max="11" width="23.83203125" customWidth="1"/>
    <col min="12" max="12" width="14.83203125" bestFit="1" customWidth="1"/>
    <col min="13" max="14" width="17" bestFit="1" customWidth="1"/>
  </cols>
  <sheetData>
    <row r="1" spans="1:14" x14ac:dyDescent="0.2">
      <c r="A1" t="s">
        <v>1</v>
      </c>
      <c r="B1" t="s">
        <v>64</v>
      </c>
      <c r="C1" t="s">
        <v>65</v>
      </c>
      <c r="D1" t="s">
        <v>66</v>
      </c>
      <c r="E1" t="s">
        <v>67</v>
      </c>
      <c r="H1" t="s">
        <v>68</v>
      </c>
      <c r="I1" t="s">
        <v>69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">
      <c r="A2" t="s">
        <v>22</v>
      </c>
      <c r="B2" t="s">
        <v>73</v>
      </c>
      <c r="C2" t="s">
        <v>72</v>
      </c>
      <c r="D2">
        <v>21</v>
      </c>
      <c r="E2">
        <v>22.2</v>
      </c>
      <c r="G2" t="s">
        <v>22</v>
      </c>
      <c r="H2">
        <v>25.9</v>
      </c>
      <c r="I2">
        <v>30</v>
      </c>
    </row>
    <row r="3" spans="1:14" x14ac:dyDescent="0.2">
      <c r="A3" t="s">
        <v>23</v>
      </c>
      <c r="B3" t="s">
        <v>73</v>
      </c>
      <c r="C3" t="s">
        <v>74</v>
      </c>
      <c r="D3">
        <v>20.399999999999999</v>
      </c>
      <c r="E3">
        <v>19.3</v>
      </c>
      <c r="G3" t="s">
        <v>23</v>
      </c>
      <c r="H3">
        <v>28.7</v>
      </c>
      <c r="I3">
        <v>29.6</v>
      </c>
    </row>
    <row r="4" spans="1:14" x14ac:dyDescent="0.2">
      <c r="A4" t="s">
        <v>24</v>
      </c>
      <c r="B4" t="s">
        <v>73</v>
      </c>
      <c r="C4" t="s">
        <v>75</v>
      </c>
      <c r="D4">
        <v>10.4</v>
      </c>
      <c r="E4">
        <v>3.8</v>
      </c>
      <c r="G4" t="s">
        <v>24</v>
      </c>
      <c r="H4">
        <v>28</v>
      </c>
      <c r="I4">
        <v>28.8</v>
      </c>
    </row>
    <row r="5" spans="1:14" x14ac:dyDescent="0.2">
      <c r="A5" t="s">
        <v>84</v>
      </c>
      <c r="B5" t="s">
        <v>73</v>
      </c>
      <c r="D5">
        <v>0</v>
      </c>
      <c r="E5">
        <v>0</v>
      </c>
      <c r="G5" t="s">
        <v>84</v>
      </c>
      <c r="H5">
        <v>21.5</v>
      </c>
      <c r="I5">
        <v>22.9</v>
      </c>
      <c r="K5">
        <v>2</v>
      </c>
      <c r="L5">
        <v>0</v>
      </c>
      <c r="M5">
        <v>5</v>
      </c>
      <c r="N5">
        <v>22</v>
      </c>
    </row>
    <row r="6" spans="1:14" x14ac:dyDescent="0.2">
      <c r="A6" t="s">
        <v>85</v>
      </c>
      <c r="B6" t="s">
        <v>73</v>
      </c>
      <c r="D6">
        <v>0</v>
      </c>
      <c r="E6">
        <v>0.7</v>
      </c>
      <c r="G6" t="s">
        <v>85</v>
      </c>
      <c r="H6">
        <v>15.5</v>
      </c>
      <c r="I6">
        <v>24.2</v>
      </c>
      <c r="K6">
        <v>2</v>
      </c>
      <c r="L6">
        <v>0</v>
      </c>
      <c r="M6">
        <v>8</v>
      </c>
      <c r="N6">
        <v>10</v>
      </c>
    </row>
    <row r="7" spans="1:14" x14ac:dyDescent="0.2">
      <c r="A7" t="s">
        <v>86</v>
      </c>
      <c r="B7" t="s">
        <v>73</v>
      </c>
      <c r="D7">
        <v>1.7</v>
      </c>
      <c r="E7">
        <v>5.2</v>
      </c>
      <c r="G7" t="s">
        <v>86</v>
      </c>
      <c r="H7">
        <v>18.8</v>
      </c>
      <c r="I7">
        <v>27.5</v>
      </c>
      <c r="K7">
        <v>2</v>
      </c>
      <c r="L7">
        <v>0</v>
      </c>
      <c r="M7">
        <v>20</v>
      </c>
      <c r="N7">
        <v>15</v>
      </c>
    </row>
    <row r="8" spans="1:14" x14ac:dyDescent="0.2">
      <c r="A8" t="s">
        <v>87</v>
      </c>
      <c r="B8" t="s">
        <v>73</v>
      </c>
      <c r="D8">
        <v>2.6</v>
      </c>
      <c r="E8">
        <v>1.2</v>
      </c>
      <c r="G8" t="s">
        <v>87</v>
      </c>
      <c r="H8">
        <v>26.3</v>
      </c>
      <c r="I8">
        <v>30</v>
      </c>
      <c r="K8">
        <v>2</v>
      </c>
      <c r="L8">
        <v>0</v>
      </c>
      <c r="M8">
        <v>5</v>
      </c>
      <c r="N8">
        <v>1</v>
      </c>
    </row>
    <row r="9" spans="1:14" x14ac:dyDescent="0.2">
      <c r="A9" t="s">
        <v>121</v>
      </c>
      <c r="B9" t="s">
        <v>73</v>
      </c>
      <c r="C9" t="s">
        <v>94</v>
      </c>
      <c r="D9">
        <v>2.1</v>
      </c>
      <c r="E9">
        <v>0</v>
      </c>
      <c r="G9" t="s">
        <v>121</v>
      </c>
      <c r="H9">
        <v>26.2</v>
      </c>
      <c r="I9">
        <v>30</v>
      </c>
      <c r="K9">
        <v>4</v>
      </c>
      <c r="L9">
        <v>0</v>
      </c>
      <c r="M9">
        <v>0</v>
      </c>
      <c r="N9">
        <v>0</v>
      </c>
    </row>
    <row r="10" spans="1:14" x14ac:dyDescent="0.2">
      <c r="A10" t="s">
        <v>122</v>
      </c>
      <c r="B10" t="s">
        <v>73</v>
      </c>
      <c r="C10" t="s">
        <v>93</v>
      </c>
      <c r="D10">
        <v>0</v>
      </c>
      <c r="E10">
        <v>0</v>
      </c>
      <c r="G10" t="s">
        <v>122</v>
      </c>
      <c r="H10">
        <v>18.399999999999999</v>
      </c>
      <c r="I10">
        <v>29.4</v>
      </c>
      <c r="K10">
        <v>2</v>
      </c>
      <c r="L10">
        <v>0</v>
      </c>
      <c r="M10">
        <v>4</v>
      </c>
      <c r="N10">
        <v>2</v>
      </c>
    </row>
    <row r="11" spans="1:14" x14ac:dyDescent="0.2">
      <c r="A11" t="s">
        <v>140</v>
      </c>
      <c r="B11" t="s">
        <v>73</v>
      </c>
      <c r="C11" t="s">
        <v>90</v>
      </c>
      <c r="D11">
        <v>1.6</v>
      </c>
      <c r="E11">
        <v>4.2</v>
      </c>
      <c r="G11" t="s">
        <v>140</v>
      </c>
      <c r="H11">
        <v>25.2</v>
      </c>
      <c r="I11">
        <v>22.2</v>
      </c>
      <c r="K11">
        <v>2</v>
      </c>
      <c r="L11">
        <v>0</v>
      </c>
      <c r="M11">
        <v>21</v>
      </c>
      <c r="N11">
        <v>19</v>
      </c>
    </row>
    <row r="12" spans="1:14" x14ac:dyDescent="0.2">
      <c r="A12" t="s">
        <v>141</v>
      </c>
      <c r="B12" t="s">
        <v>73</v>
      </c>
      <c r="C12" t="s">
        <v>90</v>
      </c>
      <c r="D12">
        <v>0</v>
      </c>
      <c r="E12">
        <v>0</v>
      </c>
      <c r="G12" t="s">
        <v>141</v>
      </c>
      <c r="H12">
        <v>28.4</v>
      </c>
      <c r="I12">
        <v>17.899999999999999</v>
      </c>
      <c r="K12">
        <v>2</v>
      </c>
      <c r="L12">
        <v>2</v>
      </c>
      <c r="M12">
        <v>11</v>
      </c>
      <c r="N12">
        <v>30</v>
      </c>
    </row>
    <row r="13" spans="1:14" s="13" customFormat="1" ht="19" customHeight="1" x14ac:dyDescent="0.15">
      <c r="A13" s="9" t="s">
        <v>148</v>
      </c>
      <c r="B13" s="9" t="s">
        <v>94</v>
      </c>
      <c r="D13" s="12">
        <v>0</v>
      </c>
      <c r="E13" s="12">
        <v>0.9</v>
      </c>
      <c r="F13" s="12"/>
      <c r="H13" s="12">
        <v>9.3000000000000007</v>
      </c>
      <c r="I13" s="12">
        <v>0</v>
      </c>
      <c r="J13" s="12"/>
      <c r="K13" s="11">
        <v>4</v>
      </c>
      <c r="L13" s="11">
        <v>0</v>
      </c>
      <c r="M13" s="11">
        <v>1</v>
      </c>
      <c r="N13" s="11">
        <v>17</v>
      </c>
    </row>
    <row r="14" spans="1:14" s="13" customFormat="1" ht="19" customHeight="1" x14ac:dyDescent="0.15">
      <c r="A14" s="9" t="s">
        <v>149</v>
      </c>
      <c r="B14" s="9" t="s">
        <v>89</v>
      </c>
      <c r="D14" s="12">
        <v>0</v>
      </c>
      <c r="E14" s="12">
        <v>0</v>
      </c>
      <c r="F14" s="12"/>
      <c r="H14" s="12">
        <v>25.2</v>
      </c>
      <c r="I14" s="12">
        <v>22.2</v>
      </c>
      <c r="J14" s="12"/>
      <c r="K14" s="11">
        <v>2</v>
      </c>
      <c r="L14" s="11">
        <v>2</v>
      </c>
      <c r="M14" s="11">
        <v>21</v>
      </c>
      <c r="N14" s="11">
        <v>28</v>
      </c>
    </row>
    <row r="15" spans="1:14" s="13" customFormat="1" ht="19" customHeight="1" x14ac:dyDescent="0.15">
      <c r="A15" s="9" t="s">
        <v>150</v>
      </c>
      <c r="B15" s="9" t="s">
        <v>93</v>
      </c>
      <c r="D15" s="12">
        <v>0</v>
      </c>
      <c r="E15" s="12">
        <v>6.7</v>
      </c>
      <c r="F15" s="12"/>
      <c r="H15" s="12">
        <v>0</v>
      </c>
      <c r="I15" s="12">
        <v>0</v>
      </c>
      <c r="J15" s="12"/>
      <c r="K15" s="11">
        <v>2</v>
      </c>
      <c r="L15" s="11">
        <v>2</v>
      </c>
      <c r="M15" s="11">
        <v>12</v>
      </c>
      <c r="N15" s="11">
        <v>16</v>
      </c>
    </row>
    <row r="19" spans="1:14" x14ac:dyDescent="0.2">
      <c r="D19" s="4">
        <f>AVERAGE(D2:D15)/30*100</f>
        <v>14.238095238095239</v>
      </c>
      <c r="E19" s="4">
        <f>AVERAGE(E2:E15)/30*100</f>
        <v>15.285714285714288</v>
      </c>
      <c r="F19" s="4"/>
      <c r="H19" s="4">
        <f>AVERAGE(H2:H15)/30*100</f>
        <v>70.809523809523796</v>
      </c>
      <c r="I19" s="4">
        <f>AVERAGE(I2:I15)/30*100</f>
        <v>74.928571428571416</v>
      </c>
      <c r="K19" s="4">
        <f>AVERAGE(K2:K15)</f>
        <v>2.3636363636363638</v>
      </c>
      <c r="L19" s="4">
        <f t="shared" ref="L19:N19" si="0">AVERAGE(L2:L15)</f>
        <v>0.54545454545454541</v>
      </c>
      <c r="M19" s="4">
        <f t="shared" si="0"/>
        <v>9.8181818181818183</v>
      </c>
      <c r="N19" s="4">
        <f t="shared" si="0"/>
        <v>14.545454545454545</v>
      </c>
    </row>
    <row r="20" spans="1:14" x14ac:dyDescent="0.2">
      <c r="D20" s="3">
        <f>STDEV(D2:D15)/SQRT(COUNT(D2:D15))/30*100</f>
        <v>6.6598342801534409</v>
      </c>
      <c r="E20" s="3">
        <f>STDEV(E2:E15)/SQRT(COUNT(E2:E15))/30*100</f>
        <v>6.4321249166709684</v>
      </c>
      <c r="F20" s="3"/>
      <c r="H20" s="3">
        <f>STDEV(H2:H15)/SQRT(COUNT(H2:H15))/30*100</f>
        <v>7.3986199985156054</v>
      </c>
      <c r="I20" s="3">
        <f>STDEV(I2:I15)/SQRT(COUNT(I2:I15))/30*100</f>
        <v>9.1398828533615664</v>
      </c>
      <c r="K20" s="3">
        <f>STDEV(K2:K15)/SQRT(COUNT(K2:K15))</f>
        <v>0.24393468845452254</v>
      </c>
      <c r="L20" s="3">
        <f t="shared" ref="L20:N20" si="1">STDEV(L2:L15)/SQRT(COUNT(L2:L15))</f>
        <v>0.2816715160878121</v>
      </c>
      <c r="M20" s="3">
        <f t="shared" si="1"/>
        <v>2.369572964282352</v>
      </c>
      <c r="N20" s="3">
        <f t="shared" si="1"/>
        <v>3.1286466326618152</v>
      </c>
    </row>
    <row r="22" spans="1:14" s="10" customFormat="1" x14ac:dyDescent="0.2"/>
    <row r="23" spans="1:14" x14ac:dyDescent="0.2">
      <c r="A23" t="s">
        <v>19</v>
      </c>
      <c r="B23" t="s">
        <v>70</v>
      </c>
      <c r="C23" t="s">
        <v>15</v>
      </c>
      <c r="D23">
        <v>20.399999999999999</v>
      </c>
      <c r="E23">
        <v>27.6</v>
      </c>
      <c r="G23" t="s">
        <v>19</v>
      </c>
      <c r="H23">
        <v>27.3</v>
      </c>
      <c r="I23">
        <v>30</v>
      </c>
    </row>
    <row r="24" spans="1:14" x14ac:dyDescent="0.2">
      <c r="A24" t="s">
        <v>21</v>
      </c>
      <c r="B24" t="s">
        <v>70</v>
      </c>
      <c r="C24" t="s">
        <v>71</v>
      </c>
      <c r="D24">
        <v>17.600000000000001</v>
      </c>
      <c r="E24">
        <v>20.6</v>
      </c>
      <c r="G24" t="s">
        <v>21</v>
      </c>
      <c r="H24">
        <v>27.5</v>
      </c>
      <c r="I24">
        <v>30</v>
      </c>
    </row>
    <row r="25" spans="1:14" x14ac:dyDescent="0.2">
      <c r="A25" t="s">
        <v>20</v>
      </c>
      <c r="B25" t="s">
        <v>70</v>
      </c>
      <c r="C25" t="s">
        <v>16</v>
      </c>
      <c r="D25">
        <v>10.4</v>
      </c>
      <c r="E25">
        <v>5.9</v>
      </c>
      <c r="G25" t="s">
        <v>20</v>
      </c>
      <c r="H25">
        <v>26.8</v>
      </c>
      <c r="I25">
        <v>12.3</v>
      </c>
    </row>
    <row r="26" spans="1:14" x14ac:dyDescent="0.2">
      <c r="A26" t="s">
        <v>118</v>
      </c>
      <c r="B26" t="s">
        <v>70</v>
      </c>
      <c r="C26" t="s">
        <v>90</v>
      </c>
      <c r="D26">
        <v>0</v>
      </c>
      <c r="E26">
        <v>0</v>
      </c>
      <c r="G26" t="s">
        <v>118</v>
      </c>
      <c r="H26">
        <v>26.8</v>
      </c>
      <c r="I26">
        <v>21</v>
      </c>
      <c r="K26">
        <v>2</v>
      </c>
      <c r="L26">
        <v>2</v>
      </c>
      <c r="M26">
        <v>6</v>
      </c>
      <c r="N26">
        <v>6</v>
      </c>
    </row>
    <row r="27" spans="1:14" x14ac:dyDescent="0.2">
      <c r="A27" t="s">
        <v>119</v>
      </c>
      <c r="B27" t="s">
        <v>70</v>
      </c>
      <c r="C27" t="s">
        <v>94</v>
      </c>
      <c r="D27">
        <v>0</v>
      </c>
      <c r="E27">
        <v>9.8000000000000007</v>
      </c>
      <c r="G27" t="s">
        <v>119</v>
      </c>
      <c r="H27">
        <v>25.6</v>
      </c>
      <c r="I27">
        <v>29.3</v>
      </c>
      <c r="K27">
        <v>2</v>
      </c>
      <c r="L27">
        <v>0</v>
      </c>
      <c r="M27">
        <v>0</v>
      </c>
      <c r="N27">
        <v>1</v>
      </c>
    </row>
    <row r="28" spans="1:14" x14ac:dyDescent="0.2">
      <c r="A28" t="s">
        <v>117</v>
      </c>
      <c r="B28" t="s">
        <v>70</v>
      </c>
      <c r="C28" t="s">
        <v>89</v>
      </c>
      <c r="D28">
        <v>5.6</v>
      </c>
      <c r="E28">
        <v>11.5</v>
      </c>
      <c r="G28" t="s">
        <v>117</v>
      </c>
      <c r="H28">
        <v>25.2</v>
      </c>
      <c r="I28">
        <v>30</v>
      </c>
      <c r="K28">
        <v>2</v>
      </c>
      <c r="L28">
        <v>0</v>
      </c>
      <c r="M28">
        <v>0</v>
      </c>
      <c r="N28">
        <v>0</v>
      </c>
    </row>
    <row r="29" spans="1:14" x14ac:dyDescent="0.2">
      <c r="A29" t="s">
        <v>120</v>
      </c>
      <c r="B29" t="s">
        <v>70</v>
      </c>
      <c r="C29" t="s">
        <v>90</v>
      </c>
      <c r="D29">
        <v>0</v>
      </c>
      <c r="E29">
        <v>0</v>
      </c>
      <c r="G29" t="s">
        <v>120</v>
      </c>
      <c r="H29">
        <v>26.2</v>
      </c>
      <c r="I29">
        <v>29</v>
      </c>
      <c r="K29">
        <v>2</v>
      </c>
      <c r="L29">
        <v>0</v>
      </c>
      <c r="M29">
        <v>5</v>
      </c>
      <c r="N29">
        <v>14</v>
      </c>
    </row>
    <row r="30" spans="1:14" x14ac:dyDescent="0.2">
      <c r="A30" t="s">
        <v>137</v>
      </c>
      <c r="B30">
        <v>1</v>
      </c>
      <c r="C30" t="s">
        <v>89</v>
      </c>
      <c r="D30">
        <v>4.9000000000000004</v>
      </c>
      <c r="E30">
        <v>2.6</v>
      </c>
      <c r="G30" t="s">
        <v>137</v>
      </c>
      <c r="H30">
        <v>27.2</v>
      </c>
      <c r="I30">
        <v>26</v>
      </c>
      <c r="K30">
        <v>2</v>
      </c>
      <c r="L30">
        <v>0</v>
      </c>
      <c r="M30">
        <v>15</v>
      </c>
      <c r="N30">
        <v>13</v>
      </c>
    </row>
    <row r="31" spans="1:14" x14ac:dyDescent="0.2">
      <c r="A31" t="s">
        <v>139</v>
      </c>
      <c r="B31">
        <v>1</v>
      </c>
      <c r="C31" t="s">
        <v>90</v>
      </c>
      <c r="D31">
        <v>0</v>
      </c>
      <c r="E31">
        <v>3.5</v>
      </c>
      <c r="G31" t="s">
        <v>139</v>
      </c>
      <c r="H31">
        <v>12.5</v>
      </c>
      <c r="I31">
        <v>14.9</v>
      </c>
      <c r="K31">
        <v>2</v>
      </c>
      <c r="L31">
        <v>0</v>
      </c>
      <c r="M31">
        <v>23</v>
      </c>
      <c r="N31">
        <v>18</v>
      </c>
    </row>
    <row r="32" spans="1:14" ht="16" x14ac:dyDescent="0.2">
      <c r="A32" s="9" t="s">
        <v>142</v>
      </c>
      <c r="D32" s="12">
        <v>0</v>
      </c>
      <c r="E32" s="12">
        <v>2.8</v>
      </c>
      <c r="H32" s="12">
        <v>18.600000000000001</v>
      </c>
      <c r="I32" s="12">
        <v>0</v>
      </c>
      <c r="K32" s="11">
        <v>4</v>
      </c>
      <c r="L32" s="11">
        <v>0</v>
      </c>
      <c r="M32" s="11">
        <v>8</v>
      </c>
      <c r="N32" s="11">
        <v>10</v>
      </c>
    </row>
    <row r="33" spans="1:14" ht="16" x14ac:dyDescent="0.2">
      <c r="A33" s="9" t="s">
        <v>143</v>
      </c>
      <c r="D33" s="12">
        <v>1.8</v>
      </c>
      <c r="E33" s="12">
        <v>5</v>
      </c>
      <c r="H33" s="12">
        <v>3.3</v>
      </c>
      <c r="I33" s="12">
        <v>6.6</v>
      </c>
      <c r="K33" s="11">
        <v>2</v>
      </c>
      <c r="L33" s="11">
        <v>2</v>
      </c>
      <c r="M33" s="11">
        <v>12</v>
      </c>
      <c r="N33" s="11">
        <v>19</v>
      </c>
    </row>
    <row r="34" spans="1:14" ht="16" x14ac:dyDescent="0.2">
      <c r="A34" s="9" t="s">
        <v>146</v>
      </c>
      <c r="D34" s="12">
        <v>0</v>
      </c>
      <c r="E34" s="12">
        <v>0</v>
      </c>
      <c r="H34" s="12">
        <v>26.5</v>
      </c>
      <c r="I34" s="12">
        <v>27.2</v>
      </c>
      <c r="K34" s="11">
        <v>2</v>
      </c>
      <c r="L34" s="11">
        <v>0</v>
      </c>
      <c r="M34" s="11">
        <v>2</v>
      </c>
      <c r="N34" s="11">
        <v>5</v>
      </c>
    </row>
    <row r="35" spans="1:14" ht="16" x14ac:dyDescent="0.2">
      <c r="A35" s="9" t="s">
        <v>144</v>
      </c>
      <c r="D35" s="12">
        <v>0</v>
      </c>
      <c r="E35" s="12">
        <v>9.6</v>
      </c>
      <c r="H35" s="12">
        <v>2</v>
      </c>
      <c r="I35" s="12">
        <v>8.1</v>
      </c>
      <c r="K35" s="11">
        <v>4</v>
      </c>
      <c r="L35" s="11">
        <v>0</v>
      </c>
      <c r="M35" s="11">
        <v>27</v>
      </c>
      <c r="N35" s="11">
        <v>6</v>
      </c>
    </row>
    <row r="36" spans="1:14" ht="16" x14ac:dyDescent="0.2">
      <c r="A36" s="9" t="s">
        <v>147</v>
      </c>
      <c r="D36" s="12">
        <v>0</v>
      </c>
      <c r="E36" s="12">
        <v>7.2</v>
      </c>
      <c r="H36" s="12">
        <v>5.4</v>
      </c>
      <c r="I36" s="12">
        <v>18.100000000000001</v>
      </c>
      <c r="K36" s="11">
        <v>2</v>
      </c>
      <c r="L36" s="11">
        <v>0</v>
      </c>
      <c r="M36" s="11">
        <v>4</v>
      </c>
      <c r="N36" s="11">
        <v>3</v>
      </c>
    </row>
    <row r="37" spans="1:14" ht="16" x14ac:dyDescent="0.2">
      <c r="A37" s="9" t="s">
        <v>145</v>
      </c>
      <c r="D37" s="12">
        <v>0</v>
      </c>
      <c r="E37" s="12">
        <v>0</v>
      </c>
      <c r="H37" s="12">
        <v>23.6</v>
      </c>
      <c r="I37" s="12">
        <v>30</v>
      </c>
      <c r="K37" s="11">
        <v>2</v>
      </c>
      <c r="L37" s="11">
        <v>0</v>
      </c>
      <c r="M37" s="11">
        <v>7</v>
      </c>
      <c r="N37" s="11">
        <v>12</v>
      </c>
    </row>
    <row r="38" spans="1:14" x14ac:dyDescent="0.2">
      <c r="K38" s="4"/>
      <c r="L38" s="4"/>
      <c r="M38" s="4"/>
      <c r="N38" s="4"/>
    </row>
    <row r="40" spans="1:14" x14ac:dyDescent="0.2">
      <c r="D40" s="4">
        <f>AVERAGE(D23:D37)/30*100</f>
        <v>13.488888888888887</v>
      </c>
      <c r="E40" s="4">
        <f>AVERAGE(E23:E37)/30*100</f>
        <v>23.577777777777779</v>
      </c>
      <c r="F40" s="4"/>
      <c r="H40" s="4">
        <f>AVERAGE(H23:H37)/30*100</f>
        <v>67.666666666666657</v>
      </c>
      <c r="I40" s="4">
        <f>AVERAGE(I23:I37)/30*100</f>
        <v>69.444444444444457</v>
      </c>
      <c r="K40" s="4">
        <f>AVERAGE(K24:K37)</f>
        <v>2.3333333333333335</v>
      </c>
      <c r="L40" s="4">
        <f t="shared" ref="L40:N40" si="2">AVERAGE(L24:L37)</f>
        <v>0.33333333333333331</v>
      </c>
      <c r="M40" s="4">
        <f t="shared" si="2"/>
        <v>9.0833333333333339</v>
      </c>
      <c r="N40" s="4">
        <f t="shared" si="2"/>
        <v>8.9166666666666661</v>
      </c>
    </row>
    <row r="41" spans="1:14" x14ac:dyDescent="0.2">
      <c r="D41" s="3">
        <f>STDEV(D23:D37)/SQRT(COUNT(D23:D37))/30*100</f>
        <v>5.8511398669408354</v>
      </c>
      <c r="E41" s="3">
        <f>STDEV(E23:E37)/SQRT(COUNT(E23:E37))/30*100</f>
        <v>6.8798814640541313</v>
      </c>
      <c r="F41" s="3"/>
      <c r="H41" s="3">
        <f>STDEV(H23:H37)/SQRT(COUNT(H23:H37))/30*100</f>
        <v>8.225717832653503</v>
      </c>
      <c r="I41" s="3">
        <f>STDEV(I23:I37)/SQRT(COUNT(I23:I37))/30*100</f>
        <v>8.7770544206670387</v>
      </c>
      <c r="K41" s="3">
        <f>STDEV(K24:K37)/SQRT(COUNT(K24:K37))</f>
        <v>0.22473328748774749</v>
      </c>
      <c r="L41" s="3">
        <f t="shared" ref="L41:N41" si="3">STDEV(L24:L37)/SQRT(COUNT(L24:L37))</f>
        <v>0.22473328748774737</v>
      </c>
      <c r="M41" s="3">
        <f t="shared" si="3"/>
        <v>2.5089486308657718</v>
      </c>
      <c r="N41" s="3">
        <f t="shared" si="3"/>
        <v>1.8400359570487539</v>
      </c>
    </row>
    <row r="44" spans="1:14" x14ac:dyDescent="0.2">
      <c r="D44">
        <f>_xlfn.T.TEST(D2:D12,D23:D36,2,2)</f>
        <v>0.71824228891028541</v>
      </c>
      <c r="E44">
        <f>_xlfn.T.TEST(E2:E12,E23:E36,2,2)</f>
        <v>0.45861872343800569</v>
      </c>
      <c r="H44">
        <f>_xlfn.T.TEST(H2:H15,H23:H37,2,2)</f>
        <v>0.77959361392913862</v>
      </c>
      <c r="I44">
        <f>_xlfn.T.TEST(I2:I15,I23:I37,2,2)</f>
        <v>0.66854350605228485</v>
      </c>
    </row>
    <row r="85" s="8" customFormat="1" x14ac:dyDescent="0.2"/>
    <row r="86" s="8" customFormat="1" x14ac:dyDescent="0.2"/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41"/>
  <sheetViews>
    <sheetView tabSelected="1" zoomScale="75" workbookViewId="0">
      <selection activeCell="E23" sqref="E23"/>
    </sheetView>
  </sheetViews>
  <sheetFormatPr baseColWidth="10" defaultColWidth="8.83203125" defaultRowHeight="15" x14ac:dyDescent="0.2"/>
  <sheetData>
    <row r="1" spans="1:68" x14ac:dyDescent="0.2">
      <c r="A1" t="s">
        <v>91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</row>
    <row r="2" spans="1:68" x14ac:dyDescent="0.2">
      <c r="A2" t="s">
        <v>111</v>
      </c>
      <c r="B2" t="s">
        <v>24</v>
      </c>
      <c r="C2">
        <v>24.3</v>
      </c>
      <c r="D2">
        <v>20.6</v>
      </c>
      <c r="E2">
        <v>5.4</v>
      </c>
      <c r="F2">
        <v>5.4</v>
      </c>
      <c r="G2">
        <v>6.1</v>
      </c>
      <c r="H2">
        <v>8.3000000000000007</v>
      </c>
      <c r="I2">
        <v>2.9</v>
      </c>
      <c r="J2">
        <v>1.7</v>
      </c>
      <c r="K2">
        <v>4.4000000000000004</v>
      </c>
      <c r="L2">
        <v>5.7</v>
      </c>
      <c r="M2">
        <v>2</v>
      </c>
      <c r="N2">
        <v>1.2</v>
      </c>
      <c r="O2">
        <v>0</v>
      </c>
      <c r="P2">
        <v>1.8</v>
      </c>
      <c r="Q2">
        <v>2.8</v>
      </c>
      <c r="T2">
        <v>19.600000000000001</v>
      </c>
      <c r="U2">
        <v>18.7</v>
      </c>
      <c r="V2">
        <v>4</v>
      </c>
      <c r="W2">
        <v>0.4</v>
      </c>
      <c r="X2">
        <v>1.6</v>
      </c>
      <c r="Y2">
        <v>0.8</v>
      </c>
      <c r="Z2">
        <v>0</v>
      </c>
      <c r="AA2">
        <v>0.7</v>
      </c>
      <c r="AB2">
        <v>0.4</v>
      </c>
      <c r="AC2">
        <v>2.1</v>
      </c>
      <c r="AD2">
        <v>1.7</v>
      </c>
      <c r="AE2">
        <v>0</v>
      </c>
      <c r="AF2">
        <v>1.3</v>
      </c>
      <c r="AG2">
        <v>0.7</v>
      </c>
      <c r="AH2">
        <v>2.6</v>
      </c>
      <c r="AK2">
        <v>14.2</v>
      </c>
      <c r="AL2">
        <v>7.1</v>
      </c>
      <c r="AM2">
        <v>0.6</v>
      </c>
      <c r="AN2">
        <v>0.8</v>
      </c>
      <c r="AO2">
        <v>2.9</v>
      </c>
      <c r="AP2">
        <v>2.4</v>
      </c>
      <c r="AQ2">
        <v>0</v>
      </c>
      <c r="AR2">
        <v>0</v>
      </c>
      <c r="AS2">
        <v>1.1000000000000001</v>
      </c>
      <c r="AT2">
        <v>0</v>
      </c>
      <c r="AU2">
        <v>0</v>
      </c>
      <c r="AV2">
        <v>0</v>
      </c>
      <c r="AW2">
        <v>0.6</v>
      </c>
      <c r="AX2">
        <v>0</v>
      </c>
      <c r="AY2">
        <v>9.5</v>
      </c>
      <c r="BB2">
        <v>19.100000000000001</v>
      </c>
      <c r="BC2">
        <v>11.6</v>
      </c>
      <c r="BD2">
        <v>1.6</v>
      </c>
      <c r="BE2">
        <v>4.0999999999999996</v>
      </c>
      <c r="BF2">
        <v>1</v>
      </c>
      <c r="BG2">
        <v>1.2</v>
      </c>
      <c r="BH2">
        <v>0.9</v>
      </c>
      <c r="BI2">
        <v>1.9</v>
      </c>
      <c r="BJ2">
        <v>0.6</v>
      </c>
      <c r="BK2">
        <v>2.9</v>
      </c>
      <c r="BL2">
        <v>2.4</v>
      </c>
      <c r="BM2">
        <v>0</v>
      </c>
      <c r="BN2">
        <v>2.1</v>
      </c>
      <c r="BO2">
        <v>1.2</v>
      </c>
      <c r="BP2">
        <v>1.2</v>
      </c>
    </row>
    <row r="3" spans="1:68" x14ac:dyDescent="0.2">
      <c r="A3" t="s">
        <v>111</v>
      </c>
      <c r="B3" t="s">
        <v>112</v>
      </c>
      <c r="C3">
        <v>20.6</v>
      </c>
      <c r="D3">
        <v>18.399999999999999</v>
      </c>
      <c r="E3">
        <v>17.5</v>
      </c>
      <c r="F3">
        <v>14.1</v>
      </c>
      <c r="G3">
        <v>14.5</v>
      </c>
      <c r="H3">
        <v>16.399999999999999</v>
      </c>
      <c r="I3">
        <v>15.6</v>
      </c>
      <c r="J3">
        <v>11.1</v>
      </c>
      <c r="K3">
        <v>12.7</v>
      </c>
      <c r="L3">
        <v>3.2</v>
      </c>
      <c r="M3">
        <v>4.5999999999999996</v>
      </c>
      <c r="N3">
        <v>5.4</v>
      </c>
      <c r="O3">
        <v>1.1000000000000001</v>
      </c>
      <c r="P3">
        <v>4.2</v>
      </c>
      <c r="Q3">
        <v>8.4</v>
      </c>
      <c r="T3">
        <v>29.1</v>
      </c>
      <c r="U3">
        <v>27</v>
      </c>
      <c r="V3">
        <v>24.8</v>
      </c>
      <c r="W3">
        <v>5.2</v>
      </c>
      <c r="X3">
        <v>6.9</v>
      </c>
      <c r="Y3">
        <v>3</v>
      </c>
      <c r="Z3">
        <v>1.9</v>
      </c>
      <c r="AA3">
        <v>0.3</v>
      </c>
      <c r="AB3">
        <v>8.5</v>
      </c>
      <c r="AC3">
        <v>1.3</v>
      </c>
      <c r="AD3">
        <v>3.3</v>
      </c>
      <c r="AE3">
        <v>2.6</v>
      </c>
      <c r="AF3">
        <v>0</v>
      </c>
      <c r="AG3">
        <v>0</v>
      </c>
      <c r="AH3">
        <v>3.3</v>
      </c>
      <c r="AK3">
        <v>28.4</v>
      </c>
      <c r="AL3">
        <v>27.4</v>
      </c>
      <c r="AM3">
        <v>24.5</v>
      </c>
      <c r="AN3">
        <v>17.3</v>
      </c>
      <c r="AO3">
        <v>7.8</v>
      </c>
      <c r="AP3">
        <v>3.7</v>
      </c>
      <c r="AQ3">
        <v>2.6</v>
      </c>
      <c r="AR3">
        <v>0.8</v>
      </c>
      <c r="AS3">
        <v>1.8</v>
      </c>
      <c r="AT3">
        <v>2.2999999999999998</v>
      </c>
      <c r="AU3">
        <v>0.3</v>
      </c>
      <c r="AV3">
        <v>0.9</v>
      </c>
      <c r="AW3">
        <v>4.5</v>
      </c>
      <c r="AX3">
        <v>1.5</v>
      </c>
      <c r="AY3">
        <v>4.8</v>
      </c>
      <c r="BB3">
        <v>19.7</v>
      </c>
      <c r="BC3">
        <v>1.9</v>
      </c>
      <c r="BD3">
        <v>1.6</v>
      </c>
      <c r="BE3">
        <v>4.4000000000000004</v>
      </c>
      <c r="BF3">
        <v>0</v>
      </c>
      <c r="BG3">
        <v>2.7</v>
      </c>
      <c r="BH3">
        <v>6.5</v>
      </c>
      <c r="BI3">
        <v>2.9</v>
      </c>
      <c r="BJ3">
        <v>1.3</v>
      </c>
      <c r="BK3">
        <v>3.8</v>
      </c>
      <c r="BL3">
        <v>3.6</v>
      </c>
      <c r="BM3">
        <v>2</v>
      </c>
      <c r="BN3">
        <v>28.9</v>
      </c>
      <c r="BO3">
        <v>3</v>
      </c>
      <c r="BP3">
        <v>0.4</v>
      </c>
    </row>
    <row r="4" spans="1:68" x14ac:dyDescent="0.2">
      <c r="A4" t="s">
        <v>111</v>
      </c>
      <c r="B4" t="s">
        <v>113</v>
      </c>
      <c r="C4">
        <v>16.399999999999999</v>
      </c>
      <c r="D4">
        <v>14.6</v>
      </c>
      <c r="E4">
        <v>18.600000000000001</v>
      </c>
      <c r="F4">
        <v>20.5</v>
      </c>
      <c r="G4">
        <v>16</v>
      </c>
      <c r="H4">
        <v>8.1999999999999993</v>
      </c>
      <c r="I4">
        <v>6.8</v>
      </c>
      <c r="J4">
        <v>5</v>
      </c>
      <c r="K4">
        <v>0.4</v>
      </c>
      <c r="L4">
        <v>3.1</v>
      </c>
      <c r="M4">
        <v>5.9</v>
      </c>
      <c r="N4">
        <v>8</v>
      </c>
      <c r="O4">
        <v>1.3</v>
      </c>
      <c r="P4">
        <v>3.2</v>
      </c>
      <c r="Q4">
        <v>3.5</v>
      </c>
      <c r="T4">
        <v>20.8</v>
      </c>
      <c r="U4">
        <v>24.6</v>
      </c>
      <c r="V4">
        <v>19.5</v>
      </c>
      <c r="W4">
        <v>13.2</v>
      </c>
      <c r="X4">
        <v>11.4</v>
      </c>
      <c r="Y4">
        <v>7.2</v>
      </c>
      <c r="Z4">
        <v>11.5</v>
      </c>
      <c r="AA4">
        <v>8.1</v>
      </c>
      <c r="AB4">
        <v>6.2</v>
      </c>
      <c r="AC4">
        <v>6.7</v>
      </c>
      <c r="AD4">
        <v>7.7</v>
      </c>
      <c r="AE4">
        <v>5.6</v>
      </c>
      <c r="AF4">
        <v>6.8</v>
      </c>
      <c r="AG4">
        <v>2.9</v>
      </c>
      <c r="AH4">
        <v>7.5</v>
      </c>
      <c r="AK4">
        <v>24.2</v>
      </c>
      <c r="AL4">
        <v>17.3</v>
      </c>
      <c r="AM4">
        <v>14.8</v>
      </c>
      <c r="AN4">
        <v>16.7</v>
      </c>
      <c r="AO4">
        <v>13</v>
      </c>
      <c r="AP4">
        <v>9</v>
      </c>
      <c r="AQ4">
        <v>8.9</v>
      </c>
      <c r="AR4">
        <v>8.3000000000000007</v>
      </c>
      <c r="AS4">
        <v>6.1</v>
      </c>
      <c r="AT4">
        <v>13.4</v>
      </c>
      <c r="AU4">
        <v>7.2</v>
      </c>
      <c r="AV4">
        <v>5.0999999999999996</v>
      </c>
      <c r="AW4">
        <v>14.9</v>
      </c>
      <c r="AX4">
        <v>3.9</v>
      </c>
      <c r="AY4">
        <v>5.3</v>
      </c>
      <c r="BB4">
        <v>14.8</v>
      </c>
      <c r="BC4">
        <v>10.5</v>
      </c>
      <c r="BD4">
        <v>10.6</v>
      </c>
      <c r="BE4">
        <v>18.5</v>
      </c>
      <c r="BF4">
        <v>5.5</v>
      </c>
      <c r="BG4">
        <v>9.9</v>
      </c>
      <c r="BH4">
        <v>4.8</v>
      </c>
      <c r="BI4">
        <v>7.3</v>
      </c>
      <c r="BJ4">
        <v>6.1</v>
      </c>
      <c r="BK4">
        <v>6.5</v>
      </c>
      <c r="BL4">
        <v>4.0999999999999996</v>
      </c>
      <c r="BM4">
        <v>13.4</v>
      </c>
      <c r="BN4">
        <v>9.9</v>
      </c>
      <c r="BO4">
        <v>8</v>
      </c>
      <c r="BP4">
        <v>4</v>
      </c>
    </row>
    <row r="5" spans="1:68" x14ac:dyDescent="0.2">
      <c r="A5" t="s">
        <v>111</v>
      </c>
      <c r="B5" t="s">
        <v>76</v>
      </c>
      <c r="C5">
        <v>1.1000000000000001</v>
      </c>
      <c r="D5">
        <v>5.9</v>
      </c>
      <c r="E5">
        <v>4.4000000000000004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0.7</v>
      </c>
      <c r="M5">
        <v>0</v>
      </c>
      <c r="N5">
        <v>0</v>
      </c>
      <c r="O5">
        <v>0</v>
      </c>
      <c r="P5">
        <v>0</v>
      </c>
      <c r="Q5">
        <v>0</v>
      </c>
      <c r="T5">
        <v>3.7</v>
      </c>
      <c r="U5">
        <v>6.9</v>
      </c>
      <c r="V5">
        <v>2.6</v>
      </c>
      <c r="W5">
        <v>2.4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>
        <v>6.5</v>
      </c>
      <c r="AL5">
        <v>6.6</v>
      </c>
      <c r="AM5">
        <v>0.5</v>
      </c>
      <c r="AN5">
        <v>0</v>
      </c>
      <c r="AO5">
        <v>0</v>
      </c>
      <c r="AP5">
        <v>0</v>
      </c>
      <c r="AQ5">
        <v>1.5</v>
      </c>
      <c r="AR5">
        <v>0</v>
      </c>
      <c r="AS5">
        <v>0</v>
      </c>
      <c r="AT5">
        <v>1.9</v>
      </c>
      <c r="AU5">
        <v>1.6</v>
      </c>
      <c r="AV5">
        <v>0</v>
      </c>
      <c r="AW5">
        <v>0</v>
      </c>
      <c r="AX5">
        <v>0</v>
      </c>
      <c r="AY5">
        <v>0</v>
      </c>
      <c r="BB5">
        <v>0</v>
      </c>
      <c r="BC5">
        <v>0.6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2">
      <c r="A6" t="s">
        <v>111</v>
      </c>
      <c r="B6" t="s">
        <v>77</v>
      </c>
      <c r="C6">
        <v>1.1000000000000001</v>
      </c>
      <c r="D6">
        <v>0</v>
      </c>
      <c r="E6">
        <v>0</v>
      </c>
      <c r="F6">
        <v>0</v>
      </c>
      <c r="G6">
        <v>1.3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T6">
        <v>16.899999999999999</v>
      </c>
      <c r="U6">
        <v>6.1</v>
      </c>
      <c r="V6">
        <v>3.6</v>
      </c>
      <c r="W6">
        <v>0.7</v>
      </c>
      <c r="X6">
        <v>0</v>
      </c>
      <c r="Y6">
        <v>0</v>
      </c>
      <c r="Z6">
        <v>0.8</v>
      </c>
      <c r="AA6">
        <v>1.3</v>
      </c>
      <c r="AB6">
        <v>1.3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>
        <v>8.6</v>
      </c>
      <c r="AL6">
        <v>1.6</v>
      </c>
      <c r="AM6">
        <v>1</v>
      </c>
      <c r="AN6">
        <v>4.8</v>
      </c>
      <c r="AO6">
        <v>0</v>
      </c>
      <c r="AP6">
        <v>2.4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B6">
        <v>9.4</v>
      </c>
      <c r="BC6">
        <v>0.7</v>
      </c>
      <c r="BD6">
        <v>0</v>
      </c>
      <c r="BE6">
        <v>1.6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2">
      <c r="A7" t="s">
        <v>111</v>
      </c>
      <c r="B7" t="s">
        <v>78</v>
      </c>
      <c r="C7">
        <v>12.2</v>
      </c>
      <c r="D7">
        <v>9</v>
      </c>
      <c r="E7">
        <v>16.399999999999999</v>
      </c>
      <c r="F7">
        <v>5.6</v>
      </c>
      <c r="G7">
        <v>14</v>
      </c>
      <c r="H7">
        <v>9.1</v>
      </c>
      <c r="I7">
        <v>18.3</v>
      </c>
      <c r="J7">
        <v>6.7</v>
      </c>
      <c r="K7">
        <v>4</v>
      </c>
      <c r="L7">
        <v>9.1999999999999993</v>
      </c>
      <c r="M7">
        <v>6.7</v>
      </c>
      <c r="N7">
        <v>8.4</v>
      </c>
      <c r="O7">
        <v>11.2</v>
      </c>
      <c r="P7">
        <v>2.8</v>
      </c>
      <c r="Q7">
        <v>5.7</v>
      </c>
      <c r="T7">
        <v>4.5999999999999996</v>
      </c>
      <c r="U7">
        <v>5.3</v>
      </c>
      <c r="V7">
        <v>6.3</v>
      </c>
      <c r="W7">
        <v>12.6</v>
      </c>
      <c r="X7">
        <v>3.7</v>
      </c>
      <c r="Y7">
        <v>7.8</v>
      </c>
      <c r="Z7">
        <v>0.7</v>
      </c>
      <c r="AA7">
        <v>0.8</v>
      </c>
      <c r="AB7">
        <v>1.6</v>
      </c>
      <c r="AC7">
        <v>1</v>
      </c>
      <c r="AD7">
        <v>1</v>
      </c>
      <c r="AE7">
        <v>0</v>
      </c>
      <c r="AF7">
        <v>0</v>
      </c>
      <c r="AG7">
        <v>4.3</v>
      </c>
      <c r="AH7">
        <v>0</v>
      </c>
      <c r="AK7">
        <v>14.3</v>
      </c>
      <c r="AL7">
        <v>4.0999999999999996</v>
      </c>
      <c r="AM7">
        <v>13.3</v>
      </c>
      <c r="AN7">
        <v>1.7</v>
      </c>
      <c r="AO7">
        <v>0.9</v>
      </c>
      <c r="AP7">
        <v>0.5</v>
      </c>
      <c r="AQ7">
        <v>7.9</v>
      </c>
      <c r="AR7">
        <v>0.4</v>
      </c>
      <c r="AS7">
        <v>0.7</v>
      </c>
      <c r="AT7">
        <v>0.5</v>
      </c>
      <c r="AU7">
        <v>0</v>
      </c>
      <c r="AV7">
        <v>0.7</v>
      </c>
      <c r="AW7">
        <v>0.5</v>
      </c>
      <c r="AX7">
        <v>0.7</v>
      </c>
      <c r="AY7">
        <v>1</v>
      </c>
      <c r="BB7">
        <v>15.6</v>
      </c>
      <c r="BC7">
        <v>2.1</v>
      </c>
      <c r="BD7">
        <v>0.7</v>
      </c>
      <c r="BE7">
        <v>3.6</v>
      </c>
      <c r="BF7">
        <v>0</v>
      </c>
      <c r="BG7">
        <v>0.5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">
      <c r="A8" t="s">
        <v>111</v>
      </c>
      <c r="B8" t="s">
        <v>79</v>
      </c>
      <c r="C8">
        <v>13.4</v>
      </c>
      <c r="D8">
        <v>2.5</v>
      </c>
      <c r="E8">
        <v>2.5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T8">
        <v>6.7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2.8</v>
      </c>
      <c r="AF8">
        <v>0.1</v>
      </c>
      <c r="AG8">
        <v>0</v>
      </c>
      <c r="AH8">
        <v>0</v>
      </c>
      <c r="AK8">
        <v>5.2</v>
      </c>
      <c r="AL8">
        <v>0.4</v>
      </c>
      <c r="AM8">
        <v>0</v>
      </c>
      <c r="AN8">
        <v>0</v>
      </c>
      <c r="AO8">
        <v>0</v>
      </c>
      <c r="AP8">
        <v>0</v>
      </c>
      <c r="AQ8">
        <v>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x14ac:dyDescent="0.2">
      <c r="A9" t="s">
        <v>111</v>
      </c>
      <c r="B9" t="s">
        <v>121</v>
      </c>
      <c r="C9">
        <v>18.7</v>
      </c>
      <c r="D9">
        <v>19</v>
      </c>
      <c r="E9">
        <v>2.7</v>
      </c>
      <c r="F9">
        <v>0</v>
      </c>
      <c r="G9">
        <v>3.6</v>
      </c>
      <c r="H9">
        <v>3.8</v>
      </c>
      <c r="I9">
        <v>1.9</v>
      </c>
      <c r="J9">
        <v>7.8</v>
      </c>
      <c r="K9">
        <v>0.9</v>
      </c>
      <c r="L9">
        <v>0</v>
      </c>
      <c r="M9">
        <v>0</v>
      </c>
      <c r="N9">
        <v>0</v>
      </c>
      <c r="O9">
        <v>2.9</v>
      </c>
      <c r="P9">
        <v>0</v>
      </c>
      <c r="Q9">
        <v>0</v>
      </c>
      <c r="T9">
        <v>19.7</v>
      </c>
      <c r="U9">
        <v>17.7</v>
      </c>
      <c r="V9">
        <v>4.5999999999999996</v>
      </c>
      <c r="W9">
        <v>1</v>
      </c>
      <c r="X9">
        <v>0</v>
      </c>
      <c r="Y9">
        <v>0</v>
      </c>
      <c r="Z9">
        <v>0.9</v>
      </c>
      <c r="AA9">
        <v>2.4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>
        <v>9.5</v>
      </c>
      <c r="AL9">
        <v>2.4</v>
      </c>
      <c r="AM9">
        <v>0</v>
      </c>
      <c r="AN9">
        <v>0.4</v>
      </c>
      <c r="AO9">
        <v>0</v>
      </c>
      <c r="AP9">
        <v>0</v>
      </c>
      <c r="AQ9">
        <v>0.5</v>
      </c>
      <c r="AR9">
        <v>0.7</v>
      </c>
      <c r="AS9">
        <v>0</v>
      </c>
      <c r="AT9">
        <v>0</v>
      </c>
      <c r="AU9">
        <v>1.1000000000000001</v>
      </c>
      <c r="AV9">
        <v>0</v>
      </c>
      <c r="AW9">
        <v>0</v>
      </c>
      <c r="AX9">
        <v>0</v>
      </c>
      <c r="AY9">
        <v>0</v>
      </c>
      <c r="BB9">
        <v>14.2</v>
      </c>
      <c r="BC9">
        <v>0.5</v>
      </c>
      <c r="BD9">
        <v>0</v>
      </c>
      <c r="BE9">
        <v>0</v>
      </c>
      <c r="BF9">
        <v>0</v>
      </c>
      <c r="BG9">
        <v>0</v>
      </c>
      <c r="BH9">
        <v>0</v>
      </c>
      <c r="BI9">
        <v>0.5</v>
      </c>
      <c r="BJ9">
        <v>0</v>
      </c>
      <c r="BK9">
        <v>0</v>
      </c>
      <c r="BL9">
        <v>0.6</v>
      </c>
      <c r="BM9">
        <v>0</v>
      </c>
      <c r="BN9">
        <v>0</v>
      </c>
      <c r="BO9">
        <v>0</v>
      </c>
      <c r="BP9">
        <v>0</v>
      </c>
    </row>
    <row r="10" spans="1:68" x14ac:dyDescent="0.2">
      <c r="A10" t="s">
        <v>111</v>
      </c>
      <c r="B10" t="s">
        <v>122</v>
      </c>
      <c r="C10">
        <v>6.1</v>
      </c>
      <c r="D10">
        <v>7.1</v>
      </c>
      <c r="E10">
        <v>6.3</v>
      </c>
      <c r="F10">
        <v>7.2</v>
      </c>
      <c r="G10">
        <v>7.5</v>
      </c>
      <c r="H10">
        <v>5.8</v>
      </c>
      <c r="I10">
        <v>9.6</v>
      </c>
      <c r="J10">
        <v>6.8</v>
      </c>
      <c r="K10">
        <v>0</v>
      </c>
      <c r="L10">
        <v>4</v>
      </c>
      <c r="M10">
        <v>0.4</v>
      </c>
      <c r="N10">
        <v>2.4</v>
      </c>
      <c r="O10">
        <v>0.8</v>
      </c>
      <c r="P10">
        <v>1.7</v>
      </c>
      <c r="Q10">
        <v>0.4</v>
      </c>
      <c r="T10">
        <v>6.8</v>
      </c>
      <c r="U10">
        <v>1.1000000000000001</v>
      </c>
      <c r="V10">
        <v>1.7</v>
      </c>
      <c r="W10">
        <v>0</v>
      </c>
      <c r="X10">
        <v>1.2</v>
      </c>
      <c r="Y10">
        <v>0.4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0.7</v>
      </c>
      <c r="AF10">
        <v>3.3</v>
      </c>
      <c r="AG10">
        <v>4</v>
      </c>
      <c r="AH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1.2</v>
      </c>
      <c r="AQ10">
        <v>1.4</v>
      </c>
      <c r="AR10">
        <v>0</v>
      </c>
      <c r="AS10">
        <v>0.4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B10">
        <v>2.2999999999999998</v>
      </c>
      <c r="BC10">
        <v>0</v>
      </c>
      <c r="BD10">
        <v>0</v>
      </c>
      <c r="BE10">
        <v>0</v>
      </c>
      <c r="BF10">
        <v>0.6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">
      <c r="B11" t="s">
        <v>140</v>
      </c>
      <c r="C11">
        <v>2.8</v>
      </c>
      <c r="D11">
        <v>0.4</v>
      </c>
      <c r="E11">
        <v>0.5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0.4</v>
      </c>
      <c r="O11">
        <v>0</v>
      </c>
      <c r="P11">
        <v>0</v>
      </c>
      <c r="Q11">
        <v>0</v>
      </c>
      <c r="T11">
        <v>0.5</v>
      </c>
      <c r="U11">
        <v>0.6</v>
      </c>
      <c r="V11">
        <v>0</v>
      </c>
      <c r="W11">
        <v>2.4</v>
      </c>
      <c r="X11">
        <v>4.2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1.7</v>
      </c>
      <c r="AE11">
        <v>0</v>
      </c>
      <c r="AF11">
        <v>1</v>
      </c>
      <c r="AG11">
        <v>2</v>
      </c>
      <c r="AH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0.6</v>
      </c>
      <c r="AT11">
        <v>2.5</v>
      </c>
      <c r="AU11">
        <v>0</v>
      </c>
      <c r="AV11">
        <v>0</v>
      </c>
      <c r="AW11">
        <v>0</v>
      </c>
      <c r="AX11">
        <v>1</v>
      </c>
      <c r="AY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0.5</v>
      </c>
      <c r="BO11">
        <v>0</v>
      </c>
      <c r="BP11">
        <v>0</v>
      </c>
    </row>
    <row r="12" spans="1:68" x14ac:dyDescent="0.2">
      <c r="B12" t="s">
        <v>141</v>
      </c>
      <c r="C12">
        <v>2.2999999999999998</v>
      </c>
      <c r="D12">
        <v>0</v>
      </c>
      <c r="E12">
        <v>0.9</v>
      </c>
      <c r="F12">
        <v>2</v>
      </c>
      <c r="G12">
        <v>3.2</v>
      </c>
      <c r="H12">
        <v>1</v>
      </c>
      <c r="I12">
        <v>1.5</v>
      </c>
      <c r="J12">
        <v>0</v>
      </c>
      <c r="K12">
        <v>1.2</v>
      </c>
      <c r="L12">
        <v>0</v>
      </c>
      <c r="M12">
        <v>0.7</v>
      </c>
      <c r="N12">
        <v>0</v>
      </c>
      <c r="O12">
        <v>0</v>
      </c>
      <c r="P12">
        <v>1.4</v>
      </c>
      <c r="Q12">
        <v>0</v>
      </c>
      <c r="T12">
        <v>0</v>
      </c>
      <c r="U12">
        <v>0</v>
      </c>
      <c r="V12">
        <v>0</v>
      </c>
      <c r="W12">
        <v>0.5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K12">
        <v>0</v>
      </c>
      <c r="AL12">
        <v>0</v>
      </c>
      <c r="AM12">
        <v>0</v>
      </c>
      <c r="AN12">
        <v>0</v>
      </c>
      <c r="AO12">
        <v>0.7</v>
      </c>
      <c r="AP12">
        <v>0</v>
      </c>
      <c r="AQ12">
        <v>1.9</v>
      </c>
      <c r="AR12">
        <v>0</v>
      </c>
      <c r="AS12">
        <v>0</v>
      </c>
      <c r="AT12">
        <v>0</v>
      </c>
      <c r="AU12">
        <v>0.5</v>
      </c>
      <c r="AV12">
        <v>0</v>
      </c>
      <c r="AW12">
        <v>0</v>
      </c>
      <c r="AX12">
        <v>0</v>
      </c>
      <c r="AY12">
        <v>4.7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ht="16" x14ac:dyDescent="0.2">
      <c r="B13" s="14" t="s">
        <v>151</v>
      </c>
      <c r="C13" s="15">
        <v>13.5</v>
      </c>
      <c r="D13" s="15">
        <v>16.8</v>
      </c>
      <c r="E13" s="15">
        <v>2.5</v>
      </c>
      <c r="F13" s="15">
        <v>13.5</v>
      </c>
      <c r="G13" s="15">
        <v>2</v>
      </c>
      <c r="H13" s="15">
        <v>5.7</v>
      </c>
      <c r="I13" s="15">
        <v>7.6</v>
      </c>
      <c r="J13" s="15">
        <v>6.2</v>
      </c>
      <c r="K13" s="15">
        <v>12.4</v>
      </c>
      <c r="L13" s="15">
        <v>3.6</v>
      </c>
      <c r="M13" s="15">
        <v>6.3</v>
      </c>
      <c r="N13" s="15">
        <v>9.1</v>
      </c>
      <c r="O13" s="15">
        <v>2.2000000000000002</v>
      </c>
      <c r="P13" s="15">
        <v>8.5</v>
      </c>
      <c r="Q13" s="15">
        <v>6.1</v>
      </c>
      <c r="T13" s="15">
        <v>21.1</v>
      </c>
      <c r="U13" s="15">
        <v>19</v>
      </c>
      <c r="V13" s="15">
        <v>18.5</v>
      </c>
      <c r="W13" s="15">
        <v>17.399999999999999</v>
      </c>
      <c r="X13" s="15">
        <v>16.399999999999999</v>
      </c>
      <c r="Y13" s="15">
        <v>6.4</v>
      </c>
      <c r="Z13" s="15">
        <v>6.6</v>
      </c>
      <c r="AA13" s="15">
        <v>9.4</v>
      </c>
      <c r="AB13" s="15">
        <v>4.3</v>
      </c>
      <c r="AC13" s="15">
        <v>16.899999999999999</v>
      </c>
      <c r="AD13" s="15">
        <v>13.6</v>
      </c>
      <c r="AE13" s="15">
        <v>8.6</v>
      </c>
      <c r="AF13" s="15">
        <v>9.6</v>
      </c>
      <c r="AG13" s="15">
        <v>11.7</v>
      </c>
      <c r="AH13" s="15">
        <v>10.9</v>
      </c>
      <c r="AK13" s="15">
        <v>10.6</v>
      </c>
      <c r="AL13" s="15">
        <v>9.6</v>
      </c>
      <c r="AM13" s="15">
        <v>6.9</v>
      </c>
      <c r="AN13" s="15">
        <v>10.7</v>
      </c>
      <c r="AO13" s="15">
        <v>3.4</v>
      </c>
      <c r="AP13" s="15">
        <v>12.9</v>
      </c>
      <c r="AQ13" s="15">
        <v>16.899999999999999</v>
      </c>
      <c r="AR13" s="15">
        <v>2.4</v>
      </c>
      <c r="AS13" s="15">
        <v>12.3</v>
      </c>
      <c r="AT13" s="15">
        <v>14.9</v>
      </c>
      <c r="AU13" s="15">
        <v>3.8</v>
      </c>
      <c r="AV13" s="15">
        <v>4.8</v>
      </c>
      <c r="AW13" s="15">
        <v>5.9</v>
      </c>
      <c r="AX13" s="15">
        <v>0.8</v>
      </c>
      <c r="AY13" s="15">
        <v>10.3</v>
      </c>
      <c r="BB13" s="15">
        <v>16.3</v>
      </c>
      <c r="BC13" s="15">
        <v>15.1</v>
      </c>
      <c r="BD13" s="15">
        <v>11</v>
      </c>
      <c r="BE13" s="15">
        <v>5.9</v>
      </c>
      <c r="BF13" s="15">
        <v>7.1</v>
      </c>
      <c r="BG13" s="15">
        <v>14.7</v>
      </c>
      <c r="BH13" s="15">
        <v>22.6</v>
      </c>
      <c r="BI13" s="15">
        <v>13.2</v>
      </c>
      <c r="BJ13" s="15">
        <v>24.6</v>
      </c>
      <c r="BK13" s="15">
        <v>12.1</v>
      </c>
      <c r="BL13" s="15">
        <v>5.9</v>
      </c>
      <c r="BM13" s="15">
        <v>18.7</v>
      </c>
      <c r="BN13" s="15">
        <v>22.7</v>
      </c>
      <c r="BO13" s="15">
        <v>30</v>
      </c>
      <c r="BP13" s="15">
        <v>2.6</v>
      </c>
    </row>
    <row r="14" spans="1:68" ht="16" x14ac:dyDescent="0.2">
      <c r="B14" s="14" t="s">
        <v>152</v>
      </c>
      <c r="C14" s="15">
        <v>0</v>
      </c>
      <c r="D14" s="15">
        <v>0</v>
      </c>
      <c r="E14" s="15">
        <v>4.2</v>
      </c>
      <c r="F14" s="15">
        <v>1.4</v>
      </c>
      <c r="G14" s="15">
        <v>0.9</v>
      </c>
      <c r="H14" s="15">
        <v>0</v>
      </c>
      <c r="I14" s="15">
        <v>9.6999999999999993</v>
      </c>
      <c r="J14" s="15">
        <v>5</v>
      </c>
      <c r="K14" s="15">
        <v>8.1999999999999993</v>
      </c>
      <c r="L14" s="15">
        <v>7.4</v>
      </c>
      <c r="M14" s="15">
        <v>0.7</v>
      </c>
      <c r="N14" s="15">
        <v>7.5</v>
      </c>
      <c r="O14" s="15">
        <v>2.7</v>
      </c>
      <c r="P14" s="15">
        <v>24.1</v>
      </c>
      <c r="Q14" s="15">
        <v>16.5</v>
      </c>
      <c r="T14" s="15">
        <v>0</v>
      </c>
      <c r="U14" s="15">
        <v>0</v>
      </c>
      <c r="V14" s="15">
        <v>0</v>
      </c>
      <c r="W14" s="15">
        <v>2.1</v>
      </c>
      <c r="X14" s="15">
        <v>4.9000000000000004</v>
      </c>
      <c r="Y14" s="15">
        <v>18.399999999999999</v>
      </c>
      <c r="Z14" s="15">
        <v>8.3000000000000007</v>
      </c>
      <c r="AA14" s="15">
        <v>11.4</v>
      </c>
      <c r="AB14" s="15">
        <v>7.9</v>
      </c>
      <c r="AC14" s="15">
        <v>4.0999999999999996</v>
      </c>
      <c r="AD14" s="15">
        <v>25.1</v>
      </c>
      <c r="AE14" s="15">
        <v>1.5</v>
      </c>
      <c r="AF14" s="15">
        <v>13.7</v>
      </c>
      <c r="AG14" s="15">
        <v>27.5</v>
      </c>
      <c r="AH14" s="15">
        <v>24.4</v>
      </c>
      <c r="AK14" s="15">
        <v>2.2000000000000002</v>
      </c>
      <c r="AL14" s="15">
        <v>1.1000000000000001</v>
      </c>
      <c r="AM14" s="15">
        <v>0</v>
      </c>
      <c r="AN14" s="15">
        <v>2.1</v>
      </c>
      <c r="AO14" s="15">
        <v>0</v>
      </c>
      <c r="AP14" s="15">
        <v>0.3</v>
      </c>
      <c r="AQ14" s="15">
        <v>4</v>
      </c>
      <c r="AR14" s="15">
        <v>1.6</v>
      </c>
      <c r="AS14" s="15">
        <v>26.8</v>
      </c>
      <c r="AT14" s="15">
        <v>4.8</v>
      </c>
      <c r="AU14" s="15">
        <v>1.5</v>
      </c>
      <c r="AV14" s="15">
        <v>1.1000000000000001</v>
      </c>
      <c r="AW14" s="15">
        <v>6.5</v>
      </c>
      <c r="AX14" s="15">
        <v>14.9</v>
      </c>
      <c r="AY14" s="15">
        <v>13.1</v>
      </c>
      <c r="BB14" s="15">
        <v>0</v>
      </c>
      <c r="BC14" s="15">
        <v>14.2</v>
      </c>
      <c r="BD14" s="15">
        <v>8.9</v>
      </c>
      <c r="BE14" s="15">
        <v>6.4</v>
      </c>
      <c r="BF14" s="15">
        <v>15.6</v>
      </c>
      <c r="BG14" s="15">
        <v>21.5</v>
      </c>
      <c r="BH14" s="15">
        <v>16.399999999999999</v>
      </c>
      <c r="BI14" s="15">
        <v>10.8</v>
      </c>
      <c r="BJ14" s="15">
        <v>2.7</v>
      </c>
      <c r="BK14" s="15">
        <v>27.8</v>
      </c>
      <c r="BL14" s="15">
        <v>10.4</v>
      </c>
      <c r="BM14" s="15">
        <v>19.8</v>
      </c>
      <c r="BN14" s="15">
        <v>2.4</v>
      </c>
      <c r="BO14" s="15">
        <v>5</v>
      </c>
      <c r="BP14" s="15">
        <v>12</v>
      </c>
    </row>
    <row r="15" spans="1:68" ht="16" x14ac:dyDescent="0.2">
      <c r="B15" s="14" t="s">
        <v>153</v>
      </c>
      <c r="C15" s="15">
        <v>28.2</v>
      </c>
      <c r="D15" s="15">
        <v>23.8</v>
      </c>
      <c r="E15" s="15">
        <v>11.8</v>
      </c>
      <c r="F15" s="15">
        <v>25.7</v>
      </c>
      <c r="G15" s="15">
        <v>21.1</v>
      </c>
      <c r="H15" s="15">
        <v>22.2</v>
      </c>
      <c r="I15" s="15">
        <v>12.1</v>
      </c>
      <c r="J15" s="15">
        <v>11.1</v>
      </c>
      <c r="K15" s="15">
        <v>23.4</v>
      </c>
      <c r="L15" s="15">
        <v>17.399999999999999</v>
      </c>
      <c r="M15" s="15">
        <v>11.4</v>
      </c>
      <c r="N15" s="15">
        <v>19.899999999999999</v>
      </c>
      <c r="O15" s="15">
        <v>16.100000000000001</v>
      </c>
      <c r="P15" s="15">
        <v>26.1</v>
      </c>
      <c r="Q15" s="15">
        <v>23.3</v>
      </c>
      <c r="T15" s="15">
        <v>27.3</v>
      </c>
      <c r="U15" s="15">
        <v>22</v>
      </c>
      <c r="V15" s="15">
        <v>28.5</v>
      </c>
      <c r="W15" s="15">
        <v>25.4</v>
      </c>
      <c r="X15" s="15">
        <v>23.2</v>
      </c>
      <c r="Y15" s="15">
        <v>24.2</v>
      </c>
      <c r="Z15" s="15">
        <v>25.6</v>
      </c>
      <c r="AA15" s="15">
        <v>11.7</v>
      </c>
      <c r="AB15" s="15">
        <v>14.5</v>
      </c>
      <c r="AC15" s="15">
        <v>18.100000000000001</v>
      </c>
      <c r="AD15" s="15">
        <v>24</v>
      </c>
      <c r="AE15" s="15">
        <v>9.1999999999999993</v>
      </c>
      <c r="AF15" s="15">
        <v>18.899999999999999</v>
      </c>
      <c r="AG15" s="15">
        <v>9.6</v>
      </c>
      <c r="AH15" s="15">
        <v>8.9</v>
      </c>
      <c r="AK15" s="15">
        <v>28.4</v>
      </c>
      <c r="AL15" s="15">
        <v>27.5</v>
      </c>
      <c r="AM15" s="15">
        <v>14.7</v>
      </c>
      <c r="AN15" s="15">
        <v>24.4</v>
      </c>
      <c r="AO15" s="15">
        <v>13.5</v>
      </c>
      <c r="AP15" s="15">
        <v>21.2</v>
      </c>
      <c r="AQ15" s="15">
        <v>19.3</v>
      </c>
      <c r="AR15" s="15">
        <v>15.1</v>
      </c>
      <c r="AS15" s="15">
        <v>12</v>
      </c>
      <c r="AT15" s="15">
        <v>17.899999999999999</v>
      </c>
      <c r="AU15" s="15">
        <v>15.1</v>
      </c>
      <c r="AV15" s="15">
        <v>15.1</v>
      </c>
      <c r="AW15" s="15">
        <v>25.5</v>
      </c>
      <c r="AX15" s="15">
        <v>11.8</v>
      </c>
      <c r="AY15" s="15">
        <v>0</v>
      </c>
      <c r="BB15" s="15">
        <v>25.4</v>
      </c>
      <c r="BC15" s="15">
        <v>12</v>
      </c>
      <c r="BD15" s="15">
        <v>0</v>
      </c>
      <c r="BE15" s="15">
        <v>12</v>
      </c>
      <c r="BF15" s="15">
        <v>14.2</v>
      </c>
      <c r="BG15" s="15">
        <v>2.2000000000000002</v>
      </c>
      <c r="BH15" s="15">
        <v>16.600000000000001</v>
      </c>
      <c r="BI15" s="15">
        <v>11.2</v>
      </c>
      <c r="BJ15" s="15">
        <v>2.6</v>
      </c>
      <c r="BK15" s="15">
        <v>17</v>
      </c>
      <c r="BL15" s="15">
        <v>8.1</v>
      </c>
      <c r="BM15" s="15">
        <v>4.0999999999999996</v>
      </c>
      <c r="BN15" s="15">
        <v>6.9</v>
      </c>
      <c r="BO15" s="15">
        <v>15.1</v>
      </c>
      <c r="BP15" s="15">
        <v>4.5999999999999996</v>
      </c>
    </row>
    <row r="17" spans="1:68" x14ac:dyDescent="0.2">
      <c r="C17">
        <f>AVERAGE(C2:C15)/30*100</f>
        <v>38.261904761904759</v>
      </c>
      <c r="D17">
        <f t="shared" ref="D17:Q17" si="0">AVERAGE(D2:D15)/30*100</f>
        <v>32.88095238095238</v>
      </c>
      <c r="E17">
        <f t="shared" si="0"/>
        <v>22.30952380952381</v>
      </c>
      <c r="F17">
        <f t="shared" si="0"/>
        <v>23.904761904761909</v>
      </c>
      <c r="G17">
        <f t="shared" si="0"/>
        <v>21.476190476190478</v>
      </c>
      <c r="H17">
        <f t="shared" si="0"/>
        <v>19.285714285714288</v>
      </c>
      <c r="I17">
        <f t="shared" si="0"/>
        <v>20.476190476190478</v>
      </c>
      <c r="J17">
        <f t="shared" si="0"/>
        <v>14.619047619047617</v>
      </c>
      <c r="K17">
        <f t="shared" si="0"/>
        <v>16.095238095238091</v>
      </c>
      <c r="L17">
        <f t="shared" si="0"/>
        <v>12.928571428571429</v>
      </c>
      <c r="M17">
        <f t="shared" si="0"/>
        <v>9.2142857142857117</v>
      </c>
      <c r="N17">
        <f t="shared" si="0"/>
        <v>14.833333333333334</v>
      </c>
      <c r="O17">
        <f t="shared" si="0"/>
        <v>9.1190476190476186</v>
      </c>
      <c r="P17">
        <f t="shared" si="0"/>
        <v>17.571428571428573</v>
      </c>
      <c r="Q17">
        <f t="shared" si="0"/>
        <v>15.880952380952381</v>
      </c>
      <c r="T17">
        <f>AVERAGE(T2:T15)/30*100</f>
        <v>42.095238095238088</v>
      </c>
      <c r="U17">
        <f t="shared" ref="U17:AH17" si="1">AVERAGE(U2:U15)/30*100</f>
        <v>35.476190476190474</v>
      </c>
      <c r="V17">
        <f t="shared" si="1"/>
        <v>27.166666666666668</v>
      </c>
      <c r="W17">
        <f t="shared" si="1"/>
        <v>19.833333333333332</v>
      </c>
      <c r="X17">
        <f t="shared" si="1"/>
        <v>17.499999999999996</v>
      </c>
      <c r="Y17">
        <f t="shared" si="1"/>
        <v>16.238095238095241</v>
      </c>
      <c r="Z17">
        <f t="shared" si="1"/>
        <v>13.404761904761905</v>
      </c>
      <c r="AA17">
        <f t="shared" si="1"/>
        <v>10.976190476190474</v>
      </c>
      <c r="AB17">
        <f t="shared" si="1"/>
        <v>10.642857142857144</v>
      </c>
      <c r="AC17">
        <f t="shared" si="1"/>
        <v>11.952380952380953</v>
      </c>
      <c r="AD17">
        <f t="shared" si="1"/>
        <v>18.833333333333332</v>
      </c>
      <c r="AE17">
        <f t="shared" si="1"/>
        <v>7.3809523809523796</v>
      </c>
      <c r="AF17">
        <f t="shared" si="1"/>
        <v>13.023809523809524</v>
      </c>
      <c r="AG17">
        <f t="shared" si="1"/>
        <v>14.928571428571431</v>
      </c>
      <c r="AH17">
        <f t="shared" si="1"/>
        <v>13.714285714285715</v>
      </c>
      <c r="AK17">
        <f>AVERAGE(AK2:AK15)/30*100</f>
        <v>36.214285714285715</v>
      </c>
      <c r="AL17">
        <f t="shared" ref="AL17:AY17" si="2">AVERAGE(AL2:AL15)/30*100</f>
        <v>25.023809523809526</v>
      </c>
      <c r="AM17">
        <f t="shared" si="2"/>
        <v>18.166666666666668</v>
      </c>
      <c r="AN17">
        <f t="shared" si="2"/>
        <v>18.785714285714285</v>
      </c>
      <c r="AO17">
        <f t="shared" si="2"/>
        <v>10.047619047619046</v>
      </c>
      <c r="AP17">
        <f t="shared" si="2"/>
        <v>12.761904761904761</v>
      </c>
      <c r="AQ17">
        <f t="shared" si="2"/>
        <v>15.738095238095234</v>
      </c>
      <c r="AR17">
        <f t="shared" si="2"/>
        <v>6.9761904761904763</v>
      </c>
      <c r="AS17">
        <f t="shared" si="2"/>
        <v>14.714285714285714</v>
      </c>
      <c r="AT17">
        <f t="shared" si="2"/>
        <v>13.857142857142854</v>
      </c>
      <c r="AU17">
        <f t="shared" si="2"/>
        <v>7.404761904761906</v>
      </c>
      <c r="AV17">
        <f t="shared" si="2"/>
        <v>6.595238095238094</v>
      </c>
      <c r="AW17">
        <f t="shared" si="2"/>
        <v>13.904761904761905</v>
      </c>
      <c r="AX17">
        <f t="shared" si="2"/>
        <v>8.238095238095239</v>
      </c>
      <c r="AY17">
        <f t="shared" si="2"/>
        <v>11.595238095238097</v>
      </c>
      <c r="BB17">
        <f>AVERAGE(BB2:BB15)/30*100</f>
        <v>32.571428571428569</v>
      </c>
      <c r="BC17">
        <f t="shared" ref="BC17:BP17" si="3">AVERAGE(BC2:BC15)/30*100</f>
        <v>16.476190476190478</v>
      </c>
      <c r="BD17">
        <f t="shared" si="3"/>
        <v>8.1904761904761898</v>
      </c>
      <c r="BE17">
        <f t="shared" si="3"/>
        <v>13.452380952380953</v>
      </c>
      <c r="BF17">
        <f t="shared" si="3"/>
        <v>10.476190476190476</v>
      </c>
      <c r="BG17">
        <f t="shared" si="3"/>
        <v>12.547619047619049</v>
      </c>
      <c r="BH17">
        <f t="shared" si="3"/>
        <v>16.142857142857142</v>
      </c>
      <c r="BI17">
        <f t="shared" si="3"/>
        <v>11.38095238095238</v>
      </c>
      <c r="BJ17">
        <f t="shared" si="3"/>
        <v>9.1190476190476204</v>
      </c>
      <c r="BK17">
        <f t="shared" si="3"/>
        <v>16.690476190476193</v>
      </c>
      <c r="BL17">
        <f t="shared" si="3"/>
        <v>8.3571428571428577</v>
      </c>
      <c r="BM17">
        <f t="shared" si="3"/>
        <v>13.80952380952381</v>
      </c>
      <c r="BN17">
        <f t="shared" si="3"/>
        <v>17.476190476190474</v>
      </c>
      <c r="BO17">
        <f t="shared" si="3"/>
        <v>14.833333333333334</v>
      </c>
      <c r="BP17">
        <f t="shared" si="3"/>
        <v>5.9047619047619033</v>
      </c>
    </row>
    <row r="18" spans="1:68" x14ac:dyDescent="0.2">
      <c r="C18">
        <f>STDEV(C2:C15)/SQRT(COUNT(C2:C15))/30*100</f>
        <v>8.3700421201639941</v>
      </c>
      <c r="D18">
        <f t="shared" ref="D18:Q18" si="4">STDEV(D2:D15)/SQRT(COUNT(D2:D15))/30*100</f>
        <v>7.7983285475386817</v>
      </c>
      <c r="E18">
        <f t="shared" si="4"/>
        <v>5.8469975269566534</v>
      </c>
      <c r="F18">
        <f t="shared" si="4"/>
        <v>7.3509137065841417</v>
      </c>
      <c r="G18">
        <f t="shared" si="4"/>
        <v>6.2968599153309688</v>
      </c>
      <c r="H18">
        <f t="shared" si="4"/>
        <v>6.0215179008374955</v>
      </c>
      <c r="I18">
        <f t="shared" si="4"/>
        <v>5.5298848742522537</v>
      </c>
      <c r="J18">
        <f t="shared" si="4"/>
        <v>3.6684739373654538</v>
      </c>
      <c r="K18">
        <f t="shared" si="4"/>
        <v>6.2566622436836665</v>
      </c>
      <c r="L18">
        <f t="shared" si="4"/>
        <v>4.3737448674286492</v>
      </c>
      <c r="M18">
        <f t="shared" si="4"/>
        <v>3.2089631688246585</v>
      </c>
      <c r="N18">
        <f t="shared" si="4"/>
        <v>5.1171561374739127</v>
      </c>
      <c r="O18">
        <f t="shared" si="4"/>
        <v>4.3077020414282883</v>
      </c>
      <c r="P18">
        <f t="shared" si="4"/>
        <v>7.7705518251402168</v>
      </c>
      <c r="Q18">
        <f t="shared" si="4"/>
        <v>6.3374391109156267</v>
      </c>
      <c r="T18">
        <f>STDEV(T2:T15)/SQRT(COUNT(T2:T15))/30*100</f>
        <v>9.3150939370834784</v>
      </c>
      <c r="U18">
        <f t="shared" ref="U18:AH18" si="5">STDEV(U2:U15)/SQRT(COUNT(U2:U15))/30*100</f>
        <v>9.1481974635648307</v>
      </c>
      <c r="V18">
        <f t="shared" si="5"/>
        <v>8.9747134937825344</v>
      </c>
      <c r="W18">
        <f t="shared" si="5"/>
        <v>7.1190598698854499</v>
      </c>
      <c r="X18">
        <f t="shared" si="5"/>
        <v>6.3391866146444178</v>
      </c>
      <c r="Y18">
        <f t="shared" si="5"/>
        <v>6.791004300061493</v>
      </c>
      <c r="Z18">
        <f t="shared" si="5"/>
        <v>6.4393648367780667</v>
      </c>
      <c r="AA18">
        <f t="shared" si="5"/>
        <v>4.1173957601626041</v>
      </c>
      <c r="AB18">
        <f t="shared" si="5"/>
        <v>4.011044624700169</v>
      </c>
      <c r="AC18">
        <f t="shared" si="5"/>
        <v>5.536079589348927</v>
      </c>
      <c r="AD18">
        <f t="shared" si="5"/>
        <v>7.8989922233205263</v>
      </c>
      <c r="AE18">
        <f t="shared" si="5"/>
        <v>2.9094719514811631</v>
      </c>
      <c r="AF18">
        <f t="shared" si="5"/>
        <v>5.4311614218665545</v>
      </c>
      <c r="AG18">
        <f t="shared" si="5"/>
        <v>6.7751411747839052</v>
      </c>
      <c r="AH18">
        <f t="shared" si="5"/>
        <v>6.2031990981353822</v>
      </c>
      <c r="AK18">
        <f>STDEV(AK2:AK15)/SQRT(COUNT(AK2:AK15))/30*100</f>
        <v>8.91943366350832</v>
      </c>
      <c r="AL18">
        <f t="shared" ref="AL18:AY18" si="6">STDEV(AL2:AL15)/SQRT(COUNT(AL2:AL15))/30*100</f>
        <v>8.6652904152206638</v>
      </c>
      <c r="AM18">
        <f t="shared" si="6"/>
        <v>7.1852132450811359</v>
      </c>
      <c r="AN18">
        <f t="shared" si="6"/>
        <v>7.306779024334066</v>
      </c>
      <c r="AO18">
        <f t="shared" si="6"/>
        <v>4.3232987708855877</v>
      </c>
      <c r="AP18">
        <f t="shared" si="6"/>
        <v>5.6269268653520133</v>
      </c>
      <c r="AQ18">
        <f t="shared" si="6"/>
        <v>5.6338392571903455</v>
      </c>
      <c r="AR18">
        <f t="shared" si="6"/>
        <v>3.8689560428722887</v>
      </c>
      <c r="AS18">
        <f t="shared" si="6"/>
        <v>6.9156665187002755</v>
      </c>
      <c r="AT18">
        <f t="shared" si="6"/>
        <v>5.6260898318231591</v>
      </c>
      <c r="AU18">
        <f t="shared" si="6"/>
        <v>3.7599162454347921</v>
      </c>
      <c r="AV18">
        <f t="shared" si="6"/>
        <v>3.7042988213080283</v>
      </c>
      <c r="AW18">
        <f t="shared" si="6"/>
        <v>6.6601092815936545</v>
      </c>
      <c r="AX18">
        <f t="shared" si="6"/>
        <v>4.2461544149431969</v>
      </c>
      <c r="AY18">
        <f t="shared" si="6"/>
        <v>4.0807147275871873</v>
      </c>
      <c r="BB18">
        <f>STDEV(BB2:BB15)/SQRT(COUNT(BB2:BB15))/30*100</f>
        <v>8.1376608744306154</v>
      </c>
      <c r="BC18">
        <f t="shared" ref="BC18:BP18" si="7">STDEV(BC2:BC15)/SQRT(COUNT(BC2:BC15))/30*100</f>
        <v>5.4444373248991429</v>
      </c>
      <c r="BD18">
        <f t="shared" si="7"/>
        <v>3.7768516528274647</v>
      </c>
      <c r="BE18">
        <f t="shared" si="7"/>
        <v>4.8524765705727466</v>
      </c>
      <c r="BF18">
        <f t="shared" si="7"/>
        <v>4.8715759128960539</v>
      </c>
      <c r="BG18">
        <f t="shared" si="7"/>
        <v>6.0107359325106788</v>
      </c>
      <c r="BH18">
        <f t="shared" si="7"/>
        <v>6.9580738396231983</v>
      </c>
      <c r="BI18">
        <f t="shared" si="7"/>
        <v>4.4108116063472496</v>
      </c>
      <c r="BJ18">
        <f t="shared" si="7"/>
        <v>5.8148694855633432</v>
      </c>
      <c r="BK18">
        <f t="shared" si="7"/>
        <v>7.5039642991113267</v>
      </c>
      <c r="BL18">
        <f t="shared" si="7"/>
        <v>3.0907053313631487</v>
      </c>
      <c r="BM18">
        <f t="shared" si="7"/>
        <v>6.545670705791891</v>
      </c>
      <c r="BN18">
        <f t="shared" si="7"/>
        <v>8.2753081890394107</v>
      </c>
      <c r="BO18">
        <f t="shared" si="7"/>
        <v>7.6164744968183111</v>
      </c>
      <c r="BP18">
        <f t="shared" si="7"/>
        <v>2.9813069573436177</v>
      </c>
    </row>
    <row r="25" spans="1:68" x14ac:dyDescent="0.2">
      <c r="A25" t="s">
        <v>92</v>
      </c>
      <c r="B25" t="s">
        <v>114</v>
      </c>
      <c r="C25">
        <v>29.7</v>
      </c>
      <c r="D25">
        <v>30</v>
      </c>
      <c r="E25">
        <v>28.8</v>
      </c>
      <c r="F25">
        <v>29.6</v>
      </c>
      <c r="G25">
        <v>28.5</v>
      </c>
      <c r="H25">
        <v>25.5</v>
      </c>
      <c r="I25">
        <v>16.2</v>
      </c>
      <c r="J25">
        <v>20.100000000000001</v>
      </c>
      <c r="K25">
        <v>28.7</v>
      </c>
      <c r="L25">
        <v>18</v>
      </c>
      <c r="M25">
        <v>12.3</v>
      </c>
      <c r="N25">
        <v>5</v>
      </c>
      <c r="O25">
        <v>8</v>
      </c>
      <c r="P25">
        <v>8.9</v>
      </c>
      <c r="Q25">
        <v>11.1</v>
      </c>
      <c r="T25">
        <v>14</v>
      </c>
      <c r="U25">
        <v>2.6</v>
      </c>
      <c r="V25">
        <v>1.6</v>
      </c>
      <c r="W25">
        <v>3.4</v>
      </c>
      <c r="X25">
        <v>0.7</v>
      </c>
      <c r="Y25">
        <v>1.6</v>
      </c>
      <c r="Z25">
        <v>0.7</v>
      </c>
      <c r="AA25">
        <v>0</v>
      </c>
      <c r="AB25">
        <v>0.5</v>
      </c>
      <c r="AC25">
        <v>0.8</v>
      </c>
      <c r="AD25">
        <v>0</v>
      </c>
      <c r="AE25">
        <v>0.3</v>
      </c>
      <c r="AF25">
        <v>0</v>
      </c>
      <c r="AG25">
        <v>2.7</v>
      </c>
      <c r="AH25">
        <v>1.3</v>
      </c>
      <c r="AK25">
        <v>11.2</v>
      </c>
      <c r="AL25">
        <v>10.5</v>
      </c>
      <c r="AM25">
        <v>3.5</v>
      </c>
      <c r="AN25">
        <v>0</v>
      </c>
      <c r="AO25">
        <v>2.6</v>
      </c>
      <c r="AP25">
        <v>6.4</v>
      </c>
      <c r="AQ25">
        <v>3.1</v>
      </c>
      <c r="AR25">
        <v>4.9000000000000004</v>
      </c>
      <c r="AS25">
        <v>3.8</v>
      </c>
      <c r="AT25">
        <v>3.2</v>
      </c>
      <c r="AU25">
        <v>5.8</v>
      </c>
      <c r="AV25">
        <v>5.8</v>
      </c>
      <c r="AW25">
        <v>1.7</v>
      </c>
      <c r="AX25">
        <v>1.4</v>
      </c>
      <c r="AY25">
        <v>1.9</v>
      </c>
      <c r="BB25">
        <v>12.9</v>
      </c>
      <c r="BC25">
        <v>3.5</v>
      </c>
      <c r="BD25">
        <v>0.6</v>
      </c>
      <c r="BE25">
        <v>0</v>
      </c>
      <c r="BF25">
        <v>1.4</v>
      </c>
      <c r="BG25">
        <v>1.7</v>
      </c>
      <c r="BH25">
        <v>0.9</v>
      </c>
      <c r="BI25">
        <v>0.7</v>
      </c>
      <c r="BJ25">
        <v>0.4</v>
      </c>
      <c r="BK25">
        <v>1.9</v>
      </c>
      <c r="BL25">
        <v>1.2</v>
      </c>
      <c r="BM25">
        <v>2.6</v>
      </c>
      <c r="BN25">
        <v>1</v>
      </c>
      <c r="BO25">
        <v>0</v>
      </c>
      <c r="BP25">
        <v>0.4</v>
      </c>
    </row>
    <row r="26" spans="1:68" x14ac:dyDescent="0.2">
      <c r="A26" t="s">
        <v>92</v>
      </c>
      <c r="B26" t="s">
        <v>115</v>
      </c>
      <c r="C26">
        <v>25.2</v>
      </c>
      <c r="D26">
        <v>28</v>
      </c>
      <c r="E26">
        <v>17.7</v>
      </c>
      <c r="F26">
        <v>18.100000000000001</v>
      </c>
      <c r="G26">
        <v>23.6</v>
      </c>
      <c r="H26">
        <v>14.1</v>
      </c>
      <c r="I26">
        <v>13.6</v>
      </c>
      <c r="J26">
        <v>18.5</v>
      </c>
      <c r="K26">
        <v>7</v>
      </c>
      <c r="L26">
        <v>8.1</v>
      </c>
      <c r="M26">
        <v>14.9</v>
      </c>
      <c r="N26">
        <v>3.7</v>
      </c>
      <c r="O26">
        <v>15.3</v>
      </c>
      <c r="P26">
        <v>12.1</v>
      </c>
      <c r="Q26">
        <v>9.3000000000000007</v>
      </c>
      <c r="T26">
        <v>22</v>
      </c>
      <c r="U26">
        <v>8.8000000000000007</v>
      </c>
      <c r="V26">
        <v>13.4</v>
      </c>
      <c r="W26">
        <v>11.4</v>
      </c>
      <c r="X26">
        <v>5.4</v>
      </c>
      <c r="Y26">
        <v>5.7</v>
      </c>
      <c r="Z26">
        <v>3.3</v>
      </c>
      <c r="AA26">
        <v>10.8</v>
      </c>
      <c r="AB26">
        <v>3.3</v>
      </c>
      <c r="AC26">
        <v>4</v>
      </c>
      <c r="AD26">
        <v>7.7</v>
      </c>
      <c r="AE26">
        <v>7.3</v>
      </c>
      <c r="AF26">
        <v>10.3</v>
      </c>
      <c r="AG26">
        <v>14.9</v>
      </c>
      <c r="AH26">
        <v>10.199999999999999</v>
      </c>
      <c r="AK26">
        <v>21.5</v>
      </c>
      <c r="AL26">
        <v>6.4</v>
      </c>
      <c r="AM26">
        <v>14</v>
      </c>
      <c r="AN26">
        <v>7.7</v>
      </c>
      <c r="AO26">
        <v>6</v>
      </c>
      <c r="AP26">
        <v>5.9</v>
      </c>
      <c r="AQ26">
        <v>14.2</v>
      </c>
      <c r="AR26">
        <v>1.9</v>
      </c>
      <c r="AS26">
        <v>8.1999999999999993</v>
      </c>
      <c r="AT26">
        <v>8.1999999999999993</v>
      </c>
      <c r="AU26">
        <v>4.5</v>
      </c>
      <c r="AV26">
        <v>18.899999999999999</v>
      </c>
      <c r="AW26">
        <v>10.3</v>
      </c>
      <c r="AX26">
        <v>9</v>
      </c>
      <c r="AY26">
        <v>4</v>
      </c>
      <c r="BB26">
        <v>23.3</v>
      </c>
      <c r="BC26">
        <v>10</v>
      </c>
      <c r="BD26">
        <v>4.8</v>
      </c>
      <c r="BE26">
        <v>12.3</v>
      </c>
      <c r="BF26">
        <v>8.1999999999999993</v>
      </c>
      <c r="BG26">
        <v>10.9</v>
      </c>
      <c r="BH26">
        <v>15.4</v>
      </c>
      <c r="BI26">
        <v>9.6</v>
      </c>
      <c r="BJ26">
        <v>14.2</v>
      </c>
      <c r="BK26">
        <v>11.4</v>
      </c>
      <c r="BL26">
        <v>10.6</v>
      </c>
      <c r="BM26">
        <v>5.2</v>
      </c>
      <c r="BN26">
        <v>9.4</v>
      </c>
      <c r="BO26">
        <v>22.6</v>
      </c>
      <c r="BP26">
        <v>13.3</v>
      </c>
    </row>
    <row r="27" spans="1:68" x14ac:dyDescent="0.2">
      <c r="A27" t="s">
        <v>92</v>
      </c>
      <c r="B27" t="s">
        <v>116</v>
      </c>
      <c r="C27">
        <v>20.100000000000001</v>
      </c>
      <c r="D27">
        <v>15.8</v>
      </c>
      <c r="E27">
        <v>8.6999999999999993</v>
      </c>
      <c r="F27">
        <v>8</v>
      </c>
      <c r="G27">
        <v>3.3</v>
      </c>
      <c r="H27">
        <v>5.3</v>
      </c>
      <c r="I27">
        <v>0.5</v>
      </c>
      <c r="J27">
        <v>1.1000000000000001</v>
      </c>
      <c r="K27">
        <v>2.9</v>
      </c>
      <c r="L27">
        <v>3.5</v>
      </c>
      <c r="M27">
        <v>3.2</v>
      </c>
      <c r="N27">
        <v>4.2</v>
      </c>
      <c r="O27">
        <v>2.6</v>
      </c>
      <c r="P27">
        <v>0.8</v>
      </c>
      <c r="Q27">
        <v>4.5999999999999996</v>
      </c>
      <c r="T27">
        <v>24.8</v>
      </c>
      <c r="U27">
        <v>19.399999999999999</v>
      </c>
      <c r="V27">
        <v>14.7</v>
      </c>
      <c r="W27">
        <v>12.6</v>
      </c>
      <c r="X27">
        <v>16.399999999999999</v>
      </c>
      <c r="Y27">
        <v>7.7</v>
      </c>
      <c r="Z27">
        <v>9.9</v>
      </c>
      <c r="AA27">
        <v>10.199999999999999</v>
      </c>
      <c r="AB27">
        <v>7.6</v>
      </c>
      <c r="AC27">
        <v>3.4</v>
      </c>
      <c r="AD27">
        <v>5</v>
      </c>
      <c r="AE27">
        <v>5</v>
      </c>
      <c r="AF27">
        <v>7.7</v>
      </c>
      <c r="AG27">
        <v>4.7</v>
      </c>
      <c r="AH27">
        <v>1.7</v>
      </c>
      <c r="AK27">
        <v>28.5</v>
      </c>
      <c r="AL27">
        <v>15.5</v>
      </c>
      <c r="AM27">
        <v>13.4</v>
      </c>
      <c r="AN27">
        <v>6.8</v>
      </c>
      <c r="AO27">
        <v>9.3000000000000007</v>
      </c>
      <c r="AP27">
        <v>0.4</v>
      </c>
      <c r="AQ27">
        <v>12.5</v>
      </c>
      <c r="AR27">
        <v>8.3000000000000007</v>
      </c>
      <c r="AS27">
        <v>8.6</v>
      </c>
      <c r="AT27">
        <v>8.6</v>
      </c>
      <c r="AU27">
        <v>9.3000000000000007</v>
      </c>
      <c r="AV27">
        <v>8.3000000000000007</v>
      </c>
      <c r="AW27">
        <v>4.5</v>
      </c>
      <c r="AX27">
        <v>9.8000000000000007</v>
      </c>
      <c r="AY27">
        <v>9.3000000000000007</v>
      </c>
      <c r="BB27">
        <v>11.7</v>
      </c>
      <c r="BC27">
        <v>21</v>
      </c>
      <c r="BD27">
        <v>5</v>
      </c>
      <c r="BE27">
        <v>6.8</v>
      </c>
      <c r="BF27">
        <v>7.5</v>
      </c>
      <c r="BG27">
        <v>5</v>
      </c>
      <c r="BH27">
        <v>8.5</v>
      </c>
      <c r="BI27">
        <v>8.9</v>
      </c>
      <c r="BJ27">
        <v>4</v>
      </c>
      <c r="BK27">
        <v>1.9</v>
      </c>
      <c r="BL27">
        <v>4.3</v>
      </c>
      <c r="BM27">
        <v>5.2</v>
      </c>
      <c r="BN27">
        <v>8.3000000000000007</v>
      </c>
      <c r="BO27">
        <v>15.1</v>
      </c>
      <c r="BP27">
        <v>6.8</v>
      </c>
    </row>
    <row r="28" spans="1:68" x14ac:dyDescent="0.2">
      <c r="A28" t="s">
        <v>92</v>
      </c>
      <c r="B28" t="s">
        <v>118</v>
      </c>
      <c r="C28">
        <v>1.6</v>
      </c>
      <c r="D28">
        <v>0</v>
      </c>
      <c r="E28">
        <v>0.7</v>
      </c>
      <c r="F28">
        <v>2.4</v>
      </c>
      <c r="G28">
        <v>0.5</v>
      </c>
      <c r="H28">
        <v>0.4</v>
      </c>
      <c r="I28">
        <v>2.4</v>
      </c>
      <c r="J28">
        <v>0</v>
      </c>
      <c r="K28">
        <v>5.5</v>
      </c>
      <c r="L28">
        <v>0</v>
      </c>
      <c r="M28">
        <v>0.4</v>
      </c>
      <c r="N28">
        <v>2</v>
      </c>
      <c r="O28">
        <v>5.2</v>
      </c>
      <c r="P28">
        <v>2.2000000000000002</v>
      </c>
      <c r="Q28">
        <v>0</v>
      </c>
      <c r="T28">
        <v>0.5</v>
      </c>
      <c r="U28">
        <v>0</v>
      </c>
      <c r="V28">
        <v>0</v>
      </c>
      <c r="W28">
        <v>1.5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0.3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2">
      <c r="A29" t="s">
        <v>92</v>
      </c>
      <c r="B29" t="s">
        <v>119</v>
      </c>
      <c r="C29">
        <v>12.7</v>
      </c>
      <c r="D29">
        <v>27.2</v>
      </c>
      <c r="E29">
        <v>15.5</v>
      </c>
      <c r="F29">
        <v>6</v>
      </c>
      <c r="G29">
        <v>9.1</v>
      </c>
      <c r="H29">
        <v>0</v>
      </c>
      <c r="I29">
        <v>2.2000000000000002</v>
      </c>
      <c r="J29">
        <v>9.8000000000000007</v>
      </c>
      <c r="K29">
        <v>1</v>
      </c>
      <c r="L29">
        <v>6.2</v>
      </c>
      <c r="M29">
        <v>12.3</v>
      </c>
      <c r="N29">
        <v>0</v>
      </c>
      <c r="O29">
        <v>4.3</v>
      </c>
      <c r="P29">
        <v>11.2</v>
      </c>
      <c r="Q29">
        <v>12.7</v>
      </c>
      <c r="T29">
        <v>10.5</v>
      </c>
      <c r="U29">
        <v>1.4</v>
      </c>
      <c r="V29">
        <v>2.6</v>
      </c>
      <c r="W29">
        <v>7.4</v>
      </c>
      <c r="X29">
        <v>1.1000000000000001</v>
      </c>
      <c r="Y29">
        <v>3.4</v>
      </c>
      <c r="Z29">
        <v>5.6</v>
      </c>
      <c r="AA29">
        <v>0.8</v>
      </c>
      <c r="AB29">
        <v>0</v>
      </c>
      <c r="AC29">
        <v>1.7</v>
      </c>
      <c r="AD29">
        <v>0</v>
      </c>
      <c r="AE29">
        <v>0.8</v>
      </c>
      <c r="AF29">
        <v>0</v>
      </c>
      <c r="AG29">
        <v>0</v>
      </c>
      <c r="AH29">
        <v>0</v>
      </c>
      <c r="AK29">
        <v>8.8000000000000007</v>
      </c>
      <c r="AL29">
        <v>7.6</v>
      </c>
      <c r="AM29">
        <v>2</v>
      </c>
      <c r="AN29">
        <v>4.0999999999999996</v>
      </c>
      <c r="AO29">
        <v>10</v>
      </c>
      <c r="AP29">
        <v>3.1</v>
      </c>
      <c r="AQ29">
        <v>0</v>
      </c>
      <c r="AR29">
        <v>0.6</v>
      </c>
      <c r="AS29">
        <v>0</v>
      </c>
      <c r="AT29">
        <v>1.4</v>
      </c>
      <c r="AU29">
        <v>0</v>
      </c>
      <c r="AV29">
        <v>0</v>
      </c>
      <c r="AW29">
        <v>0</v>
      </c>
      <c r="AX29">
        <v>0</v>
      </c>
      <c r="AY29">
        <v>0</v>
      </c>
      <c r="BB29">
        <v>0</v>
      </c>
      <c r="BC29">
        <v>0.8</v>
      </c>
      <c r="BD29">
        <v>0</v>
      </c>
      <c r="BE29">
        <v>1.4</v>
      </c>
      <c r="BF29">
        <v>1.9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24.5</v>
      </c>
      <c r="BM29">
        <v>0</v>
      </c>
      <c r="BN29">
        <v>0</v>
      </c>
      <c r="BO29">
        <v>0</v>
      </c>
      <c r="BP29">
        <v>0</v>
      </c>
    </row>
    <row r="30" spans="1:68" x14ac:dyDescent="0.2">
      <c r="A30" t="s">
        <v>92</v>
      </c>
      <c r="B30" t="s">
        <v>123</v>
      </c>
      <c r="C30">
        <v>19.7</v>
      </c>
      <c r="D30">
        <v>20.3</v>
      </c>
      <c r="E30">
        <v>15.4</v>
      </c>
      <c r="F30">
        <v>11.4</v>
      </c>
      <c r="G30">
        <v>15.3</v>
      </c>
      <c r="H30">
        <v>11.5</v>
      </c>
      <c r="I30">
        <v>10.1</v>
      </c>
      <c r="J30">
        <v>12.5</v>
      </c>
      <c r="K30">
        <v>8.4</v>
      </c>
      <c r="L30">
        <v>12.9</v>
      </c>
      <c r="M30">
        <v>19.899999999999999</v>
      </c>
      <c r="N30">
        <v>14.4</v>
      </c>
      <c r="O30">
        <v>15.6</v>
      </c>
      <c r="P30">
        <v>8.6999999999999993</v>
      </c>
      <c r="Q30">
        <v>13.2</v>
      </c>
      <c r="T30">
        <v>18.8</v>
      </c>
      <c r="U30">
        <v>20.8</v>
      </c>
      <c r="V30">
        <v>12.3</v>
      </c>
      <c r="W30">
        <v>10.9</v>
      </c>
      <c r="X30">
        <v>18.100000000000001</v>
      </c>
      <c r="Y30">
        <v>9.5</v>
      </c>
      <c r="Z30">
        <v>8.6</v>
      </c>
      <c r="AA30">
        <v>22.8</v>
      </c>
      <c r="AB30">
        <v>17.399999999999999</v>
      </c>
      <c r="AC30">
        <v>19.5</v>
      </c>
      <c r="AD30">
        <v>13.1</v>
      </c>
      <c r="AE30">
        <v>16.8</v>
      </c>
      <c r="AF30">
        <v>13.2</v>
      </c>
      <c r="AG30">
        <v>2.2000000000000002</v>
      </c>
      <c r="AH30">
        <v>8.3000000000000007</v>
      </c>
      <c r="AK30">
        <v>17.3</v>
      </c>
      <c r="AL30">
        <v>12.3</v>
      </c>
      <c r="AM30">
        <v>12.2</v>
      </c>
      <c r="AN30">
        <v>9.1</v>
      </c>
      <c r="AO30">
        <v>17.3</v>
      </c>
      <c r="AP30">
        <v>9.4</v>
      </c>
      <c r="AQ30">
        <v>9.8000000000000007</v>
      </c>
      <c r="AR30">
        <v>15.4</v>
      </c>
      <c r="AS30">
        <v>10.199999999999999</v>
      </c>
      <c r="AT30">
        <v>8.9</v>
      </c>
      <c r="AU30">
        <v>15.1</v>
      </c>
      <c r="AV30">
        <v>9</v>
      </c>
      <c r="AW30">
        <v>9.4</v>
      </c>
      <c r="AX30">
        <v>5.0999999999999996</v>
      </c>
      <c r="AY30">
        <v>8.8000000000000007</v>
      </c>
      <c r="BB30">
        <v>13.9</v>
      </c>
      <c r="BC30">
        <v>0</v>
      </c>
      <c r="BD30">
        <v>0</v>
      </c>
      <c r="BE30">
        <v>0</v>
      </c>
      <c r="BF30">
        <v>3.5</v>
      </c>
      <c r="BG30">
        <v>0</v>
      </c>
      <c r="BH30">
        <v>1.8</v>
      </c>
      <c r="BI30">
        <v>4.3</v>
      </c>
      <c r="BJ30">
        <v>0</v>
      </c>
      <c r="BK30">
        <v>0.7</v>
      </c>
      <c r="BL30">
        <v>0.4</v>
      </c>
      <c r="BM30">
        <v>0</v>
      </c>
      <c r="BN30">
        <v>1.1000000000000001</v>
      </c>
      <c r="BO30">
        <v>0</v>
      </c>
      <c r="BP30">
        <v>2.4</v>
      </c>
    </row>
    <row r="31" spans="1:68" x14ac:dyDescent="0.2">
      <c r="A31" t="s">
        <v>92</v>
      </c>
      <c r="B31" t="s">
        <v>120</v>
      </c>
      <c r="C31">
        <v>11.1</v>
      </c>
      <c r="D31">
        <v>7.3</v>
      </c>
      <c r="E31">
        <v>13.2</v>
      </c>
      <c r="F31">
        <v>4.5</v>
      </c>
      <c r="G31">
        <v>0</v>
      </c>
      <c r="H31">
        <v>1.2</v>
      </c>
      <c r="I31">
        <v>3.8</v>
      </c>
      <c r="J31">
        <v>4.3</v>
      </c>
      <c r="K31">
        <v>3.3</v>
      </c>
      <c r="L31">
        <v>1.1000000000000001</v>
      </c>
      <c r="M31">
        <v>0.7</v>
      </c>
      <c r="N31">
        <v>0.8</v>
      </c>
      <c r="O31">
        <v>0</v>
      </c>
      <c r="P31">
        <v>0</v>
      </c>
      <c r="Q31">
        <v>4.4000000000000004</v>
      </c>
      <c r="T31">
        <v>15.7</v>
      </c>
      <c r="U31">
        <v>14.1</v>
      </c>
      <c r="V31">
        <v>14.4</v>
      </c>
      <c r="W31">
        <v>3.2</v>
      </c>
      <c r="X31">
        <v>5.2</v>
      </c>
      <c r="Y31">
        <v>1.4</v>
      </c>
      <c r="Z31">
        <v>1.8</v>
      </c>
      <c r="AA31">
        <v>0</v>
      </c>
      <c r="AB31">
        <v>0.7</v>
      </c>
      <c r="AC31">
        <v>1.5</v>
      </c>
      <c r="AD31">
        <v>2.9</v>
      </c>
      <c r="AE31">
        <v>1.3</v>
      </c>
      <c r="AF31">
        <v>5.4</v>
      </c>
      <c r="AG31">
        <v>0.7</v>
      </c>
      <c r="AH31">
        <v>2.2999999999999998</v>
      </c>
      <c r="AK31">
        <v>10.9</v>
      </c>
      <c r="AL31">
        <v>2.4</v>
      </c>
      <c r="AM31">
        <v>1.4</v>
      </c>
      <c r="AN31">
        <v>3.8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0.6</v>
      </c>
      <c r="AW31">
        <v>0</v>
      </c>
      <c r="AX31">
        <v>0</v>
      </c>
      <c r="AY31">
        <v>0</v>
      </c>
      <c r="BB31">
        <v>0.4</v>
      </c>
      <c r="BC31">
        <v>0</v>
      </c>
      <c r="BD31">
        <v>0</v>
      </c>
      <c r="BE31">
        <v>0.4</v>
      </c>
      <c r="BF31">
        <v>0</v>
      </c>
      <c r="BG31">
        <v>0.4</v>
      </c>
      <c r="BH31">
        <v>0</v>
      </c>
      <c r="BI31">
        <v>0</v>
      </c>
      <c r="BJ31">
        <v>0</v>
      </c>
      <c r="BK31">
        <v>0.5</v>
      </c>
      <c r="BL31">
        <v>0</v>
      </c>
      <c r="BM31">
        <v>0</v>
      </c>
      <c r="BN31">
        <v>1</v>
      </c>
      <c r="BO31">
        <v>0</v>
      </c>
      <c r="BP31">
        <v>0</v>
      </c>
    </row>
    <row r="32" spans="1:68" x14ac:dyDescent="0.2">
      <c r="B32" t="s">
        <v>137</v>
      </c>
      <c r="C32">
        <v>16.399999999999999</v>
      </c>
      <c r="D32">
        <v>7.8</v>
      </c>
      <c r="E32">
        <v>20.2</v>
      </c>
      <c r="F32">
        <v>9.1999999999999993</v>
      </c>
      <c r="G32">
        <v>9.6</v>
      </c>
      <c r="H32">
        <v>2.4</v>
      </c>
      <c r="I32">
        <v>0.2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T32">
        <v>19.5</v>
      </c>
      <c r="U32">
        <v>3.8</v>
      </c>
      <c r="V32">
        <v>0</v>
      </c>
      <c r="W32">
        <v>0</v>
      </c>
      <c r="X32">
        <v>0</v>
      </c>
      <c r="Y32">
        <v>0</v>
      </c>
      <c r="Z32">
        <v>0</v>
      </c>
      <c r="AA32">
        <v>0.4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1.1000000000000001</v>
      </c>
      <c r="AH32">
        <v>0</v>
      </c>
      <c r="AK32">
        <v>13.1</v>
      </c>
      <c r="AL32">
        <v>10.1</v>
      </c>
      <c r="AM32">
        <v>0</v>
      </c>
      <c r="AN32">
        <v>0</v>
      </c>
      <c r="AO32">
        <v>1.1000000000000001</v>
      </c>
      <c r="AP32">
        <v>0</v>
      </c>
      <c r="AQ32">
        <v>1.4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2">
      <c r="B33" t="s">
        <v>138</v>
      </c>
      <c r="C33">
        <v>21</v>
      </c>
      <c r="D33">
        <v>10.7</v>
      </c>
      <c r="E33">
        <v>3.8</v>
      </c>
      <c r="F33">
        <v>11.7</v>
      </c>
      <c r="G33">
        <v>0</v>
      </c>
      <c r="H33">
        <v>0.7</v>
      </c>
      <c r="I33">
        <v>0</v>
      </c>
      <c r="J33">
        <v>0.5</v>
      </c>
      <c r="K33">
        <v>1</v>
      </c>
      <c r="L33">
        <v>1</v>
      </c>
      <c r="M33">
        <v>0.7</v>
      </c>
      <c r="N33">
        <v>2.1</v>
      </c>
      <c r="O33">
        <v>1.5</v>
      </c>
      <c r="P33">
        <v>0.9</v>
      </c>
      <c r="Q33">
        <v>0</v>
      </c>
      <c r="T33">
        <v>16.5</v>
      </c>
      <c r="U33">
        <v>3.3</v>
      </c>
      <c r="V33">
        <v>4.5</v>
      </c>
      <c r="W33">
        <v>1.2</v>
      </c>
      <c r="X33">
        <v>0.4</v>
      </c>
      <c r="Y33">
        <v>0</v>
      </c>
      <c r="Z33">
        <v>0</v>
      </c>
      <c r="AA33">
        <v>3.3</v>
      </c>
      <c r="AB33">
        <v>5.4</v>
      </c>
      <c r="AC33">
        <v>2.5</v>
      </c>
      <c r="AD33">
        <v>4.4000000000000004</v>
      </c>
      <c r="AE33">
        <v>0</v>
      </c>
      <c r="AF33">
        <v>0</v>
      </c>
      <c r="AG33">
        <v>0.1</v>
      </c>
      <c r="AH33">
        <v>0.2</v>
      </c>
      <c r="AK33">
        <v>20</v>
      </c>
      <c r="AL33">
        <v>3.2</v>
      </c>
      <c r="AM33">
        <v>2.5</v>
      </c>
      <c r="AN33">
        <v>8.1</v>
      </c>
      <c r="AO33">
        <v>8.5</v>
      </c>
      <c r="AP33">
        <v>3.3</v>
      </c>
      <c r="AQ33">
        <v>0.5</v>
      </c>
      <c r="AR33">
        <v>0.4</v>
      </c>
      <c r="AS33">
        <v>0.6</v>
      </c>
      <c r="AT33">
        <v>0</v>
      </c>
      <c r="AU33">
        <v>0</v>
      </c>
      <c r="AV33">
        <v>0.8</v>
      </c>
      <c r="AW33">
        <v>3.3</v>
      </c>
      <c r="AX33">
        <v>0</v>
      </c>
      <c r="AY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0.3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ht="16" x14ac:dyDescent="0.2">
      <c r="B34" s="14" t="s">
        <v>154</v>
      </c>
      <c r="C34" s="15">
        <v>16.5</v>
      </c>
      <c r="D34" s="15">
        <v>12</v>
      </c>
      <c r="E34" s="15">
        <v>8</v>
      </c>
      <c r="F34" s="15">
        <v>9.1999999999999993</v>
      </c>
      <c r="G34" s="15">
        <v>10.199999999999999</v>
      </c>
      <c r="H34" s="15">
        <v>10.7</v>
      </c>
      <c r="I34" s="15">
        <v>1.3</v>
      </c>
      <c r="J34" s="15">
        <v>4.5999999999999996</v>
      </c>
      <c r="K34" s="15">
        <v>6.1</v>
      </c>
      <c r="L34" s="15">
        <v>8.1999999999999993</v>
      </c>
      <c r="M34" s="15">
        <v>7.9</v>
      </c>
      <c r="N34" s="15">
        <v>17.5</v>
      </c>
      <c r="O34" s="15">
        <v>2.2000000000000002</v>
      </c>
      <c r="P34" s="15">
        <v>27.5</v>
      </c>
      <c r="Q34" s="15">
        <v>27.4</v>
      </c>
      <c r="T34" s="15">
        <v>13.4</v>
      </c>
      <c r="U34" s="15">
        <v>9.1999999999999993</v>
      </c>
      <c r="V34" s="15">
        <v>5.6</v>
      </c>
      <c r="W34" s="15">
        <v>30</v>
      </c>
      <c r="X34" s="15">
        <v>5.9</v>
      </c>
      <c r="Y34" s="15">
        <v>5.3</v>
      </c>
      <c r="Z34" s="15">
        <v>19.8</v>
      </c>
      <c r="AA34" s="15">
        <v>16.5</v>
      </c>
      <c r="AB34" s="15">
        <v>12.7</v>
      </c>
      <c r="AC34" s="15">
        <v>12.7</v>
      </c>
      <c r="AD34" s="15">
        <v>21.4</v>
      </c>
      <c r="AE34" s="15">
        <v>27.8</v>
      </c>
      <c r="AF34" s="15">
        <v>22.6</v>
      </c>
      <c r="AG34" s="15">
        <v>27.2</v>
      </c>
      <c r="AH34" s="15">
        <v>29.1</v>
      </c>
      <c r="AK34" s="15">
        <v>8.3000000000000007</v>
      </c>
      <c r="AL34" s="15">
        <v>1</v>
      </c>
      <c r="AM34" s="15">
        <v>0</v>
      </c>
      <c r="AN34" s="15">
        <v>0.9</v>
      </c>
      <c r="AO34" s="15">
        <v>2.7</v>
      </c>
      <c r="AP34" s="15">
        <v>6</v>
      </c>
      <c r="AQ34" s="15">
        <v>5.5</v>
      </c>
      <c r="AR34" s="15">
        <v>11.3</v>
      </c>
      <c r="AS34" s="15">
        <v>3.8</v>
      </c>
      <c r="AT34" s="15">
        <v>6.5</v>
      </c>
      <c r="AU34" s="15">
        <v>14.9</v>
      </c>
      <c r="AV34" s="15">
        <v>26.8</v>
      </c>
      <c r="AW34" s="15">
        <v>29</v>
      </c>
      <c r="AX34" s="15">
        <v>28.6</v>
      </c>
      <c r="AY34" s="15">
        <v>9.3000000000000007</v>
      </c>
      <c r="BB34" s="15">
        <v>8.9</v>
      </c>
      <c r="BC34" s="15">
        <v>1.2</v>
      </c>
      <c r="BD34" s="15">
        <v>1.2</v>
      </c>
      <c r="BE34" s="15">
        <v>0</v>
      </c>
      <c r="BF34" s="15">
        <v>0</v>
      </c>
      <c r="BG34" s="15">
        <v>1.3</v>
      </c>
      <c r="BH34" s="15">
        <v>1.9</v>
      </c>
      <c r="BI34" s="15">
        <v>0</v>
      </c>
      <c r="BJ34" s="15">
        <v>15.5</v>
      </c>
      <c r="BK34" s="15">
        <v>30</v>
      </c>
      <c r="BL34" s="15">
        <v>24.3</v>
      </c>
      <c r="BM34" s="15">
        <v>30</v>
      </c>
      <c r="BN34" s="15">
        <v>30</v>
      </c>
      <c r="BO34" s="15">
        <v>20</v>
      </c>
      <c r="BP34" s="15">
        <v>25.6</v>
      </c>
    </row>
    <row r="35" spans="2:68" ht="16" x14ac:dyDescent="0.2">
      <c r="B35" s="14" t="s">
        <v>155</v>
      </c>
      <c r="C35" s="15">
        <v>20.9</v>
      </c>
      <c r="D35" s="15">
        <v>20.100000000000001</v>
      </c>
      <c r="E35" s="15">
        <v>13.8</v>
      </c>
      <c r="F35" s="15">
        <v>3.2</v>
      </c>
      <c r="G35" s="15">
        <v>2.7</v>
      </c>
      <c r="H35" s="15">
        <v>3.6</v>
      </c>
      <c r="I35" s="15">
        <v>2.2000000000000002</v>
      </c>
      <c r="J35" s="15">
        <v>19.399999999999999</v>
      </c>
      <c r="K35" s="15">
        <v>6.3</v>
      </c>
      <c r="L35" s="15">
        <v>7.2</v>
      </c>
      <c r="M35" s="15">
        <v>25.7</v>
      </c>
      <c r="N35" s="15">
        <v>26.4</v>
      </c>
      <c r="O35" s="15">
        <v>24.8</v>
      </c>
      <c r="P35" s="15">
        <v>29.6</v>
      </c>
      <c r="Q35" s="15">
        <v>30</v>
      </c>
      <c r="T35" s="15">
        <v>9</v>
      </c>
      <c r="U35" s="15">
        <v>4.3</v>
      </c>
      <c r="V35" s="15">
        <v>7.4</v>
      </c>
      <c r="W35" s="15">
        <v>1</v>
      </c>
      <c r="X35" s="15">
        <v>1</v>
      </c>
      <c r="Y35" s="15">
        <v>16.3</v>
      </c>
      <c r="Z35" s="15">
        <v>12.6</v>
      </c>
      <c r="AA35" s="15">
        <v>6.7</v>
      </c>
      <c r="AB35" s="15">
        <v>8</v>
      </c>
      <c r="AC35" s="15">
        <v>2.5</v>
      </c>
      <c r="AD35" s="15">
        <v>25.4</v>
      </c>
      <c r="AE35" s="15">
        <v>20.7</v>
      </c>
      <c r="AF35" s="15">
        <v>2.8</v>
      </c>
      <c r="AG35" s="15">
        <v>25.6</v>
      </c>
      <c r="AH35" s="15">
        <v>29.8</v>
      </c>
      <c r="AK35" s="15">
        <v>3</v>
      </c>
      <c r="AL35" s="15">
        <v>2.9</v>
      </c>
      <c r="AM35" s="15">
        <v>5.8</v>
      </c>
      <c r="AN35" s="15">
        <v>1.5</v>
      </c>
      <c r="AO35" s="15">
        <v>12.6</v>
      </c>
      <c r="AP35" s="15">
        <v>3.8</v>
      </c>
      <c r="AQ35" s="15">
        <v>7.8</v>
      </c>
      <c r="AR35" s="15">
        <v>18.100000000000001</v>
      </c>
      <c r="AS35" s="15">
        <v>30</v>
      </c>
      <c r="AT35" s="15">
        <v>29.3</v>
      </c>
      <c r="AU35" s="15">
        <v>28.6</v>
      </c>
      <c r="AV35" s="15">
        <v>29.5</v>
      </c>
      <c r="AW35" s="15">
        <v>30</v>
      </c>
      <c r="AX35" s="15">
        <v>30</v>
      </c>
      <c r="AY35" s="15">
        <v>11.4</v>
      </c>
      <c r="BB35" s="15">
        <v>3</v>
      </c>
      <c r="BC35" s="15">
        <v>0</v>
      </c>
      <c r="BD35" s="15">
        <v>0</v>
      </c>
      <c r="BE35" s="15">
        <v>1.1000000000000001</v>
      </c>
      <c r="BF35" s="15">
        <v>9.3000000000000007</v>
      </c>
      <c r="BG35" s="15">
        <v>10.6</v>
      </c>
      <c r="BH35" s="15">
        <v>6.4</v>
      </c>
      <c r="BI35" s="15">
        <v>4.9000000000000004</v>
      </c>
      <c r="BJ35" s="15">
        <v>11.5</v>
      </c>
      <c r="BK35" s="15">
        <v>5.5</v>
      </c>
      <c r="BL35" s="15">
        <v>25.1</v>
      </c>
      <c r="BM35" s="15">
        <v>10.3</v>
      </c>
      <c r="BN35" s="15">
        <v>14</v>
      </c>
      <c r="BO35" s="15">
        <v>14</v>
      </c>
      <c r="BP35" s="15">
        <v>2.4</v>
      </c>
    </row>
    <row r="36" spans="2:68" ht="16" x14ac:dyDescent="0.2">
      <c r="B36" s="14" t="s">
        <v>156</v>
      </c>
      <c r="C36" s="15">
        <v>14.8</v>
      </c>
      <c r="D36" s="15">
        <v>21.2</v>
      </c>
      <c r="E36" s="15">
        <v>7.6</v>
      </c>
      <c r="F36" s="15">
        <v>9.9</v>
      </c>
      <c r="G36" s="15">
        <v>7.8</v>
      </c>
      <c r="H36" s="15">
        <v>4.8</v>
      </c>
      <c r="I36" s="15">
        <v>10.7</v>
      </c>
      <c r="J36" s="15">
        <v>5.0999999999999996</v>
      </c>
      <c r="K36" s="15">
        <v>4.3</v>
      </c>
      <c r="L36" s="15">
        <v>8.1</v>
      </c>
      <c r="M36" s="15">
        <v>8.3000000000000007</v>
      </c>
      <c r="N36" s="15">
        <v>10.7</v>
      </c>
      <c r="O36" s="15">
        <v>15.4</v>
      </c>
      <c r="P36" s="15">
        <v>13.7</v>
      </c>
      <c r="Q36" s="15">
        <v>5.3</v>
      </c>
      <c r="T36" s="15">
        <v>6.9</v>
      </c>
      <c r="U36" s="15">
        <v>4.2</v>
      </c>
      <c r="V36" s="15">
        <v>9.5</v>
      </c>
      <c r="W36" s="15">
        <v>11.4</v>
      </c>
      <c r="X36" s="15">
        <v>10</v>
      </c>
      <c r="Y36" s="15">
        <v>9.1</v>
      </c>
      <c r="Z36" s="15">
        <v>11.6</v>
      </c>
      <c r="AA36" s="15">
        <v>16.3</v>
      </c>
      <c r="AB36" s="15">
        <v>6.7</v>
      </c>
      <c r="AC36" s="15">
        <v>7.2</v>
      </c>
      <c r="AD36" s="15">
        <v>11.3</v>
      </c>
      <c r="AE36" s="15">
        <v>8.8000000000000007</v>
      </c>
      <c r="AF36" s="15">
        <v>7.6</v>
      </c>
      <c r="AG36" s="15">
        <v>6.7</v>
      </c>
      <c r="AH36" s="15">
        <v>1</v>
      </c>
      <c r="AK36" s="15">
        <v>3.6</v>
      </c>
      <c r="AL36" s="15">
        <v>6.9</v>
      </c>
      <c r="AM36" s="15">
        <v>10.3</v>
      </c>
      <c r="AN36" s="15">
        <v>15.8</v>
      </c>
      <c r="AO36" s="15">
        <v>8.8000000000000007</v>
      </c>
      <c r="AP36" s="15">
        <v>12.4</v>
      </c>
      <c r="AQ36" s="15">
        <v>20.100000000000001</v>
      </c>
      <c r="AR36" s="15">
        <v>22.5</v>
      </c>
      <c r="AS36" s="15">
        <v>8.3000000000000007</v>
      </c>
      <c r="AT36" s="15">
        <v>3.9</v>
      </c>
      <c r="AU36" s="15">
        <v>15.5</v>
      </c>
      <c r="AV36" s="15">
        <v>17.2</v>
      </c>
      <c r="AW36" s="15">
        <v>17</v>
      </c>
      <c r="AX36" s="15">
        <v>6.4</v>
      </c>
      <c r="AY36" s="15">
        <v>1.5</v>
      </c>
      <c r="BB36" s="15">
        <v>17.8</v>
      </c>
      <c r="BC36" s="15">
        <v>21.6</v>
      </c>
      <c r="BD36" s="15">
        <v>17.8</v>
      </c>
      <c r="BE36" s="15">
        <v>5.4</v>
      </c>
      <c r="BF36" s="15">
        <v>6.9</v>
      </c>
      <c r="BG36" s="15">
        <v>17.2</v>
      </c>
      <c r="BH36" s="15">
        <v>13.1</v>
      </c>
      <c r="BI36" s="15">
        <v>11.7</v>
      </c>
      <c r="BJ36" s="15">
        <v>8.9</v>
      </c>
      <c r="BK36" s="15">
        <v>1</v>
      </c>
      <c r="BL36" s="15">
        <v>0.9</v>
      </c>
      <c r="BM36" s="15">
        <v>5.8</v>
      </c>
      <c r="BN36" s="15">
        <v>22.6</v>
      </c>
      <c r="BO36" s="15">
        <v>15.3</v>
      </c>
      <c r="BP36" s="15">
        <v>1.5</v>
      </c>
    </row>
    <row r="37" spans="2:68" ht="16" x14ac:dyDescent="0.2">
      <c r="B37" s="14" t="s">
        <v>157</v>
      </c>
      <c r="C37" s="15">
        <v>14.2</v>
      </c>
      <c r="D37" s="15">
        <v>3.1</v>
      </c>
      <c r="E37" s="15">
        <v>15</v>
      </c>
      <c r="F37" s="15">
        <v>14.6</v>
      </c>
      <c r="G37" s="15">
        <v>26.4</v>
      </c>
      <c r="H37" s="15">
        <v>17.100000000000001</v>
      </c>
      <c r="I37" s="15">
        <v>12.7</v>
      </c>
      <c r="J37" s="15">
        <v>16.5</v>
      </c>
      <c r="K37" s="15">
        <v>12.2</v>
      </c>
      <c r="L37" s="15">
        <v>8.8000000000000007</v>
      </c>
      <c r="M37" s="15">
        <v>26.5</v>
      </c>
      <c r="N37" s="15">
        <v>26.4</v>
      </c>
      <c r="O37" s="15">
        <v>10.6</v>
      </c>
      <c r="P37" s="15">
        <v>11.6</v>
      </c>
      <c r="Q37" s="15">
        <v>14.7</v>
      </c>
      <c r="T37" s="15">
        <v>25.8</v>
      </c>
      <c r="U37" s="15">
        <v>19.3</v>
      </c>
      <c r="V37" s="15">
        <v>22.7</v>
      </c>
      <c r="W37" s="15">
        <v>28.8</v>
      </c>
      <c r="X37" s="15">
        <v>19.5</v>
      </c>
      <c r="Y37" s="15">
        <v>25.9</v>
      </c>
      <c r="Z37" s="15">
        <v>28.7</v>
      </c>
      <c r="AA37" s="15">
        <v>20.100000000000001</v>
      </c>
      <c r="AB37" s="15">
        <v>17.600000000000001</v>
      </c>
      <c r="AC37" s="15">
        <v>23</v>
      </c>
      <c r="AD37" s="15">
        <v>19.5</v>
      </c>
      <c r="AE37" s="15">
        <v>16</v>
      </c>
      <c r="AF37" s="15">
        <v>19.8</v>
      </c>
      <c r="AG37" s="15">
        <v>21.1</v>
      </c>
      <c r="AH37" s="15">
        <v>12.8</v>
      </c>
      <c r="AK37" s="15">
        <v>22.3</v>
      </c>
      <c r="AL37" s="15">
        <v>17.899999999999999</v>
      </c>
      <c r="AM37" s="15">
        <v>24.2</v>
      </c>
      <c r="AN37" s="15">
        <v>22.6</v>
      </c>
      <c r="AO37" s="15">
        <v>19.100000000000001</v>
      </c>
      <c r="AP37" s="15">
        <v>21.1</v>
      </c>
      <c r="AQ37" s="15">
        <v>24</v>
      </c>
      <c r="AR37" s="15">
        <v>5</v>
      </c>
      <c r="AS37" s="15">
        <v>11.6</v>
      </c>
      <c r="AT37" s="15">
        <v>14.8</v>
      </c>
      <c r="AU37" s="15">
        <v>1.7</v>
      </c>
      <c r="AV37" s="15">
        <v>1</v>
      </c>
      <c r="AW37" s="15">
        <v>17.100000000000001</v>
      </c>
      <c r="AX37" s="15">
        <v>6.6</v>
      </c>
      <c r="AY37" s="15">
        <v>0</v>
      </c>
      <c r="BB37" s="15">
        <v>5.8</v>
      </c>
      <c r="BC37" s="15">
        <v>19.3</v>
      </c>
      <c r="BD37" s="15">
        <v>27.9</v>
      </c>
      <c r="BE37" s="15">
        <v>28.9</v>
      </c>
      <c r="BF37" s="15">
        <v>22.3</v>
      </c>
      <c r="BG37" s="15">
        <v>5.7</v>
      </c>
      <c r="BH37" s="15">
        <v>10.1</v>
      </c>
      <c r="BI37" s="15">
        <v>13.3</v>
      </c>
      <c r="BJ37" s="15">
        <v>15.9</v>
      </c>
      <c r="BK37" s="15">
        <v>11</v>
      </c>
      <c r="BL37" s="15">
        <v>4</v>
      </c>
      <c r="BM37" s="15">
        <v>1.4</v>
      </c>
      <c r="BN37" s="15">
        <v>24</v>
      </c>
      <c r="BO37" s="15">
        <v>4.2</v>
      </c>
      <c r="BP37" s="15">
        <v>18.5</v>
      </c>
    </row>
    <row r="38" spans="2:68" ht="16" x14ac:dyDescent="0.2">
      <c r="B38" s="14" t="s">
        <v>158</v>
      </c>
      <c r="C38" s="15">
        <v>5.0999999999999996</v>
      </c>
      <c r="D38" s="15">
        <v>6</v>
      </c>
      <c r="E38" s="15">
        <v>5.5</v>
      </c>
      <c r="F38" s="15">
        <v>14</v>
      </c>
      <c r="G38" s="15">
        <v>11.4</v>
      </c>
      <c r="H38" s="15">
        <v>3.9</v>
      </c>
      <c r="I38" s="15">
        <v>10.3</v>
      </c>
      <c r="J38" s="15">
        <v>11.1</v>
      </c>
      <c r="K38" s="15">
        <v>11.3</v>
      </c>
      <c r="L38" s="15">
        <v>1.9</v>
      </c>
      <c r="M38" s="15">
        <v>5.9</v>
      </c>
      <c r="N38" s="15">
        <v>8.3000000000000007</v>
      </c>
      <c r="O38" s="15">
        <v>0.8</v>
      </c>
      <c r="P38" s="15">
        <v>16.899999999999999</v>
      </c>
      <c r="Q38" s="15">
        <v>22.7</v>
      </c>
      <c r="T38" s="15">
        <v>7.2</v>
      </c>
      <c r="U38" s="15">
        <v>14</v>
      </c>
      <c r="V38" s="15">
        <v>11.2</v>
      </c>
      <c r="W38" s="15">
        <v>4.3</v>
      </c>
      <c r="X38" s="15">
        <v>13.5</v>
      </c>
      <c r="Y38" s="15">
        <v>16.399999999999999</v>
      </c>
      <c r="Z38" s="15">
        <v>8.8000000000000007</v>
      </c>
      <c r="AA38" s="15">
        <v>11.3</v>
      </c>
      <c r="AB38" s="15">
        <v>10.4</v>
      </c>
      <c r="AC38" s="15">
        <v>5.9</v>
      </c>
      <c r="AD38" s="15">
        <v>18.7</v>
      </c>
      <c r="AE38" s="15">
        <v>9.1</v>
      </c>
      <c r="AF38" s="15">
        <v>6.8</v>
      </c>
      <c r="AG38" s="15">
        <v>10.6</v>
      </c>
      <c r="AH38" s="15">
        <v>0</v>
      </c>
      <c r="AK38" s="15">
        <v>7</v>
      </c>
      <c r="AL38" s="15">
        <v>11</v>
      </c>
      <c r="AM38" s="15">
        <v>13.6</v>
      </c>
      <c r="AN38" s="15">
        <v>15.6</v>
      </c>
      <c r="AO38" s="15">
        <v>8.3000000000000007</v>
      </c>
      <c r="AP38" s="15">
        <v>3</v>
      </c>
      <c r="AQ38" s="15">
        <v>19.2</v>
      </c>
      <c r="AR38" s="15">
        <v>13.3</v>
      </c>
      <c r="AS38" s="15">
        <v>12.2</v>
      </c>
      <c r="AT38" s="15">
        <v>21.9</v>
      </c>
      <c r="AU38" s="15">
        <v>5.0999999999999996</v>
      </c>
      <c r="AV38" s="15">
        <v>11.9</v>
      </c>
      <c r="AW38" s="15">
        <v>8.9</v>
      </c>
      <c r="AX38" s="15">
        <v>21.6</v>
      </c>
      <c r="AY38" s="15">
        <v>18.600000000000001</v>
      </c>
      <c r="BB38" s="15">
        <v>12.5</v>
      </c>
      <c r="BC38" s="15">
        <v>4.8</v>
      </c>
      <c r="BD38" s="15">
        <v>9.6</v>
      </c>
      <c r="BE38" s="15">
        <v>4.5999999999999996</v>
      </c>
      <c r="BF38" s="15">
        <v>0.9</v>
      </c>
      <c r="BG38" s="15">
        <v>4.5999999999999996</v>
      </c>
      <c r="BH38" s="15">
        <v>1.4</v>
      </c>
      <c r="BI38" s="15">
        <v>25.2</v>
      </c>
      <c r="BJ38" s="15">
        <v>6.1</v>
      </c>
      <c r="BK38" s="15">
        <v>6.6</v>
      </c>
      <c r="BL38" s="15">
        <v>0</v>
      </c>
      <c r="BM38" s="15">
        <v>9.1999999999999993</v>
      </c>
      <c r="BN38" s="15">
        <v>11.3</v>
      </c>
      <c r="BO38" s="15">
        <v>11.3</v>
      </c>
      <c r="BP38" s="15">
        <v>22.4</v>
      </c>
    </row>
    <row r="39" spans="2:68" ht="16" x14ac:dyDescent="0.2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68" x14ac:dyDescent="0.2">
      <c r="C40">
        <f>AVERAGE(C25:C38)/30*100</f>
        <v>54.523809523809533</v>
      </c>
      <c r="D40">
        <f t="shared" ref="D40:Q40" si="8">AVERAGE(D25:D38)/30*100</f>
        <v>49.880952380952372</v>
      </c>
      <c r="E40">
        <f t="shared" si="8"/>
        <v>41.404761904761912</v>
      </c>
      <c r="F40">
        <f t="shared" si="8"/>
        <v>36.142857142857146</v>
      </c>
      <c r="G40">
        <f t="shared" si="8"/>
        <v>35.333333333333336</v>
      </c>
      <c r="H40">
        <f t="shared" si="8"/>
        <v>24.095238095238091</v>
      </c>
      <c r="I40">
        <f t="shared" si="8"/>
        <v>20.523809523809526</v>
      </c>
      <c r="J40">
        <f t="shared" si="8"/>
        <v>29.404761904761902</v>
      </c>
      <c r="K40">
        <f t="shared" si="8"/>
        <v>23.333333333333332</v>
      </c>
      <c r="L40">
        <f t="shared" si="8"/>
        <v>20.238095238095237</v>
      </c>
      <c r="M40">
        <f t="shared" si="8"/>
        <v>33.023809523809526</v>
      </c>
      <c r="N40">
        <f t="shared" si="8"/>
        <v>28.928571428571427</v>
      </c>
      <c r="O40">
        <f t="shared" si="8"/>
        <v>25.30952380952381</v>
      </c>
      <c r="P40">
        <f t="shared" si="8"/>
        <v>34.309523809523803</v>
      </c>
      <c r="Q40">
        <f t="shared" si="8"/>
        <v>36.999999999999993</v>
      </c>
      <c r="T40">
        <f t="shared" ref="T40:AH40" si="9">AVERAGE(T25:T38)/30*100</f>
        <v>48.714285714285722</v>
      </c>
      <c r="U40">
        <f t="shared" si="9"/>
        <v>29.809523809523803</v>
      </c>
      <c r="V40">
        <f t="shared" si="9"/>
        <v>28.547619047619051</v>
      </c>
      <c r="W40">
        <f t="shared" si="9"/>
        <v>30.261904761904756</v>
      </c>
      <c r="X40">
        <f t="shared" si="9"/>
        <v>23.142857142857142</v>
      </c>
      <c r="Y40">
        <f t="shared" si="9"/>
        <v>24.357142857142851</v>
      </c>
      <c r="Z40">
        <f t="shared" si="9"/>
        <v>26.523809523809522</v>
      </c>
      <c r="AA40">
        <f t="shared" si="9"/>
        <v>28.38095238095238</v>
      </c>
      <c r="AB40">
        <f t="shared" si="9"/>
        <v>21.500000000000004</v>
      </c>
      <c r="AC40">
        <f t="shared" si="9"/>
        <v>20.166666666666664</v>
      </c>
      <c r="AD40">
        <f t="shared" si="9"/>
        <v>30.80952380952381</v>
      </c>
      <c r="AE40">
        <f t="shared" si="9"/>
        <v>27.119047619047613</v>
      </c>
      <c r="AF40">
        <f t="shared" si="9"/>
        <v>22.904761904761902</v>
      </c>
      <c r="AG40">
        <f t="shared" si="9"/>
        <v>28.000000000000004</v>
      </c>
      <c r="AH40">
        <f t="shared" si="9"/>
        <v>23.023809523809526</v>
      </c>
      <c r="AK40">
        <f t="shared" ref="AK40:AY40" si="10">AVERAGE(AK25:AK38)/30*100</f>
        <v>41.785714285714292</v>
      </c>
      <c r="AL40">
        <f t="shared" si="10"/>
        <v>25.642857142857146</v>
      </c>
      <c r="AM40">
        <f t="shared" si="10"/>
        <v>24.5</v>
      </c>
      <c r="AN40">
        <f t="shared" si="10"/>
        <v>22.857142857142858</v>
      </c>
      <c r="AO40">
        <f t="shared" si="10"/>
        <v>25.30952380952381</v>
      </c>
      <c r="AP40">
        <f t="shared" si="10"/>
        <v>17.80952380952381</v>
      </c>
      <c r="AQ40">
        <f t="shared" si="10"/>
        <v>28.11904761904762</v>
      </c>
      <c r="AR40">
        <f t="shared" si="10"/>
        <v>24.214285714285712</v>
      </c>
      <c r="AS40">
        <f t="shared" si="10"/>
        <v>23.404761904761902</v>
      </c>
      <c r="AT40">
        <f t="shared" si="10"/>
        <v>25.404761904761902</v>
      </c>
      <c r="AU40">
        <f t="shared" si="10"/>
        <v>23.928571428571431</v>
      </c>
      <c r="AV40">
        <f t="shared" si="10"/>
        <v>30.904761904761909</v>
      </c>
      <c r="AW40">
        <f t="shared" si="10"/>
        <v>31.238095238095237</v>
      </c>
      <c r="AX40">
        <f t="shared" si="10"/>
        <v>28.214285714285715</v>
      </c>
      <c r="AY40">
        <f t="shared" si="10"/>
        <v>15.428571428571427</v>
      </c>
      <c r="BB40">
        <f t="shared" ref="BB40:BP40" si="11">AVERAGE(BB25:BB38)/30*100</f>
        <v>26.238095238095237</v>
      </c>
      <c r="BC40">
        <f t="shared" si="11"/>
        <v>19.571428571428573</v>
      </c>
      <c r="BD40">
        <f t="shared" si="11"/>
        <v>15.928571428571425</v>
      </c>
      <c r="BE40">
        <f t="shared" si="11"/>
        <v>14.499999999999998</v>
      </c>
      <c r="BF40">
        <f t="shared" si="11"/>
        <v>14.738095238095239</v>
      </c>
      <c r="BG40">
        <f t="shared" si="11"/>
        <v>13.666666666666666</v>
      </c>
      <c r="BH40">
        <f t="shared" si="11"/>
        <v>14.166666666666666</v>
      </c>
      <c r="BI40">
        <f t="shared" si="11"/>
        <v>18.714285714285715</v>
      </c>
      <c r="BJ40">
        <f t="shared" si="11"/>
        <v>18.214285714285712</v>
      </c>
      <c r="BK40">
        <f t="shared" si="11"/>
        <v>16.928571428571431</v>
      </c>
      <c r="BL40">
        <f t="shared" si="11"/>
        <v>22.69047619047619</v>
      </c>
      <c r="BM40">
        <f t="shared" si="11"/>
        <v>16.595238095238095</v>
      </c>
      <c r="BN40">
        <f t="shared" si="11"/>
        <v>29.214285714285715</v>
      </c>
      <c r="BO40">
        <f t="shared" si="11"/>
        <v>24.404761904761905</v>
      </c>
      <c r="BP40">
        <f t="shared" si="11"/>
        <v>22.214285714285715</v>
      </c>
    </row>
    <row r="41" spans="2:68" x14ac:dyDescent="0.2">
      <c r="C41">
        <f t="shared" ref="C41:Q41" si="12">STDEV(C25:C38)/SQRT(COUNT(C25:C38))/30*100</f>
        <v>6.6124825797716138</v>
      </c>
      <c r="D41">
        <f t="shared" si="12"/>
        <v>8.6381333017484501</v>
      </c>
      <c r="E41">
        <f t="shared" si="12"/>
        <v>6.539088682331438</v>
      </c>
      <c r="F41">
        <f t="shared" si="12"/>
        <v>6.2379274646789655</v>
      </c>
      <c r="G41">
        <f t="shared" si="12"/>
        <v>8.6141689792984213</v>
      </c>
      <c r="H41">
        <f t="shared" si="12"/>
        <v>6.738752087478364</v>
      </c>
      <c r="I41">
        <f t="shared" si="12"/>
        <v>5.1378689687996797</v>
      </c>
      <c r="J41">
        <f t="shared" si="12"/>
        <v>6.7578181171011122</v>
      </c>
      <c r="K41">
        <f t="shared" si="12"/>
        <v>6.4465492752322575</v>
      </c>
      <c r="L41">
        <f t="shared" si="12"/>
        <v>4.6788731739136162</v>
      </c>
      <c r="M41">
        <f t="shared" si="12"/>
        <v>8.1451622596806121</v>
      </c>
      <c r="N41">
        <f t="shared" si="12"/>
        <v>8.2016838090316284</v>
      </c>
      <c r="O41">
        <f t="shared" si="12"/>
        <v>6.8067215474349601</v>
      </c>
      <c r="P41">
        <f t="shared" si="12"/>
        <v>8.5238632408727497</v>
      </c>
      <c r="Q41">
        <f t="shared" si="12"/>
        <v>8.808919888219533</v>
      </c>
      <c r="T41">
        <f t="shared" ref="T41:AH41" si="13">STDEV(T25:T38)/SQRT(COUNT(T25:T38))/30*100</f>
        <v>6.5069566551432843</v>
      </c>
      <c r="U41">
        <f t="shared" si="13"/>
        <v>6.4852339357278677</v>
      </c>
      <c r="V41">
        <f t="shared" si="13"/>
        <v>5.9202686907783111</v>
      </c>
      <c r="W41">
        <f t="shared" si="13"/>
        <v>8.6046796033452271</v>
      </c>
      <c r="X41">
        <f t="shared" si="13"/>
        <v>6.4341042531617942</v>
      </c>
      <c r="Y41">
        <f t="shared" si="13"/>
        <v>6.8426822748946821</v>
      </c>
      <c r="Z41">
        <f t="shared" si="13"/>
        <v>7.4863093836472796</v>
      </c>
      <c r="AA41">
        <f t="shared" si="13"/>
        <v>7.2114290938854948</v>
      </c>
      <c r="AB41">
        <f t="shared" si="13"/>
        <v>5.5633492341263908</v>
      </c>
      <c r="AC41">
        <f t="shared" si="13"/>
        <v>6.4931399885469059</v>
      </c>
      <c r="AD41">
        <f t="shared" si="13"/>
        <v>8.0002834416908204</v>
      </c>
      <c r="AE41">
        <f t="shared" si="13"/>
        <v>8.0211569402666125</v>
      </c>
      <c r="AF41">
        <f t="shared" si="13"/>
        <v>6.6409236095275688</v>
      </c>
      <c r="AG41">
        <f t="shared" si="13"/>
        <v>8.797546555536119</v>
      </c>
      <c r="AH41">
        <f t="shared" si="13"/>
        <v>9.2931148306066031</v>
      </c>
      <c r="AK41">
        <f t="shared" ref="AK41:AY41" si="14">STDEV(AK25:AK38)/SQRT(COUNT(AK25:AK38))/30*100</f>
        <v>7.429818740967713</v>
      </c>
      <c r="AL41">
        <f t="shared" si="14"/>
        <v>4.8696644244227674</v>
      </c>
      <c r="AM41">
        <f t="shared" si="14"/>
        <v>6.550615365029584</v>
      </c>
      <c r="AN41">
        <f t="shared" si="14"/>
        <v>6.2200897768741239</v>
      </c>
      <c r="AO41">
        <f t="shared" si="14"/>
        <v>5.3684130534745442</v>
      </c>
      <c r="AP41">
        <f t="shared" si="14"/>
        <v>5.2037502074824245</v>
      </c>
      <c r="AQ41">
        <f t="shared" si="14"/>
        <v>7.4504146079333342</v>
      </c>
      <c r="AR41">
        <f t="shared" si="14"/>
        <v>6.8064652830524475</v>
      </c>
      <c r="AS41">
        <f t="shared" si="14"/>
        <v>7.1507557061489297</v>
      </c>
      <c r="AT41">
        <f t="shared" si="14"/>
        <v>7.9451860369468665</v>
      </c>
      <c r="AU41">
        <f t="shared" si="14"/>
        <v>7.6398782322399423</v>
      </c>
      <c r="AV41">
        <f t="shared" si="14"/>
        <v>9.1295404393771626</v>
      </c>
      <c r="AW41">
        <f t="shared" si="14"/>
        <v>9.2468803815400928</v>
      </c>
      <c r="AX41">
        <f t="shared" si="14"/>
        <v>9.4766345359537159</v>
      </c>
      <c r="AY41">
        <f t="shared" si="14"/>
        <v>5.231330963773746</v>
      </c>
      <c r="BB41">
        <f t="shared" ref="BB41:BP41" si="15">STDEV(BB25:BB38)/SQRT(COUNT(BB25:BB38))/30*100</f>
        <v>6.8432143847242877</v>
      </c>
      <c r="BC41">
        <f t="shared" si="15"/>
        <v>7.554396028446857</v>
      </c>
      <c r="BD41">
        <f t="shared" si="15"/>
        <v>7.4844713943622185</v>
      </c>
      <c r="BE41">
        <f t="shared" si="15"/>
        <v>7.0817440578644826</v>
      </c>
      <c r="BF41">
        <f t="shared" si="15"/>
        <v>5.5239713567300326</v>
      </c>
      <c r="BG41">
        <f t="shared" si="15"/>
        <v>4.7851265288846747</v>
      </c>
      <c r="BH41">
        <f t="shared" si="15"/>
        <v>4.8211922792909849</v>
      </c>
      <c r="BI41">
        <f t="shared" si="15"/>
        <v>6.6386643719420864</v>
      </c>
      <c r="BJ41">
        <f t="shared" si="15"/>
        <v>5.749726026584046</v>
      </c>
      <c r="BK41">
        <f t="shared" si="15"/>
        <v>7.2997213865767936</v>
      </c>
      <c r="BL41">
        <f t="shared" si="15"/>
        <v>8.981358001864125</v>
      </c>
      <c r="BM41">
        <f t="shared" si="15"/>
        <v>7.1618459441509659</v>
      </c>
      <c r="BN41">
        <f t="shared" si="15"/>
        <v>9.2302395699543514</v>
      </c>
      <c r="BO41">
        <f t="shared" si="15"/>
        <v>7.6705021916637364</v>
      </c>
      <c r="BP41">
        <f t="shared" si="15"/>
        <v>8.2492170156330555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9"/>
  <sheetViews>
    <sheetView topLeftCell="A16" zoomScale="75" zoomScaleNormal="80" zoomScalePageLayoutView="80" workbookViewId="0">
      <selection activeCell="M58" sqref="M58"/>
    </sheetView>
  </sheetViews>
  <sheetFormatPr baseColWidth="10" defaultColWidth="8.83203125" defaultRowHeight="15" x14ac:dyDescent="0.2"/>
  <cols>
    <col min="1" max="1" width="4.5" bestFit="1" customWidth="1"/>
    <col min="2" max="2" width="8.1640625" bestFit="1" customWidth="1"/>
    <col min="3" max="3" width="5.83203125" bestFit="1" customWidth="1"/>
    <col min="4" max="4" width="9.1640625" bestFit="1" customWidth="1"/>
    <col min="5" max="6" width="17.6640625" bestFit="1" customWidth="1"/>
    <col min="7" max="7" width="17.6640625" customWidth="1"/>
    <col min="8" max="8" width="20" customWidth="1"/>
    <col min="9" max="10" width="19" bestFit="1" customWidth="1"/>
    <col min="11" max="11" width="21.1640625" customWidth="1"/>
    <col min="12" max="13" width="16.83203125" bestFit="1" customWidth="1"/>
    <col min="14" max="16" width="19.1640625" bestFit="1" customWidth="1"/>
  </cols>
  <sheetData>
    <row r="1" spans="1:18" x14ac:dyDescent="0.2">
      <c r="A1" t="s">
        <v>0</v>
      </c>
      <c r="B1" t="s">
        <v>1</v>
      </c>
      <c r="C1" t="s">
        <v>91</v>
      </c>
      <c r="D1" t="s">
        <v>2</v>
      </c>
      <c r="E1" t="s">
        <v>3</v>
      </c>
      <c r="F1" t="s">
        <v>4</v>
      </c>
      <c r="I1" t="s">
        <v>7</v>
      </c>
      <c r="J1" t="s">
        <v>8</v>
      </c>
      <c r="L1" t="s">
        <v>11</v>
      </c>
      <c r="M1" t="s">
        <v>12</v>
      </c>
      <c r="N1" t="s">
        <v>13</v>
      </c>
      <c r="O1" t="s">
        <v>14</v>
      </c>
      <c r="Q1" t="s">
        <v>159</v>
      </c>
      <c r="R1" t="s">
        <v>160</v>
      </c>
    </row>
    <row r="2" spans="1:18" x14ac:dyDescent="0.2">
      <c r="A2">
        <v>1</v>
      </c>
      <c r="B2" t="s">
        <v>19</v>
      </c>
      <c r="C2" t="s">
        <v>92</v>
      </c>
      <c r="D2" t="s">
        <v>15</v>
      </c>
      <c r="E2">
        <v>12.1</v>
      </c>
      <c r="F2">
        <v>15.7</v>
      </c>
      <c r="H2" t="s">
        <v>19</v>
      </c>
      <c r="I2">
        <v>16.899999999999999</v>
      </c>
      <c r="J2">
        <v>13.8</v>
      </c>
    </row>
    <row r="3" spans="1:18" x14ac:dyDescent="0.2">
      <c r="A3">
        <v>4</v>
      </c>
      <c r="B3" t="s">
        <v>21</v>
      </c>
      <c r="C3" t="s">
        <v>92</v>
      </c>
      <c r="D3" t="s">
        <v>18</v>
      </c>
      <c r="E3">
        <v>13.8</v>
      </c>
      <c r="F3">
        <v>12.2</v>
      </c>
      <c r="H3" t="s">
        <v>21</v>
      </c>
      <c r="I3">
        <v>25.6</v>
      </c>
      <c r="J3">
        <v>17</v>
      </c>
    </row>
    <row r="4" spans="1:18" x14ac:dyDescent="0.2">
      <c r="A4">
        <v>2</v>
      </c>
      <c r="B4" t="s">
        <v>20</v>
      </c>
      <c r="C4" t="s">
        <v>92</v>
      </c>
      <c r="D4" t="s">
        <v>17</v>
      </c>
      <c r="E4">
        <v>1.2</v>
      </c>
      <c r="F4">
        <v>0.8</v>
      </c>
      <c r="H4" t="s">
        <v>20</v>
      </c>
      <c r="I4">
        <v>6.6</v>
      </c>
      <c r="J4">
        <v>13.8</v>
      </c>
    </row>
    <row r="5" spans="1:18" x14ac:dyDescent="0.2">
      <c r="A5">
        <v>3</v>
      </c>
      <c r="B5" t="s">
        <v>118</v>
      </c>
      <c r="C5" t="s">
        <v>92</v>
      </c>
      <c r="D5" t="s">
        <v>93</v>
      </c>
      <c r="E5">
        <v>0</v>
      </c>
      <c r="F5">
        <v>0</v>
      </c>
      <c r="H5" t="s">
        <v>118</v>
      </c>
      <c r="I5">
        <v>27.3</v>
      </c>
      <c r="J5">
        <v>0</v>
      </c>
      <c r="L5">
        <v>2</v>
      </c>
      <c r="M5">
        <v>12</v>
      </c>
      <c r="N5">
        <v>18</v>
      </c>
      <c r="O5">
        <v>20</v>
      </c>
      <c r="Q5">
        <f>(N5-L5)/(L5+N5)*100</f>
        <v>80</v>
      </c>
      <c r="R5">
        <f t="shared" ref="Q5:R12" si="0">(O5-M5)/(M5+O5)*100</f>
        <v>25</v>
      </c>
    </row>
    <row r="6" spans="1:18" x14ac:dyDescent="0.2">
      <c r="A6">
        <v>5</v>
      </c>
      <c r="B6" t="s">
        <v>119</v>
      </c>
      <c r="C6" t="s">
        <v>92</v>
      </c>
      <c r="D6" t="s">
        <v>90</v>
      </c>
      <c r="E6">
        <v>0</v>
      </c>
      <c r="F6">
        <v>2</v>
      </c>
      <c r="H6" t="s">
        <v>119</v>
      </c>
      <c r="I6">
        <v>22.5</v>
      </c>
      <c r="J6">
        <v>29.8</v>
      </c>
      <c r="L6">
        <v>2</v>
      </c>
      <c r="M6">
        <v>0</v>
      </c>
      <c r="N6">
        <v>2</v>
      </c>
      <c r="O6">
        <v>8</v>
      </c>
      <c r="Q6">
        <f t="shared" si="0"/>
        <v>0</v>
      </c>
      <c r="R6">
        <f t="shared" si="0"/>
        <v>100</v>
      </c>
    </row>
    <row r="7" spans="1:18" x14ac:dyDescent="0.2">
      <c r="A7">
        <v>7</v>
      </c>
      <c r="B7" t="s">
        <v>123</v>
      </c>
      <c r="C7" t="s">
        <v>92</v>
      </c>
      <c r="D7" t="s">
        <v>94</v>
      </c>
      <c r="E7">
        <v>0</v>
      </c>
      <c r="F7">
        <v>0</v>
      </c>
      <c r="H7" t="s">
        <v>123</v>
      </c>
      <c r="I7">
        <v>0</v>
      </c>
      <c r="J7">
        <v>22.3</v>
      </c>
      <c r="L7">
        <v>2</v>
      </c>
      <c r="M7">
        <v>0</v>
      </c>
      <c r="N7">
        <v>10</v>
      </c>
      <c r="O7">
        <v>12</v>
      </c>
      <c r="Q7">
        <f t="shared" si="0"/>
        <v>66.666666666666657</v>
      </c>
      <c r="R7">
        <f t="shared" si="0"/>
        <v>100</v>
      </c>
    </row>
    <row r="8" spans="1:18" x14ac:dyDescent="0.2">
      <c r="A8">
        <v>4</v>
      </c>
      <c r="B8" t="s">
        <v>120</v>
      </c>
      <c r="C8" t="s">
        <v>92</v>
      </c>
      <c r="D8" t="s">
        <v>93</v>
      </c>
      <c r="E8">
        <v>0</v>
      </c>
      <c r="F8">
        <v>0</v>
      </c>
      <c r="H8" t="s">
        <v>120</v>
      </c>
      <c r="I8">
        <v>4.3</v>
      </c>
      <c r="J8">
        <v>17.100000000000001</v>
      </c>
      <c r="L8">
        <v>4</v>
      </c>
      <c r="M8">
        <v>4</v>
      </c>
      <c r="N8">
        <v>12</v>
      </c>
      <c r="O8">
        <v>15</v>
      </c>
      <c r="Q8">
        <f t="shared" si="0"/>
        <v>50</v>
      </c>
      <c r="R8">
        <f t="shared" si="0"/>
        <v>57.894736842105267</v>
      </c>
    </row>
    <row r="9" spans="1:18" x14ac:dyDescent="0.2">
      <c r="A9">
        <v>16</v>
      </c>
      <c r="B9" t="s">
        <v>137</v>
      </c>
      <c r="D9" t="s">
        <v>89</v>
      </c>
      <c r="E9">
        <v>1.2</v>
      </c>
      <c r="F9">
        <v>0</v>
      </c>
      <c r="I9">
        <v>21.4</v>
      </c>
      <c r="J9">
        <v>5.0999999999999996</v>
      </c>
      <c r="L9">
        <v>4</v>
      </c>
      <c r="M9">
        <v>18</v>
      </c>
      <c r="N9">
        <v>12</v>
      </c>
      <c r="O9">
        <v>18</v>
      </c>
      <c r="Q9">
        <f t="shared" si="0"/>
        <v>50</v>
      </c>
      <c r="R9">
        <f t="shared" si="0"/>
        <v>0</v>
      </c>
    </row>
    <row r="10" spans="1:18" x14ac:dyDescent="0.2">
      <c r="A10">
        <v>28</v>
      </c>
      <c r="B10" t="s">
        <v>138</v>
      </c>
      <c r="D10" t="s">
        <v>94</v>
      </c>
      <c r="E10">
        <v>0</v>
      </c>
      <c r="F10">
        <v>0</v>
      </c>
      <c r="I10">
        <v>5.7</v>
      </c>
      <c r="J10">
        <v>3.5</v>
      </c>
      <c r="L10">
        <v>16</v>
      </c>
      <c r="M10">
        <v>14</v>
      </c>
      <c r="N10">
        <v>12</v>
      </c>
      <c r="O10">
        <v>10</v>
      </c>
      <c r="Q10">
        <f t="shared" si="0"/>
        <v>-14.285714285714285</v>
      </c>
      <c r="R10">
        <f t="shared" si="0"/>
        <v>-16.666666666666664</v>
      </c>
    </row>
    <row r="11" spans="1:18" ht="16" x14ac:dyDescent="0.2">
      <c r="B11" s="9" t="s">
        <v>142</v>
      </c>
      <c r="E11" s="12">
        <v>0</v>
      </c>
      <c r="F11" s="12">
        <v>0.7</v>
      </c>
      <c r="I11" s="12">
        <v>10.4</v>
      </c>
      <c r="J11" s="12">
        <v>0</v>
      </c>
      <c r="L11" s="11">
        <v>2</v>
      </c>
      <c r="M11" s="11">
        <v>0</v>
      </c>
      <c r="N11" s="11">
        <v>12</v>
      </c>
      <c r="O11" s="11">
        <v>20</v>
      </c>
      <c r="Q11">
        <f t="shared" si="0"/>
        <v>71.428571428571431</v>
      </c>
      <c r="R11">
        <f t="shared" si="0"/>
        <v>100</v>
      </c>
    </row>
    <row r="12" spans="1:18" ht="16" x14ac:dyDescent="0.2">
      <c r="B12" s="9" t="s">
        <v>143</v>
      </c>
      <c r="E12" s="12">
        <v>0</v>
      </c>
      <c r="F12" s="12">
        <v>2.1</v>
      </c>
      <c r="I12" s="12">
        <v>0</v>
      </c>
      <c r="J12" s="12">
        <v>28.8</v>
      </c>
      <c r="L12" s="11">
        <v>2</v>
      </c>
      <c r="M12" s="11">
        <v>0</v>
      </c>
      <c r="N12" s="11">
        <v>2</v>
      </c>
      <c r="O12" s="11">
        <v>3</v>
      </c>
      <c r="Q12">
        <f t="shared" si="0"/>
        <v>0</v>
      </c>
      <c r="R12">
        <f t="shared" si="0"/>
        <v>100</v>
      </c>
    </row>
    <row r="13" spans="1:18" ht="16" x14ac:dyDescent="0.2">
      <c r="B13" s="9" t="s">
        <v>146</v>
      </c>
      <c r="E13" s="12">
        <v>3.1</v>
      </c>
      <c r="F13" s="12">
        <v>14.8</v>
      </c>
      <c r="I13" s="12">
        <v>26.6</v>
      </c>
      <c r="J13" s="12">
        <v>28.4</v>
      </c>
      <c r="L13" s="11">
        <v>2</v>
      </c>
      <c r="M13" s="11">
        <v>0</v>
      </c>
      <c r="N13" s="11">
        <v>19</v>
      </c>
      <c r="O13" s="11">
        <v>16</v>
      </c>
      <c r="Q13">
        <f t="shared" ref="Q13:Q14" si="1">(N13-L13)/(L13+N13)*100</f>
        <v>80.952380952380949</v>
      </c>
      <c r="R13">
        <f t="shared" ref="R13:R15" si="2">(O13-M13)/(M13+O13)*100</f>
        <v>100</v>
      </c>
    </row>
    <row r="14" spans="1:18" ht="16" x14ac:dyDescent="0.2">
      <c r="B14" s="9" t="s">
        <v>144</v>
      </c>
      <c r="E14" s="12">
        <v>0</v>
      </c>
      <c r="F14" s="12">
        <v>0</v>
      </c>
      <c r="I14" s="12">
        <v>27.9</v>
      </c>
      <c r="J14" s="12">
        <v>9.6999999999999993</v>
      </c>
      <c r="L14" s="11">
        <v>2</v>
      </c>
      <c r="M14" s="11">
        <v>4</v>
      </c>
      <c r="N14" s="11">
        <v>15</v>
      </c>
      <c r="O14" s="11">
        <v>31</v>
      </c>
      <c r="Q14">
        <f t="shared" si="1"/>
        <v>76.470588235294116</v>
      </c>
      <c r="R14">
        <f t="shared" si="2"/>
        <v>77.142857142857153</v>
      </c>
    </row>
    <row r="15" spans="1:18" ht="16" x14ac:dyDescent="0.2">
      <c r="B15" s="9" t="s">
        <v>147</v>
      </c>
      <c r="E15" s="12">
        <v>0</v>
      </c>
      <c r="F15" s="12">
        <v>4.2</v>
      </c>
      <c r="I15" s="12">
        <v>19.5</v>
      </c>
      <c r="J15" s="12">
        <v>30</v>
      </c>
      <c r="L15" s="11">
        <v>2</v>
      </c>
      <c r="M15" s="11">
        <v>0</v>
      </c>
      <c r="N15" s="11">
        <v>16</v>
      </c>
      <c r="O15" s="11">
        <v>10</v>
      </c>
      <c r="Q15">
        <f>(N15-L15)/(L15+N15)*100</f>
        <v>77.777777777777786</v>
      </c>
      <c r="R15">
        <f t="shared" si="2"/>
        <v>100</v>
      </c>
    </row>
    <row r="17" spans="1:18" x14ac:dyDescent="0.2">
      <c r="Q17" s="7"/>
      <c r="R17" s="7"/>
    </row>
    <row r="18" spans="1:18" s="8" customFormat="1" x14ac:dyDescent="0.2">
      <c r="Q18" s="7"/>
      <c r="R18" s="7"/>
    </row>
    <row r="19" spans="1:18" s="8" customFormat="1" x14ac:dyDescent="0.2">
      <c r="Q19"/>
      <c r="R19"/>
    </row>
    <row r="21" spans="1:18" s="6" customFormat="1" x14ac:dyDescent="0.2">
      <c r="E21" s="7">
        <f>AVERAGE(E2:E19)/30*100</f>
        <v>7.4761904761904763</v>
      </c>
      <c r="F21" s="7">
        <f>AVERAGE(F2:F19)/30*100</f>
        <v>12.5</v>
      </c>
      <c r="G21" s="7"/>
      <c r="I21" s="7">
        <f>AVERAGE(I2:I19)/30*100</f>
        <v>51.11904761904762</v>
      </c>
      <c r="J21" s="7">
        <f>AVERAGE(J2:J19)/30*100</f>
        <v>52.214285714285715</v>
      </c>
      <c r="L21" s="7">
        <f>AVERAGE(L2:L19)</f>
        <v>3.6363636363636362</v>
      </c>
      <c r="M21" s="7">
        <f t="shared" ref="M21:O21" si="3">AVERAGE(M2:M19)</f>
        <v>4.7272727272727275</v>
      </c>
      <c r="N21" s="7">
        <f t="shared" si="3"/>
        <v>11.818181818181818</v>
      </c>
      <c r="O21" s="7">
        <f t="shared" si="3"/>
        <v>14.818181818181818</v>
      </c>
      <c r="Q21" s="7">
        <f t="shared" ref="Q21:R21" si="4">AVERAGE(Q2:Q19)</f>
        <v>49.000933706816063</v>
      </c>
      <c r="R21" s="7">
        <f t="shared" si="4"/>
        <v>67.579175210754158</v>
      </c>
    </row>
    <row r="22" spans="1:18" x14ac:dyDescent="0.2">
      <c r="E22" s="7">
        <f>STDEV(E2:E19)/SQRT(COUNT(E2:E19))/30*100</f>
        <v>4.1264675172102496</v>
      </c>
      <c r="F22" s="7">
        <f>STDEV(F2:F19)/SQRT(COUNT(F2:F19))/30*100</f>
        <v>5.210320133872381</v>
      </c>
      <c r="I22" s="7">
        <f>STDEV(I2:I19)/SQRT(COUNT(I2:I19))/30*100</f>
        <v>9.333111401263622</v>
      </c>
      <c r="J22" s="7">
        <f>STDEV(J2:J19)/SQRT(COUNT(J2:J19))/30*100</f>
        <v>9.8238208874594921</v>
      </c>
      <c r="L22" s="7">
        <f>STDEV(L2:L19)/SQRT(COUNT(L2:L19))</f>
        <v>1.2596733145955472</v>
      </c>
      <c r="M22" s="7">
        <f t="shared" ref="M22:O22" si="5">STDEV(M2:M19)/SQRT(COUNT(M2:M19))</f>
        <v>2.0230081521019816</v>
      </c>
      <c r="N22" s="7">
        <f t="shared" si="5"/>
        <v>1.6885614200915193</v>
      </c>
      <c r="O22" s="7">
        <f t="shared" si="5"/>
        <v>2.2716361016924336</v>
      </c>
      <c r="Q22" s="7">
        <f t="shared" ref="Q22:R22" si="6">STDEV(Q2:Q19)/SQRT(COUNT(Q2:Q19))</f>
        <v>10.949878335084627</v>
      </c>
      <c r="R22" s="7">
        <f t="shared" si="6"/>
        <v>13.473612121521688</v>
      </c>
    </row>
    <row r="25" spans="1:18" x14ac:dyDescent="0.2">
      <c r="A25">
        <v>6</v>
      </c>
      <c r="B25" t="s">
        <v>22</v>
      </c>
      <c r="C25" t="s">
        <v>73</v>
      </c>
      <c r="D25" t="s">
        <v>18</v>
      </c>
      <c r="E25">
        <v>0.7</v>
      </c>
      <c r="F25">
        <v>7.8</v>
      </c>
      <c r="H25" t="s">
        <v>22</v>
      </c>
      <c r="I25">
        <v>16.399999999999999</v>
      </c>
      <c r="J25">
        <v>5.0999999999999996</v>
      </c>
    </row>
    <row r="26" spans="1:18" x14ac:dyDescent="0.2">
      <c r="A26">
        <v>9</v>
      </c>
      <c r="B26" t="s">
        <v>23</v>
      </c>
      <c r="C26" t="s">
        <v>73</v>
      </c>
      <c r="D26" t="s">
        <v>17</v>
      </c>
      <c r="E26">
        <v>13.7</v>
      </c>
      <c r="F26">
        <v>13.9</v>
      </c>
      <c r="H26" t="s">
        <v>23</v>
      </c>
      <c r="I26">
        <v>0</v>
      </c>
      <c r="J26">
        <v>0</v>
      </c>
    </row>
    <row r="27" spans="1:18" x14ac:dyDescent="0.2">
      <c r="A27">
        <v>12</v>
      </c>
      <c r="B27" t="s">
        <v>25</v>
      </c>
      <c r="C27" t="s">
        <v>73</v>
      </c>
      <c r="D27" t="s">
        <v>15</v>
      </c>
      <c r="E27">
        <v>0</v>
      </c>
      <c r="F27">
        <v>2.6</v>
      </c>
      <c r="H27" t="s">
        <v>24</v>
      </c>
      <c r="I27">
        <v>2.8</v>
      </c>
      <c r="J27">
        <v>5.7</v>
      </c>
    </row>
    <row r="28" spans="1:18" x14ac:dyDescent="0.2">
      <c r="A28">
        <v>4</v>
      </c>
      <c r="B28" t="s">
        <v>76</v>
      </c>
      <c r="C28" t="s">
        <v>73</v>
      </c>
      <c r="D28" t="s">
        <v>89</v>
      </c>
      <c r="E28">
        <v>0</v>
      </c>
      <c r="F28">
        <v>0</v>
      </c>
      <c r="H28" t="s">
        <v>76</v>
      </c>
      <c r="I28">
        <v>0</v>
      </c>
      <c r="J28">
        <v>0.7</v>
      </c>
      <c r="L28">
        <v>2</v>
      </c>
      <c r="M28">
        <v>4</v>
      </c>
      <c r="N28">
        <v>16</v>
      </c>
      <c r="O28">
        <v>16</v>
      </c>
      <c r="Q28">
        <f>(N28-L28)/(L28+N28)*100</f>
        <v>77.777777777777786</v>
      </c>
      <c r="R28">
        <f t="shared" ref="R28" si="7">(O28-M28)/(M28+O28)*100</f>
        <v>60</v>
      </c>
    </row>
    <row r="29" spans="1:18" x14ac:dyDescent="0.2">
      <c r="A29">
        <v>5</v>
      </c>
      <c r="B29" t="s">
        <v>77</v>
      </c>
      <c r="C29" t="s">
        <v>73</v>
      </c>
      <c r="D29" t="s">
        <v>93</v>
      </c>
      <c r="E29">
        <v>0</v>
      </c>
      <c r="F29">
        <v>0</v>
      </c>
      <c r="H29" t="s">
        <v>77</v>
      </c>
      <c r="I29">
        <v>10.199999999999999</v>
      </c>
      <c r="J29">
        <v>0</v>
      </c>
      <c r="L29">
        <v>4</v>
      </c>
      <c r="M29">
        <v>4</v>
      </c>
      <c r="N29">
        <v>19</v>
      </c>
      <c r="O29">
        <v>16</v>
      </c>
      <c r="Q29">
        <f t="shared" ref="Q29:Q38" si="8">(N29-L29)/(L29+N29)*100</f>
        <v>65.217391304347828</v>
      </c>
      <c r="R29">
        <f t="shared" ref="R29:R37" si="9">(O29-M29)/(M29+O29)*100</f>
        <v>60</v>
      </c>
    </row>
    <row r="30" spans="1:18" x14ac:dyDescent="0.2">
      <c r="A30">
        <v>7</v>
      </c>
      <c r="B30" t="s">
        <v>78</v>
      </c>
      <c r="C30" t="s">
        <v>73</v>
      </c>
      <c r="D30" t="s">
        <v>90</v>
      </c>
      <c r="E30">
        <v>0</v>
      </c>
      <c r="F30">
        <v>5.8</v>
      </c>
      <c r="H30" t="s">
        <v>78</v>
      </c>
      <c r="I30">
        <v>25.6</v>
      </c>
      <c r="J30">
        <v>24.7</v>
      </c>
      <c r="L30">
        <v>2</v>
      </c>
      <c r="M30">
        <v>0</v>
      </c>
      <c r="N30">
        <v>6</v>
      </c>
      <c r="O30">
        <v>6</v>
      </c>
      <c r="Q30">
        <f t="shared" si="8"/>
        <v>50</v>
      </c>
      <c r="R30">
        <f>(O30-M30)/(M30+O30)*100</f>
        <v>100</v>
      </c>
    </row>
    <row r="31" spans="1:18" x14ac:dyDescent="0.2">
      <c r="A31">
        <v>8</v>
      </c>
      <c r="B31" t="s">
        <v>79</v>
      </c>
      <c r="C31" t="s">
        <v>73</v>
      </c>
      <c r="D31" t="s">
        <v>94</v>
      </c>
      <c r="E31">
        <v>0</v>
      </c>
      <c r="F31">
        <v>0</v>
      </c>
      <c r="H31" t="s">
        <v>79</v>
      </c>
      <c r="I31">
        <v>7.2</v>
      </c>
      <c r="J31">
        <v>6.9</v>
      </c>
      <c r="L31">
        <v>20</v>
      </c>
      <c r="M31">
        <v>12</v>
      </c>
      <c r="N31">
        <v>32</v>
      </c>
      <c r="O31">
        <v>36</v>
      </c>
      <c r="Q31">
        <f t="shared" si="8"/>
        <v>23.076923076923077</v>
      </c>
      <c r="R31">
        <f t="shared" si="9"/>
        <v>50</v>
      </c>
    </row>
    <row r="32" spans="1:18" x14ac:dyDescent="0.2">
      <c r="A32">
        <v>6</v>
      </c>
      <c r="B32" t="s">
        <v>121</v>
      </c>
      <c r="C32" t="s">
        <v>73</v>
      </c>
      <c r="D32" t="s">
        <v>90</v>
      </c>
      <c r="E32">
        <v>0</v>
      </c>
      <c r="F32">
        <v>0</v>
      </c>
      <c r="H32" t="s">
        <v>121</v>
      </c>
      <c r="I32">
        <v>0</v>
      </c>
      <c r="J32">
        <v>4.3</v>
      </c>
      <c r="L32">
        <v>4</v>
      </c>
      <c r="M32">
        <v>4</v>
      </c>
      <c r="N32">
        <v>9</v>
      </c>
      <c r="O32">
        <v>4</v>
      </c>
      <c r="Q32">
        <f t="shared" si="8"/>
        <v>38.461538461538467</v>
      </c>
      <c r="R32">
        <f t="shared" si="9"/>
        <v>0</v>
      </c>
    </row>
    <row r="33" spans="1:18" x14ac:dyDescent="0.2">
      <c r="A33">
        <v>8</v>
      </c>
      <c r="B33" t="s">
        <v>122</v>
      </c>
      <c r="C33" t="s">
        <v>73</v>
      </c>
      <c r="D33" t="s">
        <v>94</v>
      </c>
      <c r="E33">
        <v>0</v>
      </c>
      <c r="F33">
        <v>0</v>
      </c>
      <c r="H33" t="s">
        <v>122</v>
      </c>
      <c r="I33">
        <v>12.5</v>
      </c>
      <c r="J33">
        <v>0.4</v>
      </c>
      <c r="L33">
        <v>4</v>
      </c>
      <c r="M33">
        <v>10</v>
      </c>
      <c r="N33">
        <v>17</v>
      </c>
      <c r="O33">
        <v>16</v>
      </c>
      <c r="Q33">
        <f t="shared" si="8"/>
        <v>61.904761904761905</v>
      </c>
      <c r="R33">
        <f t="shared" si="9"/>
        <v>23.076923076923077</v>
      </c>
    </row>
    <row r="34" spans="1:18" x14ac:dyDescent="0.2">
      <c r="A34">
        <v>26</v>
      </c>
      <c r="B34" t="s">
        <v>140</v>
      </c>
      <c r="C34" t="s">
        <v>73</v>
      </c>
      <c r="D34" t="s">
        <v>90</v>
      </c>
      <c r="E34">
        <v>0</v>
      </c>
      <c r="F34">
        <v>0</v>
      </c>
      <c r="H34" t="s">
        <v>140</v>
      </c>
      <c r="I34">
        <v>6.8</v>
      </c>
      <c r="J34">
        <v>2.8</v>
      </c>
      <c r="L34">
        <v>12</v>
      </c>
      <c r="M34">
        <v>38</v>
      </c>
      <c r="N34">
        <v>21</v>
      </c>
      <c r="O34">
        <v>18</v>
      </c>
      <c r="Q34">
        <f t="shared" si="8"/>
        <v>27.27272727272727</v>
      </c>
      <c r="R34">
        <f t="shared" si="9"/>
        <v>-35.714285714285715</v>
      </c>
    </row>
    <row r="35" spans="1:18" s="8" customFormat="1" x14ac:dyDescent="0.2">
      <c r="A35" s="8">
        <v>27</v>
      </c>
      <c r="B35" s="8" t="s">
        <v>141</v>
      </c>
      <c r="C35" s="8" t="s">
        <v>73</v>
      </c>
      <c r="D35" s="8" t="s">
        <v>90</v>
      </c>
      <c r="E35" s="8">
        <v>0</v>
      </c>
      <c r="F35" s="8">
        <v>0</v>
      </c>
      <c r="H35" s="8" t="s">
        <v>141</v>
      </c>
      <c r="I35" s="8">
        <v>0</v>
      </c>
      <c r="J35" s="8">
        <v>5.5</v>
      </c>
      <c r="L35" s="8">
        <v>30</v>
      </c>
      <c r="M35" s="8">
        <v>8</v>
      </c>
      <c r="N35" s="8">
        <v>38</v>
      </c>
      <c r="O35" s="8">
        <v>52</v>
      </c>
      <c r="Q35">
        <f t="shared" si="8"/>
        <v>11.76470588235294</v>
      </c>
      <c r="R35">
        <f t="shared" si="9"/>
        <v>73.333333333333329</v>
      </c>
    </row>
    <row r="36" spans="1:18" s="8" customFormat="1" ht="16" x14ac:dyDescent="0.2">
      <c r="B36" s="9" t="s">
        <v>148</v>
      </c>
      <c r="E36" s="12">
        <v>0</v>
      </c>
      <c r="F36" s="12">
        <v>0</v>
      </c>
      <c r="I36" s="12">
        <v>3.1</v>
      </c>
      <c r="J36" s="12">
        <v>0</v>
      </c>
      <c r="L36" s="11">
        <v>4</v>
      </c>
      <c r="M36" s="11">
        <v>6</v>
      </c>
      <c r="N36" s="11">
        <v>23</v>
      </c>
      <c r="O36" s="11">
        <v>27</v>
      </c>
      <c r="Q36">
        <f t="shared" si="8"/>
        <v>70.370370370370367</v>
      </c>
      <c r="R36">
        <f t="shared" si="9"/>
        <v>63.636363636363633</v>
      </c>
    </row>
    <row r="37" spans="1:18" s="8" customFormat="1" ht="16" x14ac:dyDescent="0.2">
      <c r="B37" s="9" t="s">
        <v>150</v>
      </c>
      <c r="E37" s="12">
        <v>2.6</v>
      </c>
      <c r="F37" s="12">
        <v>0.8</v>
      </c>
      <c r="I37" s="12">
        <v>0</v>
      </c>
      <c r="J37" s="12">
        <v>7.8</v>
      </c>
      <c r="L37" s="11">
        <v>2</v>
      </c>
      <c r="M37" s="11">
        <v>2</v>
      </c>
      <c r="N37" s="11">
        <v>10</v>
      </c>
      <c r="O37" s="11">
        <v>18</v>
      </c>
      <c r="Q37">
        <f t="shared" si="8"/>
        <v>66.666666666666657</v>
      </c>
      <c r="R37">
        <f t="shared" si="9"/>
        <v>80</v>
      </c>
    </row>
    <row r="38" spans="1:18" s="8" customFormat="1" ht="16" x14ac:dyDescent="0.2">
      <c r="B38" s="9" t="s">
        <v>149</v>
      </c>
      <c r="E38" s="12">
        <v>0</v>
      </c>
      <c r="F38" s="12">
        <v>0</v>
      </c>
      <c r="I38" s="12">
        <v>12.4</v>
      </c>
      <c r="J38" s="12">
        <v>4.8</v>
      </c>
      <c r="L38" s="11">
        <v>4</v>
      </c>
      <c r="M38" s="11">
        <v>18</v>
      </c>
      <c r="N38" s="11">
        <v>7</v>
      </c>
      <c r="O38" s="11">
        <v>33</v>
      </c>
      <c r="Q38">
        <f t="shared" si="8"/>
        <v>27.27272727272727</v>
      </c>
      <c r="R38">
        <f>(O38-M38)/(M38+O38)*100</f>
        <v>29.411764705882355</v>
      </c>
    </row>
    <row r="42" spans="1:18" s="6" customFormat="1" x14ac:dyDescent="0.2">
      <c r="E42" s="7">
        <f>AVERAGE(E25:E38)/30*100</f>
        <v>4.0476190476190474</v>
      </c>
      <c r="F42" s="7">
        <f>AVERAGE(F25:F38)/30*100</f>
        <v>7.3571428571428577</v>
      </c>
      <c r="G42" s="7"/>
      <c r="H42" s="7"/>
      <c r="I42" s="7">
        <f>AVERAGE(I25:I38)/30*100</f>
        <v>23.095238095238095</v>
      </c>
      <c r="J42" s="7">
        <f>AVERAGE(J25:J38)/30*100</f>
        <v>16.357142857142858</v>
      </c>
      <c r="L42" s="7">
        <f>AVERAGE(L27:L40)</f>
        <v>8</v>
      </c>
      <c r="M42" s="7">
        <f t="shared" ref="M42:O42" si="10">AVERAGE(M27:M40)</f>
        <v>9.6363636363636367</v>
      </c>
      <c r="N42" s="7">
        <f t="shared" si="10"/>
        <v>18</v>
      </c>
      <c r="O42" s="7">
        <f t="shared" si="10"/>
        <v>22</v>
      </c>
      <c r="Q42" s="7">
        <f t="shared" ref="Q42:R42" si="11">AVERAGE(Q27:Q40)</f>
        <v>47.253235453653957</v>
      </c>
      <c r="R42" s="7">
        <f t="shared" si="11"/>
        <v>45.794918094383334</v>
      </c>
    </row>
    <row r="43" spans="1:18" s="6" customFormat="1" x14ac:dyDescent="0.2">
      <c r="E43" s="7">
        <f>STDEV(E25:E38)/SQRT(COUNT(E25:E38))/30*100</f>
        <v>3.2620317613842729</v>
      </c>
      <c r="F43" s="7">
        <f>STDEV(F25:F38)/SQRT(COUNT(F25:F38))/30*100</f>
        <v>3.721774408056175</v>
      </c>
      <c r="G43" s="7"/>
      <c r="H43" s="7"/>
      <c r="I43" s="7">
        <f>STDEV(I25:I38)/SQRT(COUNT(I25:I38))/30*100</f>
        <v>6.9087395389026129</v>
      </c>
      <c r="J43" s="7">
        <f>STDEV(J25:J38)/SQRT(COUNT(J25:J38))/30*100</f>
        <v>5.6353870896722604</v>
      </c>
      <c r="L43" s="7">
        <f>STDEV(L27:L40)/SQRT(COUNT(L27:L40))</f>
        <v>2.7502066038093145</v>
      </c>
      <c r="M43" s="7">
        <f t="shared" ref="M43:O43" si="12">STDEV(M27:M40)/SQRT(COUNT(M27:M40))</f>
        <v>3.222852286330252</v>
      </c>
      <c r="N43" s="7">
        <f t="shared" si="12"/>
        <v>3.0836813890366344</v>
      </c>
      <c r="O43" s="7">
        <f t="shared" si="12"/>
        <v>4.2233119274289503</v>
      </c>
      <c r="Q43" s="7">
        <f t="shared" ref="Q43:R43" si="13">STDEV(Q27:Q40)/SQRT(COUNT(Q27:Q40))</f>
        <v>6.8141690096802749</v>
      </c>
      <c r="R43" s="7">
        <f t="shared" si="13"/>
        <v>11.728578649275788</v>
      </c>
    </row>
    <row r="45" spans="1:18" x14ac:dyDescent="0.2">
      <c r="E45">
        <f>TTEST(E2:E19,E25:E38,2,2)</f>
        <v>0.52024578443111524</v>
      </c>
      <c r="F45">
        <f>TTEST(F2:F19,F25:F38,2,2)</f>
        <v>0.42914756022119271</v>
      </c>
      <c r="I45">
        <f>TTEST(I2:I19,I25:I38,2,2)</f>
        <v>2.3151644878453639E-2</v>
      </c>
      <c r="J45">
        <f>TTEST(J2:J19,J25:J38,2,2)</f>
        <v>3.9182531150086094E-3</v>
      </c>
      <c r="L45">
        <f>TTEST(L2:L19,L25:L38,2,2)</f>
        <v>0.16462864781507039</v>
      </c>
      <c r="M45">
        <f>TTEST(M2:M19,M25:M38,2,2)</f>
        <v>0.21173032586245741</v>
      </c>
      <c r="N45">
        <f t="shared" ref="N45:O45" si="14">TTEST(N2:N19,N25:N38,2,2)</f>
        <v>9.3984987892681823E-2</v>
      </c>
      <c r="O45">
        <f t="shared" si="14"/>
        <v>0.14984900772238305</v>
      </c>
      <c r="Q45">
        <f>TTEST(Q2:Q19,Q25:Q38,2,2)</f>
        <v>0.89356174491988094</v>
      </c>
      <c r="R45">
        <f>TTEST(R2:R19,R25:R38,2,2)</f>
        <v>0.23684256760934602</v>
      </c>
    </row>
    <row r="60" s="5" customFormat="1" x14ac:dyDescent="0.2"/>
    <row r="69" spans="5:5" x14ac:dyDescent="0.2">
      <c r="E69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topLeftCell="D27" workbookViewId="0">
      <selection activeCell="L37" sqref="L37:O37"/>
    </sheetView>
  </sheetViews>
  <sheetFormatPr baseColWidth="10" defaultRowHeight="15" x14ac:dyDescent="0.2"/>
  <cols>
    <col min="1" max="1" width="4.1640625" bestFit="1" customWidth="1"/>
    <col min="2" max="2" width="9.5" bestFit="1" customWidth="1"/>
    <col min="3" max="3" width="5.5" bestFit="1" customWidth="1"/>
    <col min="4" max="4" width="8.83203125" bestFit="1" customWidth="1"/>
    <col min="5" max="6" width="16.83203125" bestFit="1" customWidth="1"/>
    <col min="7" max="7" width="19" bestFit="1" customWidth="1"/>
    <col min="8" max="8" width="19" customWidth="1"/>
    <col min="9" max="10" width="19" bestFit="1" customWidth="1"/>
    <col min="11" max="11" width="19" customWidth="1"/>
    <col min="12" max="12" width="19" bestFit="1" customWidth="1"/>
    <col min="13" max="16" width="20.1640625" bestFit="1" customWidth="1"/>
    <col min="17" max="20" width="16.33203125" bestFit="1" customWidth="1"/>
  </cols>
  <sheetData>
    <row r="1" spans="1:15" x14ac:dyDescent="0.2">
      <c r="A1" t="s">
        <v>0</v>
      </c>
      <c r="B1" t="s">
        <v>135</v>
      </c>
      <c r="C1" t="s">
        <v>91</v>
      </c>
      <c r="D1" t="s">
        <v>95</v>
      </c>
      <c r="E1" t="s">
        <v>2</v>
      </c>
      <c r="F1" t="s">
        <v>131</v>
      </c>
      <c r="G1" t="s">
        <v>132</v>
      </c>
      <c r="I1" t="s">
        <v>133</v>
      </c>
      <c r="J1" t="s">
        <v>134</v>
      </c>
      <c r="L1" t="s">
        <v>80</v>
      </c>
      <c r="M1" t="s">
        <v>81</v>
      </c>
      <c r="N1" t="s">
        <v>82</v>
      </c>
      <c r="O1" t="s">
        <v>83</v>
      </c>
    </row>
    <row r="2" spans="1:15" x14ac:dyDescent="0.2">
      <c r="A2">
        <v>11</v>
      </c>
      <c r="B2" t="s">
        <v>118</v>
      </c>
      <c r="C2" t="s">
        <v>70</v>
      </c>
      <c r="D2">
        <v>2</v>
      </c>
      <c r="E2" t="s">
        <v>93</v>
      </c>
      <c r="F2">
        <v>0</v>
      </c>
      <c r="G2">
        <v>0</v>
      </c>
      <c r="I2">
        <v>21.6</v>
      </c>
      <c r="J2">
        <v>6.7</v>
      </c>
      <c r="L2">
        <v>2</v>
      </c>
      <c r="M2">
        <v>10</v>
      </c>
      <c r="N2">
        <v>10</v>
      </c>
      <c r="O2">
        <v>19</v>
      </c>
    </row>
    <row r="3" spans="1:15" x14ac:dyDescent="0.2">
      <c r="A3">
        <v>12</v>
      </c>
      <c r="B3" t="s">
        <v>120</v>
      </c>
      <c r="C3" t="s">
        <v>70</v>
      </c>
      <c r="D3">
        <v>2</v>
      </c>
      <c r="E3" t="s">
        <v>93</v>
      </c>
      <c r="F3">
        <v>4.9000000000000004</v>
      </c>
      <c r="G3">
        <v>0</v>
      </c>
      <c r="I3">
        <v>0</v>
      </c>
      <c r="J3">
        <v>1.3</v>
      </c>
      <c r="L3">
        <v>2</v>
      </c>
      <c r="M3">
        <v>12</v>
      </c>
      <c r="N3">
        <v>13</v>
      </c>
      <c r="O3">
        <v>8</v>
      </c>
    </row>
    <row r="4" spans="1:15" x14ac:dyDescent="0.2">
      <c r="A4">
        <v>13</v>
      </c>
      <c r="B4" t="s">
        <v>119</v>
      </c>
      <c r="C4" t="s">
        <v>70</v>
      </c>
      <c r="D4">
        <v>2</v>
      </c>
      <c r="E4" t="s">
        <v>90</v>
      </c>
      <c r="F4">
        <v>8</v>
      </c>
      <c r="G4">
        <v>0</v>
      </c>
      <c r="I4">
        <v>21.6</v>
      </c>
      <c r="J4">
        <v>23.1</v>
      </c>
      <c r="L4">
        <v>2</v>
      </c>
      <c r="M4">
        <v>0</v>
      </c>
      <c r="N4">
        <v>5</v>
      </c>
      <c r="O4">
        <v>2</v>
      </c>
    </row>
    <row r="5" spans="1:15" x14ac:dyDescent="0.2">
      <c r="A5">
        <v>15</v>
      </c>
      <c r="B5" t="s">
        <v>123</v>
      </c>
      <c r="C5" t="s">
        <v>70</v>
      </c>
      <c r="D5">
        <v>2</v>
      </c>
      <c r="E5" t="s">
        <v>94</v>
      </c>
      <c r="F5">
        <v>0</v>
      </c>
      <c r="G5">
        <v>0</v>
      </c>
      <c r="I5">
        <v>0</v>
      </c>
      <c r="J5">
        <v>0</v>
      </c>
      <c r="L5">
        <v>2</v>
      </c>
      <c r="M5">
        <v>0</v>
      </c>
      <c r="N5">
        <v>6</v>
      </c>
      <c r="O5">
        <v>8</v>
      </c>
    </row>
    <row r="6" spans="1:15" x14ac:dyDescent="0.2">
      <c r="A6">
        <v>31</v>
      </c>
      <c r="B6" t="s">
        <v>137</v>
      </c>
      <c r="C6" t="s">
        <v>70</v>
      </c>
      <c r="D6">
        <v>2</v>
      </c>
      <c r="E6" t="s">
        <v>89</v>
      </c>
      <c r="F6">
        <v>3.4</v>
      </c>
      <c r="G6">
        <v>0</v>
      </c>
      <c r="I6">
        <v>27.8</v>
      </c>
      <c r="J6">
        <v>3.4</v>
      </c>
      <c r="L6">
        <v>2</v>
      </c>
      <c r="M6">
        <v>18</v>
      </c>
      <c r="N6">
        <v>17</v>
      </c>
      <c r="O6">
        <v>23</v>
      </c>
    </row>
    <row r="7" spans="1:15" x14ac:dyDescent="0.2">
      <c r="A7">
        <v>39</v>
      </c>
      <c r="B7" t="s">
        <v>138</v>
      </c>
      <c r="C7" t="s">
        <v>70</v>
      </c>
      <c r="D7">
        <v>2</v>
      </c>
      <c r="E7" t="s">
        <v>94</v>
      </c>
      <c r="F7">
        <v>0</v>
      </c>
      <c r="G7">
        <v>0</v>
      </c>
      <c r="I7">
        <v>4.7</v>
      </c>
      <c r="J7">
        <v>13</v>
      </c>
      <c r="L7">
        <v>8</v>
      </c>
      <c r="M7">
        <v>8</v>
      </c>
      <c r="N7">
        <v>13</v>
      </c>
      <c r="O7">
        <v>22</v>
      </c>
    </row>
    <row r="8" spans="1:15" ht="16" x14ac:dyDescent="0.2">
      <c r="B8" s="9" t="s">
        <v>142</v>
      </c>
      <c r="F8" s="12">
        <v>1</v>
      </c>
      <c r="G8" s="12">
        <v>1.9</v>
      </c>
      <c r="I8" s="12">
        <v>21.6</v>
      </c>
      <c r="J8" s="12">
        <v>26.8</v>
      </c>
      <c r="L8" s="11">
        <v>4</v>
      </c>
      <c r="M8" s="11">
        <v>0</v>
      </c>
      <c r="N8" s="11">
        <v>9</v>
      </c>
      <c r="O8" s="11">
        <v>12</v>
      </c>
    </row>
    <row r="9" spans="1:15" ht="16" x14ac:dyDescent="0.2">
      <c r="B9" s="9" t="s">
        <v>143</v>
      </c>
      <c r="F9" s="12">
        <v>1.6</v>
      </c>
      <c r="G9" s="12">
        <v>1.7</v>
      </c>
      <c r="I9" s="12">
        <v>0</v>
      </c>
      <c r="J9" s="12">
        <v>15.2</v>
      </c>
      <c r="L9" s="11">
        <v>4</v>
      </c>
      <c r="M9" s="11">
        <v>2</v>
      </c>
      <c r="N9" s="11">
        <v>2</v>
      </c>
      <c r="O9" s="11">
        <v>9</v>
      </c>
    </row>
    <row r="10" spans="1:15" ht="16" x14ac:dyDescent="0.2">
      <c r="B10" s="9" t="s">
        <v>146</v>
      </c>
      <c r="F10" s="12">
        <v>17</v>
      </c>
      <c r="G10" s="12">
        <v>6.3</v>
      </c>
      <c r="I10" s="12">
        <v>0.2</v>
      </c>
      <c r="J10" s="12">
        <v>0</v>
      </c>
      <c r="L10" s="11">
        <v>2</v>
      </c>
      <c r="M10" s="11">
        <v>0</v>
      </c>
      <c r="N10" s="11">
        <v>9</v>
      </c>
      <c r="O10" s="11">
        <v>9</v>
      </c>
    </row>
    <row r="11" spans="1:15" ht="16" x14ac:dyDescent="0.2">
      <c r="B11" s="9" t="s">
        <v>144</v>
      </c>
      <c r="F11" s="12">
        <v>0.8</v>
      </c>
      <c r="G11" s="12">
        <v>9.3000000000000007</v>
      </c>
      <c r="I11" s="12">
        <v>24.6</v>
      </c>
      <c r="J11" s="12">
        <v>27.2</v>
      </c>
      <c r="L11" s="11">
        <v>2</v>
      </c>
      <c r="M11" s="11">
        <v>0</v>
      </c>
      <c r="N11" s="11">
        <v>3</v>
      </c>
      <c r="O11" s="11">
        <v>1</v>
      </c>
    </row>
    <row r="12" spans="1:15" ht="16" x14ac:dyDescent="0.2">
      <c r="B12" s="9" t="s">
        <v>147</v>
      </c>
      <c r="F12" s="12">
        <v>7.6</v>
      </c>
      <c r="G12" s="12">
        <v>5.0999999999999996</v>
      </c>
      <c r="I12" s="12">
        <v>25.9</v>
      </c>
      <c r="J12" s="12">
        <v>26.7</v>
      </c>
      <c r="L12" s="11">
        <v>2</v>
      </c>
      <c r="M12" s="11">
        <v>0</v>
      </c>
      <c r="N12" s="11">
        <v>2</v>
      </c>
      <c r="O12" s="11">
        <v>5</v>
      </c>
    </row>
    <row r="17" spans="1:19" s="6" customFormat="1" x14ac:dyDescent="0.2">
      <c r="F17" s="7">
        <f>AVERAGE(F2:F15)/30*100</f>
        <v>13.424242424242424</v>
      </c>
      <c r="G17" s="7">
        <f>AVERAGE(G2:G15)/30*100</f>
        <v>7.3636363636363642</v>
      </c>
      <c r="H17" s="7"/>
      <c r="I17" s="7">
        <f>AVERAGE(I2:I15)/30*100</f>
        <v>44.848484848484851</v>
      </c>
      <c r="J17" s="7">
        <f>AVERAGE(J2:J15)/30*100</f>
        <v>43.454545454545453</v>
      </c>
      <c r="K17" s="7"/>
      <c r="L17" s="7">
        <f>AVERAGE(L2:L15)</f>
        <v>2.9090909090909092</v>
      </c>
      <c r="M17" s="7">
        <f t="shared" ref="M17:O17" si="0">AVERAGE(M2:M15)</f>
        <v>4.5454545454545459</v>
      </c>
      <c r="N17" s="7">
        <f t="shared" si="0"/>
        <v>8.0909090909090917</v>
      </c>
      <c r="O17" s="7">
        <f t="shared" si="0"/>
        <v>10.727272727272727</v>
      </c>
      <c r="P17" s="7"/>
      <c r="Q17" s="7"/>
      <c r="R17" s="7"/>
      <c r="S17" s="7"/>
    </row>
    <row r="18" spans="1:19" s="6" customFormat="1" x14ac:dyDescent="0.2">
      <c r="F18" s="7">
        <f>STDEV(F2:F15)/SQRT(COUNT(F2:F15))/30*100</f>
        <v>5.2428095847167464</v>
      </c>
      <c r="G18" s="7">
        <f>STDEV(G2:G15)/SQRT(COUNT(G2:G15))/30*100</f>
        <v>3.2568357157993324</v>
      </c>
      <c r="H18" s="7"/>
      <c r="I18" s="7">
        <f>STDEV(I2:I15)/SQRT(COUNT(I2:I15))/30*100</f>
        <v>12.224116223563945</v>
      </c>
      <c r="J18" s="7">
        <f>STDEV(J2:J15)/SQRT(COUNT(J2:J15))/30*100</f>
        <v>11.429827426719589</v>
      </c>
      <c r="K18" s="7"/>
      <c r="L18" s="7">
        <f>STDEV(L2:L15)/SQRT(COUNT(L2:L15))</f>
        <v>0.5633430321756242</v>
      </c>
      <c r="M18" s="7">
        <f t="shared" ref="M18:O18" si="1">STDEV(M2:M15)/SQRT(COUNT(M2:M15))</f>
        <v>1.9276157499197923</v>
      </c>
      <c r="N18" s="7">
        <f t="shared" si="1"/>
        <v>1.4982082963238301</v>
      </c>
      <c r="O18" s="7">
        <f t="shared" si="1"/>
        <v>2.280713242071871</v>
      </c>
      <c r="P18" s="7"/>
      <c r="Q18" s="7"/>
      <c r="R18" s="7"/>
      <c r="S18" s="7"/>
    </row>
    <row r="21" spans="1:19" x14ac:dyDescent="0.2">
      <c r="A21">
        <v>14</v>
      </c>
      <c r="B21" t="s">
        <v>121</v>
      </c>
      <c r="C21" t="s">
        <v>73</v>
      </c>
      <c r="D21">
        <v>2</v>
      </c>
      <c r="E21" t="s">
        <v>90</v>
      </c>
      <c r="F21">
        <v>0</v>
      </c>
      <c r="G21">
        <v>0</v>
      </c>
      <c r="I21">
        <v>0</v>
      </c>
      <c r="J21">
        <v>0</v>
      </c>
      <c r="L21">
        <v>2</v>
      </c>
      <c r="M21">
        <v>0</v>
      </c>
      <c r="N21">
        <v>5</v>
      </c>
      <c r="O21">
        <v>4</v>
      </c>
    </row>
    <row r="22" spans="1:19" x14ac:dyDescent="0.2">
      <c r="A22">
        <v>16</v>
      </c>
      <c r="B22" t="s">
        <v>122</v>
      </c>
      <c r="C22" t="s">
        <v>73</v>
      </c>
      <c r="D22">
        <v>2</v>
      </c>
      <c r="E22" t="s">
        <v>94</v>
      </c>
      <c r="F22">
        <v>0</v>
      </c>
      <c r="G22">
        <v>0.4</v>
      </c>
      <c r="I22">
        <v>3.9</v>
      </c>
      <c r="J22">
        <v>4.0999999999999996</v>
      </c>
      <c r="L22">
        <v>4</v>
      </c>
      <c r="M22">
        <v>10</v>
      </c>
      <c r="N22">
        <v>20</v>
      </c>
      <c r="O22">
        <v>12</v>
      </c>
    </row>
    <row r="23" spans="1:19" x14ac:dyDescent="0.2">
      <c r="A23">
        <v>14</v>
      </c>
      <c r="B23" t="s">
        <v>76</v>
      </c>
      <c r="C23" t="s">
        <v>73</v>
      </c>
      <c r="D23">
        <v>2</v>
      </c>
      <c r="E23" t="s">
        <v>89</v>
      </c>
      <c r="F23">
        <v>0.6</v>
      </c>
      <c r="G23">
        <v>0</v>
      </c>
      <c r="I23">
        <v>19.2</v>
      </c>
      <c r="J23">
        <v>12.7</v>
      </c>
      <c r="L23">
        <v>2</v>
      </c>
      <c r="M23">
        <v>6</v>
      </c>
      <c r="N23">
        <v>10</v>
      </c>
      <c r="O23">
        <v>23</v>
      </c>
    </row>
    <row r="24" spans="1:19" x14ac:dyDescent="0.2">
      <c r="A24">
        <v>15</v>
      </c>
      <c r="B24" t="s">
        <v>77</v>
      </c>
      <c r="C24" t="s">
        <v>73</v>
      </c>
      <c r="D24">
        <v>2</v>
      </c>
      <c r="E24" t="s">
        <v>93</v>
      </c>
      <c r="F24">
        <v>0</v>
      </c>
      <c r="G24">
        <v>0</v>
      </c>
      <c r="I24">
        <v>0</v>
      </c>
      <c r="J24">
        <v>0</v>
      </c>
      <c r="L24">
        <v>22</v>
      </c>
      <c r="M24">
        <v>20</v>
      </c>
      <c r="N24">
        <v>30</v>
      </c>
      <c r="O24">
        <v>34</v>
      </c>
    </row>
    <row r="25" spans="1:19" x14ac:dyDescent="0.2">
      <c r="A25">
        <v>16</v>
      </c>
      <c r="B25" t="s">
        <v>78</v>
      </c>
      <c r="C25" t="s">
        <v>73</v>
      </c>
      <c r="D25">
        <v>2</v>
      </c>
      <c r="E25" t="s">
        <v>90</v>
      </c>
      <c r="F25">
        <v>2.8</v>
      </c>
      <c r="G25">
        <v>0</v>
      </c>
      <c r="I25">
        <v>24.4</v>
      </c>
      <c r="J25">
        <v>6.3</v>
      </c>
      <c r="L25">
        <v>2</v>
      </c>
      <c r="M25">
        <v>4</v>
      </c>
      <c r="N25">
        <v>13</v>
      </c>
      <c r="O25">
        <v>16</v>
      </c>
    </row>
    <row r="26" spans="1:19" x14ac:dyDescent="0.2">
      <c r="A26">
        <v>17</v>
      </c>
      <c r="B26" t="s">
        <v>79</v>
      </c>
      <c r="C26" t="s">
        <v>73</v>
      </c>
      <c r="D26">
        <v>2</v>
      </c>
      <c r="E26" t="s">
        <v>94</v>
      </c>
      <c r="F26">
        <v>0</v>
      </c>
      <c r="G26">
        <v>0</v>
      </c>
      <c r="I26">
        <v>12.3</v>
      </c>
      <c r="J26">
        <v>1.5</v>
      </c>
      <c r="L26">
        <v>20</v>
      </c>
      <c r="M26">
        <v>20</v>
      </c>
      <c r="N26">
        <v>19</v>
      </c>
      <c r="O26">
        <v>27</v>
      </c>
    </row>
    <row r="27" spans="1:19" x14ac:dyDescent="0.2">
      <c r="A27">
        <v>37</v>
      </c>
      <c r="B27" t="s">
        <v>140</v>
      </c>
      <c r="C27" t="s">
        <v>73</v>
      </c>
      <c r="D27">
        <v>2</v>
      </c>
      <c r="E27" t="s">
        <v>90</v>
      </c>
      <c r="F27">
        <v>0</v>
      </c>
      <c r="G27">
        <v>0</v>
      </c>
      <c r="I27">
        <v>0</v>
      </c>
      <c r="J27">
        <v>4.9000000000000004</v>
      </c>
      <c r="L27">
        <v>56</v>
      </c>
      <c r="M27">
        <v>12</v>
      </c>
      <c r="N27">
        <v>37</v>
      </c>
      <c r="O27">
        <v>24</v>
      </c>
    </row>
    <row r="28" spans="1:19" x14ac:dyDescent="0.2">
      <c r="A28">
        <v>38</v>
      </c>
      <c r="B28" t="s">
        <v>141</v>
      </c>
      <c r="C28" t="s">
        <v>73</v>
      </c>
      <c r="D28">
        <v>2</v>
      </c>
      <c r="E28" t="s">
        <v>90</v>
      </c>
      <c r="F28">
        <v>0</v>
      </c>
      <c r="G28">
        <v>0</v>
      </c>
      <c r="I28">
        <v>4.0999999999999996</v>
      </c>
      <c r="J28">
        <v>4.2</v>
      </c>
      <c r="L28">
        <v>14</v>
      </c>
      <c r="M28">
        <v>42</v>
      </c>
      <c r="N28">
        <v>41</v>
      </c>
      <c r="O28">
        <v>52</v>
      </c>
    </row>
    <row r="29" spans="1:19" ht="16" x14ac:dyDescent="0.2">
      <c r="B29" s="9" t="s">
        <v>148</v>
      </c>
      <c r="F29" s="12">
        <v>0</v>
      </c>
      <c r="G29" s="12">
        <v>0</v>
      </c>
      <c r="I29" s="12">
        <v>6.9</v>
      </c>
      <c r="J29" s="12">
        <v>3</v>
      </c>
      <c r="L29" s="11">
        <v>22</v>
      </c>
      <c r="M29" s="11">
        <v>36</v>
      </c>
      <c r="N29" s="11">
        <v>12</v>
      </c>
      <c r="O29" s="11">
        <v>24</v>
      </c>
    </row>
    <row r="30" spans="1:19" ht="16" x14ac:dyDescent="0.2">
      <c r="B30" s="9" t="s">
        <v>149</v>
      </c>
      <c r="F30" s="12">
        <v>1.6</v>
      </c>
      <c r="G30" s="12">
        <v>0</v>
      </c>
      <c r="I30" s="12">
        <v>18.600000000000001</v>
      </c>
      <c r="J30" s="12">
        <v>0</v>
      </c>
      <c r="L30" s="11">
        <v>4</v>
      </c>
      <c r="M30" s="11">
        <v>20</v>
      </c>
      <c r="N30" s="11">
        <v>12</v>
      </c>
      <c r="O30" s="11">
        <v>25</v>
      </c>
    </row>
    <row r="31" spans="1:19" ht="16" x14ac:dyDescent="0.2">
      <c r="B31" s="9" t="s">
        <v>150</v>
      </c>
      <c r="F31" s="12">
        <v>13.3</v>
      </c>
      <c r="G31" s="12">
        <v>21.8</v>
      </c>
      <c r="I31" s="12">
        <v>0</v>
      </c>
      <c r="J31" s="12">
        <v>0</v>
      </c>
      <c r="L31" s="11">
        <v>2</v>
      </c>
      <c r="M31" s="11">
        <v>0</v>
      </c>
      <c r="N31" s="11">
        <v>11</v>
      </c>
      <c r="O31" s="11">
        <v>26</v>
      </c>
    </row>
    <row r="34" spans="6:16" x14ac:dyDescent="0.2">
      <c r="F34" s="7">
        <f>AVERAGE(F21:F31)/30*100</f>
        <v>5.5454545454545459</v>
      </c>
      <c r="G34" s="7">
        <f>AVERAGE(G21:G31)/30*100</f>
        <v>6.7272727272727275</v>
      </c>
      <c r="H34" s="7"/>
      <c r="I34" s="7">
        <f>AVERAGE(I21:I31)/30*100</f>
        <v>27.090909090909086</v>
      </c>
      <c r="J34" s="7">
        <f>AVERAGE(J21:J31)/30*100</f>
        <v>11.121212121212123</v>
      </c>
      <c r="L34" s="7">
        <f>AVERAGE(L21:L31)</f>
        <v>13.636363636363637</v>
      </c>
      <c r="M34" s="7">
        <f t="shared" ref="M34:O34" si="2">AVERAGE(M21:M31)</f>
        <v>15.454545454545455</v>
      </c>
      <c r="N34" s="7">
        <f t="shared" si="2"/>
        <v>19.09090909090909</v>
      </c>
      <c r="O34" s="7">
        <f t="shared" si="2"/>
        <v>24.272727272727273</v>
      </c>
    </row>
    <row r="35" spans="6:16" x14ac:dyDescent="0.2">
      <c r="F35" s="7">
        <f>STDEV(F21:F31)/SQRT(COUNT(F21:F31))/30*100</f>
        <v>3.984888811871067</v>
      </c>
      <c r="G35" s="7">
        <f>STDEV(G21:G31)/SQRT(COUNT(G21:G31))/30*100</f>
        <v>6.5950422428890692</v>
      </c>
      <c r="H35" s="7"/>
      <c r="I35" s="7">
        <f>STDEV(I21:I31)/SQRT(COUNT(I21:I31))/30*100</f>
        <v>9.0693279192702221</v>
      </c>
      <c r="J35" s="7">
        <f>STDEV(J21:J31)/SQRT(COUNT(J21:J31))/30*100</f>
        <v>3.8696625612480351</v>
      </c>
      <c r="K35" s="3"/>
      <c r="L35" s="7">
        <f>STDEV(L21:L31)/SQRT(COUNT(L21:L31))</f>
        <v>4.9566717705858148</v>
      </c>
      <c r="M35" s="7">
        <f t="shared" ref="M35:O35" si="3">STDEV(M21:M31)/SQRT(COUNT(M21:M31))</f>
        <v>4.1873481223228453</v>
      </c>
      <c r="N35" s="7">
        <f t="shared" si="3"/>
        <v>3.5737796275716667</v>
      </c>
      <c r="O35" s="7">
        <f t="shared" si="3"/>
        <v>3.7003461977862386</v>
      </c>
    </row>
    <row r="37" spans="6:16" x14ac:dyDescent="0.2">
      <c r="F37">
        <f>_xlfn.T.TEST(F2:F15,F21:F31,2,2)</f>
        <v>0.24552482538253856</v>
      </c>
      <c r="G37">
        <f>_xlfn.T.TEST(G2:G15,G21:G31,2,2)</f>
        <v>0.93191592043110161</v>
      </c>
      <c r="I37">
        <f>_xlfn.T.TEST(I2:I15,I21:I31,2,2)</f>
        <v>0.25707780331597579</v>
      </c>
      <c r="J37">
        <f>_xlfn.T.TEST(J2:J15,J21:J31,2,2)</f>
        <v>1.4410704933931614E-2</v>
      </c>
      <c r="L37">
        <f>_xlfn.T.TEST(L2:L15,L21:L31,2,2)</f>
        <v>4.3937109428743099E-2</v>
      </c>
      <c r="M37">
        <f t="shared" ref="M37:O37" si="4">_xlfn.T.TEST(M2:M15,M21:M31,2,2)</f>
        <v>2.8159685087772075E-2</v>
      </c>
      <c r="N37">
        <f t="shared" si="4"/>
        <v>1.0150227242065818E-2</v>
      </c>
      <c r="O37">
        <f t="shared" si="4"/>
        <v>5.4408213622799953E-3</v>
      </c>
    </row>
    <row r="42" spans="6:16" x14ac:dyDescent="0.2">
      <c r="G42" s="3"/>
      <c r="H42" s="3"/>
      <c r="I42" s="3"/>
      <c r="O42" s="3"/>
      <c r="P4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zoomScale="75" workbookViewId="0">
      <selection activeCell="P37" sqref="P37"/>
    </sheetView>
  </sheetViews>
  <sheetFormatPr baseColWidth="10" defaultRowHeight="15" x14ac:dyDescent="0.2"/>
  <cols>
    <col min="1" max="1" width="4.1640625" bestFit="1" customWidth="1"/>
    <col min="2" max="2" width="9.5" bestFit="1" customWidth="1"/>
    <col min="3" max="3" width="9.5" customWidth="1"/>
    <col min="4" max="4" width="9.6640625" customWidth="1"/>
    <col min="5" max="5" width="8.83203125" bestFit="1" customWidth="1"/>
    <col min="6" max="7" width="16.83203125" bestFit="1" customWidth="1"/>
    <col min="8" max="8" width="16.83203125" customWidth="1"/>
    <col min="9" max="10" width="18" bestFit="1" customWidth="1"/>
    <col min="11" max="11" width="18" customWidth="1"/>
    <col min="12" max="13" width="14.33203125" bestFit="1" customWidth="1"/>
    <col min="14" max="15" width="16.33203125" bestFit="1" customWidth="1"/>
  </cols>
  <sheetData>
    <row r="1" spans="1:18" x14ac:dyDescent="0.2">
      <c r="A1" t="s">
        <v>0</v>
      </c>
      <c r="B1" t="s">
        <v>135</v>
      </c>
      <c r="C1" t="s">
        <v>136</v>
      </c>
      <c r="D1" t="s">
        <v>95</v>
      </c>
      <c r="E1" t="s">
        <v>2</v>
      </c>
      <c r="F1" t="s">
        <v>131</v>
      </c>
      <c r="G1" t="s">
        <v>132</v>
      </c>
      <c r="I1" t="s">
        <v>133</v>
      </c>
      <c r="J1" t="s">
        <v>134</v>
      </c>
      <c r="L1" t="s">
        <v>80</v>
      </c>
      <c r="M1" t="s">
        <v>81</v>
      </c>
      <c r="N1" t="s">
        <v>82</v>
      </c>
      <c r="O1" t="s">
        <v>83</v>
      </c>
      <c r="Q1" t="s">
        <v>159</v>
      </c>
      <c r="R1" t="s">
        <v>160</v>
      </c>
    </row>
    <row r="2" spans="1:18" x14ac:dyDescent="0.2">
      <c r="A2">
        <v>19</v>
      </c>
      <c r="B2" t="s">
        <v>118</v>
      </c>
      <c r="C2" t="s">
        <v>70</v>
      </c>
      <c r="D2">
        <v>3</v>
      </c>
      <c r="E2" t="s">
        <v>93</v>
      </c>
      <c r="F2">
        <v>0</v>
      </c>
      <c r="G2">
        <v>0</v>
      </c>
      <c r="I2">
        <v>28.4</v>
      </c>
      <c r="J2">
        <v>24.7</v>
      </c>
      <c r="L2">
        <v>4</v>
      </c>
      <c r="M2">
        <v>0</v>
      </c>
      <c r="N2">
        <v>3</v>
      </c>
      <c r="O2">
        <v>8</v>
      </c>
      <c r="Q2">
        <f>(N2-L2)/(L2+N2)*100</f>
        <v>-14.285714285714285</v>
      </c>
      <c r="R2">
        <f>(O2-M2)/(M2+O2)*100</f>
        <v>100</v>
      </c>
    </row>
    <row r="3" spans="1:18" x14ac:dyDescent="0.2">
      <c r="A3">
        <v>20</v>
      </c>
      <c r="B3" t="s">
        <v>120</v>
      </c>
      <c r="C3" t="s">
        <v>70</v>
      </c>
      <c r="D3">
        <v>3</v>
      </c>
      <c r="E3" t="s">
        <v>93</v>
      </c>
      <c r="F3">
        <v>19.600000000000001</v>
      </c>
      <c r="G3">
        <v>3.9</v>
      </c>
      <c r="I3">
        <v>0</v>
      </c>
      <c r="J3">
        <v>28.9</v>
      </c>
      <c r="L3">
        <v>2</v>
      </c>
      <c r="M3">
        <v>0</v>
      </c>
      <c r="N3">
        <v>11</v>
      </c>
      <c r="O3">
        <v>8</v>
      </c>
      <c r="Q3">
        <f t="shared" ref="Q3:Q12" si="0">(N3-L3)/(L3+N3)*100</f>
        <v>69.230769230769226</v>
      </c>
      <c r="R3">
        <f t="shared" ref="R3:R12" si="1">(O3-M3)/(M3+O3)*100</f>
        <v>100</v>
      </c>
    </row>
    <row r="4" spans="1:18" x14ac:dyDescent="0.2">
      <c r="A4">
        <v>21</v>
      </c>
      <c r="B4" t="s">
        <v>119</v>
      </c>
      <c r="C4" t="s">
        <v>70</v>
      </c>
      <c r="D4">
        <v>3</v>
      </c>
      <c r="E4" t="s">
        <v>90</v>
      </c>
      <c r="F4">
        <v>5.5</v>
      </c>
      <c r="G4">
        <v>1.2</v>
      </c>
      <c r="I4">
        <v>27.1</v>
      </c>
      <c r="J4">
        <v>29.9</v>
      </c>
      <c r="L4">
        <v>2</v>
      </c>
      <c r="M4">
        <v>0</v>
      </c>
      <c r="N4">
        <v>4</v>
      </c>
      <c r="O4">
        <v>2</v>
      </c>
      <c r="Q4">
        <f t="shared" si="0"/>
        <v>33.333333333333329</v>
      </c>
      <c r="R4">
        <f t="shared" si="1"/>
        <v>100</v>
      </c>
    </row>
    <row r="5" spans="1:18" x14ac:dyDescent="0.2">
      <c r="A5">
        <v>23</v>
      </c>
      <c r="B5" t="s">
        <v>123</v>
      </c>
      <c r="C5" t="s">
        <v>70</v>
      </c>
      <c r="D5">
        <v>3</v>
      </c>
      <c r="E5" t="s">
        <v>94</v>
      </c>
      <c r="F5">
        <v>2.7</v>
      </c>
      <c r="G5">
        <v>2.9</v>
      </c>
      <c r="I5">
        <v>24.2</v>
      </c>
      <c r="J5">
        <v>27.8</v>
      </c>
      <c r="L5">
        <v>2</v>
      </c>
      <c r="M5">
        <v>0</v>
      </c>
      <c r="N5">
        <v>6</v>
      </c>
      <c r="O5">
        <v>6</v>
      </c>
      <c r="Q5">
        <f t="shared" si="0"/>
        <v>50</v>
      </c>
      <c r="R5">
        <f t="shared" si="1"/>
        <v>100</v>
      </c>
    </row>
    <row r="6" spans="1:18" x14ac:dyDescent="0.2">
      <c r="A6">
        <v>46</v>
      </c>
      <c r="B6" t="s">
        <v>137</v>
      </c>
      <c r="C6" t="s">
        <v>70</v>
      </c>
      <c r="D6">
        <v>4</v>
      </c>
      <c r="E6" t="s">
        <v>89</v>
      </c>
      <c r="F6">
        <v>16.8</v>
      </c>
      <c r="G6">
        <v>0</v>
      </c>
      <c r="I6">
        <v>27</v>
      </c>
      <c r="J6">
        <v>0</v>
      </c>
      <c r="L6">
        <v>2</v>
      </c>
      <c r="M6">
        <v>20</v>
      </c>
      <c r="N6">
        <v>29</v>
      </c>
      <c r="O6">
        <v>24</v>
      </c>
      <c r="Q6">
        <f t="shared" si="0"/>
        <v>87.096774193548384</v>
      </c>
      <c r="R6">
        <f t="shared" si="1"/>
        <v>9.0909090909090917</v>
      </c>
    </row>
    <row r="7" spans="1:18" x14ac:dyDescent="0.2">
      <c r="A7">
        <v>58</v>
      </c>
      <c r="B7" t="s">
        <v>138</v>
      </c>
      <c r="C7" t="s">
        <v>70</v>
      </c>
      <c r="D7">
        <v>4</v>
      </c>
      <c r="E7" t="s">
        <v>94</v>
      </c>
      <c r="F7">
        <v>0</v>
      </c>
      <c r="G7">
        <v>0</v>
      </c>
      <c r="I7">
        <v>18.399999999999999</v>
      </c>
      <c r="J7">
        <v>5.7</v>
      </c>
      <c r="L7">
        <v>4</v>
      </c>
      <c r="M7">
        <v>10</v>
      </c>
      <c r="N7">
        <v>14</v>
      </c>
      <c r="O7">
        <v>15</v>
      </c>
      <c r="Q7">
        <f t="shared" si="0"/>
        <v>55.555555555555557</v>
      </c>
      <c r="R7">
        <f t="shared" si="1"/>
        <v>20</v>
      </c>
    </row>
    <row r="8" spans="1:18" ht="16" x14ac:dyDescent="0.2">
      <c r="B8" s="9" t="s">
        <v>142</v>
      </c>
      <c r="F8" s="12">
        <v>4.3</v>
      </c>
      <c r="G8" s="12">
        <v>3.9</v>
      </c>
      <c r="I8" s="12">
        <v>26.8</v>
      </c>
      <c r="J8" s="12">
        <v>25</v>
      </c>
      <c r="L8" s="11">
        <v>2</v>
      </c>
      <c r="M8" s="11">
        <v>0</v>
      </c>
      <c r="N8" s="11">
        <v>4</v>
      </c>
      <c r="O8" s="11">
        <v>12</v>
      </c>
      <c r="Q8">
        <f t="shared" si="0"/>
        <v>33.333333333333329</v>
      </c>
      <c r="R8">
        <f t="shared" si="1"/>
        <v>100</v>
      </c>
    </row>
    <row r="9" spans="1:18" ht="16" x14ac:dyDescent="0.2">
      <c r="B9" s="9" t="s">
        <v>143</v>
      </c>
      <c r="F9" s="12">
        <v>0</v>
      </c>
      <c r="G9" s="12">
        <v>0</v>
      </c>
      <c r="I9" s="12">
        <v>12.8</v>
      </c>
      <c r="J9" s="12">
        <v>2.5</v>
      </c>
      <c r="L9" s="11">
        <v>2</v>
      </c>
      <c r="M9" s="11">
        <v>2</v>
      </c>
      <c r="N9" s="11">
        <v>8</v>
      </c>
      <c r="O9" s="11">
        <v>9</v>
      </c>
      <c r="Q9">
        <f t="shared" si="0"/>
        <v>60</v>
      </c>
      <c r="R9">
        <f t="shared" si="1"/>
        <v>63.636363636363633</v>
      </c>
    </row>
    <row r="10" spans="1:18" ht="16" x14ac:dyDescent="0.2">
      <c r="B10" s="9" t="s">
        <v>146</v>
      </c>
      <c r="F10" s="12">
        <v>23.4</v>
      </c>
      <c r="G10" s="12">
        <v>18.5</v>
      </c>
      <c r="I10" s="12">
        <v>26.5</v>
      </c>
      <c r="J10" s="12">
        <v>0</v>
      </c>
      <c r="L10" s="11">
        <v>2</v>
      </c>
      <c r="M10" s="11">
        <v>0</v>
      </c>
      <c r="N10" s="11">
        <v>6</v>
      </c>
      <c r="O10" s="11">
        <v>5</v>
      </c>
      <c r="Q10">
        <f t="shared" si="0"/>
        <v>50</v>
      </c>
      <c r="R10">
        <f t="shared" si="1"/>
        <v>100</v>
      </c>
    </row>
    <row r="11" spans="1:18" ht="16" x14ac:dyDescent="0.2">
      <c r="B11" s="9" t="s">
        <v>144</v>
      </c>
      <c r="F11" s="12">
        <v>2</v>
      </c>
      <c r="G11" s="12">
        <v>0</v>
      </c>
      <c r="I11" s="12">
        <v>27.2</v>
      </c>
      <c r="J11" s="12">
        <v>16.8</v>
      </c>
      <c r="L11" s="11">
        <v>2</v>
      </c>
      <c r="M11" s="11">
        <v>2</v>
      </c>
      <c r="N11" s="11">
        <v>14</v>
      </c>
      <c r="O11" s="11">
        <v>29</v>
      </c>
      <c r="Q11">
        <f t="shared" si="0"/>
        <v>75</v>
      </c>
      <c r="R11">
        <f t="shared" si="1"/>
        <v>87.096774193548384</v>
      </c>
    </row>
    <row r="12" spans="1:18" ht="16" x14ac:dyDescent="0.2">
      <c r="B12" s="9" t="s">
        <v>147</v>
      </c>
      <c r="F12" s="12">
        <v>6.6</v>
      </c>
      <c r="G12" s="12">
        <v>7.3</v>
      </c>
      <c r="I12" s="12">
        <v>26.6</v>
      </c>
      <c r="J12" s="12">
        <v>23.9</v>
      </c>
      <c r="L12" s="11">
        <v>2</v>
      </c>
      <c r="M12" s="11">
        <v>0</v>
      </c>
      <c r="N12" s="11">
        <v>4</v>
      </c>
      <c r="O12" s="11">
        <v>3</v>
      </c>
      <c r="Q12">
        <f t="shared" si="0"/>
        <v>33.333333333333329</v>
      </c>
      <c r="R12">
        <f t="shared" si="1"/>
        <v>100</v>
      </c>
    </row>
    <row r="17" spans="1:19" s="6" customFormat="1" x14ac:dyDescent="0.2">
      <c r="F17" s="7">
        <f>AVERAGE(F2:F15)/30*100</f>
        <v>24.515151515151512</v>
      </c>
      <c r="G17" s="7">
        <f>AVERAGE(G2:G15)/30*100</f>
        <v>11.424242424242422</v>
      </c>
      <c r="H17" s="7"/>
      <c r="I17" s="7">
        <f>AVERAGE(I2:I15)/30*100</f>
        <v>74.242424242424249</v>
      </c>
      <c r="J17" s="7">
        <f>AVERAGE(J2:J15)/30*100</f>
        <v>56.121212121212125</v>
      </c>
      <c r="K17" s="7"/>
      <c r="L17" s="7">
        <f>AVERAGE(L2:L15)</f>
        <v>2.3636363636363638</v>
      </c>
      <c r="M17" s="7">
        <f t="shared" ref="M17:O17" si="2">AVERAGE(M2:M15)</f>
        <v>3.0909090909090908</v>
      </c>
      <c r="N17" s="7">
        <f t="shared" si="2"/>
        <v>9.3636363636363633</v>
      </c>
      <c r="O17" s="7">
        <f t="shared" si="2"/>
        <v>11</v>
      </c>
      <c r="P17" s="7"/>
      <c r="Q17" s="7">
        <f t="shared" ref="Q17:R17" si="3">AVERAGE(Q2:Q15)</f>
        <v>48.417944063105352</v>
      </c>
      <c r="R17" s="7">
        <f t="shared" si="3"/>
        <v>79.98400426552918</v>
      </c>
      <c r="S17" s="7"/>
    </row>
    <row r="18" spans="1:19" x14ac:dyDescent="0.2">
      <c r="F18" s="7">
        <f>STDEV(F2:F15)/SQRT(COUNT(F2:F15))/30*100</f>
        <v>8.5432191359448932</v>
      </c>
      <c r="G18" s="7">
        <f>STDEV(G2:G15)/SQRT(COUNT(G2:G15))/30*100</f>
        <v>5.5650589057462891</v>
      </c>
      <c r="I18" s="7">
        <f>STDEV(I2:I15)/SQRT(COUNT(I2:I15))/30*100</f>
        <v>8.8139112849845276</v>
      </c>
      <c r="J18" s="7">
        <f>STDEV(J2:J15)/SQRT(COUNT(J2:J15))/30*100</f>
        <v>12.355203600697653</v>
      </c>
      <c r="L18" s="7">
        <f>STDEV(L2:L15)/SQRT(COUNT(L2:L15))</f>
        <v>0.24393468845452254</v>
      </c>
      <c r="M18" s="7">
        <f t="shared" ref="M18:O18" si="4">STDEV(M2:M15)/SQRT(COUNT(M2:M15))</f>
        <v>1.9138468897368388</v>
      </c>
      <c r="N18" s="7">
        <f t="shared" si="4"/>
        <v>2.301275248334071</v>
      </c>
      <c r="O18" s="7">
        <f t="shared" si="4"/>
        <v>2.5901912881273672</v>
      </c>
      <c r="P18" s="7"/>
      <c r="Q18" s="7">
        <f>STDEV(Q2:Q15)/SQRT(COUNT(Q2:Q15))</f>
        <v>8.2243053434211362</v>
      </c>
      <c r="R18" s="7">
        <f t="shared" ref="R18" si="5">STDEV(R2:R15)/SQRT(COUNT(R2:R15))</f>
        <v>10.33362963516803</v>
      </c>
    </row>
    <row r="20" spans="1:19" x14ac:dyDescent="0.2">
      <c r="A20">
        <v>22</v>
      </c>
      <c r="B20" t="s">
        <v>121</v>
      </c>
      <c r="C20" t="s">
        <v>73</v>
      </c>
      <c r="D20">
        <v>3</v>
      </c>
      <c r="E20" t="s">
        <v>90</v>
      </c>
      <c r="F20">
        <v>1.2</v>
      </c>
      <c r="G20">
        <v>0</v>
      </c>
      <c r="I20">
        <v>0</v>
      </c>
      <c r="J20">
        <v>0</v>
      </c>
      <c r="L20">
        <v>2</v>
      </c>
      <c r="M20">
        <v>0</v>
      </c>
      <c r="N20">
        <v>4</v>
      </c>
      <c r="O20">
        <v>2</v>
      </c>
      <c r="Q20">
        <f t="shared" ref="Q20" si="6">(N20-L20)/(L20+N20)*100</f>
        <v>33.333333333333329</v>
      </c>
      <c r="R20">
        <f>(O20-M20)/(M20+O20)*100</f>
        <v>100</v>
      </c>
    </row>
    <row r="21" spans="1:19" x14ac:dyDescent="0.2">
      <c r="A21">
        <v>24</v>
      </c>
      <c r="B21" t="s">
        <v>122</v>
      </c>
      <c r="C21" t="s">
        <v>73</v>
      </c>
      <c r="D21">
        <v>3</v>
      </c>
      <c r="E21" t="s">
        <v>94</v>
      </c>
      <c r="F21">
        <v>0.6</v>
      </c>
      <c r="G21">
        <v>0</v>
      </c>
      <c r="I21">
        <v>0</v>
      </c>
      <c r="J21">
        <v>16.7</v>
      </c>
      <c r="L21">
        <v>2</v>
      </c>
      <c r="M21">
        <v>6</v>
      </c>
      <c r="N21">
        <v>4</v>
      </c>
      <c r="O21">
        <v>2</v>
      </c>
      <c r="Q21">
        <f t="shared" ref="Q21:Q26" si="7">(N21-L21)/(L21+N21)*100</f>
        <v>33.333333333333329</v>
      </c>
      <c r="R21">
        <f t="shared" ref="R21:R26" si="8">(O21-M21)/(M21+O21)*100</f>
        <v>-50</v>
      </c>
    </row>
    <row r="22" spans="1:19" x14ac:dyDescent="0.2">
      <c r="A22">
        <v>56</v>
      </c>
      <c r="B22" t="s">
        <v>140</v>
      </c>
      <c r="C22" t="s">
        <v>73</v>
      </c>
      <c r="D22">
        <v>4</v>
      </c>
      <c r="E22" t="s">
        <v>90</v>
      </c>
      <c r="F22">
        <v>0</v>
      </c>
      <c r="G22">
        <v>0</v>
      </c>
      <c r="I22">
        <v>6.7</v>
      </c>
      <c r="J22">
        <v>0</v>
      </c>
      <c r="L22">
        <v>10</v>
      </c>
      <c r="M22">
        <v>28</v>
      </c>
      <c r="N22">
        <v>10</v>
      </c>
      <c r="O22">
        <v>23</v>
      </c>
      <c r="Q22">
        <f>(N22-L22)/(L22+N22)*100</f>
        <v>0</v>
      </c>
      <c r="R22">
        <f t="shared" si="8"/>
        <v>-9.8039215686274517</v>
      </c>
    </row>
    <row r="23" spans="1:19" x14ac:dyDescent="0.2">
      <c r="A23">
        <v>57</v>
      </c>
      <c r="B23" t="s">
        <v>141</v>
      </c>
      <c r="C23" t="s">
        <v>73</v>
      </c>
      <c r="D23">
        <v>4</v>
      </c>
      <c r="E23" t="s">
        <v>90</v>
      </c>
      <c r="F23">
        <v>0</v>
      </c>
      <c r="G23">
        <v>0</v>
      </c>
      <c r="I23">
        <v>15</v>
      </c>
      <c r="J23">
        <v>2.8</v>
      </c>
      <c r="L23">
        <v>2</v>
      </c>
      <c r="M23">
        <v>24</v>
      </c>
      <c r="N23">
        <v>5</v>
      </c>
      <c r="O23">
        <v>25</v>
      </c>
      <c r="Q23">
        <f t="shared" si="7"/>
        <v>42.857142857142854</v>
      </c>
      <c r="R23">
        <f>(O23-M23)/(M23+O23)*100</f>
        <v>2.0408163265306123</v>
      </c>
    </row>
    <row r="24" spans="1:19" ht="16" x14ac:dyDescent="0.2">
      <c r="B24" s="9" t="s">
        <v>148</v>
      </c>
      <c r="F24" s="12">
        <v>18.399999999999999</v>
      </c>
      <c r="G24" s="12">
        <v>1</v>
      </c>
      <c r="I24" s="12">
        <v>0</v>
      </c>
      <c r="J24" s="12">
        <v>0</v>
      </c>
      <c r="L24" s="11">
        <v>2</v>
      </c>
      <c r="M24" s="11">
        <v>0</v>
      </c>
      <c r="N24" s="11">
        <v>10</v>
      </c>
      <c r="O24" s="11">
        <v>28</v>
      </c>
      <c r="Q24">
        <f t="shared" si="7"/>
        <v>66.666666666666657</v>
      </c>
      <c r="R24">
        <f>(O24-M24)/(M24+O24)*100</f>
        <v>100</v>
      </c>
    </row>
    <row r="25" spans="1:19" ht="16" x14ac:dyDescent="0.2">
      <c r="B25" s="9" t="s">
        <v>149</v>
      </c>
      <c r="F25" s="12">
        <v>0</v>
      </c>
      <c r="G25" s="12">
        <v>0</v>
      </c>
      <c r="I25" s="12">
        <v>26.3</v>
      </c>
      <c r="J25" s="12">
        <v>2.2000000000000002</v>
      </c>
      <c r="L25" s="11">
        <v>2</v>
      </c>
      <c r="M25" s="11">
        <v>14</v>
      </c>
      <c r="N25" s="11">
        <v>15</v>
      </c>
      <c r="O25" s="11">
        <v>17</v>
      </c>
      <c r="Q25">
        <f t="shared" si="7"/>
        <v>76.470588235294116</v>
      </c>
      <c r="R25">
        <f t="shared" si="8"/>
        <v>9.67741935483871</v>
      </c>
    </row>
    <row r="26" spans="1:19" ht="16" x14ac:dyDescent="0.2">
      <c r="B26" s="9" t="s">
        <v>150</v>
      </c>
      <c r="F26" s="12">
        <v>7.1</v>
      </c>
      <c r="G26" s="12">
        <v>4.3</v>
      </c>
      <c r="I26" s="12">
        <v>0.9</v>
      </c>
      <c r="J26" s="12">
        <v>0</v>
      </c>
      <c r="L26" s="11">
        <v>2</v>
      </c>
      <c r="M26" s="11">
        <v>2</v>
      </c>
      <c r="N26" s="11">
        <v>16</v>
      </c>
      <c r="O26" s="11">
        <v>9</v>
      </c>
      <c r="Q26">
        <f t="shared" si="7"/>
        <v>77.777777777777786</v>
      </c>
      <c r="R26">
        <f t="shared" si="8"/>
        <v>63.636363636363633</v>
      </c>
    </row>
    <row r="29" spans="1:19" x14ac:dyDescent="0.2">
      <c r="F29" s="7">
        <f>AVERAGE(F20:F27)/30*100</f>
        <v>12.999999999999998</v>
      </c>
      <c r="G29" s="7">
        <f>AVERAGE(G20:G27)/30*100</f>
        <v>2.5238095238095237</v>
      </c>
      <c r="H29" s="7"/>
      <c r="I29" s="7">
        <f>AVERAGE(I20:I27)/30*100</f>
        <v>23.285714285714285</v>
      </c>
      <c r="J29" s="7">
        <f>AVERAGE(J20:J27)/30*100</f>
        <v>10.333333333333334</v>
      </c>
      <c r="L29" s="7">
        <f>AVERAGE(L20:L27)</f>
        <v>3.1428571428571428</v>
      </c>
      <c r="M29" s="7">
        <f t="shared" ref="M29:O29" si="9">AVERAGE(M20:M27)</f>
        <v>10.571428571428571</v>
      </c>
      <c r="N29" s="7">
        <f t="shared" si="9"/>
        <v>9.1428571428571423</v>
      </c>
      <c r="O29" s="7">
        <f t="shared" si="9"/>
        <v>15.142857142857142</v>
      </c>
      <c r="P29" s="7"/>
      <c r="Q29" s="7">
        <f t="shared" ref="Q29:R29" si="10">AVERAGE(Q20:Q27)</f>
        <v>47.205548886221152</v>
      </c>
      <c r="R29" s="7">
        <f t="shared" si="10"/>
        <v>30.792953964157928</v>
      </c>
    </row>
    <row r="30" spans="1:19" x14ac:dyDescent="0.2">
      <c r="F30" s="7">
        <f>STDEV(F20:F27)/SQRT(COUNT(F20:F27))/30*100</f>
        <v>8.672464483158187</v>
      </c>
      <c r="G30" s="7">
        <f>STDEV(G20:G27)/SQRT(COUNT(G20:G27))/30*100</f>
        <v>2.0234827000346161</v>
      </c>
      <c r="H30" s="7"/>
      <c r="I30" s="7">
        <f>STDEV(I20:I27)/SQRT(COUNT(I20:I27))/30*100</f>
        <v>12.815216767624705</v>
      </c>
      <c r="J30" s="7">
        <f>STDEV(J20:J27)/SQRT(COUNT(J20:J27))/30*100</f>
        <v>7.7031567774922207</v>
      </c>
      <c r="K30" s="3"/>
      <c r="L30" s="7">
        <f>STDEV(L20:L27)/SQRT(COUNT(L20:L27))</f>
        <v>1.1428571428571428</v>
      </c>
      <c r="M30" s="7">
        <f t="shared" ref="M30:O30" si="11">STDEV(M20:M27)/SQRT(COUNT(M20:M27))</f>
        <v>4.4016076222062255</v>
      </c>
      <c r="N30" s="7">
        <f t="shared" si="11"/>
        <v>1.9077357737152505</v>
      </c>
      <c r="O30" s="7">
        <f t="shared" si="11"/>
        <v>4.114021155515271</v>
      </c>
      <c r="P30" s="7"/>
      <c r="Q30" s="7">
        <f t="shared" ref="Q30" si="12">STDEV(Q20:Q27)/SQRT(COUNT(Q20:Q27))</f>
        <v>10.69266328588105</v>
      </c>
      <c r="R30" s="7">
        <f>STDEV(R20:R27)/SQRT(COUNT(R20:R27))</f>
        <v>21.879583293868642</v>
      </c>
    </row>
    <row r="32" spans="1:19" x14ac:dyDescent="0.2">
      <c r="F32">
        <f>_xlfn.T.TEST(F2:F15,F20:F27,2,2)</f>
        <v>0.38111218364372623</v>
      </c>
      <c r="G32">
        <f>_xlfn.T.TEST(G2:G15,G20:G27,2,2)</f>
        <v>0.23615126712653239</v>
      </c>
      <c r="I32">
        <f>_xlfn.T.TEST(I2:I15,I20:I27,2,2)</f>
        <v>3.7194854077693021E-3</v>
      </c>
      <c r="J32">
        <f>_xlfn.T.TEST(J2:J15,J20:J27,2,2)</f>
        <v>1.4896188765938657E-2</v>
      </c>
      <c r="L32">
        <f>_xlfn.T.TEST(L2:L12,L20:L27,2,2)</f>
        <v>0.422776498358168</v>
      </c>
      <c r="M32">
        <f t="shared" ref="M32:Q32" si="13">_xlfn.T.TEST(M2:M12,M20:M27,2,2)</f>
        <v>9.5044011106955109E-2</v>
      </c>
      <c r="N32">
        <f t="shared" si="13"/>
        <v>0.94713422845553608</v>
      </c>
      <c r="O32">
        <f t="shared" si="13"/>
        <v>0.38123803482344842</v>
      </c>
      <c r="Q32">
        <f t="shared" si="13"/>
        <v>0.9288935731681548</v>
      </c>
      <c r="R32">
        <f>_xlfn.T.TEST(R2:R12,R20:R27,2,2)</f>
        <v>3.6638254212609703E-2</v>
      </c>
    </row>
    <row r="41" spans="4:4" x14ac:dyDescent="0.2">
      <c r="D41" s="6"/>
    </row>
    <row r="42" spans="4:4" x14ac:dyDescent="0.2">
      <c r="D4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5" zoomScale="75" workbookViewId="0">
      <selection activeCell="H37" sqref="H3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 8</vt:lpstr>
      <vt:lpstr>Exp test</vt:lpstr>
      <vt:lpstr>Freezing Ext-RP</vt:lpstr>
      <vt:lpstr>Ext test </vt:lpstr>
      <vt:lpstr>Test3 (next day )</vt:lpstr>
      <vt:lpstr>Test4 (1w)</vt:lpstr>
      <vt:lpstr>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Behavior 1</dc:creator>
  <cp:lastModifiedBy>Microsoft Office User</cp:lastModifiedBy>
  <dcterms:created xsi:type="dcterms:W3CDTF">2017-02-04T01:31:05Z</dcterms:created>
  <dcterms:modified xsi:type="dcterms:W3CDTF">2020-03-26T23:18:43Z</dcterms:modified>
</cp:coreProperties>
</file>